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lourdes.ruiz\Desktop\MATEO-LU 2022\01.  Estadísticas\1. STF\2023\05. Mayo\"/>
    </mc:Choice>
  </mc:AlternateContent>
  <bookViews>
    <workbookView xWindow="0" yWindow="0" windowWidth="20490" windowHeight="7065" tabRatio="853"/>
  </bookViews>
  <sheets>
    <sheet name="Índice" sheetId="25" r:id="rId1"/>
    <sheet name="HISTORICO DENSIDAD" sheetId="27" r:id="rId2"/>
    <sheet name="HISTORICO POR TIPO DE ACCESO" sheetId="24" r:id="rId3"/>
    <sheet name="HISTORICO POR PROVINCIA" sheetId="26" r:id="rId4"/>
    <sheet name="05-2023 POR OPERADOR Y PROVINCI" sheetId="29"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xlnm._FilterDatabase" localSheetId="3" hidden="1">'HISTORICO POR PROVINCIA'!$A$10:$CL$138</definedName>
    <definedName name="AGUARICO">[1]LISTAS!#REF!</definedName>
    <definedName name="ALAUSI">[1]LISTAS!#REF!</definedName>
    <definedName name="ALFREDO_BAQUERIZO_MORENO">[1]LISTAS!#REF!</definedName>
    <definedName name="AMBATO">[1]LISTAS!#REF!</definedName>
    <definedName name="ANTONIO_ANTE">[1]LISTAS!#REF!</definedName>
    <definedName name="ANTONIOANTE">[2]Hoja6!#REF!</definedName>
    <definedName name="ARAJUNO">[1]LISTAS!#REF!</definedName>
    <definedName name="ARCHIDONA">[1]LISTAS!#REF!</definedName>
    <definedName name="ARENILLAS">[1]LISTAS!#REF!</definedName>
    <definedName name="ATACAMES">[1]LISTAS!#REF!</definedName>
    <definedName name="ATAHUALPA">[1]LISTAS!#REF!</definedName>
    <definedName name="AZOGUES">[1]LISTAS!#REF!</definedName>
    <definedName name="BABA">[1]LISTAS!#REF!</definedName>
    <definedName name="BABAHOYO">[1]LISTAS!#REF!</definedName>
    <definedName name="BALAO">[1]LISTAS!#REF!</definedName>
    <definedName name="BALSAS">[1]LISTAS!#REF!</definedName>
    <definedName name="BALZAR">[1]LISTAS!#REF!</definedName>
    <definedName name="BAÑOS_DE_AGUA_SANTA">[1]LISTAS!#REF!</definedName>
    <definedName name="BAÑOSDEAGUASANTA">[2]Hoja6!#REF!</definedName>
    <definedName name="BIBLIÁN">[1]LISTAS!#REF!</definedName>
    <definedName name="BOLÍVAR_CARCHI">[1]LISTAS!#REF!</definedName>
    <definedName name="BOLÍVAR_MANABÍ">[1]LISTAS!#REF!</definedName>
    <definedName name="BOLIVARM">[2]Hoja6!#REF!</definedName>
    <definedName name="BUENA_FÉ">[1]LISTAS!#REF!</definedName>
    <definedName name="BUENAFÉ">[2]Hoja6!#REF!</definedName>
    <definedName name="CALUMA">[1]LISTAS!#REF!</definedName>
    <definedName name="CALVAS">[1]LISTAS!#REF!</definedName>
    <definedName name="CAMILO_PONCE_ENRÍQUEZ">[1]LISTAS!#REF!</definedName>
    <definedName name="CAMILOPONCEENRÍQUEZ">[2]Hoja6!#REF!</definedName>
    <definedName name="CANAR">[2]Hoja6!#REF!</definedName>
    <definedName name="CAÑAR_">[1]LISTAS!#REF!</definedName>
    <definedName name="CARLOS_JULIO_AROSEMENA_TOLA">[1]LISTAS!#REF!</definedName>
    <definedName name="CARLOSJULIOAROSEMENATOLA">[2]Hoja6!#REF!</definedName>
    <definedName name="CASCALES">[1]LISTAS!#REF!</definedName>
    <definedName name="CATAMAYO">[1]LISTAS!#REF!</definedName>
    <definedName name="CAYAMBE">[1]LISTAS!#REF!</definedName>
    <definedName name="CELICA">[1]LISTAS!#REF!</definedName>
    <definedName name="CENTINELA_DEL_CÓNDOR">[1]LISTAS!#REF!</definedName>
    <definedName name="CENTINELADELCONDOR">[2]Hoja6!#REF!</definedName>
    <definedName name="CEVALLOS">[1]LISTAS!#REF!</definedName>
    <definedName name="CHAGUARPAMBA">[1]LISTAS!#REF!</definedName>
    <definedName name="CHAMBO">[1]LISTAS!#REF!</definedName>
    <definedName name="CHILLA">[1]LISTAS!#REF!</definedName>
    <definedName name="CHILLANES">[1]LISTAS!#REF!</definedName>
    <definedName name="CHIMBO">[1]LISTAS!#REF!</definedName>
    <definedName name="CHINCHI">[2]Hoja6!#REF!</definedName>
    <definedName name="CHINCHIPE">[1]LISTAS!#REF!</definedName>
    <definedName name="CHONE">[1]LISTAS!#REF!</definedName>
    <definedName name="CHORDELEG">[1]LISTAS!#REF!</definedName>
    <definedName name="CHUNCHI">[1]LISTAS!#REF!</definedName>
    <definedName name="CJORDELEG">[2]Hoja6!#REF!</definedName>
    <definedName name="codigo_series">[1]LISTAS!$G$2:$G$9</definedName>
    <definedName name="COLIMES">[1]LISTAS!#REF!</definedName>
    <definedName name="COLTA">[1]LISTAS!#REF!</definedName>
    <definedName name="CORONELMARCELINOMARIDUEÑA">[2]Hoja6!#REF!</definedName>
    <definedName name="COTACACHI">[1]LISTAS!#REF!</definedName>
    <definedName name="CUENCA">[1]LISTAS!#REF!</definedName>
    <definedName name="CUMANDÁ">[1]LISTAS!#REF!</definedName>
    <definedName name="CUYABENO">[1]LISTAS!#REF!</definedName>
    <definedName name="DAULE">[1]LISTAS!#REF!</definedName>
    <definedName name="DÉLEG">[1]LISTAS!#REF!</definedName>
    <definedName name="DOMINGO">#REF!</definedName>
    <definedName name="DURÁN">[1]LISTAS!#REF!</definedName>
    <definedName name="E1s">[1]LISTAS!$F$2:$F$3001</definedName>
    <definedName name="ECHEANDÍA">[1]LISTAS!#REF!</definedName>
    <definedName name="EL_CARMEN">[1]LISTAS!#REF!</definedName>
    <definedName name="EL_CHACO">[1]LISTAS!#REF!</definedName>
    <definedName name="EL_EMPALME">[1]LISTAS!#REF!</definedName>
    <definedName name="EL_GUABO">[1]LISTAS!#REF!</definedName>
    <definedName name="EL_PAN">[1]LISTAS!#REF!</definedName>
    <definedName name="EL_PANGUI">[1]LISTAS!#REF!</definedName>
    <definedName name="EL_TAMBO">[1]LISTAS!#REF!</definedName>
    <definedName name="EL_TRIUNFO">[1]LISTAS!#REF!</definedName>
    <definedName name="ELCARMEN">[2]Hoja6!#REF!</definedName>
    <definedName name="ELCHACO">[2]Hoja6!#REF!</definedName>
    <definedName name="ELEGIRPROVINCIA">#REF!</definedName>
    <definedName name="ELEMPALME">[2]Hoja6!#REF!</definedName>
    <definedName name="ELGUABO">[2]Hoja6!#REF!</definedName>
    <definedName name="ELOY_ALFARO">[1]LISTAS!#REF!</definedName>
    <definedName name="ELOYALFARO">[2]Hoja6!#REF!</definedName>
    <definedName name="ELPAN">[2]Hoja6!#REF!</definedName>
    <definedName name="ELPANGUI">[2]Hoja6!#REF!</definedName>
    <definedName name="ELTAMBO">[2]Hoja6!#REF!</definedName>
    <definedName name="ELTRIUNFO">[2]Hoja6!#REF!</definedName>
    <definedName name="ESMERALDAS_">[1]LISTAS!#REF!</definedName>
    <definedName name="ESMERALDASU">[2]Hoja6!#REF!</definedName>
    <definedName name="ESPEJO">[1]LISTAS!#REF!</definedName>
    <definedName name="ESPÍNDOLA">[1]LISTAS!#REF!</definedName>
    <definedName name="FLAVIO_ALFARO">[1]LISTAS!#REF!</definedName>
    <definedName name="FLAVIOALFARO">[2]Hoja6!#REF!</definedName>
    <definedName name="GENERAL_ANTONIO_ELIZALDE">[1]LISTAS!#REF!</definedName>
    <definedName name="GENERALANTONIOELIZALDE">[2]Hoja6!#REF!</definedName>
    <definedName name="GIRÓN">[1]LISTAS!#REF!</definedName>
    <definedName name="GONZALO_PIZARRO">[1]LISTAS!#REF!</definedName>
    <definedName name="GONZALOPIZARRO">[2]Hoja6!#REF!</definedName>
    <definedName name="GONZANAMÁ">[1]LISTAS!#REF!</definedName>
    <definedName name="GUACHAPALA">[1]LISTAS!#REF!</definedName>
    <definedName name="GUALACEO">[1]LISTAS!#REF!</definedName>
    <definedName name="GUALAQUIZA">[1]LISTAS!#REF!</definedName>
    <definedName name="GUAMOTE">[1]LISTAS!#REF!</definedName>
    <definedName name="GUANO">[1]LISTAS!#REF!</definedName>
    <definedName name="GUARANDA">[1]LISTAS!#REF!</definedName>
    <definedName name="GUAYAQUIL">[1]LISTAS!#REF!</definedName>
    <definedName name="GUAYAQUILU">[2]Hoja6!#REF!</definedName>
    <definedName name="HUAMBOYA">[1]LISTAS!#REF!</definedName>
    <definedName name="HUAQUILLAS">[1]LISTAS!#REF!</definedName>
    <definedName name="IBARRA">[1]LISTAS!#REF!</definedName>
    <definedName name="ISABELA">[1]LISTAS!#REF!</definedName>
    <definedName name="ISIDRO_AYORA">[1]LISTAS!#REF!</definedName>
    <definedName name="ISIDROAYORA">[2]Hoja6!#REF!</definedName>
    <definedName name="JAMA">[1]LISTAS!#REF!</definedName>
    <definedName name="JARAMIJO">[2]Hoja6!#REF!</definedName>
    <definedName name="JARAMIJÓ">[1]LISTAS!#REF!</definedName>
    <definedName name="JIPIJAPA">[1]LISTAS!#REF!</definedName>
    <definedName name="JUJÁN">[2]Hoja6!#REF!</definedName>
    <definedName name="JUNÍN">[1]LISTAS!#REF!</definedName>
    <definedName name="LA_CONCORDIA">[1]LISTAS!#REF!</definedName>
    <definedName name="LA_JOYA_DE_LOS_SACHAS">[1]LISTAS!#REF!</definedName>
    <definedName name="LA_LIBERTAD">[1]LISTAS!#REF!</definedName>
    <definedName name="LA_MANÁ">[1]LISTAS!#REF!</definedName>
    <definedName name="LA_TRONCAL">[1]LISTAS!#REF!</definedName>
    <definedName name="LACONCORDIA">[2]Hoja6!#REF!</definedName>
    <definedName name="LAGO_AGRIO">[1]LISTAS!#REF!</definedName>
    <definedName name="LAGOAGRIO">[2]Hoja6!#REF!</definedName>
    <definedName name="LAJOYADELOSSACHAS">[2]Hoja6!#REF!</definedName>
    <definedName name="LALIBERTAD">[2]Hoja6!#REF!</definedName>
    <definedName name="LAMANÁ">[2]Hoja6!#REF!</definedName>
    <definedName name="LAS_LAJAS">[1]LISTAS!#REF!</definedName>
    <definedName name="LAS_NAVES">[1]LISTAS!#REF!</definedName>
    <definedName name="LASLAJAS">[2]Hoja6!#REF!</definedName>
    <definedName name="LASNAVES">[2]Hoja6!#REF!</definedName>
    <definedName name="LATACUNGA">[1]LISTAS!#REF!</definedName>
    <definedName name="LATRONCAL">[2]Hoja6!#REF!</definedName>
    <definedName name="LIMÓN_INDANZA">[1]LISTAS!#REF!</definedName>
    <definedName name="LIMONINDANZA">[2]Hoja6!#REF!</definedName>
    <definedName name="LOGROÑO">[1]LISTAS!#REF!</definedName>
    <definedName name="LOJA_">[1]LISTAS!#REF!</definedName>
    <definedName name="LOJAU">[2]Hoja6!#REF!</definedName>
    <definedName name="LOMAS_DE_SARGENTILLO">[1]LISTAS!#REF!</definedName>
    <definedName name="LOMASDESARGENTILLO">[2]Hoja6!#REF!</definedName>
    <definedName name="LORETO">[1]LISTAS!#REF!</definedName>
    <definedName name="MACARÁ">[1]LISTAS!#REF!</definedName>
    <definedName name="MACHALA">[1]LISTAS!#REF!</definedName>
    <definedName name="MANABI">#REF!</definedName>
    <definedName name="MANTA">[1]LISTAS!#REF!</definedName>
    <definedName name="MARCABELÍ">[1]LISTAS!#REF!</definedName>
    <definedName name="MEJIA">[1]LISTAS!#REF!</definedName>
    <definedName name="MERA">[1]LISTAS!#REF!</definedName>
    <definedName name="MILAGRO">[1]LISTAS!#REF!</definedName>
    <definedName name="MIRA">[1]LISTAS!#REF!</definedName>
    <definedName name="MOCACHE">[1]LISTAS!#REF!</definedName>
    <definedName name="MOCHA">[1]LISTAS!#REF!</definedName>
    <definedName name="MONTALVO">[1]LISTAS!#REF!</definedName>
    <definedName name="MONTECRISTI">[1]LISTAS!#REF!</definedName>
    <definedName name="MONTÚFAR">[1]LISTAS!#REF!</definedName>
    <definedName name="MORONA">[1]LISTAS!#REF!</definedName>
    <definedName name="MUISNE">[1]LISTAS!#REF!</definedName>
    <definedName name="NABÓN">[1]LISTAS!#REF!</definedName>
    <definedName name="NANGARITZA">[1]LISTAS!#REF!</definedName>
    <definedName name="NARANJAL">[1]LISTAS!#REF!</definedName>
    <definedName name="NARANJITO">[1]LISTAS!#REF!</definedName>
    <definedName name="NOBOL">[1]LISTAS!#REF!</definedName>
    <definedName name="OLMEDO">[2]Hoja6!#REF!</definedName>
    <definedName name="OLMEDO_LOJA">[1]LISTAS!#REF!</definedName>
    <definedName name="OLMEDO_MANABÍ">[1]LISTAS!#REF!</definedName>
    <definedName name="OLMEDOM">[2]Hoja6!#REF!</definedName>
    <definedName name="OÑA">[1]LISTAS!#REF!</definedName>
    <definedName name="ORELLANA_">[1]LISTAS!#REF!</definedName>
    <definedName name="ORO">#REF!</definedName>
    <definedName name="OTAVALO">[1]LISTAS!#REF!</definedName>
    <definedName name="PABLO_SEXTO">[1]LISTAS!#REF!</definedName>
    <definedName name="PABLOSEXTO">[2]Hoja6!#REF!</definedName>
    <definedName name="PAJÁN">[1]LISTAS!#REF!</definedName>
    <definedName name="PALANDA">[1]LISTAS!#REF!</definedName>
    <definedName name="PALENQUE">[1]LISTAS!#REF!</definedName>
    <definedName name="PALESTINA">[1]LISTAS!#REF!</definedName>
    <definedName name="PALLATANGA">[1]LISTAS!#REF!</definedName>
    <definedName name="PALORA">[1]LISTAS!#REF!</definedName>
    <definedName name="PALTAS">[1]LISTAS!#REF!</definedName>
    <definedName name="PANGUA">[1]LISTAS!#REF!</definedName>
    <definedName name="PAQUISHA">[1]LISTAS!#REF!</definedName>
    <definedName name="PARROQUIAS">[2]Hoja6!#REF!</definedName>
    <definedName name="PASAJE">[1]LISTAS!#REF!</definedName>
    <definedName name="PASTAZA_">[1]LISTAS!#REF!</definedName>
    <definedName name="PASTAZAU">[2]Hoja6!#REF!</definedName>
    <definedName name="PATATE">[1]LISTAS!#REF!</definedName>
    <definedName name="PAUTE">[1]LISTAS!#REF!</definedName>
    <definedName name="PEDERNALES">[1]LISTAS!#REF!</definedName>
    <definedName name="PEDRO_CARBO">[1]LISTAS!#REF!</definedName>
    <definedName name="PEDRO_MONCAYO">[1]LISTAS!#REF!</definedName>
    <definedName name="PEDRO_VICENTE_MALDONADO">[1]LISTAS!#REF!</definedName>
    <definedName name="PEDROCARBO">[2]Hoja6!#REF!</definedName>
    <definedName name="PEDROMONCAYO">[2]Hoja6!#REF!</definedName>
    <definedName name="PEDROVICENTEMALDONADO">[2]Hoja6!#REF!</definedName>
    <definedName name="PELILEO">[2]Hoja6!#REF!</definedName>
    <definedName name="PENIPE">[1]LISTAS!#REF!</definedName>
    <definedName name="PICHINCHA_">[1]LISTAS!#REF!</definedName>
    <definedName name="PICHINCHAM">[2]Hoja6!#REF!</definedName>
    <definedName name="PÍLLARO">[2]Hoja6!#REF!</definedName>
    <definedName name="PIMAMPIRO">[1]LISTAS!#REF!</definedName>
    <definedName name="PINDAL">[1]LISTAS!#REF!</definedName>
    <definedName name="PIÑAS">[1]LISTAS!#REF!</definedName>
    <definedName name="PLAYAS">[1]LISTAS!#REF!</definedName>
    <definedName name="PORTOVELO">[1]LISTAS!#REF!</definedName>
    <definedName name="PORTOVIEJO">[1]LISTAS!#REF!</definedName>
    <definedName name="PROVINCIAS">[3]Hoja5!$A$2:$A$26</definedName>
    <definedName name="PUCARA">[1]LISTAS!#REF!</definedName>
    <definedName name="PUEBLOVIEJO">[1]LISTAS!#REF!</definedName>
    <definedName name="PUERTO_LÓPEZ">[1]LISTAS!#REF!</definedName>
    <definedName name="PUERTO_QUITO">[1]LISTAS!#REF!</definedName>
    <definedName name="PUERTOLOPEZ">[2]Hoja6!#REF!</definedName>
    <definedName name="PUERTOQUITO">[2]Hoja6!#REF!</definedName>
    <definedName name="PUJILI">[1]LISTAS!#REF!</definedName>
    <definedName name="PUTUMAYO">[1]LISTAS!#REF!</definedName>
    <definedName name="PUYANGO">[1]LISTAS!#REF!</definedName>
    <definedName name="QUERO">[1]LISTAS!#REF!</definedName>
    <definedName name="QUEVEDO">[1]LISTAS!#REF!</definedName>
    <definedName name="QUIJOS">[1]LISTAS!#REF!</definedName>
    <definedName name="QUILANGA">[1]LISTAS!#REF!</definedName>
    <definedName name="QUININDÉ">[1]LISTAS!#REF!</definedName>
    <definedName name="QUINSALOMA">[1]LISTAS!#REF!</definedName>
    <definedName name="QUITO">[1]LISTAS!#REF!</definedName>
    <definedName name="RIOBAMBA">[1]LISTAS!#REF!</definedName>
    <definedName name="RIOS">#REF!</definedName>
    <definedName name="RÍOVERDE">[1]LISTAS!#REF!</definedName>
    <definedName name="ROCAFUERTE">[2]Hoja6!#REF!</definedName>
    <definedName name="RUMIÑAHUI">[1]LISTAS!#REF!</definedName>
    <definedName name="SALCEDO">[1]LISTAS!#REF!</definedName>
    <definedName name="SALINAS">[1]LISTAS!#REF!</definedName>
    <definedName name="SALITRE">[1]LISTAS!#REF!</definedName>
    <definedName name="SAMBORONDÓN">[1]LISTAS!#REF!</definedName>
    <definedName name="SAN_CRISTÓBAL">[1]LISTAS!#REF!</definedName>
    <definedName name="SAN_FERNANDO">[1]LISTAS!#REF!</definedName>
    <definedName name="SAN_JACINTO_DE_YAGUACHI">[1]LISTAS!#REF!</definedName>
    <definedName name="SAN_JUAN_BOSCO">[1]LISTAS!#REF!</definedName>
    <definedName name="SAN_LORENZO">[1]LISTAS!#REF!</definedName>
    <definedName name="SAN_MIGUEL">[1]LISTAS!#REF!</definedName>
    <definedName name="SAN_MIGUEL_DE_LOS_BANCOS">[1]LISTAS!#REF!</definedName>
    <definedName name="SAN_MIGUEL_DE_URCUQUÍ">[1]LISTAS!#REF!</definedName>
    <definedName name="SAN_PEDRO_DE_HUACA">[1]LISTAS!#REF!</definedName>
    <definedName name="SAN_PEDRO_DE_PELILEO">[1]LISTAS!#REF!</definedName>
    <definedName name="SAN_VICENTE">[1]LISTAS!#REF!</definedName>
    <definedName name="SANCRISTOBAL">[2]Hoja6!#REF!</definedName>
    <definedName name="SANFERNANDO">[2]Hoja6!#REF!</definedName>
    <definedName name="SANJUANBOSCO">[2]Hoja6!#REF!</definedName>
    <definedName name="SANLORENZO">[2]Hoja6!#REF!</definedName>
    <definedName name="SANMIGUEL">[2]Hoja6!#REF!</definedName>
    <definedName name="SANMIGUELDELOSBANCOS">[2]Hoja6!#REF!</definedName>
    <definedName name="SANMIGUELDEURCUQUÍ">[2]Hoja6!#REF!</definedName>
    <definedName name="SANPEDRODEHUACA">[2]Hoja6!#REF!</definedName>
    <definedName name="SANTA_ANA">[1]LISTAS!#REF!</definedName>
    <definedName name="SANTA_CLARA">[1]LISTAS!#REF!</definedName>
    <definedName name="SANTA_CRUZ">[1]LISTAS!#REF!</definedName>
    <definedName name="SANTA_ELENA_">[1]LISTAS!#REF!</definedName>
    <definedName name="SANTA_ISABEL">[1]LISTAS!#REF!</definedName>
    <definedName name="SANTA_LUCÍA">[1]LISTAS!#REF!</definedName>
    <definedName name="SANTA_ROSA">[1]LISTAS!#REF!</definedName>
    <definedName name="SANTAANA">[2]Hoja6!#REF!</definedName>
    <definedName name="SANTACLARA">[2]Hoja6!#REF!</definedName>
    <definedName name="SANTACRUZ">[2]Hoja6!#REF!</definedName>
    <definedName name="SANTAISABEL">[2]Hoja6!#REF!</definedName>
    <definedName name="SANTALUCÍA">[2]Hoja6!#REF!</definedName>
    <definedName name="SANTAROSA">[2]Hoja6!#REF!</definedName>
    <definedName name="SANTIAGO">[1]LISTAS!#REF!</definedName>
    <definedName name="SANTIAGO_DE_PÍLLARO">[1]LISTAS!#REF!</definedName>
    <definedName name="SANTO_DOMINGO">[1]LISTAS!#REF!</definedName>
    <definedName name="SANTODOMINGO">[2]Hoja6!#REF!</definedName>
    <definedName name="SANVICENTE">[2]Hoja6!#REF!</definedName>
    <definedName name="SAQUISILÍ">[1]LISTAS!#REF!</definedName>
    <definedName name="SARAGURO">[1]LISTAS!#REF!</definedName>
    <definedName name="SELECCIONPROVINCIA">[1]LISTAS!$A$2:$A$26</definedName>
    <definedName name="SEVILLA_DE_ORO">[1]LISTAS!#REF!</definedName>
    <definedName name="SEVILLADEORO">[2]Hoja6!#REF!</definedName>
    <definedName name="SHUSHUFINDI">[1]LISTAS!#REF!</definedName>
    <definedName name="SIGCHOS">[1]LISTAS!#REF!</definedName>
    <definedName name="SIGSIG">[1]LISTAS!#REF!</definedName>
    <definedName name="SIMÓN_BOLÍVAR">[1]LISTAS!#REF!</definedName>
    <definedName name="SIMÓNBOLÍVAR">[2]Hoja6!#REF!</definedName>
    <definedName name="SOZORANGA">[1]LISTAS!#REF!</definedName>
    <definedName name="SUCRE">[1]LISTAS!#REF!</definedName>
    <definedName name="SUCRE_24_DE_MAYO">[1]LISTAS!#REF!</definedName>
    <definedName name="SUCUA">[2]Hoja6!#REF!</definedName>
    <definedName name="SUCÚA">[1]LISTAS!#REF!</definedName>
    <definedName name="SUCUMBÍOS_">[1]LISTAS!#REF!</definedName>
    <definedName name="SUCUMBIOSU">[2]Hoja6!#REF!</definedName>
    <definedName name="SUSCAL">[1]LISTAS!#REF!</definedName>
    <definedName name="TAISHA">[1]LISTAS!#REF!</definedName>
    <definedName name="TENA">[1]LISTAS!#REF!</definedName>
    <definedName name="TISALEO">[1]LISTAS!#REF!</definedName>
    <definedName name="TIWINTZA">[1]LISTAS!#REF!</definedName>
    <definedName name="TOSAGUA">[1]LISTAS!#REF!</definedName>
    <definedName name="TULCÁN">[1]LISTAS!#REF!</definedName>
    <definedName name="URDANETA">[1]LISTAS!#REF!</definedName>
    <definedName name="VALENCIA">[1]LISTAS!#REF!</definedName>
    <definedName name="VEINTICUATRODEMAYO">[2]Hoja6!#REF!</definedName>
    <definedName name="VENTANAS">[1]LISTAS!#REF!</definedName>
    <definedName name="VÍNCES">[1]LISTAS!#REF!</definedName>
    <definedName name="YACUAMBI">[1]LISTAS!#REF!</definedName>
    <definedName name="YAGUACHI">[2]Hoja6!#REF!</definedName>
    <definedName name="YANTZAZA">[2]Hoja6!#REF!</definedName>
    <definedName name="YANTZAZA_YANZATZA">[1]LISTAS!#REF!</definedName>
    <definedName name="ZAMORA">[1]LISTAS!#REF!</definedName>
    <definedName name="ZAPOTILLO">[1]LISTAS!#REF!</definedName>
    <definedName name="ZARUMA">[1]LISTAS!#REF!</definedName>
  </definedNames>
  <calcPr calcId="162913"/>
</workbook>
</file>

<file path=xl/calcChain.xml><?xml version="1.0" encoding="utf-8"?>
<calcChain xmlns="http://schemas.openxmlformats.org/spreadsheetml/2006/main">
  <c r="AZ137" i="26" l="1"/>
  <c r="AY137" i="26"/>
  <c r="AX137" i="26"/>
  <c r="X148" i="27"/>
  <c r="W148" i="27"/>
  <c r="V148" i="27"/>
  <c r="T148" i="27"/>
  <c r="S148" i="27"/>
  <c r="R148" i="27"/>
  <c r="W147" i="27" l="1"/>
  <c r="T147" i="27"/>
  <c r="X147" i="27" s="1"/>
  <c r="S147" i="27"/>
  <c r="R147" i="27"/>
  <c r="AY136" i="26" l="1"/>
  <c r="AX136" i="26"/>
  <c r="AZ136" i="26" l="1"/>
  <c r="AZ135" i="26"/>
  <c r="AY135" i="26"/>
  <c r="AX135" i="26"/>
  <c r="W146" i="27" l="1"/>
  <c r="S146" i="27"/>
  <c r="R146" i="27"/>
  <c r="V147" i="27" s="1"/>
  <c r="T146" i="27" l="1"/>
  <c r="X146" i="27" s="1"/>
  <c r="AZ134" i="26"/>
  <c r="AY134" i="26"/>
  <c r="AX134" i="26"/>
  <c r="S145" i="27" l="1"/>
  <c r="R145" i="27"/>
  <c r="V146" i="27" s="1"/>
  <c r="T145" i="27" l="1"/>
  <c r="X145" i="27" s="1"/>
  <c r="AZ133" i="26"/>
  <c r="AY133" i="26"/>
  <c r="AX133" i="26"/>
  <c r="S144" i="27" l="1"/>
  <c r="W145" i="27" s="1"/>
  <c r="R144" i="27"/>
  <c r="T144" i="27" l="1"/>
  <c r="X144" i="27" s="1"/>
  <c r="V145" i="27"/>
  <c r="AZ132" i="26"/>
  <c r="AY132" i="26"/>
  <c r="AX132" i="26"/>
  <c r="S143" i="27" l="1"/>
  <c r="W144" i="27" s="1"/>
  <c r="R143" i="27"/>
  <c r="T143" i="27" l="1"/>
  <c r="X143" i="27" s="1"/>
  <c r="V144" i="27"/>
  <c r="AZ130" i="26"/>
  <c r="AZ131" i="26"/>
  <c r="AY130" i="26"/>
  <c r="AY131" i="26"/>
  <c r="AX130" i="26"/>
  <c r="AX131" i="26"/>
  <c r="S142" i="27"/>
  <c r="W143" i="27" s="1"/>
  <c r="R142" i="27"/>
  <c r="V143" i="27" s="1"/>
  <c r="T142" i="27" l="1"/>
  <c r="X142" i="27" s="1"/>
  <c r="S141" i="27"/>
  <c r="W142" i="27" s="1"/>
  <c r="R141" i="27"/>
  <c r="V142" i="27" s="1"/>
  <c r="T141" i="27" l="1"/>
  <c r="X141" i="27" s="1"/>
  <c r="W141" i="27"/>
  <c r="AZ129" i="26"/>
  <c r="AY129" i="26"/>
  <c r="AX129" i="26"/>
  <c r="S140" i="27"/>
  <c r="R140" i="27"/>
  <c r="V141" i="27" s="1"/>
  <c r="W140" i="27" l="1"/>
  <c r="T140" i="27"/>
  <c r="X140" i="27" s="1"/>
  <c r="AZ128" i="26"/>
  <c r="AY128" i="26"/>
  <c r="AX128" i="26"/>
  <c r="S139" i="27"/>
  <c r="R139" i="27"/>
  <c r="V140" i="27" l="1"/>
  <c r="T139" i="27"/>
  <c r="X139" i="27" s="1"/>
  <c r="AZ127" i="26"/>
  <c r="AY127" i="26"/>
  <c r="AX127" i="26"/>
  <c r="S138" i="27" l="1"/>
  <c r="R138" i="27"/>
  <c r="V139" i="27" s="1"/>
  <c r="T138" i="27" l="1"/>
  <c r="X138" i="27" s="1"/>
  <c r="W139" i="27"/>
  <c r="AZ126" i="26"/>
  <c r="AY126" i="26"/>
  <c r="AX126" i="26"/>
  <c r="S137" i="27"/>
  <c r="W138" i="27" s="1"/>
  <c r="R137" i="27"/>
  <c r="V138" i="27" s="1"/>
  <c r="V137" i="27" l="1"/>
  <c r="T137" i="27"/>
  <c r="X137" i="27" s="1"/>
  <c r="AZ125" i="26"/>
  <c r="AY125" i="26"/>
  <c r="AX125" i="26"/>
  <c r="S136" i="27"/>
  <c r="W137" i="27" s="1"/>
  <c r="R136" i="27"/>
  <c r="T136" i="27" s="1"/>
  <c r="X136" i="27" s="1"/>
  <c r="AY124" i="26" l="1"/>
  <c r="AZ124" i="26" s="1"/>
  <c r="AX124" i="26"/>
  <c r="S135" i="27"/>
  <c r="W136" i="27" s="1"/>
  <c r="R135" i="27"/>
  <c r="V136" i="27" s="1"/>
  <c r="T135" i="27" l="1"/>
  <c r="X135" i="27" s="1"/>
  <c r="AY123" i="26"/>
  <c r="AX123" i="26"/>
  <c r="AZ123" i="26" s="1"/>
  <c r="S134" i="27"/>
  <c r="R134" i="27"/>
  <c r="W135" i="27" l="1"/>
  <c r="V135" i="27"/>
  <c r="T134" i="27"/>
  <c r="X134" i="27" s="1"/>
  <c r="AY122" i="26"/>
  <c r="AX122" i="26"/>
  <c r="AZ122" i="26" s="1"/>
  <c r="S133" i="27"/>
  <c r="R133" i="27"/>
  <c r="W134" i="27" l="1"/>
  <c r="V134" i="27"/>
  <c r="T133" i="27"/>
  <c r="X133" i="27" s="1"/>
  <c r="AY121" i="26"/>
  <c r="AX121" i="26"/>
  <c r="AZ121" i="26" s="1"/>
  <c r="S131" i="27" l="1"/>
  <c r="R131" i="27"/>
  <c r="T131" i="27" l="1"/>
  <c r="X131" i="27" s="1"/>
  <c r="AY120" i="26"/>
  <c r="AY119" i="26"/>
  <c r="AX120" i="26"/>
  <c r="AZ120" i="26" s="1"/>
  <c r="AX119" i="26"/>
  <c r="AZ119" i="26" s="1"/>
  <c r="S132" i="27" l="1"/>
  <c r="R132" i="27"/>
  <c r="V132" i="27" l="1"/>
  <c r="V133" i="27"/>
  <c r="W132" i="27"/>
  <c r="W133" i="27"/>
  <c r="T132" i="27"/>
  <c r="X132" i="27" s="1"/>
  <c r="A6" i="29"/>
  <c r="B6" i="26"/>
  <c r="B6" i="24"/>
  <c r="B6" i="27"/>
  <c r="S130" i="27"/>
  <c r="R130" i="27"/>
  <c r="W131" i="27" l="1"/>
  <c r="V131" i="27"/>
  <c r="T130" i="27"/>
  <c r="X130" i="27" s="1"/>
  <c r="AY118" i="26"/>
  <c r="AX118" i="26"/>
  <c r="AZ118" i="26" s="1"/>
  <c r="S129" i="27"/>
  <c r="R129" i="27"/>
  <c r="V130" i="27" s="1"/>
  <c r="W130" i="27" l="1"/>
  <c r="T129" i="27"/>
  <c r="X129" i="27" s="1"/>
  <c r="AY117" i="26"/>
  <c r="AX117" i="26"/>
  <c r="AZ117" i="26" s="1"/>
  <c r="S128" i="27"/>
  <c r="W129" i="27" s="1"/>
  <c r="R128" i="27"/>
  <c r="V129" i="27" s="1"/>
  <c r="T128" i="27" l="1"/>
  <c r="X128" i="27" s="1"/>
  <c r="AY116" i="26"/>
  <c r="AX116" i="26"/>
  <c r="AZ116" i="26" s="1"/>
  <c r="S127" i="27"/>
  <c r="W128" i="27" s="1"/>
  <c r="R127" i="27"/>
  <c r="V128" i="27" s="1"/>
  <c r="T127" i="27" l="1"/>
  <c r="X127" i="27" s="1"/>
  <c r="AY115" i="26"/>
  <c r="AX115" i="26"/>
  <c r="AZ115" i="26" s="1"/>
  <c r="S126" i="27"/>
  <c r="W127" i="27" s="1"/>
  <c r="R126" i="27"/>
  <c r="T126" i="27" l="1"/>
  <c r="X126" i="27" s="1"/>
  <c r="V127" i="27"/>
  <c r="AY114" i="26"/>
  <c r="AX114" i="26"/>
  <c r="AZ114" i="26" s="1"/>
  <c r="S125" i="27"/>
  <c r="W126" i="27" s="1"/>
  <c r="R125" i="27"/>
  <c r="V126" i="27" s="1"/>
  <c r="T125" i="27" l="1"/>
  <c r="X125" i="27" s="1"/>
  <c r="AY113" i="26"/>
  <c r="AX113" i="26"/>
  <c r="AZ113" i="26" s="1"/>
  <c r="S124" i="27"/>
  <c r="W125" i="27" s="1"/>
  <c r="R124" i="27"/>
  <c r="T124" i="27" l="1"/>
  <c r="X124" i="27" s="1"/>
  <c r="V125" i="27"/>
  <c r="AY112" i="26"/>
  <c r="AX112" i="26"/>
  <c r="AZ112" i="26" s="1"/>
  <c r="S123" i="27"/>
  <c r="W124" i="27" s="1"/>
  <c r="R123" i="27"/>
  <c r="V124" i="27" s="1"/>
  <c r="T123" i="27" l="1"/>
  <c r="X123" i="27" s="1"/>
  <c r="AY111" i="26"/>
  <c r="AX111" i="26"/>
  <c r="AZ111" i="26" s="1"/>
  <c r="S122" i="27"/>
  <c r="W123" i="27" s="1"/>
  <c r="R122" i="27"/>
  <c r="V123" i="27" s="1"/>
  <c r="T122" i="27" l="1"/>
  <c r="X122" i="27" s="1"/>
  <c r="AY110" i="26"/>
  <c r="AX110" i="26"/>
  <c r="AZ110" i="26" s="1"/>
  <c r="S121" i="27" l="1"/>
  <c r="W122" i="27" s="1"/>
  <c r="R121" i="27"/>
  <c r="V122" i="27" s="1"/>
  <c r="T121" i="27" l="1"/>
  <c r="X121" i="27" s="1"/>
  <c r="AY109" i="26"/>
  <c r="AX109" i="26"/>
  <c r="AZ109" i="26" s="1"/>
  <c r="S120" i="27" l="1"/>
  <c r="W121" i="27" s="1"/>
  <c r="R120" i="27"/>
  <c r="V121" i="27" s="1"/>
  <c r="T120" i="27" l="1"/>
  <c r="X120" i="27" s="1"/>
  <c r="AY108" i="26"/>
  <c r="AX108" i="26"/>
  <c r="AZ108" i="26" s="1"/>
  <c r="AX107" i="26"/>
  <c r="S119" i="27"/>
  <c r="W120" i="27" s="1"/>
  <c r="R119" i="27"/>
  <c r="V120" i="27" s="1"/>
  <c r="T119" i="27" l="1"/>
  <c r="X119" i="27" s="1"/>
  <c r="AY107" i="26"/>
  <c r="AZ107" i="26" s="1"/>
  <c r="S118" i="27" l="1"/>
  <c r="W119" i="27" s="1"/>
  <c r="R118" i="27"/>
  <c r="T118" i="27" l="1"/>
  <c r="X118" i="27" s="1"/>
  <c r="V119" i="27"/>
  <c r="AY106" i="26"/>
  <c r="AX106" i="26"/>
  <c r="AZ106" i="26" s="1"/>
  <c r="S117" i="27" l="1"/>
  <c r="W118" i="27" s="1"/>
  <c r="R117" i="27"/>
  <c r="V118" i="27" s="1"/>
  <c r="T117" i="27" l="1"/>
  <c r="X117" i="27" s="1"/>
  <c r="AY105" i="26"/>
  <c r="AX105" i="26"/>
  <c r="AZ105" i="26" s="1"/>
  <c r="S116" i="27" l="1"/>
  <c r="W117" i="27" s="1"/>
  <c r="R116" i="27"/>
  <c r="V117" i="27" s="1"/>
  <c r="T116" i="27" l="1"/>
  <c r="X116" i="27" s="1"/>
  <c r="AY104" i="26"/>
  <c r="AX104" i="26"/>
  <c r="AZ104" i="26" s="1"/>
  <c r="S115" i="27"/>
  <c r="W116" i="27" s="1"/>
  <c r="R115" i="27"/>
  <c r="V116" i="27" s="1"/>
  <c r="T115" i="27" l="1"/>
  <c r="X115" i="27" s="1"/>
  <c r="AY103" i="26"/>
  <c r="AX103" i="26"/>
  <c r="AZ103" i="26" s="1"/>
  <c r="S114" i="27"/>
  <c r="W115" i="27" s="1"/>
  <c r="R114" i="27"/>
  <c r="V115" i="27" s="1"/>
  <c r="T114" i="27" l="1"/>
  <c r="X114" i="27" s="1"/>
  <c r="AY102" i="26"/>
  <c r="AX102" i="26"/>
  <c r="AZ102" i="26" s="1"/>
  <c r="S113" i="27" l="1"/>
  <c r="W114" i="27" s="1"/>
  <c r="R113" i="27"/>
  <c r="V114" i="27" s="1"/>
  <c r="AY101" i="26"/>
  <c r="AX101" i="26"/>
  <c r="T113" i="27" l="1"/>
  <c r="X113" i="27" s="1"/>
  <c r="AZ101" i="26"/>
  <c r="S112" i="27"/>
  <c r="W113" i="27" s="1"/>
  <c r="R112" i="27"/>
  <c r="V113" i="27" s="1"/>
  <c r="T112" i="27" l="1"/>
  <c r="X112" i="27" s="1"/>
  <c r="AY100" i="26"/>
  <c r="AX100" i="26"/>
  <c r="AZ100" i="26" s="1"/>
  <c r="S111" i="27" l="1"/>
  <c r="W112" i="27" s="1"/>
  <c r="R111" i="27"/>
  <c r="V112" i="27" s="1"/>
  <c r="AY99" i="26"/>
  <c r="AX99" i="26"/>
  <c r="AZ99" i="26" s="1"/>
  <c r="T111" i="27" l="1"/>
  <c r="X111" i="27" s="1"/>
  <c r="S110" i="27"/>
  <c r="W111" i="27" s="1"/>
  <c r="R110" i="27"/>
  <c r="V111" i="27" s="1"/>
  <c r="T110" i="27" l="1"/>
  <c r="X110" i="27" s="1"/>
  <c r="AY98" i="26"/>
  <c r="AX98" i="26"/>
  <c r="AZ98" i="26" s="1"/>
  <c r="S108" i="27"/>
  <c r="S109" i="27"/>
  <c r="W110" i="27" s="1"/>
  <c r="R108" i="27"/>
  <c r="R109" i="27"/>
  <c r="V110" i="27" s="1"/>
  <c r="V109" i="27" l="1"/>
  <c r="W109" i="27"/>
  <c r="T109" i="27"/>
  <c r="X109" i="27" s="1"/>
  <c r="AY97" i="26" l="1"/>
  <c r="AX97" i="26"/>
  <c r="AZ97" i="26" s="1"/>
  <c r="T108" i="27" l="1"/>
  <c r="X108" i="27" s="1"/>
  <c r="S106" i="27" l="1"/>
  <c r="S107" i="27"/>
  <c r="W108" i="27" s="1"/>
  <c r="R106" i="27"/>
  <c r="R107" i="27"/>
  <c r="V108" i="27" s="1"/>
  <c r="AY96" i="26"/>
  <c r="AX96" i="26"/>
  <c r="AZ96" i="26" s="1"/>
  <c r="V107" i="27" l="1"/>
  <c r="T107" i="27"/>
  <c r="X107" i="27" s="1"/>
  <c r="W107" i="27"/>
  <c r="AY95" i="26"/>
  <c r="AX95" i="26"/>
  <c r="AZ95" i="26" s="1"/>
  <c r="T106" i="27"/>
  <c r="X106" i="27" s="1"/>
  <c r="AY94" i="26" l="1"/>
  <c r="AX94" i="26"/>
  <c r="AZ94" i="26" s="1"/>
  <c r="S105" i="27" l="1"/>
  <c r="W106" i="27" s="1"/>
  <c r="R105" i="27"/>
  <c r="V106" i="27" s="1"/>
  <c r="T105" i="27" l="1"/>
  <c r="X105" i="27" s="1"/>
  <c r="AY93" i="26"/>
  <c r="AX93" i="26"/>
  <c r="AZ93" i="26" s="1"/>
  <c r="S104" i="27" l="1"/>
  <c r="W105" i="27" s="1"/>
  <c r="R104" i="27"/>
  <c r="V105" i="27" s="1"/>
  <c r="T104" i="27" l="1"/>
  <c r="X104" i="27" s="1"/>
  <c r="AY92" i="26"/>
  <c r="AX92" i="26"/>
  <c r="AZ92" i="26" l="1"/>
  <c r="S103" i="27"/>
  <c r="W104" i="27" s="1"/>
  <c r="R103" i="27"/>
  <c r="V104" i="27" s="1"/>
  <c r="T103" i="27" l="1"/>
  <c r="X103" i="27" s="1"/>
  <c r="AY91" i="26"/>
  <c r="AX91" i="26"/>
  <c r="AZ91" i="26" s="1"/>
  <c r="S102" i="27" l="1"/>
  <c r="W103" i="27" s="1"/>
  <c r="R102" i="27"/>
  <c r="V103" i="27" s="1"/>
  <c r="T102" i="27" l="1"/>
  <c r="X102" i="27" s="1"/>
  <c r="AY90" i="26"/>
  <c r="AX90" i="26"/>
  <c r="AZ90" i="26" l="1"/>
  <c r="S101" i="27"/>
  <c r="W102" i="27" s="1"/>
  <c r="R101" i="27"/>
  <c r="V102" i="27" s="1"/>
  <c r="T101" i="27" l="1"/>
  <c r="X101" i="27" s="1"/>
  <c r="AY89" i="26"/>
  <c r="AX89" i="26"/>
  <c r="AZ89" i="26" s="1"/>
  <c r="S100" i="27" l="1"/>
  <c r="W101" i="27" s="1"/>
  <c r="R100" i="27"/>
  <c r="T100" i="27" l="1"/>
  <c r="X100" i="27" s="1"/>
  <c r="V101" i="27"/>
  <c r="AY88" i="26"/>
  <c r="AX88" i="26"/>
  <c r="AZ88" i="26" s="1"/>
  <c r="S99" i="27" l="1"/>
  <c r="W100" i="27" s="1"/>
  <c r="R99" i="27"/>
  <c r="V100" i="27" s="1"/>
  <c r="T99" i="27" l="1"/>
  <c r="X99" i="27" s="1"/>
  <c r="AY87" i="26"/>
  <c r="AX87" i="26"/>
  <c r="AZ87" i="26" l="1"/>
  <c r="S98" i="27"/>
  <c r="W99" i="27" s="1"/>
  <c r="R98" i="27"/>
  <c r="T98" i="27" l="1"/>
  <c r="X98" i="27" s="1"/>
  <c r="V99" i="27"/>
  <c r="AY86" i="26"/>
  <c r="AX86" i="26"/>
  <c r="AZ86" i="26" s="1"/>
  <c r="S97" i="27"/>
  <c r="W98" i="27" s="1"/>
  <c r="R97" i="27"/>
  <c r="T97" i="27" l="1"/>
  <c r="X97" i="27" s="1"/>
  <c r="V98" i="27"/>
  <c r="AY85" i="26"/>
  <c r="AX85" i="26"/>
  <c r="AZ85" i="26" l="1"/>
  <c r="S96" i="27"/>
  <c r="W97" i="27" s="1"/>
  <c r="R96" i="27"/>
  <c r="V97" i="27" s="1"/>
  <c r="T96" i="27" l="1"/>
  <c r="X96" i="27" s="1"/>
  <c r="A8" i="29"/>
  <c r="A7" i="29"/>
  <c r="AY84" i="26" l="1"/>
  <c r="AX84" i="26"/>
  <c r="AZ84" i="26" s="1"/>
  <c r="S95" i="27" l="1"/>
  <c r="W96" i="27" s="1"/>
  <c r="R95" i="27"/>
  <c r="V96" i="27" s="1"/>
  <c r="T95" i="27" l="1"/>
  <c r="X95" i="27" s="1"/>
  <c r="AY83" i="26"/>
  <c r="AX83" i="26"/>
  <c r="AZ83" i="26" l="1"/>
  <c r="S94" i="27"/>
  <c r="W95" i="27" s="1"/>
  <c r="R94" i="27"/>
  <c r="V95" i="27" s="1"/>
  <c r="T94" i="27" l="1"/>
  <c r="X94" i="27" s="1"/>
  <c r="AY82" i="26"/>
  <c r="AX82" i="26"/>
  <c r="S93" i="27"/>
  <c r="R93" i="27"/>
  <c r="AZ82" i="26" l="1"/>
  <c r="V94" i="27"/>
  <c r="T93" i="27"/>
  <c r="X93" i="27" s="1"/>
  <c r="W94" i="27"/>
  <c r="AY80" i="26"/>
  <c r="AY81" i="26"/>
  <c r="AX80" i="26"/>
  <c r="AX81" i="26"/>
  <c r="AZ81" i="26" s="1"/>
  <c r="AZ80" i="26" l="1"/>
  <c r="S92" i="27"/>
  <c r="W93" i="27" s="1"/>
  <c r="R92" i="27"/>
  <c r="V93" i="27" s="1"/>
  <c r="T92" i="27" l="1"/>
  <c r="X92" i="27" s="1"/>
  <c r="S91" i="27"/>
  <c r="W92" i="27" s="1"/>
  <c r="R91" i="27"/>
  <c r="V92" i="27" s="1"/>
  <c r="T91" i="27" l="1"/>
  <c r="X91" i="27" s="1"/>
  <c r="AY79" i="26"/>
  <c r="AX79" i="26"/>
  <c r="AZ79" i="26" l="1"/>
  <c r="S90" i="27"/>
  <c r="W91" i="27" s="1"/>
  <c r="R90" i="27"/>
  <c r="V91" i="27" s="1"/>
  <c r="T90" i="27" l="1"/>
  <c r="X90" i="27" s="1"/>
  <c r="AY78" i="26"/>
  <c r="AX78" i="26"/>
  <c r="AZ78" i="26" s="1"/>
  <c r="S89" i="27" l="1"/>
  <c r="W90" i="27" s="1"/>
  <c r="R89" i="27"/>
  <c r="V90" i="27" s="1"/>
  <c r="T89" i="27" l="1"/>
  <c r="X89" i="27" s="1"/>
  <c r="M37" i="29"/>
  <c r="L37" i="29"/>
  <c r="K37" i="29"/>
  <c r="J37" i="29"/>
  <c r="I37" i="29"/>
  <c r="H37" i="29"/>
  <c r="G37" i="29"/>
  <c r="F37" i="29"/>
  <c r="E37" i="29"/>
  <c r="D37" i="29"/>
  <c r="C37" i="29"/>
  <c r="B37" i="29"/>
  <c r="B40" i="29" l="1"/>
  <c r="B46" i="29" s="1"/>
  <c r="B41" i="29"/>
  <c r="C46" i="29" s="1"/>
  <c r="J38" i="29"/>
  <c r="H38" i="29"/>
  <c r="D38" i="29"/>
  <c r="L38" i="29"/>
  <c r="F38" i="29"/>
  <c r="B38" i="29"/>
  <c r="D46" i="29" l="1"/>
  <c r="I46" i="29"/>
  <c r="B42" i="29"/>
  <c r="L47" i="29" s="1"/>
  <c r="M46" i="29"/>
  <c r="L46" i="29"/>
  <c r="H46" i="29"/>
  <c r="J46" i="29"/>
  <c r="F46" i="29"/>
  <c r="K46" i="29"/>
  <c r="E46" i="29"/>
  <c r="G46" i="29"/>
  <c r="B47" i="29" l="1"/>
  <c r="D47" i="29"/>
  <c r="J47" i="29"/>
  <c r="H47" i="29"/>
  <c r="F47" i="29"/>
  <c r="AY77" i="26" l="1"/>
  <c r="AX77" i="26"/>
  <c r="S88" i="27" l="1"/>
  <c r="W89" i="27" s="1"/>
  <c r="R88" i="27"/>
  <c r="V89" i="27" s="1"/>
  <c r="AZ77" i="26" l="1"/>
  <c r="T88" i="27" l="1"/>
  <c r="X88" i="27" s="1"/>
  <c r="R87" i="27"/>
  <c r="V88" i="27" s="1"/>
  <c r="AZ76" i="26" l="1"/>
  <c r="AY76" i="26"/>
  <c r="AX76" i="26"/>
  <c r="S87" i="27" l="1"/>
  <c r="W88" i="27" l="1"/>
  <c r="T87" i="27"/>
  <c r="X87" i="27" s="1"/>
  <c r="AZ75" i="26"/>
  <c r="AY75" i="26"/>
  <c r="AX75" i="26"/>
  <c r="S86" i="27" l="1"/>
  <c r="W87" i="27" s="1"/>
  <c r="R86" i="27"/>
  <c r="V87" i="27" s="1"/>
  <c r="T86" i="27" l="1"/>
  <c r="X86" i="27" s="1"/>
  <c r="AZ74" i="26"/>
  <c r="AY74" i="26"/>
  <c r="AX74" i="26"/>
  <c r="S85" i="27" l="1"/>
  <c r="W86" i="27" s="1"/>
  <c r="R85" i="27"/>
  <c r="V86" i="27" s="1"/>
  <c r="T85" i="27" l="1"/>
  <c r="X85" i="27" s="1"/>
  <c r="AZ71" i="26"/>
  <c r="AZ72" i="26"/>
  <c r="AZ73" i="26"/>
  <c r="AY71" i="26"/>
  <c r="AY72" i="26"/>
  <c r="AY73" i="26"/>
  <c r="AX71" i="26"/>
  <c r="AX72" i="26"/>
  <c r="AX73" i="26"/>
  <c r="S84" i="27" l="1"/>
  <c r="R84" i="27"/>
  <c r="V85" i="27" s="1"/>
  <c r="W85" i="27" l="1"/>
  <c r="T84" i="27"/>
  <c r="X84" i="27" s="1"/>
  <c r="S83" i="27" l="1"/>
  <c r="W84" i="27" s="1"/>
  <c r="R83" i="27"/>
  <c r="V84" i="27" s="1"/>
  <c r="T83" i="27" l="1"/>
  <c r="X83" i="27" s="1"/>
  <c r="R82" i="27"/>
  <c r="V83" i="27" s="1"/>
  <c r="S82" i="27"/>
  <c r="W83" i="27" s="1"/>
  <c r="T82" i="27" l="1"/>
  <c r="X82" i="27" s="1"/>
  <c r="AZ70" i="26" l="1"/>
  <c r="AY70" i="26"/>
  <c r="AX70" i="26"/>
  <c r="S81" i="27"/>
  <c r="W82" i="27" s="1"/>
  <c r="R81" i="27"/>
  <c r="V82" i="27" s="1"/>
  <c r="T81" i="27" l="1"/>
  <c r="X81" i="27" s="1"/>
  <c r="AZ69" i="26"/>
  <c r="AY69" i="26"/>
  <c r="AX69" i="26"/>
  <c r="S80" i="27" l="1"/>
  <c r="R80" i="27"/>
  <c r="W81" i="27" l="1"/>
  <c r="V81" i="27"/>
  <c r="T80" i="27"/>
  <c r="X80" i="27" s="1"/>
  <c r="S79" i="27"/>
  <c r="W80" i="27" s="1"/>
  <c r="R79" i="27"/>
  <c r="V80" i="27" s="1"/>
  <c r="AZ68" i="26"/>
  <c r="AY68" i="26"/>
  <c r="AX68" i="26"/>
  <c r="T79" i="27" l="1"/>
  <c r="X79" i="27" s="1"/>
  <c r="AZ67" i="26" l="1"/>
  <c r="AY67" i="26"/>
  <c r="AX67" i="26"/>
  <c r="S78" i="27"/>
  <c r="R78" i="27"/>
  <c r="W79" i="27" l="1"/>
  <c r="V79" i="27"/>
  <c r="T78" i="27"/>
  <c r="X78" i="27" s="1"/>
  <c r="AZ66" i="26"/>
  <c r="AY66" i="26"/>
  <c r="AX66" i="26"/>
  <c r="S77" i="27"/>
  <c r="R77" i="27"/>
  <c r="V78" i="27" s="1"/>
  <c r="W78" i="27" l="1"/>
  <c r="T77" i="27"/>
  <c r="X77" i="27" s="1"/>
  <c r="AZ65" i="26"/>
  <c r="AY65" i="26"/>
  <c r="AX65" i="26"/>
  <c r="S76" i="27" l="1"/>
  <c r="R76" i="27"/>
  <c r="V77" i="27" l="1"/>
  <c r="W77" i="27"/>
  <c r="T76" i="27"/>
  <c r="X76" i="27" s="1"/>
  <c r="W70" i="27"/>
  <c r="W69" i="27"/>
  <c r="W68" i="27"/>
  <c r="V70" i="27"/>
  <c r="V69" i="27"/>
  <c r="V68" i="27"/>
  <c r="AZ64" i="26" l="1"/>
  <c r="AY64" i="26"/>
  <c r="AX64" i="26"/>
  <c r="S75" i="27" l="1"/>
  <c r="R75" i="27"/>
  <c r="W76" i="27" l="1"/>
  <c r="V76" i="27"/>
  <c r="T75" i="27"/>
  <c r="X75" i="27" s="1"/>
  <c r="AZ63" i="26"/>
  <c r="AY63" i="26"/>
  <c r="AX63" i="26"/>
  <c r="S74" i="27" l="1"/>
  <c r="R74" i="27"/>
  <c r="V75" i="27" l="1"/>
  <c r="W75" i="27"/>
  <c r="T74" i="27"/>
  <c r="X74" i="27" s="1"/>
  <c r="AZ61" i="26"/>
  <c r="AZ62" i="26"/>
  <c r="AY61" i="26"/>
  <c r="AY62" i="26"/>
  <c r="AX61" i="26"/>
  <c r="AX62" i="26"/>
  <c r="S73" i="27" l="1"/>
  <c r="R73" i="27"/>
  <c r="R72" i="27"/>
  <c r="S72" i="27"/>
  <c r="T72" i="27" l="1"/>
  <c r="X72" i="27" s="1"/>
  <c r="W73" i="27"/>
  <c r="W74" i="27"/>
  <c r="V73" i="27"/>
  <c r="V74" i="27"/>
  <c r="T73" i="27"/>
  <c r="X73" i="27" s="1"/>
  <c r="AZ60" i="26" l="1"/>
  <c r="AY60" i="26"/>
  <c r="AX60" i="26"/>
  <c r="S71" i="27"/>
  <c r="R71" i="27"/>
  <c r="V71" i="27" l="1"/>
  <c r="V72" i="27"/>
  <c r="W71" i="27"/>
  <c r="W72" i="27"/>
  <c r="T71" i="27"/>
  <c r="X71" i="27" s="1"/>
  <c r="AZ59" i="26" l="1"/>
  <c r="AY59" i="26"/>
  <c r="AX59" i="26"/>
  <c r="T70" i="27" l="1"/>
  <c r="X70" i="27" s="1"/>
  <c r="T69" i="27"/>
  <c r="X69" i="27" s="1"/>
  <c r="T68" i="27"/>
  <c r="X68" i="27" s="1"/>
  <c r="T67" i="27"/>
  <c r="X67" i="27" s="1"/>
  <c r="AZ57" i="26" l="1"/>
  <c r="AY57" i="26"/>
  <c r="AX57" i="26"/>
  <c r="AZ56" i="26" l="1"/>
  <c r="AY56" i="26"/>
  <c r="AX56" i="26"/>
  <c r="AZ55" i="26" l="1"/>
  <c r="AY55" i="26"/>
  <c r="AX55" i="26"/>
  <c r="S66" i="27"/>
  <c r="R66" i="27"/>
  <c r="B8" i="26"/>
  <c r="B7" i="26"/>
  <c r="B8" i="27"/>
  <c r="B7" i="27"/>
  <c r="V67" i="27" l="1"/>
  <c r="T66" i="27"/>
  <c r="X66" i="27" s="1"/>
  <c r="W67" i="27"/>
  <c r="S65" i="27" l="1"/>
  <c r="R65" i="27"/>
  <c r="S64" i="27"/>
  <c r="R64" i="27"/>
  <c r="S63" i="27"/>
  <c r="R63" i="27"/>
  <c r="S62" i="27"/>
  <c r="R62" i="27"/>
  <c r="S61" i="27"/>
  <c r="R61" i="27"/>
  <c r="S60" i="27"/>
  <c r="N60" i="27"/>
  <c r="R60" i="27" s="1"/>
  <c r="S59" i="27"/>
  <c r="R59" i="27"/>
  <c r="S58" i="27"/>
  <c r="R58" i="27"/>
  <c r="S57" i="27"/>
  <c r="R57" i="27"/>
  <c r="S56" i="27"/>
  <c r="R56" i="27"/>
  <c r="S55" i="27"/>
  <c r="R55" i="27"/>
  <c r="S54" i="27"/>
  <c r="N54" i="27"/>
  <c r="R54" i="27" s="1"/>
  <c r="S53" i="27"/>
  <c r="R53" i="27"/>
  <c r="S52" i="27"/>
  <c r="R52" i="27"/>
  <c r="S51" i="27"/>
  <c r="R51" i="27"/>
  <c r="S50" i="27"/>
  <c r="R50" i="27"/>
  <c r="S49" i="27"/>
  <c r="R49" i="27"/>
  <c r="S48" i="27"/>
  <c r="R48" i="27"/>
  <c r="S47" i="27"/>
  <c r="R47" i="27"/>
  <c r="S46" i="27"/>
  <c r="R46" i="27"/>
  <c r="S45" i="27"/>
  <c r="R45" i="27"/>
  <c r="S44" i="27"/>
  <c r="R44" i="27"/>
  <c r="S43" i="27"/>
  <c r="R43" i="27"/>
  <c r="S42" i="27"/>
  <c r="R42" i="27"/>
  <c r="S41" i="27"/>
  <c r="R41" i="27"/>
  <c r="S40" i="27"/>
  <c r="R40" i="27"/>
  <c r="S39" i="27"/>
  <c r="R39" i="27"/>
  <c r="S38" i="27"/>
  <c r="R38" i="27"/>
  <c r="S37" i="27"/>
  <c r="R37" i="27"/>
  <c r="S36" i="27"/>
  <c r="R36" i="27"/>
  <c r="S35" i="27"/>
  <c r="R35" i="27"/>
  <c r="S34" i="27"/>
  <c r="R34" i="27"/>
  <c r="S33" i="27"/>
  <c r="R33" i="27"/>
  <c r="S32" i="27"/>
  <c r="R32" i="27"/>
  <c r="S31" i="27"/>
  <c r="R31" i="27"/>
  <c r="S30" i="27"/>
  <c r="R30" i="27"/>
  <c r="S29" i="27"/>
  <c r="N29" i="27"/>
  <c r="R29" i="27" s="1"/>
  <c r="S28" i="27"/>
  <c r="R28" i="27"/>
  <c r="S27" i="27"/>
  <c r="R27" i="27"/>
  <c r="S26" i="27"/>
  <c r="R26" i="27"/>
  <c r="S25" i="27"/>
  <c r="R25" i="27"/>
  <c r="S24" i="27"/>
  <c r="R24" i="27"/>
  <c r="S23" i="27"/>
  <c r="R23" i="27"/>
  <c r="S22" i="27"/>
  <c r="R22" i="27"/>
  <c r="A22" i="27"/>
  <c r="A23" i="27" s="1"/>
  <c r="S21" i="27"/>
  <c r="R21" i="27"/>
  <c r="S20" i="27"/>
  <c r="R20" i="27"/>
  <c r="S19" i="27"/>
  <c r="R19" i="27"/>
  <c r="S18" i="27"/>
  <c r="R18" i="27"/>
  <c r="S17" i="27"/>
  <c r="R17" i="27"/>
  <c r="S16" i="27"/>
  <c r="R16" i="27"/>
  <c r="S15" i="27"/>
  <c r="R15" i="27"/>
  <c r="S14" i="27"/>
  <c r="R14" i="27"/>
  <c r="S13" i="27"/>
  <c r="R13" i="27"/>
  <c r="A13" i="27"/>
  <c r="A14" i="27" s="1"/>
  <c r="A15" i="27" s="1"/>
  <c r="S12" i="27"/>
  <c r="W12" i="27" s="1"/>
  <c r="R12" i="27"/>
  <c r="AZ54" i="26"/>
  <c r="AY54" i="26"/>
  <c r="AX54" i="26"/>
  <c r="AW53" i="26"/>
  <c r="AV53" i="26"/>
  <c r="AU53" i="26"/>
  <c r="AT53" i="26"/>
  <c r="AS53" i="26"/>
  <c r="AR53" i="26"/>
  <c r="AQ53" i="26"/>
  <c r="AP53" i="26"/>
  <c r="AO53" i="26"/>
  <c r="AN53" i="26"/>
  <c r="AM53" i="26"/>
  <c r="AL53" i="26"/>
  <c r="AK53" i="26"/>
  <c r="AJ53" i="26"/>
  <c r="AI53" i="26"/>
  <c r="AH53" i="26"/>
  <c r="AG53" i="26"/>
  <c r="AF53" i="26"/>
  <c r="AE53" i="26"/>
  <c r="AD53" i="26"/>
  <c r="AC53" i="26"/>
  <c r="AB53" i="26"/>
  <c r="AA53" i="26"/>
  <c r="Z53" i="26"/>
  <c r="Y53" i="26"/>
  <c r="X53" i="26"/>
  <c r="W53" i="26"/>
  <c r="V53" i="26"/>
  <c r="U53" i="26"/>
  <c r="T53" i="26"/>
  <c r="S53" i="26"/>
  <c r="R53" i="26"/>
  <c r="Q53" i="26"/>
  <c r="P53" i="26"/>
  <c r="O53" i="26"/>
  <c r="N53" i="26"/>
  <c r="M53" i="26"/>
  <c r="L53" i="26"/>
  <c r="K53" i="26"/>
  <c r="J53" i="26"/>
  <c r="I53" i="26"/>
  <c r="H53" i="26"/>
  <c r="G53" i="26"/>
  <c r="F53" i="26"/>
  <c r="E53" i="26"/>
  <c r="D53" i="26"/>
  <c r="C53" i="26"/>
  <c r="B53" i="26"/>
  <c r="AW52" i="26"/>
  <c r="AV52" i="26"/>
  <c r="AU52" i="26"/>
  <c r="AT52" i="26"/>
  <c r="AS52" i="26"/>
  <c r="AR52" i="26"/>
  <c r="AQ52" i="26"/>
  <c r="AP52" i="26"/>
  <c r="AO52" i="26"/>
  <c r="AN52" i="26"/>
  <c r="AM52" i="26"/>
  <c r="AL52" i="26"/>
  <c r="AK52" i="26"/>
  <c r="AJ52" i="26"/>
  <c r="AI52" i="26"/>
  <c r="AH52" i="26"/>
  <c r="AG52" i="26"/>
  <c r="AF52" i="26"/>
  <c r="AE52" i="26"/>
  <c r="AD52" i="26"/>
  <c r="AC52" i="26"/>
  <c r="AB52" i="26"/>
  <c r="AA52" i="26"/>
  <c r="Z52" i="26"/>
  <c r="Y52" i="26"/>
  <c r="X52" i="26"/>
  <c r="W52" i="26"/>
  <c r="V52" i="26"/>
  <c r="U52" i="26"/>
  <c r="T52" i="26"/>
  <c r="S52" i="26"/>
  <c r="R52" i="26"/>
  <c r="Q52" i="26"/>
  <c r="P52" i="26"/>
  <c r="O52" i="26"/>
  <c r="N52" i="26"/>
  <c r="M52" i="26"/>
  <c r="L52" i="26"/>
  <c r="K52" i="26"/>
  <c r="J52" i="26"/>
  <c r="I52" i="26"/>
  <c r="H52" i="26"/>
  <c r="G52" i="26"/>
  <c r="F52" i="26"/>
  <c r="E52" i="26"/>
  <c r="D52" i="26"/>
  <c r="C52" i="26"/>
  <c r="B52" i="26"/>
  <c r="AZ51" i="26"/>
  <c r="AY51" i="26"/>
  <c r="AX51" i="26"/>
  <c r="AZ50" i="26"/>
  <c r="AY50" i="26"/>
  <c r="AX50" i="26"/>
  <c r="AZ49" i="26"/>
  <c r="AY49" i="26"/>
  <c r="AX49" i="26"/>
  <c r="AZ48" i="26"/>
  <c r="AY48" i="26"/>
  <c r="AX48" i="26"/>
  <c r="AZ47" i="26"/>
  <c r="AY47" i="26"/>
  <c r="AX47" i="26"/>
  <c r="AZ46" i="26"/>
  <c r="AY46" i="26"/>
  <c r="AX46" i="26"/>
  <c r="AW45" i="26"/>
  <c r="AV45" i="26"/>
  <c r="AU45" i="26"/>
  <c r="AT45" i="26"/>
  <c r="AS45" i="26"/>
  <c r="AR45" i="26"/>
  <c r="AQ45" i="26"/>
  <c r="AP45" i="26"/>
  <c r="AO45" i="26"/>
  <c r="AN45" i="26"/>
  <c r="AM45" i="26"/>
  <c r="AL45" i="26"/>
  <c r="AK45" i="26"/>
  <c r="AJ45" i="26"/>
  <c r="AI45" i="26"/>
  <c r="AH45" i="26"/>
  <c r="AG45" i="26"/>
  <c r="AF45" i="26"/>
  <c r="AE45" i="26"/>
  <c r="AD45" i="26"/>
  <c r="AC45" i="26"/>
  <c r="AB45" i="26"/>
  <c r="AA45" i="26"/>
  <c r="Z45" i="26"/>
  <c r="Y45" i="26"/>
  <c r="X45" i="26"/>
  <c r="W45" i="26"/>
  <c r="V45" i="26"/>
  <c r="U45" i="26"/>
  <c r="T45" i="26"/>
  <c r="R45" i="26"/>
  <c r="Q45" i="26"/>
  <c r="P45" i="26"/>
  <c r="O45" i="26"/>
  <c r="N45" i="26"/>
  <c r="M45" i="26"/>
  <c r="L45" i="26"/>
  <c r="K45" i="26"/>
  <c r="J45" i="26"/>
  <c r="I45" i="26"/>
  <c r="H45" i="26"/>
  <c r="G45" i="26"/>
  <c r="F45" i="26"/>
  <c r="E45" i="26"/>
  <c r="D45" i="26"/>
  <c r="C45" i="26"/>
  <c r="B45" i="26"/>
  <c r="AW44" i="26"/>
  <c r="AV44" i="26"/>
  <c r="AU44" i="26"/>
  <c r="AT44" i="26"/>
  <c r="AS44" i="26"/>
  <c r="AR44" i="26"/>
  <c r="AQ44" i="26"/>
  <c r="AP44" i="26"/>
  <c r="AO44" i="26"/>
  <c r="AN44" i="26"/>
  <c r="AM44" i="26"/>
  <c r="AL44" i="26"/>
  <c r="AK44" i="26"/>
  <c r="AJ44" i="26"/>
  <c r="AI44" i="26"/>
  <c r="AH44" i="26"/>
  <c r="AG44" i="26"/>
  <c r="AF44" i="26"/>
  <c r="AE44" i="26"/>
  <c r="AD44" i="26"/>
  <c r="AC44" i="26"/>
  <c r="AB44" i="26"/>
  <c r="AA44" i="26"/>
  <c r="Z44" i="26"/>
  <c r="Y44" i="26"/>
  <c r="X44" i="26"/>
  <c r="W44" i="26"/>
  <c r="V44" i="26"/>
  <c r="U44" i="26"/>
  <c r="T44" i="26"/>
  <c r="S44" i="26"/>
  <c r="R44" i="26"/>
  <c r="Q44" i="26"/>
  <c r="P44" i="26"/>
  <c r="O44" i="26"/>
  <c r="N44" i="26"/>
  <c r="M44" i="26"/>
  <c r="L44" i="26"/>
  <c r="K44" i="26"/>
  <c r="J44" i="26"/>
  <c r="I44" i="26"/>
  <c r="H44" i="26"/>
  <c r="G44" i="26"/>
  <c r="F44" i="26"/>
  <c r="E44" i="26"/>
  <c r="D44" i="26"/>
  <c r="C44" i="26"/>
  <c r="B44" i="26"/>
  <c r="AZ43" i="26"/>
  <c r="AY43" i="26"/>
  <c r="AX43" i="26"/>
  <c r="AZ42" i="26"/>
  <c r="AY42" i="26"/>
  <c r="AX42" i="26"/>
  <c r="AZ41" i="26"/>
  <c r="AY41" i="26"/>
  <c r="AX41" i="26"/>
  <c r="AZ40" i="26"/>
  <c r="AY40" i="26"/>
  <c r="AX40" i="26"/>
  <c r="AZ39" i="26"/>
  <c r="AY39" i="26"/>
  <c r="AX39" i="26"/>
  <c r="C38" i="26"/>
  <c r="AY38" i="26" s="1"/>
  <c r="B38" i="26"/>
  <c r="AX38" i="26" s="1"/>
  <c r="AZ37" i="26"/>
  <c r="AY37" i="26"/>
  <c r="AX37" i="26"/>
  <c r="AW36" i="26"/>
  <c r="AV36" i="26"/>
  <c r="AU36" i="26"/>
  <c r="AT36" i="26"/>
  <c r="AS36" i="26"/>
  <c r="AR36" i="26"/>
  <c r="AQ36" i="26"/>
  <c r="AP36" i="26"/>
  <c r="AO36" i="26"/>
  <c r="AN36" i="26"/>
  <c r="AM36" i="26"/>
  <c r="AL36" i="26"/>
  <c r="AK36" i="26"/>
  <c r="AJ36" i="26"/>
  <c r="AI36" i="26"/>
  <c r="AH36" i="26"/>
  <c r="AG36" i="26"/>
  <c r="AF36" i="26"/>
  <c r="AE36" i="26"/>
  <c r="AD36" i="26"/>
  <c r="AC36" i="26"/>
  <c r="AB36" i="26"/>
  <c r="AA36" i="26"/>
  <c r="Z36" i="26"/>
  <c r="Y36" i="26"/>
  <c r="X36" i="26"/>
  <c r="W36" i="26"/>
  <c r="V36" i="26"/>
  <c r="U36" i="26"/>
  <c r="T36" i="26"/>
  <c r="S36" i="26"/>
  <c r="R36" i="26"/>
  <c r="Q36" i="26"/>
  <c r="P36" i="26"/>
  <c r="O36" i="26"/>
  <c r="N36" i="26"/>
  <c r="M36" i="26"/>
  <c r="L36" i="26"/>
  <c r="K36" i="26"/>
  <c r="J36" i="26"/>
  <c r="I36" i="26"/>
  <c r="H36" i="26"/>
  <c r="G36" i="26"/>
  <c r="F36" i="26"/>
  <c r="E36" i="26"/>
  <c r="D36" i="26"/>
  <c r="C36" i="26"/>
  <c r="B36" i="26"/>
  <c r="AW35" i="26"/>
  <c r="AV35" i="26"/>
  <c r="AU35" i="26"/>
  <c r="AT35" i="26"/>
  <c r="AS35" i="26"/>
  <c r="AR35" i="26"/>
  <c r="AQ35" i="26"/>
  <c r="AP35" i="26"/>
  <c r="AO35" i="26"/>
  <c r="AN35" i="26"/>
  <c r="AM35" i="26"/>
  <c r="AL35" i="26"/>
  <c r="AK35" i="26"/>
  <c r="AJ35" i="26"/>
  <c r="AI35" i="26"/>
  <c r="AH35" i="26"/>
  <c r="AG35" i="26"/>
  <c r="AF35" i="26"/>
  <c r="AE35" i="26"/>
  <c r="AD35" i="26"/>
  <c r="AC35" i="26"/>
  <c r="AB35" i="26"/>
  <c r="AA35" i="26"/>
  <c r="Z35" i="26"/>
  <c r="Y35" i="26"/>
  <c r="X35" i="26"/>
  <c r="W35" i="26"/>
  <c r="V35" i="26"/>
  <c r="U35" i="26"/>
  <c r="T35" i="26"/>
  <c r="S35" i="26"/>
  <c r="R35" i="26"/>
  <c r="Q35" i="26"/>
  <c r="P35" i="26"/>
  <c r="O35" i="26"/>
  <c r="N35" i="26"/>
  <c r="M35" i="26"/>
  <c r="L35" i="26"/>
  <c r="K35" i="26"/>
  <c r="J35" i="26"/>
  <c r="I35" i="26"/>
  <c r="H35" i="26"/>
  <c r="G35" i="26"/>
  <c r="F35" i="26"/>
  <c r="E35" i="26"/>
  <c r="D35" i="26"/>
  <c r="C35" i="26"/>
  <c r="B35" i="26"/>
  <c r="AW34" i="26"/>
  <c r="AV34" i="26"/>
  <c r="AU34" i="26"/>
  <c r="AT34" i="26"/>
  <c r="AS34" i="26"/>
  <c r="AR34" i="26"/>
  <c r="AQ34" i="26"/>
  <c r="AP34" i="26"/>
  <c r="AO34" i="26"/>
  <c r="AN34" i="26"/>
  <c r="AM34" i="26"/>
  <c r="AL34" i="26"/>
  <c r="AK34" i="26"/>
  <c r="AJ34" i="26"/>
  <c r="AI34" i="26"/>
  <c r="AH34" i="26"/>
  <c r="AG34" i="26"/>
  <c r="AF34" i="26"/>
  <c r="AE34" i="26"/>
  <c r="AD34" i="26"/>
  <c r="AC34" i="26"/>
  <c r="AB34" i="26"/>
  <c r="AA34" i="26"/>
  <c r="Z34" i="26"/>
  <c r="Y34" i="26"/>
  <c r="X34" i="26"/>
  <c r="W34" i="26"/>
  <c r="V34" i="26"/>
  <c r="U34" i="26"/>
  <c r="T34" i="26"/>
  <c r="S34" i="26"/>
  <c r="R34" i="26"/>
  <c r="Q34" i="26"/>
  <c r="P34" i="26"/>
  <c r="O34" i="26"/>
  <c r="N34" i="26"/>
  <c r="M34" i="26"/>
  <c r="L34" i="26"/>
  <c r="K34" i="26"/>
  <c r="J34" i="26"/>
  <c r="I34" i="26"/>
  <c r="H34" i="26"/>
  <c r="G34" i="26"/>
  <c r="F34" i="26"/>
  <c r="E34" i="26"/>
  <c r="D34" i="26"/>
  <c r="C34" i="26"/>
  <c r="B34" i="26"/>
  <c r="AW33" i="26"/>
  <c r="AV33" i="26"/>
  <c r="AU33" i="26"/>
  <c r="AT33" i="26"/>
  <c r="AS33" i="26"/>
  <c r="AR33" i="26"/>
  <c r="AQ33" i="26"/>
  <c r="AP33" i="26"/>
  <c r="AO33" i="26"/>
  <c r="AN33" i="26"/>
  <c r="AM33" i="26"/>
  <c r="AL33" i="26"/>
  <c r="AK33" i="26"/>
  <c r="AJ33" i="26"/>
  <c r="AI33" i="26"/>
  <c r="AH33" i="26"/>
  <c r="AG33" i="26"/>
  <c r="AF33" i="26"/>
  <c r="AE33" i="26"/>
  <c r="AD33" i="26"/>
  <c r="AC33" i="26"/>
  <c r="AB33" i="26"/>
  <c r="AA33" i="26"/>
  <c r="Z33" i="26"/>
  <c r="Y33" i="26"/>
  <c r="X33" i="26"/>
  <c r="W33" i="26"/>
  <c r="V33" i="26"/>
  <c r="U33" i="26"/>
  <c r="T33" i="26"/>
  <c r="S33" i="26"/>
  <c r="R33" i="26"/>
  <c r="Q33" i="26"/>
  <c r="P33" i="26"/>
  <c r="O33" i="26"/>
  <c r="N33" i="26"/>
  <c r="M33" i="26"/>
  <c r="L33" i="26"/>
  <c r="K33" i="26"/>
  <c r="J33" i="26"/>
  <c r="I33" i="26"/>
  <c r="H33" i="26"/>
  <c r="G33" i="26"/>
  <c r="F33" i="26"/>
  <c r="E33" i="26"/>
  <c r="D33" i="26"/>
  <c r="C33" i="26"/>
  <c r="B33" i="26"/>
  <c r="AW32" i="26"/>
  <c r="AV32" i="26"/>
  <c r="AU32" i="26"/>
  <c r="AT32" i="26"/>
  <c r="AS32" i="26"/>
  <c r="AR32" i="26"/>
  <c r="AQ32" i="26"/>
  <c r="AP32" i="26"/>
  <c r="AO32" i="26"/>
  <c r="AN32" i="26"/>
  <c r="AM32" i="26"/>
  <c r="AL32" i="26"/>
  <c r="AK32" i="26"/>
  <c r="AJ32" i="26"/>
  <c r="AI32" i="26"/>
  <c r="AH32" i="26"/>
  <c r="AG32" i="26"/>
  <c r="AF32" i="26"/>
  <c r="AE32" i="26"/>
  <c r="AD32" i="26"/>
  <c r="AC32" i="26"/>
  <c r="AB32" i="26"/>
  <c r="AA32" i="26"/>
  <c r="Z32" i="26"/>
  <c r="Y32" i="26"/>
  <c r="X32" i="26"/>
  <c r="W32" i="26"/>
  <c r="V32" i="26"/>
  <c r="U32" i="26"/>
  <c r="T32" i="26"/>
  <c r="S32" i="26"/>
  <c r="R32" i="26"/>
  <c r="Q32" i="26"/>
  <c r="P32" i="26"/>
  <c r="O32" i="26"/>
  <c r="N32" i="26"/>
  <c r="M32" i="26"/>
  <c r="L32" i="26"/>
  <c r="K32" i="26"/>
  <c r="J32" i="26"/>
  <c r="I32" i="26"/>
  <c r="H32" i="26"/>
  <c r="G32" i="26"/>
  <c r="F32" i="26"/>
  <c r="E32" i="26"/>
  <c r="D32" i="26"/>
  <c r="C32" i="26"/>
  <c r="B32" i="26"/>
  <c r="AW31" i="26"/>
  <c r="AV31" i="26"/>
  <c r="AU31" i="26"/>
  <c r="AT31" i="26"/>
  <c r="AS31" i="26"/>
  <c r="AR31" i="26"/>
  <c r="AQ31" i="26"/>
  <c r="AP31" i="26"/>
  <c r="AO31" i="26"/>
  <c r="AN31" i="26"/>
  <c r="AM31" i="26"/>
  <c r="AL31" i="26"/>
  <c r="AK31" i="26"/>
  <c r="AJ31" i="26"/>
  <c r="AI31" i="26"/>
  <c r="AH31" i="26"/>
  <c r="AG31" i="26"/>
  <c r="AF31" i="26"/>
  <c r="AE31" i="26"/>
  <c r="AD31" i="26"/>
  <c r="AC31" i="26"/>
  <c r="AB31" i="26"/>
  <c r="AA31" i="26"/>
  <c r="Z31" i="26"/>
  <c r="Y31" i="26"/>
  <c r="X31" i="26"/>
  <c r="W31" i="26"/>
  <c r="V31" i="26"/>
  <c r="U31" i="26"/>
  <c r="T31" i="26"/>
  <c r="S31" i="26"/>
  <c r="R31" i="26"/>
  <c r="Q31" i="26"/>
  <c r="P31" i="26"/>
  <c r="O31" i="26"/>
  <c r="N31" i="26"/>
  <c r="M31" i="26"/>
  <c r="L31" i="26"/>
  <c r="K31" i="26"/>
  <c r="J31" i="26"/>
  <c r="I31" i="26"/>
  <c r="H31" i="26"/>
  <c r="G31" i="26"/>
  <c r="F31" i="26"/>
  <c r="E31" i="26"/>
  <c r="D31" i="26"/>
  <c r="C31" i="26"/>
  <c r="B31" i="26"/>
  <c r="AW30" i="26"/>
  <c r="AV30" i="26"/>
  <c r="AU30" i="26"/>
  <c r="AT30" i="26"/>
  <c r="AS30" i="26"/>
  <c r="AR30" i="26"/>
  <c r="AQ30" i="26"/>
  <c r="AP30" i="26"/>
  <c r="AO30" i="26"/>
  <c r="AN30" i="26"/>
  <c r="AM30" i="26"/>
  <c r="AL30" i="26"/>
  <c r="AK30" i="26"/>
  <c r="AJ30" i="26"/>
  <c r="AI30" i="26"/>
  <c r="AH30" i="26"/>
  <c r="AG30" i="26"/>
  <c r="AF30" i="26"/>
  <c r="AE30" i="26"/>
  <c r="AD30" i="26"/>
  <c r="AC30" i="26"/>
  <c r="AB30" i="26"/>
  <c r="AA30" i="26"/>
  <c r="Z30" i="26"/>
  <c r="Y30" i="26"/>
  <c r="X30" i="26"/>
  <c r="W30" i="26"/>
  <c r="V30" i="26"/>
  <c r="U30" i="26"/>
  <c r="T30" i="26"/>
  <c r="S30" i="26"/>
  <c r="R30" i="26"/>
  <c r="Q30" i="26"/>
  <c r="P30" i="26"/>
  <c r="O30" i="26"/>
  <c r="N30" i="26"/>
  <c r="M30" i="26"/>
  <c r="L30" i="26"/>
  <c r="K30" i="26"/>
  <c r="J30" i="26"/>
  <c r="I30" i="26"/>
  <c r="H30" i="26"/>
  <c r="G30" i="26"/>
  <c r="F30" i="26"/>
  <c r="E30" i="26"/>
  <c r="D30" i="26"/>
  <c r="C30" i="26"/>
  <c r="B30" i="26"/>
  <c r="AW29" i="26"/>
  <c r="AV29" i="26"/>
  <c r="AU29" i="26"/>
  <c r="AT29" i="26"/>
  <c r="AS29" i="26"/>
  <c r="AR29" i="26"/>
  <c r="AQ29" i="26"/>
  <c r="AP29" i="26"/>
  <c r="AO29" i="26"/>
  <c r="AN29" i="26"/>
  <c r="AM29" i="26"/>
  <c r="AL29" i="26"/>
  <c r="AK29" i="26"/>
  <c r="AJ29" i="26"/>
  <c r="AI29" i="26"/>
  <c r="AH29" i="26"/>
  <c r="AG29" i="26"/>
  <c r="AF29" i="26"/>
  <c r="AE29" i="26"/>
  <c r="AD29" i="26"/>
  <c r="AC29" i="26"/>
  <c r="AB29" i="26"/>
  <c r="AA29" i="26"/>
  <c r="Z29" i="26"/>
  <c r="Y29" i="26"/>
  <c r="X29" i="26"/>
  <c r="W29" i="26"/>
  <c r="V29" i="26"/>
  <c r="U29" i="26"/>
  <c r="T29" i="26"/>
  <c r="S29" i="26"/>
  <c r="R29" i="26"/>
  <c r="Q29" i="26"/>
  <c r="P29" i="26"/>
  <c r="O29" i="26"/>
  <c r="N29" i="26"/>
  <c r="M29" i="26"/>
  <c r="L29" i="26"/>
  <c r="K29" i="26"/>
  <c r="J29" i="26"/>
  <c r="I29" i="26"/>
  <c r="H29" i="26"/>
  <c r="G29" i="26"/>
  <c r="F29" i="26"/>
  <c r="E29" i="26"/>
  <c r="D29" i="26"/>
  <c r="C29" i="26"/>
  <c r="B29" i="26"/>
  <c r="AW28" i="26"/>
  <c r="AV28" i="26"/>
  <c r="AU28" i="26"/>
  <c r="AT28" i="26"/>
  <c r="AS28" i="26"/>
  <c r="AR28" i="26"/>
  <c r="AQ28" i="26"/>
  <c r="AP28" i="26"/>
  <c r="AO28" i="26"/>
  <c r="AN28" i="26"/>
  <c r="AM28" i="26"/>
  <c r="AL28" i="26"/>
  <c r="AK28" i="26"/>
  <c r="AJ28" i="26"/>
  <c r="AI28" i="26"/>
  <c r="AH28" i="26"/>
  <c r="AG28" i="26"/>
  <c r="AF28" i="26"/>
  <c r="AE28" i="26"/>
  <c r="AD28" i="26"/>
  <c r="AC28" i="26"/>
  <c r="AB28" i="26"/>
  <c r="AA28" i="26"/>
  <c r="Z28" i="26"/>
  <c r="Y28" i="26"/>
  <c r="X28" i="26"/>
  <c r="W28" i="26"/>
  <c r="V28" i="26"/>
  <c r="U28" i="26"/>
  <c r="T28" i="26"/>
  <c r="S28" i="26"/>
  <c r="R28" i="26"/>
  <c r="Q28" i="26"/>
  <c r="P28" i="26"/>
  <c r="O28" i="26"/>
  <c r="N28" i="26"/>
  <c r="M28" i="26"/>
  <c r="L28" i="26"/>
  <c r="K28" i="26"/>
  <c r="J28" i="26"/>
  <c r="I28" i="26"/>
  <c r="H28" i="26"/>
  <c r="G28" i="26"/>
  <c r="F28" i="26"/>
  <c r="E28" i="26"/>
  <c r="D28" i="26"/>
  <c r="C28" i="26"/>
  <c r="B28" i="26"/>
  <c r="AW27" i="26"/>
  <c r="AV27" i="26"/>
  <c r="AU27" i="26"/>
  <c r="AT27" i="26"/>
  <c r="AS27" i="26"/>
  <c r="AR27" i="26"/>
  <c r="AQ27" i="26"/>
  <c r="AP27" i="26"/>
  <c r="AO27" i="26"/>
  <c r="AN27" i="26"/>
  <c r="AM27" i="26"/>
  <c r="AL27" i="26"/>
  <c r="AK27" i="26"/>
  <c r="AJ27" i="26"/>
  <c r="AI27" i="26"/>
  <c r="AH27" i="26"/>
  <c r="AG27" i="26"/>
  <c r="AF27" i="26"/>
  <c r="AE27" i="26"/>
  <c r="AD27" i="26"/>
  <c r="AC27" i="26"/>
  <c r="AB27" i="26"/>
  <c r="AA27" i="26"/>
  <c r="Z27" i="26"/>
  <c r="Y27" i="26"/>
  <c r="X27" i="26"/>
  <c r="U27" i="26"/>
  <c r="T27" i="26"/>
  <c r="S27" i="26"/>
  <c r="R27" i="26"/>
  <c r="Q27" i="26"/>
  <c r="P27" i="26"/>
  <c r="O27" i="26"/>
  <c r="N27" i="26"/>
  <c r="M27" i="26"/>
  <c r="L27" i="26"/>
  <c r="K27" i="26"/>
  <c r="J27" i="26"/>
  <c r="I27" i="26"/>
  <c r="H27" i="26"/>
  <c r="G27" i="26"/>
  <c r="F27" i="26"/>
  <c r="E27" i="26"/>
  <c r="D27" i="26"/>
  <c r="C27" i="26"/>
  <c r="B27" i="26"/>
  <c r="AW26" i="26"/>
  <c r="AV26" i="26"/>
  <c r="AU26" i="26"/>
  <c r="AT26" i="26"/>
  <c r="AS26" i="26"/>
  <c r="AR26" i="26"/>
  <c r="AQ26" i="26"/>
  <c r="AP26" i="26"/>
  <c r="AO26" i="26"/>
  <c r="AN26" i="26"/>
  <c r="AM26" i="26"/>
  <c r="AL26" i="26"/>
  <c r="AK26" i="26"/>
  <c r="AJ26" i="26"/>
  <c r="AI26" i="26"/>
  <c r="AH26" i="26"/>
  <c r="AG26" i="26"/>
  <c r="AF26" i="26"/>
  <c r="AE26" i="26"/>
  <c r="AD26" i="26"/>
  <c r="AC26" i="26"/>
  <c r="AB26" i="26"/>
  <c r="AA26" i="26"/>
  <c r="Z26" i="26"/>
  <c r="Y26" i="26"/>
  <c r="X26" i="26"/>
  <c r="W26" i="26"/>
  <c r="V26" i="26"/>
  <c r="U26" i="26"/>
  <c r="T26" i="26"/>
  <c r="S26" i="26"/>
  <c r="R26" i="26"/>
  <c r="Q26" i="26"/>
  <c r="P26" i="26"/>
  <c r="O26" i="26"/>
  <c r="N26" i="26"/>
  <c r="M26" i="26"/>
  <c r="L26" i="26"/>
  <c r="K26" i="26"/>
  <c r="J26" i="26"/>
  <c r="I26" i="26"/>
  <c r="H26" i="26"/>
  <c r="G26" i="26"/>
  <c r="F26" i="26"/>
  <c r="E26" i="26"/>
  <c r="D26" i="26"/>
  <c r="C26" i="26"/>
  <c r="B26" i="26"/>
  <c r="AW25" i="26"/>
  <c r="AV25" i="26"/>
  <c r="AU25" i="26"/>
  <c r="AT25" i="26"/>
  <c r="AS25" i="26"/>
  <c r="AR25" i="26"/>
  <c r="AQ25" i="26"/>
  <c r="AP25" i="26"/>
  <c r="AO25" i="26"/>
  <c r="AN25" i="26"/>
  <c r="AM25" i="26"/>
  <c r="AL25" i="26"/>
  <c r="AK25" i="26"/>
  <c r="AJ25" i="26"/>
  <c r="AI25" i="26"/>
  <c r="AH25" i="26"/>
  <c r="AG25" i="26"/>
  <c r="AF25" i="26"/>
  <c r="AE25" i="26"/>
  <c r="AD25" i="26"/>
  <c r="AC25" i="26"/>
  <c r="AB25" i="26"/>
  <c r="AA25" i="26"/>
  <c r="Z25" i="26"/>
  <c r="Y25" i="26"/>
  <c r="X25" i="26"/>
  <c r="W25" i="26"/>
  <c r="V25" i="26"/>
  <c r="U25" i="26"/>
  <c r="T25" i="26"/>
  <c r="S25" i="26"/>
  <c r="R25" i="26"/>
  <c r="Q25" i="26"/>
  <c r="P25" i="26"/>
  <c r="O25" i="26"/>
  <c r="N25" i="26"/>
  <c r="M25" i="26"/>
  <c r="L25" i="26"/>
  <c r="K25" i="26"/>
  <c r="J25" i="26"/>
  <c r="I25" i="26"/>
  <c r="H25" i="26"/>
  <c r="G25" i="26"/>
  <c r="F25" i="26"/>
  <c r="E25" i="26"/>
  <c r="D25" i="26"/>
  <c r="C25" i="26"/>
  <c r="B25" i="26"/>
  <c r="AW24" i="26"/>
  <c r="AV24" i="26"/>
  <c r="AU24" i="26"/>
  <c r="AT24" i="26"/>
  <c r="AS24" i="26"/>
  <c r="AR24" i="26"/>
  <c r="AQ24" i="26"/>
  <c r="AP24" i="26"/>
  <c r="AO24" i="26"/>
  <c r="AN24" i="26"/>
  <c r="AM24" i="26"/>
  <c r="AL24" i="26"/>
  <c r="AK24" i="26"/>
  <c r="AJ24" i="26"/>
  <c r="AI24" i="26"/>
  <c r="AH24" i="26"/>
  <c r="AG24" i="26"/>
  <c r="AF24" i="26"/>
  <c r="AE24" i="26"/>
  <c r="AD24" i="26"/>
  <c r="AC24" i="26"/>
  <c r="AB24" i="26"/>
  <c r="AA24" i="26"/>
  <c r="Z24" i="26"/>
  <c r="Y24" i="26"/>
  <c r="X24" i="26"/>
  <c r="W24" i="26"/>
  <c r="V24" i="26"/>
  <c r="U24" i="26"/>
  <c r="T24" i="26"/>
  <c r="S24" i="26"/>
  <c r="R24" i="26"/>
  <c r="Q24" i="26"/>
  <c r="P24" i="26"/>
  <c r="O24" i="26"/>
  <c r="N24" i="26"/>
  <c r="M24" i="26"/>
  <c r="L24" i="26"/>
  <c r="K24" i="26"/>
  <c r="J24" i="26"/>
  <c r="I24" i="26"/>
  <c r="H24" i="26"/>
  <c r="G24" i="26"/>
  <c r="F24" i="26"/>
  <c r="E24" i="26"/>
  <c r="D24" i="26"/>
  <c r="C24" i="26"/>
  <c r="B24" i="26"/>
  <c r="AW23" i="26"/>
  <c r="AV23" i="26"/>
  <c r="AU23" i="26"/>
  <c r="AT23" i="26"/>
  <c r="AS23" i="26"/>
  <c r="AR23" i="26"/>
  <c r="AQ23" i="26"/>
  <c r="AP23" i="26"/>
  <c r="AO23" i="26"/>
  <c r="AN23" i="26"/>
  <c r="AM23" i="26"/>
  <c r="AL23" i="26"/>
  <c r="AK23" i="26"/>
  <c r="AJ23" i="26"/>
  <c r="AI23" i="26"/>
  <c r="AH23" i="26"/>
  <c r="AG23" i="26"/>
  <c r="AF23" i="26"/>
  <c r="AE23" i="26"/>
  <c r="AD23" i="26"/>
  <c r="AC23" i="26"/>
  <c r="AB23" i="26"/>
  <c r="AA23" i="26"/>
  <c r="Z23" i="26"/>
  <c r="Y23" i="26"/>
  <c r="X23" i="26"/>
  <c r="W23" i="26"/>
  <c r="V23" i="26"/>
  <c r="U23" i="26"/>
  <c r="T23" i="26"/>
  <c r="S23" i="26"/>
  <c r="R23" i="26"/>
  <c r="Q23" i="26"/>
  <c r="P23" i="26"/>
  <c r="O23" i="26"/>
  <c r="N23" i="26"/>
  <c r="M23" i="26"/>
  <c r="L23" i="26"/>
  <c r="K23" i="26"/>
  <c r="J23" i="26"/>
  <c r="I23" i="26"/>
  <c r="H23" i="26"/>
  <c r="G23" i="26"/>
  <c r="F23" i="26"/>
  <c r="E23" i="26"/>
  <c r="D23" i="26"/>
  <c r="C23" i="26"/>
  <c r="B23" i="26"/>
  <c r="AW22" i="26"/>
  <c r="AV22" i="26"/>
  <c r="AU22" i="26"/>
  <c r="AT22" i="26"/>
  <c r="AS22" i="26"/>
  <c r="AR22" i="26"/>
  <c r="AQ22" i="26"/>
  <c r="AP22" i="26"/>
  <c r="AO22" i="26"/>
  <c r="AN22" i="26"/>
  <c r="AM22" i="26"/>
  <c r="AL22" i="26"/>
  <c r="AK22" i="26"/>
  <c r="AJ22" i="26"/>
  <c r="AI22" i="26"/>
  <c r="AH22" i="26"/>
  <c r="AG22" i="26"/>
  <c r="AF22" i="26"/>
  <c r="AE22" i="26"/>
  <c r="AD22" i="26"/>
  <c r="AC22" i="26"/>
  <c r="AB22" i="26"/>
  <c r="AA22" i="26"/>
  <c r="Z22" i="26"/>
  <c r="Y22" i="26"/>
  <c r="X22" i="26"/>
  <c r="W22" i="26"/>
  <c r="V22" i="26"/>
  <c r="U22" i="26"/>
  <c r="T22" i="26"/>
  <c r="S22" i="26"/>
  <c r="R22" i="26"/>
  <c r="Q22" i="26"/>
  <c r="P22" i="26"/>
  <c r="O22" i="26"/>
  <c r="N22" i="26"/>
  <c r="M22" i="26"/>
  <c r="L22" i="26"/>
  <c r="K22" i="26"/>
  <c r="J22" i="26"/>
  <c r="I22" i="26"/>
  <c r="H22" i="26"/>
  <c r="G22" i="26"/>
  <c r="F22" i="26"/>
  <c r="E22" i="26"/>
  <c r="D22" i="26"/>
  <c r="C22" i="26"/>
  <c r="B22" i="26"/>
  <c r="AW21" i="26"/>
  <c r="AV21" i="26"/>
  <c r="AU21" i="26"/>
  <c r="AT21" i="26"/>
  <c r="AS21" i="26"/>
  <c r="AR21" i="26"/>
  <c r="AQ21" i="26"/>
  <c r="AP21" i="26"/>
  <c r="AO21" i="26"/>
  <c r="AN21" i="26"/>
  <c r="AM21" i="26"/>
  <c r="AL21" i="26"/>
  <c r="AK21" i="26"/>
  <c r="AJ21" i="26"/>
  <c r="AI21" i="26"/>
  <c r="AH21" i="26"/>
  <c r="AG21" i="26"/>
  <c r="AF21" i="26"/>
  <c r="AE21" i="26"/>
  <c r="AD21" i="26"/>
  <c r="AC21" i="26"/>
  <c r="AB21" i="26"/>
  <c r="AA21" i="26"/>
  <c r="Z21" i="26"/>
  <c r="Y21" i="26"/>
  <c r="X21" i="26"/>
  <c r="W21" i="26"/>
  <c r="V21" i="26"/>
  <c r="U21" i="26"/>
  <c r="T21" i="26"/>
  <c r="S21" i="26"/>
  <c r="R21" i="26"/>
  <c r="Q21" i="26"/>
  <c r="P21" i="26"/>
  <c r="O21" i="26"/>
  <c r="N21" i="26"/>
  <c r="M21" i="26"/>
  <c r="L21" i="26"/>
  <c r="K21" i="26"/>
  <c r="J21" i="26"/>
  <c r="I21" i="26"/>
  <c r="H21" i="26"/>
  <c r="G21" i="26"/>
  <c r="F21" i="26"/>
  <c r="E21" i="26"/>
  <c r="D21" i="26"/>
  <c r="C21" i="26"/>
  <c r="B21" i="26"/>
  <c r="AW20" i="26"/>
  <c r="AV20" i="26"/>
  <c r="AU20" i="26"/>
  <c r="AT20" i="26"/>
  <c r="AS20" i="26"/>
  <c r="AR20" i="26"/>
  <c r="AQ20" i="26"/>
  <c r="AP20" i="26"/>
  <c r="AO20" i="26"/>
  <c r="AN20" i="26"/>
  <c r="AM20" i="26"/>
  <c r="AL20" i="26"/>
  <c r="AK20" i="26"/>
  <c r="AJ20" i="26"/>
  <c r="AI20" i="26"/>
  <c r="AH20" i="26"/>
  <c r="AG20" i="26"/>
  <c r="AF20" i="26"/>
  <c r="AE20" i="26"/>
  <c r="AD20" i="26"/>
  <c r="AC20" i="26"/>
  <c r="AB20" i="26"/>
  <c r="AA20" i="26"/>
  <c r="Z20" i="26"/>
  <c r="Y20" i="26"/>
  <c r="X20" i="26"/>
  <c r="W20" i="26"/>
  <c r="V20" i="26"/>
  <c r="U20" i="26"/>
  <c r="T20" i="26"/>
  <c r="S20" i="26"/>
  <c r="R20" i="26"/>
  <c r="Q20" i="26"/>
  <c r="P20" i="26"/>
  <c r="O20" i="26"/>
  <c r="N20" i="26"/>
  <c r="M20" i="26"/>
  <c r="L20" i="26"/>
  <c r="K20" i="26"/>
  <c r="J20" i="26"/>
  <c r="I20" i="26"/>
  <c r="H20" i="26"/>
  <c r="G20" i="26"/>
  <c r="F20" i="26"/>
  <c r="E20" i="26"/>
  <c r="D20" i="26"/>
  <c r="C20" i="26"/>
  <c r="B20" i="26"/>
  <c r="AW19" i="26"/>
  <c r="AV19" i="26"/>
  <c r="AU19" i="26"/>
  <c r="AT19" i="26"/>
  <c r="AS19" i="26"/>
  <c r="AR19" i="26"/>
  <c r="AQ19" i="26"/>
  <c r="AP19" i="26"/>
  <c r="AO19" i="26"/>
  <c r="AN19" i="26"/>
  <c r="AM19" i="26"/>
  <c r="AL19" i="26"/>
  <c r="AK19" i="26"/>
  <c r="AJ19" i="26"/>
  <c r="AI19" i="26"/>
  <c r="AH19" i="26"/>
  <c r="AG19" i="26"/>
  <c r="AF19" i="26"/>
  <c r="AE19" i="26"/>
  <c r="AD19" i="26"/>
  <c r="AC19" i="26"/>
  <c r="AB19" i="26"/>
  <c r="AA19" i="26"/>
  <c r="Z19" i="26"/>
  <c r="Y19" i="26"/>
  <c r="X19" i="26"/>
  <c r="W19" i="26"/>
  <c r="V19" i="26"/>
  <c r="U19" i="26"/>
  <c r="T19" i="26"/>
  <c r="S19" i="26"/>
  <c r="R19" i="26"/>
  <c r="Q19" i="26"/>
  <c r="P19" i="26"/>
  <c r="O19" i="26"/>
  <c r="N19" i="26"/>
  <c r="M19" i="26"/>
  <c r="L19" i="26"/>
  <c r="K19" i="26"/>
  <c r="J19" i="26"/>
  <c r="I19" i="26"/>
  <c r="H19" i="26"/>
  <c r="G19" i="26"/>
  <c r="F19" i="26"/>
  <c r="E19" i="26"/>
  <c r="D19" i="26"/>
  <c r="C19" i="26"/>
  <c r="B19" i="26"/>
  <c r="AW18" i="26"/>
  <c r="AV18" i="26"/>
  <c r="AU18" i="26"/>
  <c r="AT18" i="26"/>
  <c r="AS18" i="26"/>
  <c r="AR18" i="26"/>
  <c r="AQ18" i="26"/>
  <c r="AP18" i="26"/>
  <c r="AO18" i="26"/>
  <c r="AN18" i="26"/>
  <c r="AM18" i="26"/>
  <c r="AL18" i="26"/>
  <c r="AK18" i="26"/>
  <c r="AJ18" i="26"/>
  <c r="AI18" i="26"/>
  <c r="AH18" i="26"/>
  <c r="AG18" i="26"/>
  <c r="AF18" i="26"/>
  <c r="AE18" i="26"/>
  <c r="AD18" i="26"/>
  <c r="AC18" i="26"/>
  <c r="AB18" i="26"/>
  <c r="AA18" i="26"/>
  <c r="Z18" i="26"/>
  <c r="Y18" i="26"/>
  <c r="X18" i="26"/>
  <c r="W18" i="26"/>
  <c r="V18" i="26"/>
  <c r="U18" i="26"/>
  <c r="T18" i="26"/>
  <c r="S18" i="26"/>
  <c r="R18" i="26"/>
  <c r="Q18" i="26"/>
  <c r="P18" i="26"/>
  <c r="O18" i="26"/>
  <c r="N18" i="26"/>
  <c r="M18" i="26"/>
  <c r="L18" i="26"/>
  <c r="K18" i="26"/>
  <c r="J18" i="26"/>
  <c r="I18" i="26"/>
  <c r="H18" i="26"/>
  <c r="G18" i="26"/>
  <c r="F18" i="26"/>
  <c r="E18" i="26"/>
  <c r="D18" i="26"/>
  <c r="C18" i="26"/>
  <c r="B18" i="26"/>
  <c r="AW17" i="26"/>
  <c r="AV17" i="26"/>
  <c r="AU17" i="26"/>
  <c r="AT17" i="26"/>
  <c r="AS17" i="26"/>
  <c r="AR17" i="26"/>
  <c r="AQ17" i="26"/>
  <c r="AP17" i="26"/>
  <c r="AO17" i="26"/>
  <c r="AN17" i="26"/>
  <c r="AM17" i="26"/>
  <c r="AL17" i="26"/>
  <c r="AK17" i="26"/>
  <c r="AJ17" i="26"/>
  <c r="AI17" i="26"/>
  <c r="AH17" i="26"/>
  <c r="AG17" i="26"/>
  <c r="AF17" i="26"/>
  <c r="AE17" i="26"/>
  <c r="AD17" i="26"/>
  <c r="AC17" i="26"/>
  <c r="AB17" i="26"/>
  <c r="AA17" i="26"/>
  <c r="Z17" i="26"/>
  <c r="Y17" i="26"/>
  <c r="X17" i="26"/>
  <c r="W17" i="26"/>
  <c r="V17" i="26"/>
  <c r="U17" i="26"/>
  <c r="T17" i="26"/>
  <c r="S17" i="26"/>
  <c r="R17" i="26"/>
  <c r="Q17" i="26"/>
  <c r="P17" i="26"/>
  <c r="O17" i="26"/>
  <c r="N17" i="26"/>
  <c r="M17" i="26"/>
  <c r="L17" i="26"/>
  <c r="K17" i="26"/>
  <c r="J17" i="26"/>
  <c r="I17" i="26"/>
  <c r="H17" i="26"/>
  <c r="G17" i="26"/>
  <c r="F17" i="26"/>
  <c r="E17" i="26"/>
  <c r="D17" i="26"/>
  <c r="C17" i="26"/>
  <c r="B17" i="26"/>
  <c r="AW16" i="26"/>
  <c r="AV16" i="26"/>
  <c r="AU16" i="26"/>
  <c r="AT16" i="26"/>
  <c r="AS16" i="26"/>
  <c r="AR16" i="26"/>
  <c r="AQ16" i="26"/>
  <c r="AP16" i="26"/>
  <c r="AO16" i="26"/>
  <c r="AN16" i="26"/>
  <c r="AM16" i="26"/>
  <c r="AL16" i="26"/>
  <c r="AK16" i="26"/>
  <c r="AJ16" i="26"/>
  <c r="AI16" i="26"/>
  <c r="AH16" i="26"/>
  <c r="AG16" i="26"/>
  <c r="AF16" i="26"/>
  <c r="AE16" i="26"/>
  <c r="AD16" i="26"/>
  <c r="AC16" i="26"/>
  <c r="AB16" i="26"/>
  <c r="AA16" i="26"/>
  <c r="Z16" i="26"/>
  <c r="Y16" i="26"/>
  <c r="X16" i="26"/>
  <c r="W16" i="26"/>
  <c r="V16" i="26"/>
  <c r="U16" i="26"/>
  <c r="T16" i="26"/>
  <c r="S16" i="26"/>
  <c r="R16" i="26"/>
  <c r="Q16" i="26"/>
  <c r="P16" i="26"/>
  <c r="O16" i="26"/>
  <c r="N16" i="26"/>
  <c r="M16" i="26"/>
  <c r="L16" i="26"/>
  <c r="K16" i="26"/>
  <c r="J16" i="26"/>
  <c r="I16" i="26"/>
  <c r="H16" i="26"/>
  <c r="G16" i="26"/>
  <c r="F16" i="26"/>
  <c r="E16" i="26"/>
  <c r="D16" i="26"/>
  <c r="C16" i="26"/>
  <c r="B16" i="26"/>
  <c r="AW15" i="26"/>
  <c r="AV15" i="26"/>
  <c r="AU15" i="26"/>
  <c r="AT15" i="26"/>
  <c r="AS15" i="26"/>
  <c r="AR15" i="26"/>
  <c r="AQ15" i="26"/>
  <c r="AP15" i="26"/>
  <c r="AO15" i="26"/>
  <c r="AN15" i="26"/>
  <c r="AM15" i="26"/>
  <c r="AL15" i="26"/>
  <c r="AK15" i="26"/>
  <c r="AJ15" i="26"/>
  <c r="AI15" i="26"/>
  <c r="AH15" i="26"/>
  <c r="AG15" i="26"/>
  <c r="AF15" i="26"/>
  <c r="AE15" i="26"/>
  <c r="AD15" i="26"/>
  <c r="AC15" i="26"/>
  <c r="AB15" i="26"/>
  <c r="AA15" i="26"/>
  <c r="Z15" i="26"/>
  <c r="Y15" i="26"/>
  <c r="X15" i="26"/>
  <c r="W15" i="26"/>
  <c r="V15" i="26"/>
  <c r="U15" i="26"/>
  <c r="T15" i="26"/>
  <c r="S15" i="26"/>
  <c r="R15" i="26"/>
  <c r="Q15" i="26"/>
  <c r="P15" i="26"/>
  <c r="O15" i="26"/>
  <c r="N15" i="26"/>
  <c r="M15" i="26"/>
  <c r="L15" i="26"/>
  <c r="K15" i="26"/>
  <c r="J15" i="26"/>
  <c r="I15" i="26"/>
  <c r="H15" i="26"/>
  <c r="G15" i="26"/>
  <c r="F15" i="26"/>
  <c r="E15" i="26"/>
  <c r="D15" i="26"/>
  <c r="C15" i="26"/>
  <c r="B15" i="26"/>
  <c r="AW14" i="26"/>
  <c r="AV14" i="26"/>
  <c r="AU14" i="26"/>
  <c r="AT14" i="26"/>
  <c r="AS14" i="26"/>
  <c r="AR14" i="26"/>
  <c r="AQ14" i="26"/>
  <c r="AP14" i="26"/>
  <c r="AO14" i="26"/>
  <c r="AN14" i="26"/>
  <c r="AM14" i="26"/>
  <c r="AL14" i="26"/>
  <c r="AK14" i="26"/>
  <c r="AJ14" i="26"/>
  <c r="AI14" i="26"/>
  <c r="AH14" i="26"/>
  <c r="AG14" i="26"/>
  <c r="AF14" i="26"/>
  <c r="AE14" i="26"/>
  <c r="AD14" i="26"/>
  <c r="AC14" i="26"/>
  <c r="AB14" i="26"/>
  <c r="AA14" i="26"/>
  <c r="Z14" i="26"/>
  <c r="Y14" i="26"/>
  <c r="X14" i="26"/>
  <c r="W14" i="26"/>
  <c r="V14" i="26"/>
  <c r="U14" i="26"/>
  <c r="T14" i="26"/>
  <c r="S14" i="26"/>
  <c r="R14" i="26"/>
  <c r="Q14" i="26"/>
  <c r="P14" i="26"/>
  <c r="O14" i="26"/>
  <c r="N14" i="26"/>
  <c r="M14" i="26"/>
  <c r="L14" i="26"/>
  <c r="K14" i="26"/>
  <c r="J14" i="26"/>
  <c r="I14" i="26"/>
  <c r="H14" i="26"/>
  <c r="G14" i="26"/>
  <c r="F14" i="26"/>
  <c r="E14" i="26"/>
  <c r="D14" i="26"/>
  <c r="C14" i="26"/>
  <c r="B14" i="26"/>
  <c r="AW13" i="26"/>
  <c r="AV13" i="26"/>
  <c r="AU13" i="26"/>
  <c r="AT13" i="26"/>
  <c r="AS13" i="26"/>
  <c r="AR13" i="26"/>
  <c r="AQ13" i="26"/>
  <c r="AP13" i="26"/>
  <c r="AO13" i="26"/>
  <c r="AN13" i="26"/>
  <c r="AM13" i="26"/>
  <c r="AL13" i="26"/>
  <c r="AK13" i="26"/>
  <c r="AJ13" i="26"/>
  <c r="AI13" i="26"/>
  <c r="AH13" i="26"/>
  <c r="AG13" i="26"/>
  <c r="AF13" i="26"/>
  <c r="AE13" i="26"/>
  <c r="AD13" i="26"/>
  <c r="AC13" i="26"/>
  <c r="AB13" i="26"/>
  <c r="AA13" i="26"/>
  <c r="Z13" i="26"/>
  <c r="Y13" i="26"/>
  <c r="X13" i="26"/>
  <c r="W13" i="26"/>
  <c r="V13" i="26"/>
  <c r="U13" i="26"/>
  <c r="T13" i="26"/>
  <c r="S13" i="26"/>
  <c r="R13" i="26"/>
  <c r="Q13" i="26"/>
  <c r="P13" i="26"/>
  <c r="O13" i="26"/>
  <c r="N13" i="26"/>
  <c r="M13" i="26"/>
  <c r="L13" i="26"/>
  <c r="K13" i="26"/>
  <c r="J13" i="26"/>
  <c r="I13" i="26"/>
  <c r="H13" i="26"/>
  <c r="G13" i="26"/>
  <c r="F13" i="26"/>
  <c r="E13" i="26"/>
  <c r="D13" i="26"/>
  <c r="C13" i="26"/>
  <c r="B13" i="26"/>
  <c r="AZ12" i="26"/>
  <c r="AY12" i="26"/>
  <c r="AX12" i="26"/>
  <c r="V17" i="27" l="1"/>
  <c r="W24" i="27"/>
  <c r="W36" i="27"/>
  <c r="W48" i="27"/>
  <c r="W13" i="27"/>
  <c r="V21" i="27"/>
  <c r="W28" i="27"/>
  <c r="W32" i="27"/>
  <c r="W40" i="27"/>
  <c r="W44" i="27"/>
  <c r="W52" i="27"/>
  <c r="W56" i="27"/>
  <c r="W64" i="27"/>
  <c r="W17" i="27"/>
  <c r="W21" i="27"/>
  <c r="V29" i="27"/>
  <c r="V33" i="27"/>
  <c r="V37" i="27"/>
  <c r="V41" i="27"/>
  <c r="V45" i="27"/>
  <c r="V49" i="27"/>
  <c r="V53" i="27"/>
  <c r="V57" i="27"/>
  <c r="V61" i="27"/>
  <c r="W60" i="27"/>
  <c r="W30" i="27"/>
  <c r="W42" i="27"/>
  <c r="W50" i="27"/>
  <c r="W58" i="27"/>
  <c r="V19" i="27"/>
  <c r="W38" i="27"/>
  <c r="W54" i="27"/>
  <c r="W26" i="27"/>
  <c r="W34" i="27"/>
  <c r="W46" i="27"/>
  <c r="W62" i="27"/>
  <c r="W14" i="27"/>
  <c r="W18" i="27"/>
  <c r="V22" i="27"/>
  <c r="V26" i="27"/>
  <c r="V30" i="27"/>
  <c r="V38" i="27"/>
  <c r="V42" i="27"/>
  <c r="V46" i="27"/>
  <c r="V54" i="27"/>
  <c r="V58" i="27"/>
  <c r="V62" i="27"/>
  <c r="W22" i="27"/>
  <c r="T25" i="27"/>
  <c r="X25" i="27" s="1"/>
  <c r="V25" i="27"/>
  <c r="T65" i="27"/>
  <c r="X65" i="27" s="1"/>
  <c r="V65" i="27"/>
  <c r="V66" i="27"/>
  <c r="V18" i="27"/>
  <c r="W25" i="27"/>
  <c r="W29" i="27"/>
  <c r="W33" i="27"/>
  <c r="W37" i="27"/>
  <c r="W41" i="27"/>
  <c r="W45" i="27"/>
  <c r="W49" i="27"/>
  <c r="W53" i="27"/>
  <c r="W57" i="27"/>
  <c r="W61" i="27"/>
  <c r="W65" i="27"/>
  <c r="W66" i="27"/>
  <c r="T50" i="27"/>
  <c r="X50" i="27" s="1"/>
  <c r="V50" i="27"/>
  <c r="W19" i="27"/>
  <c r="V27" i="27"/>
  <c r="V35" i="27"/>
  <c r="V43" i="27"/>
  <c r="V51" i="27"/>
  <c r="V59" i="27"/>
  <c r="V20" i="27"/>
  <c r="W23" i="27"/>
  <c r="W27" i="27"/>
  <c r="W31" i="27"/>
  <c r="W35" i="27"/>
  <c r="W39" i="27"/>
  <c r="W43" i="27"/>
  <c r="W47" i="27"/>
  <c r="W51" i="27"/>
  <c r="W55" i="27"/>
  <c r="W59" i="27"/>
  <c r="W63" i="27"/>
  <c r="T34" i="27"/>
  <c r="X34" i="27" s="1"/>
  <c r="V34" i="27"/>
  <c r="W15" i="27"/>
  <c r="V23" i="27"/>
  <c r="V31" i="27"/>
  <c r="V39" i="27"/>
  <c r="V47" i="27"/>
  <c r="V55" i="27"/>
  <c r="V63" i="27"/>
  <c r="V13" i="27"/>
  <c r="W16" i="27"/>
  <c r="W20" i="27"/>
  <c r="V24" i="27"/>
  <c r="V28" i="27"/>
  <c r="V32" i="27"/>
  <c r="V36" i="27"/>
  <c r="V40" i="27"/>
  <c r="V44" i="27"/>
  <c r="V48" i="27"/>
  <c r="V52" i="27"/>
  <c r="V56" i="27"/>
  <c r="V60" i="27"/>
  <c r="V64" i="27"/>
  <c r="T16" i="27"/>
  <c r="X16" i="27" s="1"/>
  <c r="T20" i="27"/>
  <c r="X20" i="27" s="1"/>
  <c r="T63" i="27"/>
  <c r="X63" i="27" s="1"/>
  <c r="T61" i="27"/>
  <c r="X61" i="27" s="1"/>
  <c r="AY52" i="26"/>
  <c r="AZ53" i="26"/>
  <c r="V15" i="27"/>
  <c r="T36" i="27"/>
  <c r="X36" i="27" s="1"/>
  <c r="T18" i="27"/>
  <c r="X18" i="27" s="1"/>
  <c r="T40" i="27"/>
  <c r="X40" i="27" s="1"/>
  <c r="T44" i="27"/>
  <c r="X44" i="27" s="1"/>
  <c r="T58" i="27"/>
  <c r="X58" i="27" s="1"/>
  <c r="AX33" i="26"/>
  <c r="AY30" i="26"/>
  <c r="AZ32" i="26"/>
  <c r="AY35" i="26"/>
  <c r="AY36" i="26"/>
  <c r="AX16" i="26"/>
  <c r="AX18" i="26"/>
  <c r="AX22" i="26"/>
  <c r="AY13" i="26"/>
  <c r="AY14" i="26"/>
  <c r="AY15" i="26"/>
  <c r="AY16" i="26"/>
  <c r="AY17" i="26"/>
  <c r="AZ18" i="26"/>
  <c r="AY19" i="26"/>
  <c r="AY20" i="26"/>
  <c r="AY21" i="26"/>
  <c r="AY22" i="26"/>
  <c r="AY23" i="26"/>
  <c r="AY24" i="26"/>
  <c r="AY25" i="26"/>
  <c r="AZ26" i="26"/>
  <c r="AX27" i="26"/>
  <c r="AZ28" i="26"/>
  <c r="AX29" i="26"/>
  <c r="AX32" i="26"/>
  <c r="AX35" i="26"/>
  <c r="AY27" i="26"/>
  <c r="AY28" i="26"/>
  <c r="AY29" i="26"/>
  <c r="AY33" i="26"/>
  <c r="AZ13" i="26"/>
  <c r="AX15" i="26"/>
  <c r="AZ17" i="26"/>
  <c r="AZ20" i="26"/>
  <c r="AX24" i="26"/>
  <c r="AX26" i="26"/>
  <c r="AZ27" i="26"/>
  <c r="AZ23" i="26"/>
  <c r="AX44" i="26"/>
  <c r="AX45" i="26"/>
  <c r="AY45" i="26"/>
  <c r="AZ30" i="26"/>
  <c r="AZ31" i="26"/>
  <c r="AX34" i="26"/>
  <c r="AZ36" i="26"/>
  <c r="AY31" i="26"/>
  <c r="AZ34" i="26"/>
  <c r="AZ14" i="26"/>
  <c r="AZ19" i="26"/>
  <c r="AZ21" i="26"/>
  <c r="AX23" i="26"/>
  <c r="AX25" i="26"/>
  <c r="AZ29" i="26"/>
  <c r="AZ15" i="26"/>
  <c r="AZ44" i="26"/>
  <c r="AX52" i="26"/>
  <c r="AX53" i="26"/>
  <c r="AY53" i="26"/>
  <c r="T27" i="27"/>
  <c r="X27" i="27" s="1"/>
  <c r="T13" i="27"/>
  <c r="X13" i="27" s="1"/>
  <c r="T32" i="27"/>
  <c r="X32" i="27" s="1"/>
  <c r="T38" i="27"/>
  <c r="X38" i="27" s="1"/>
  <c r="T56" i="27"/>
  <c r="X56" i="27" s="1"/>
  <c r="T23" i="27"/>
  <c r="X23" i="27" s="1"/>
  <c r="T14" i="27"/>
  <c r="X14" i="27" s="1"/>
  <c r="T42" i="27"/>
  <c r="X42" i="27" s="1"/>
  <c r="T48" i="27"/>
  <c r="X48" i="27" s="1"/>
  <c r="V14" i="27"/>
  <c r="T30" i="27"/>
  <c r="X30" i="27" s="1"/>
  <c r="T46" i="27"/>
  <c r="X46" i="27" s="1"/>
  <c r="T52" i="27"/>
  <c r="X52" i="27" s="1"/>
  <c r="T39" i="27"/>
  <c r="X39" i="27" s="1"/>
  <c r="T54" i="27"/>
  <c r="X54" i="27" s="1"/>
  <c r="T12" i="27"/>
  <c r="X12" i="27" s="1"/>
  <c r="T35" i="27"/>
  <c r="X35" i="27" s="1"/>
  <c r="T60" i="27"/>
  <c r="X60" i="27" s="1"/>
  <c r="T17" i="27"/>
  <c r="X17" i="27" s="1"/>
  <c r="T22" i="27"/>
  <c r="X22" i="27" s="1"/>
  <c r="T47" i="27"/>
  <c r="X47" i="27" s="1"/>
  <c r="T21" i="27"/>
  <c r="X21" i="27" s="1"/>
  <c r="T31" i="27"/>
  <c r="X31" i="27" s="1"/>
  <c r="T26" i="27"/>
  <c r="X26" i="27" s="1"/>
  <c r="T51" i="27"/>
  <c r="X51" i="27" s="1"/>
  <c r="T29" i="27"/>
  <c r="X29" i="27" s="1"/>
  <c r="T43" i="27"/>
  <c r="X43" i="27" s="1"/>
  <c r="T64" i="27"/>
  <c r="X64" i="27" s="1"/>
  <c r="T55" i="27"/>
  <c r="X55" i="27" s="1"/>
  <c r="T59" i="27"/>
  <c r="X59" i="27" s="1"/>
  <c r="V16" i="27"/>
  <c r="T49" i="27"/>
  <c r="X49" i="27" s="1"/>
  <c r="T53" i="27"/>
  <c r="X53" i="27" s="1"/>
  <c r="T62" i="27"/>
  <c r="X62" i="27" s="1"/>
  <c r="T15" i="27"/>
  <c r="X15" i="27" s="1"/>
  <c r="T19" i="27"/>
  <c r="X19" i="27" s="1"/>
  <c r="T24" i="27"/>
  <c r="X24" i="27" s="1"/>
  <c r="T28" i="27"/>
  <c r="X28" i="27" s="1"/>
  <c r="T57" i="27"/>
  <c r="X57" i="27" s="1"/>
  <c r="T33" i="27"/>
  <c r="X33" i="27" s="1"/>
  <c r="T37" i="27"/>
  <c r="X37" i="27" s="1"/>
  <c r="T41" i="27"/>
  <c r="X41" i="27" s="1"/>
  <c r="T45" i="27"/>
  <c r="X45" i="27" s="1"/>
  <c r="AY18" i="26"/>
  <c r="AX21" i="26"/>
  <c r="AY26" i="26"/>
  <c r="AY32" i="26"/>
  <c r="AX14" i="26"/>
  <c r="AZ16" i="26"/>
  <c r="AZ24" i="26"/>
  <c r="AX28" i="26"/>
  <c r="AX36" i="26"/>
  <c r="AX17" i="26"/>
  <c r="AX31" i="26"/>
  <c r="AZ33" i="26"/>
  <c r="AX20" i="26"/>
  <c r="AZ22" i="26"/>
  <c r="AZ38" i="26"/>
  <c r="AX13" i="26"/>
  <c r="AX30" i="26"/>
  <c r="AZ45" i="26"/>
  <c r="AX19" i="26"/>
  <c r="AZ35" i="26"/>
  <c r="AZ25" i="26"/>
  <c r="AY34" i="26"/>
  <c r="AY44" i="26"/>
  <c r="AZ52" i="26"/>
  <c r="B8" i="24"/>
  <c r="B7" i="24"/>
  <c r="C27" i="24"/>
  <c r="E26" i="24"/>
  <c r="E25" i="24"/>
</calcChain>
</file>

<file path=xl/sharedStrings.xml><?xml version="1.0" encoding="utf-8"?>
<sst xmlns="http://schemas.openxmlformats.org/spreadsheetml/2006/main" count="232" uniqueCount="106">
  <si>
    <t>Categoría: Líneas telefónicas</t>
  </si>
  <si>
    <t>Archivo</t>
  </si>
  <si>
    <t>Descripción</t>
  </si>
  <si>
    <t>TELEFONÍA FIJA</t>
  </si>
  <si>
    <t>Abonados  y TTUP por Provincia</t>
  </si>
  <si>
    <t>Regresar al Índice</t>
  </si>
  <si>
    <t>Categoría: Líneas Telefónicas</t>
  </si>
  <si>
    <t>MES - AÑO</t>
  </si>
  <si>
    <t>AZUAY</t>
  </si>
  <si>
    <t>BOLÍVAR</t>
  </si>
  <si>
    <t>CAÑAR</t>
  </si>
  <si>
    <t>CARCHI</t>
  </si>
  <si>
    <t>CHIMBORAZO</t>
  </si>
  <si>
    <t>COTOPAXI</t>
  </si>
  <si>
    <t>EL ORO</t>
  </si>
  <si>
    <t>ESMERALDAS</t>
  </si>
  <si>
    <t>GALÁPAGOS</t>
  </si>
  <si>
    <t>GUAYAS</t>
  </si>
  <si>
    <t>IMBABURA</t>
  </si>
  <si>
    <t>LOJA</t>
  </si>
  <si>
    <t>LOS RÍOS</t>
  </si>
  <si>
    <t>MANABÍ</t>
  </si>
  <si>
    <t>MORONA SANTIAGO</t>
  </si>
  <si>
    <t>NAPO</t>
  </si>
  <si>
    <t>ORELLANA</t>
  </si>
  <si>
    <t>PASTAZA</t>
  </si>
  <si>
    <t>PICHINCHA</t>
  </si>
  <si>
    <t>SANTA ELENA</t>
  </si>
  <si>
    <t>SANTO DOMINGO</t>
  </si>
  <si>
    <t>SUCUMBÍOS</t>
  </si>
  <si>
    <t>TUNGURAHUA</t>
  </si>
  <si>
    <t>ZAMORA CHINCHIPE</t>
  </si>
  <si>
    <t>TOTAL ABONADOS</t>
  </si>
  <si>
    <t>Nota: Se duplica la información del mes de mayo de 2016 al mes de junio de 2016 de la empresa LINKOTEL S.A.</t>
  </si>
  <si>
    <t>Densidad de líneas telefónicas por operadora</t>
  </si>
  <si>
    <t>MES</t>
  </si>
  <si>
    <t>ETAPA</t>
  </si>
  <si>
    <t>ETAPATELECOM</t>
  </si>
  <si>
    <t>SETEL</t>
  </si>
  <si>
    <t>LINKOTEL</t>
  </si>
  <si>
    <t>GRUPOCORIPAR</t>
  </si>
  <si>
    <t>TOTAL</t>
  </si>
  <si>
    <t>TOTAL ABONADOS + TTUP</t>
  </si>
  <si>
    <t>POBLACIÓN</t>
  </si>
  <si>
    <t>DENSIDAD</t>
  </si>
  <si>
    <t>SANTO DOMINGO DE LOS TSÁCHILAS</t>
  </si>
  <si>
    <t>ETAPA EP</t>
  </si>
  <si>
    <t>SETEL S.A.</t>
  </si>
  <si>
    <t>PROVINCIA</t>
  </si>
  <si>
    <t>TOTAL TTUPs</t>
  </si>
  <si>
    <t>LINEAS TOTALES</t>
  </si>
  <si>
    <t>3. Abonados  y TTUP desagregado por Provincia con información histórica</t>
  </si>
  <si>
    <t>2. Abonados  y TTUP desagregado por Tipo de acceso con información histórica</t>
  </si>
  <si>
    <t>1.Densidad de líneas telefónicas desagregado por operadora con información histórica</t>
  </si>
  <si>
    <t>4. Abonados  y TTUP desagregado por Operador y provincia al último mes</t>
  </si>
  <si>
    <t>Se indica la evolución de la densidad de lineas</t>
  </si>
  <si>
    <t>Se indica la cantidad de lineas desagregado por tipo de acceso</t>
  </si>
  <si>
    <t>Se indica la cantidad de lineas desagregado por tipo por provincia</t>
  </si>
  <si>
    <t>Se indica la cantidad de lineas desagregado por tipo por operador y provincia respecto al último mes de reporte.</t>
  </si>
  <si>
    <t>CONECEL FIJO</t>
  </si>
  <si>
    <t>CNT EP FIJO</t>
  </si>
  <si>
    <t>Ecuadortelecom cambia su denominación a CONECEL FIJO a partir de enero de 2017</t>
  </si>
  <si>
    <t>Nota1: en el mes de enero se actualiza la información de lineas de abonados de la empresa LINKOTEL correspondientes a los meses de octubre, noviembre y diciembre del 2016, el prestador comunica mediante oficio la actualización de la información</t>
  </si>
  <si>
    <t>Nota 2</t>
  </si>
  <si>
    <t>Nota 3</t>
  </si>
  <si>
    <t>Color gris</t>
  </si>
  <si>
    <t>Se utiliza este color para indicar que la información publicada hace referencia a títulos habilitantes terminados, cancelados. La información se continua publicando con fin de mantener un histórico de los títulos habilitantes otorgados</t>
  </si>
  <si>
    <t>Color celeste</t>
  </si>
  <si>
    <t>Se utiliza este color para indicar que la información publicada ha sido extraida de los reportes presentados por los prestadores para el periodo establecido.</t>
  </si>
  <si>
    <t>Color verde</t>
  </si>
  <si>
    <t>A partir de la publicación de estadísticas realizada en el mes de diciembre del 2017 se aplicará código de colores para la presentación de la información. La información histórica se mantiene fija y no se aplica códigos de colores, ni tasas de crecimiento ya que se utilizaba otra  metodología para los casos en los cuales no se contaba con información del prestador</t>
  </si>
  <si>
    <t>Se aplica para los que han incumplido la obligación y se aplica tasa de crecimiento</t>
  </si>
  <si>
    <t>Son los subregistros recuperados (significa actualizaciones de la información dada por el prestador pero que se habia publicado como tasa de crecimiento</t>
  </si>
  <si>
    <t>Indicador: Líneas telefónicas por tipo de acceso, provincia, prestador</t>
  </si>
  <si>
    <t>TTUPS</t>
  </si>
  <si>
    <t>Terminales de Uso Públic (Ej Cabinas, monederos, etc)</t>
  </si>
  <si>
    <t>CENTURYLINK</t>
  </si>
  <si>
    <t>Level3 cambia su denominación a CENTURYLINK a partir de agosto de 2018</t>
  </si>
  <si>
    <t>CNT EP Fijo</t>
  </si>
  <si>
    <t>Fuente: Reportes prestadores de servicios</t>
  </si>
  <si>
    <t>Nota 4</t>
  </si>
  <si>
    <t>En el año 2021 se mantiene la población proyectada hasta el 2020 ya que el INEC no pudo realizar el censo poblacional por la emergencia sanitaria</t>
  </si>
  <si>
    <t>Nota 5</t>
  </si>
  <si>
    <t>En los meses de Junio, Julio y Agosto de 2021, se replicaron los datos de mayo de 2021 del prestador CNT EP ya que notificó tener problemas en su red interna que le imposibilitan remitir información actualizada, sin embargo en el mes de septiembre se actualiza toda la información, por lo que lo publicado en este mes para los mes de junio, julio y agosto de 2021 se actualiza respecto a lo publicado en meses pasados (CNT indica que no puede entregar información retroactiva por lo que la información de julio,agosto y septiembre es la misma)</t>
  </si>
  <si>
    <t>LINEAS DE ABONADO</t>
  </si>
  <si>
    <t>LINEAS TTUP</t>
  </si>
  <si>
    <t>TOTAL LÍNEAS DE ABONADO</t>
  </si>
  <si>
    <t>TOTAL LÍNEAS TTUP</t>
  </si>
  <si>
    <t>CRECIMIENTO LÍNEAS DE ABONADOS</t>
  </si>
  <si>
    <t>CRECIMIENTO LÍNEAS TTUP</t>
  </si>
  <si>
    <t>Líneas de Abonados  y líneas TTUP por Tipo de acceso</t>
  </si>
  <si>
    <t>LÍNEAS DE ABONADO CONVENCIONAL</t>
  </si>
  <si>
    <t>LÍNEAS DE ABONADO INALÁMBRICO (CDMA 450 + WIMAX)</t>
  </si>
  <si>
    <t>LÍNEAS TTUP CONVENCIONAL</t>
  </si>
  <si>
    <t>LÍNEAS TTUP INALÁMBRICO</t>
  </si>
  <si>
    <t>LÍNEAS DE ABONADO</t>
  </si>
  <si>
    <t xml:space="preserve">LÍNEAS TTUP </t>
  </si>
  <si>
    <t>TOTAL LÍNEAS TTUP's</t>
  </si>
  <si>
    <t xml:space="preserve">TOTAL LINEAS INSTALADAS </t>
  </si>
  <si>
    <t>Líneas de Abonado  y líneas TTUP por Operador y provincia</t>
  </si>
  <si>
    <t>LÍNEAS TTUP</t>
  </si>
  <si>
    <t>PARTICIPACIÓN LÍNEAS DE ABONADO</t>
  </si>
  <si>
    <t>PARTICIPACIÓN LÍNEAS TTUP TTUP</t>
  </si>
  <si>
    <t>PARTICIPACIÓN POR LÍNEAS INSTALADAS</t>
  </si>
  <si>
    <t>Fecha de publicación: Junio 2023</t>
  </si>
  <si>
    <t>Fecha de corte: Mayo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</si>
</sst>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 #,##0.00_ ;_ * \-#,##0.00_ ;_ * &quot;-&quot;??_ ;_ @_ "/>
    <numFmt numFmtId="165" formatCode="_ * #,##0_ ;_ * \-#,##0_ ;_ * &quot;-&quot;??_ ;_ @_ "/>
    <numFmt numFmtId="166" formatCode="_(* #,##0_);_(* \(#,##0\);_(* &quot;-&quot;??_);_(@_)"/>
  </numFmts>
  <fonts count="29" x14ac:knownFonts="1">
    <font>
      <sz val="11"/>
      <color theme="1"/>
      <name val="Calibri"/>
      <family val="2"/>
      <scheme val="minor"/>
    </font>
    <font>
      <sz val="11"/>
      <color theme="1"/>
      <name val="Calibri"/>
      <family val="2"/>
      <scheme val="minor"/>
    </font>
    <font>
      <sz val="10"/>
      <name val="Arial"/>
      <family val="2"/>
    </font>
    <font>
      <b/>
      <sz val="11"/>
      <name val="Calibri"/>
      <family val="2"/>
      <scheme val="minor"/>
    </font>
    <font>
      <sz val="8"/>
      <name val="Arial"/>
      <family val="2"/>
      <charset val="204"/>
    </font>
    <font>
      <b/>
      <sz val="14"/>
      <color theme="0"/>
      <name val="Arial"/>
      <family val="2"/>
    </font>
    <font>
      <sz val="10"/>
      <color theme="0"/>
      <name val="Arial"/>
      <family val="2"/>
    </font>
    <font>
      <b/>
      <sz val="8"/>
      <color theme="0"/>
      <name val="Arial"/>
      <family val="2"/>
    </font>
    <font>
      <b/>
      <sz val="11"/>
      <color theme="0"/>
      <name val="Calibri"/>
      <family val="2"/>
      <scheme val="minor"/>
    </font>
    <font>
      <b/>
      <sz val="11"/>
      <color theme="0"/>
      <name val="Arial"/>
      <family val="2"/>
    </font>
    <font>
      <b/>
      <sz val="11"/>
      <color theme="3" tint="-0.499984740745262"/>
      <name val="Arial"/>
      <family val="2"/>
    </font>
    <font>
      <sz val="11"/>
      <color theme="0"/>
      <name val="Arial"/>
      <family val="2"/>
    </font>
    <font>
      <u/>
      <sz val="10"/>
      <color indexed="12"/>
      <name val="Arial"/>
      <family val="2"/>
    </font>
    <font>
      <u/>
      <sz val="10"/>
      <color theme="3"/>
      <name val="Arial"/>
      <family val="2"/>
    </font>
    <font>
      <b/>
      <sz val="11"/>
      <color theme="1"/>
      <name val="Calibri"/>
      <family val="2"/>
      <scheme val="minor"/>
    </font>
    <font>
      <b/>
      <sz val="8"/>
      <name val="Arial"/>
      <family val="2"/>
    </font>
    <font>
      <sz val="9"/>
      <name val="Arial"/>
      <family val="2"/>
      <charset val="204"/>
    </font>
    <font>
      <sz val="9"/>
      <color theme="1"/>
      <name val="Arial"/>
      <family val="2"/>
      <charset val="204"/>
    </font>
    <font>
      <sz val="8"/>
      <color theme="1"/>
      <name val="Arial"/>
      <family val="2"/>
    </font>
    <font>
      <sz val="8"/>
      <name val="Arial"/>
      <family val="2"/>
    </font>
    <font>
      <sz val="9"/>
      <name val="Arial"/>
      <family val="2"/>
    </font>
    <font>
      <b/>
      <sz val="11"/>
      <color rgb="FF000000"/>
      <name val="Calibri"/>
      <family val="2"/>
    </font>
    <font>
      <b/>
      <sz val="11"/>
      <color theme="1"/>
      <name val="Calibri"/>
      <family val="2"/>
    </font>
    <font>
      <b/>
      <sz val="10"/>
      <name val="Arial"/>
      <family val="2"/>
    </font>
    <font>
      <sz val="10"/>
      <color rgb="FFFF0000"/>
      <name val="Arial"/>
      <family val="2"/>
    </font>
    <font>
      <sz val="11"/>
      <name val="Arial"/>
      <family val="2"/>
    </font>
    <font>
      <b/>
      <sz val="10"/>
      <color theme="3" tint="-0.499984740745262"/>
      <name val="Arial"/>
      <family val="2"/>
    </font>
    <font>
      <sz val="8"/>
      <color theme="1"/>
      <name val="Calibri"/>
      <family val="2"/>
      <scheme val="minor"/>
    </font>
    <font>
      <b/>
      <sz val="7"/>
      <color theme="3" tint="-0.499984740745262"/>
      <name val="Arial"/>
      <family val="2"/>
    </font>
  </fonts>
  <fills count="1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bgColor theme="4"/>
      </patternFill>
    </fill>
    <fill>
      <patternFill patternType="solid">
        <fgColor theme="3" tint="-0.249977111117893"/>
        <bgColor indexed="64"/>
      </patternFill>
    </fill>
    <fill>
      <patternFill patternType="solid">
        <fgColor theme="3"/>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59999389629810485"/>
        <bgColor rgb="FFDDEBF7"/>
      </patternFill>
    </fill>
    <fill>
      <patternFill patternType="solid">
        <fgColor theme="0" tint="-0.249977111117893"/>
        <bgColor indexed="64"/>
      </patternFill>
    </fill>
    <fill>
      <patternFill patternType="solid">
        <fgColor rgb="FF95B3D7"/>
        <bgColor indexed="64"/>
      </patternFill>
    </fill>
    <fill>
      <patternFill patternType="solid">
        <fgColor rgb="FF92D050"/>
        <bgColor indexed="64"/>
      </patternFill>
    </fill>
    <fill>
      <patternFill patternType="solid">
        <fgColor rgb="FFBFBFBF"/>
        <bgColor indexed="64"/>
      </patternFill>
    </fill>
    <fill>
      <patternFill patternType="solid">
        <fgColor theme="2" tint="-0.499984740745262"/>
        <bgColor indexed="64"/>
      </patternFill>
    </fill>
    <fill>
      <patternFill patternType="solid">
        <fgColor rgb="FF44546A"/>
        <bgColor indexed="64"/>
      </patternFill>
    </fill>
    <fill>
      <patternFill patternType="solid">
        <fgColor rgb="FFBDD7EE"/>
        <bgColor indexed="64"/>
      </patternFill>
    </fill>
    <fill>
      <patternFill patternType="solid">
        <fgColor rgb="FF333F4F"/>
        <bgColor indexed="64"/>
      </patternFill>
    </fill>
  </fills>
  <borders count="76">
    <border>
      <left/>
      <right/>
      <top/>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s>
  <cellStyleXfs count="23">
    <xf numFmtId="0" fontId="0" fillId="0" borderId="0"/>
    <xf numFmtId="0" fontId="2" fillId="0" borderId="0" applyNumberFormat="0" applyFill="0" applyBorder="0" applyAlignment="0" applyProtection="0"/>
    <xf numFmtId="43" fontId="1" fillId="0" borderId="0" applyFont="0" applyFill="0" applyBorder="0" applyAlignment="0" applyProtection="0"/>
    <xf numFmtId="0" fontId="2" fillId="0" borderId="0"/>
    <xf numFmtId="43"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 fillId="0" borderId="0"/>
    <xf numFmtId="43" fontId="1" fillId="0" borderId="0" applyFont="0" applyFill="0" applyBorder="0" applyAlignment="0" applyProtection="0"/>
    <xf numFmtId="0" fontId="2" fillId="0" borderId="0"/>
    <xf numFmtId="0" fontId="2" fillId="0" borderId="0" applyNumberFormat="0" applyFill="0" applyBorder="0" applyAlignment="0" applyProtection="0"/>
    <xf numFmtId="0" fontId="2" fillId="0" borderId="0"/>
    <xf numFmtId="0" fontId="2" fillId="0" borderId="0" applyNumberFormat="0" applyFill="0" applyBorder="0" applyAlignment="0" applyProtection="0"/>
    <xf numFmtId="0" fontId="1" fillId="0" borderId="0"/>
    <xf numFmtId="0" fontId="12"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xf numFmtId="0" fontId="2" fillId="0" borderId="0"/>
    <xf numFmtId="0" fontId="2" fillId="0" borderId="0"/>
    <xf numFmtId="0" fontId="1" fillId="0" borderId="0"/>
    <xf numFmtId="0" fontId="2" fillId="0" borderId="0" applyNumberFormat="0" applyFill="0" applyBorder="0" applyAlignment="0" applyProtection="0"/>
    <xf numFmtId="43" fontId="1" fillId="0" borderId="0" applyFont="0" applyFill="0" applyBorder="0" applyAlignment="0" applyProtection="0"/>
  </cellStyleXfs>
  <cellXfs count="596">
    <xf numFmtId="0" fontId="0" fillId="0" borderId="0" xfId="0"/>
    <xf numFmtId="0" fontId="0" fillId="0" borderId="0" xfId="0"/>
    <xf numFmtId="0" fontId="0" fillId="3" borderId="0" xfId="0" applyFill="1"/>
    <xf numFmtId="0" fontId="0" fillId="0" borderId="0" xfId="0" applyBorder="1"/>
    <xf numFmtId="3" fontId="3" fillId="4" borderId="0" xfId="0" applyNumberFormat="1" applyFont="1" applyFill="1" applyBorder="1"/>
    <xf numFmtId="165" fontId="4" fillId="2" borderId="0" xfId="11" applyNumberFormat="1" applyFont="1" applyFill="1" applyBorder="1" applyAlignment="1">
      <alignment horizontal="center"/>
    </xf>
    <xf numFmtId="0" fontId="4" fillId="3" borderId="0" xfId="0" applyFont="1" applyFill="1" applyBorder="1"/>
    <xf numFmtId="165" fontId="4" fillId="2" borderId="1" xfId="11" applyNumberFormat="1" applyFont="1" applyFill="1" applyBorder="1" applyAlignment="1">
      <alignment horizontal="center"/>
    </xf>
    <xf numFmtId="17" fontId="4" fillId="2" borderId="1" xfId="11" applyNumberFormat="1" applyFont="1" applyFill="1" applyBorder="1" applyAlignment="1">
      <alignment horizontal="center"/>
    </xf>
    <xf numFmtId="0" fontId="0" fillId="3" borderId="0" xfId="0" applyFill="1" applyBorder="1"/>
    <xf numFmtId="0" fontId="5" fillId="3" borderId="0" xfId="0" applyFont="1" applyFill="1" applyBorder="1" applyAlignment="1">
      <alignment horizontal="center"/>
    </xf>
    <xf numFmtId="0" fontId="7" fillId="3" borderId="0" xfId="0" applyFont="1" applyFill="1" applyBorder="1" applyAlignment="1">
      <alignment horizontal="center" vertical="center" wrapText="1"/>
    </xf>
    <xf numFmtId="165" fontId="4" fillId="3" borderId="0" xfId="11" applyNumberFormat="1" applyFont="1" applyFill="1" applyBorder="1" applyAlignment="1">
      <alignment horizontal="center"/>
    </xf>
    <xf numFmtId="165" fontId="4" fillId="2" borderId="0" xfId="11" applyNumberFormat="1" applyFont="1" applyFill="1" applyBorder="1" applyAlignment="1">
      <alignment horizontal="center"/>
    </xf>
    <xf numFmtId="0" fontId="1" fillId="6" borderId="2" xfId="14" applyFill="1" applyBorder="1"/>
    <xf numFmtId="0" fontId="1" fillId="6" borderId="3" xfId="14" applyFill="1" applyBorder="1"/>
    <xf numFmtId="0" fontId="1" fillId="3" borderId="2" xfId="14" applyFill="1" applyBorder="1"/>
    <xf numFmtId="0" fontId="10" fillId="3" borderId="3" xfId="14" applyFont="1" applyFill="1" applyBorder="1"/>
    <xf numFmtId="0" fontId="1" fillId="3" borderId="3" xfId="14" applyFill="1" applyBorder="1"/>
    <xf numFmtId="0" fontId="1" fillId="3" borderId="7" xfId="14" applyFill="1" applyBorder="1"/>
    <xf numFmtId="0" fontId="1" fillId="3" borderId="0" xfId="14" applyFill="1" applyBorder="1"/>
    <xf numFmtId="165" fontId="4" fillId="2" borderId="14" xfId="11" applyNumberFormat="1" applyFont="1" applyFill="1" applyBorder="1" applyAlignment="1">
      <alignment horizontal="center"/>
    </xf>
    <xf numFmtId="165" fontId="4" fillId="2" borderId="15" xfId="11" applyNumberFormat="1" applyFont="1" applyFill="1" applyBorder="1" applyAlignment="1">
      <alignment horizontal="center"/>
    </xf>
    <xf numFmtId="165" fontId="4" fillId="2" borderId="0" xfId="11" applyNumberFormat="1" applyFont="1" applyFill="1" applyBorder="1" applyAlignment="1">
      <alignment horizontal="center"/>
    </xf>
    <xf numFmtId="165" fontId="4" fillId="2" borderId="0" xfId="11" applyNumberFormat="1" applyFont="1" applyFill="1" applyBorder="1" applyAlignment="1">
      <alignment horizontal="center"/>
    </xf>
    <xf numFmtId="0" fontId="4" fillId="2" borderId="16" xfId="11" applyNumberFormat="1" applyFont="1" applyFill="1" applyBorder="1" applyAlignment="1">
      <alignment horizontal="center"/>
    </xf>
    <xf numFmtId="165" fontId="4" fillId="2" borderId="16" xfId="11" applyNumberFormat="1" applyFont="1" applyFill="1" applyBorder="1" applyAlignment="1">
      <alignment horizontal="center"/>
    </xf>
    <xf numFmtId="17" fontId="4" fillId="2" borderId="14" xfId="11" applyNumberFormat="1" applyFont="1" applyFill="1" applyBorder="1" applyAlignment="1">
      <alignment horizontal="center"/>
    </xf>
    <xf numFmtId="0" fontId="4" fillId="2" borderId="15" xfId="11" applyNumberFormat="1" applyFont="1" applyFill="1" applyBorder="1" applyAlignment="1">
      <alignment horizontal="center"/>
    </xf>
    <xf numFmtId="17" fontId="4" fillId="2" borderId="18" xfId="11" applyNumberFormat="1" applyFont="1" applyFill="1" applyBorder="1" applyAlignment="1">
      <alignment horizontal="center"/>
    </xf>
    <xf numFmtId="17" fontId="4" fillId="2" borderId="19" xfId="11" applyNumberFormat="1" applyFont="1" applyFill="1" applyBorder="1" applyAlignment="1">
      <alignment horizontal="center"/>
    </xf>
    <xf numFmtId="165" fontId="4" fillId="3" borderId="20" xfId="11" applyNumberFormat="1" applyFont="1" applyFill="1" applyBorder="1" applyAlignment="1">
      <alignment horizontal="center"/>
    </xf>
    <xf numFmtId="165" fontId="4" fillId="3" borderId="21" xfId="11" applyNumberFormat="1" applyFont="1" applyFill="1" applyBorder="1" applyAlignment="1">
      <alignment horizontal="center"/>
    </xf>
    <xf numFmtId="165" fontId="4" fillId="2" borderId="21" xfId="11" applyNumberFormat="1" applyFont="1" applyFill="1" applyBorder="1" applyAlignment="1">
      <alignment horizontal="center"/>
    </xf>
    <xf numFmtId="165" fontId="4" fillId="3" borderId="18" xfId="11" applyNumberFormat="1" applyFont="1" applyFill="1" applyBorder="1" applyAlignment="1">
      <alignment horizontal="center"/>
    </xf>
    <xf numFmtId="165" fontId="4" fillId="3" borderId="19" xfId="11" applyNumberFormat="1" applyFont="1" applyFill="1" applyBorder="1" applyAlignment="1">
      <alignment horizontal="center"/>
    </xf>
    <xf numFmtId="165" fontId="4" fillId="2" borderId="19" xfId="11" applyNumberFormat="1" applyFont="1" applyFill="1" applyBorder="1" applyAlignment="1">
      <alignment horizontal="center"/>
    </xf>
    <xf numFmtId="165" fontId="4" fillId="2" borderId="0" xfId="11" applyNumberFormat="1" applyFont="1" applyFill="1" applyBorder="1" applyAlignment="1">
      <alignment horizontal="center"/>
    </xf>
    <xf numFmtId="165" fontId="4" fillId="2" borderId="22" xfId="11" applyNumberFormat="1" applyFont="1" applyFill="1" applyBorder="1" applyAlignment="1">
      <alignment horizontal="center"/>
    </xf>
    <xf numFmtId="165" fontId="4" fillId="2" borderId="18" xfId="11" applyNumberFormat="1" applyFont="1" applyFill="1" applyBorder="1" applyAlignment="1">
      <alignment horizontal="center"/>
    </xf>
    <xf numFmtId="165" fontId="4" fillId="2" borderId="23" xfId="11" applyNumberFormat="1" applyFont="1" applyFill="1" applyBorder="1" applyAlignment="1">
      <alignment horizontal="center"/>
    </xf>
    <xf numFmtId="165" fontId="4" fillId="2" borderId="25" xfId="11" applyNumberFormat="1" applyFont="1" applyFill="1" applyBorder="1" applyAlignment="1">
      <alignment horizontal="center"/>
    </xf>
    <xf numFmtId="165" fontId="4" fillId="2" borderId="26" xfId="11" applyNumberFormat="1" applyFont="1" applyFill="1" applyBorder="1" applyAlignment="1">
      <alignment horizontal="center"/>
    </xf>
    <xf numFmtId="165" fontId="4" fillId="2" borderId="30" xfId="11" applyNumberFormat="1" applyFont="1" applyFill="1" applyBorder="1" applyAlignment="1">
      <alignment horizontal="center"/>
    </xf>
    <xf numFmtId="0" fontId="0" fillId="0" borderId="5" xfId="0" applyBorder="1"/>
    <xf numFmtId="0" fontId="16" fillId="2" borderId="22" xfId="11" applyNumberFormat="1" applyFont="1" applyFill="1" applyBorder="1" applyAlignment="1">
      <alignment horizontal="center"/>
    </xf>
    <xf numFmtId="165" fontId="16" fillId="2" borderId="33" xfId="11" applyNumberFormat="1" applyFont="1" applyFill="1" applyBorder="1" applyAlignment="1">
      <alignment horizontal="center"/>
    </xf>
    <xf numFmtId="165" fontId="16" fillId="2" borderId="32" xfId="11" applyNumberFormat="1" applyFont="1" applyFill="1" applyBorder="1" applyAlignment="1">
      <alignment horizontal="center"/>
    </xf>
    <xf numFmtId="165" fontId="16" fillId="2" borderId="16" xfId="11" applyNumberFormat="1" applyFont="1" applyFill="1" applyBorder="1" applyAlignment="1">
      <alignment horizontal="center"/>
    </xf>
    <xf numFmtId="165" fontId="16" fillId="2" borderId="17" xfId="11" applyNumberFormat="1" applyFont="1" applyFill="1" applyBorder="1" applyAlignment="1">
      <alignment horizontal="center"/>
    </xf>
    <xf numFmtId="165" fontId="16" fillId="2" borderId="34" xfId="11" applyNumberFormat="1" applyFont="1" applyFill="1" applyBorder="1" applyAlignment="1">
      <alignment horizontal="center"/>
    </xf>
    <xf numFmtId="165" fontId="16" fillId="2" borderId="35" xfId="11" applyNumberFormat="1" applyFont="1" applyFill="1" applyBorder="1" applyAlignment="1">
      <alignment horizontal="center"/>
    </xf>
    <xf numFmtId="165" fontId="16" fillId="2" borderId="22" xfId="11" applyNumberFormat="1" applyFont="1" applyFill="1" applyBorder="1" applyAlignment="1">
      <alignment horizontal="center"/>
    </xf>
    <xf numFmtId="17" fontId="16" fillId="2" borderId="18" xfId="11" applyNumberFormat="1" applyFont="1" applyFill="1" applyBorder="1" applyAlignment="1">
      <alignment horizontal="center"/>
    </xf>
    <xf numFmtId="165" fontId="16" fillId="2" borderId="36" xfId="11" applyNumberFormat="1" applyFont="1" applyFill="1" applyBorder="1" applyAlignment="1">
      <alignment horizontal="center"/>
    </xf>
    <xf numFmtId="165" fontId="16" fillId="2" borderId="7" xfId="11" applyNumberFormat="1" applyFont="1" applyFill="1" applyBorder="1" applyAlignment="1">
      <alignment horizontal="center"/>
    </xf>
    <xf numFmtId="165" fontId="16" fillId="2" borderId="2" xfId="11" applyNumberFormat="1" applyFont="1" applyFill="1" applyBorder="1" applyAlignment="1">
      <alignment horizontal="center"/>
    </xf>
    <xf numFmtId="165" fontId="16" fillId="2" borderId="37" xfId="11" applyNumberFormat="1" applyFont="1" applyFill="1" applyBorder="1" applyAlignment="1">
      <alignment horizontal="center"/>
    </xf>
    <xf numFmtId="165" fontId="16" fillId="2" borderId="3" xfId="11" applyNumberFormat="1" applyFont="1" applyFill="1" applyBorder="1" applyAlignment="1">
      <alignment horizontal="center"/>
    </xf>
    <xf numFmtId="165" fontId="16" fillId="2" borderId="38" xfId="11" applyNumberFormat="1" applyFont="1" applyFill="1" applyBorder="1" applyAlignment="1">
      <alignment horizontal="center"/>
    </xf>
    <xf numFmtId="165" fontId="16" fillId="2" borderId="14" xfId="11" applyNumberFormat="1" applyFont="1" applyFill="1" applyBorder="1" applyAlignment="1">
      <alignment horizontal="center"/>
    </xf>
    <xf numFmtId="165" fontId="16" fillId="2" borderId="18" xfId="11" applyNumberFormat="1" applyFont="1" applyFill="1" applyBorder="1" applyAlignment="1">
      <alignment horizontal="center"/>
    </xf>
    <xf numFmtId="165" fontId="16" fillId="2" borderId="25" xfId="11" applyNumberFormat="1" applyFont="1" applyFill="1" applyBorder="1" applyAlignment="1">
      <alignment horizontal="center"/>
    </xf>
    <xf numFmtId="17" fontId="16" fillId="2" borderId="19" xfId="11" applyNumberFormat="1" applyFont="1" applyFill="1" applyBorder="1" applyAlignment="1">
      <alignment horizontal="center"/>
    </xf>
    <xf numFmtId="165" fontId="16" fillId="2" borderId="39" xfId="11" applyNumberFormat="1" applyFont="1" applyFill="1" applyBorder="1" applyAlignment="1">
      <alignment horizontal="center"/>
    </xf>
    <xf numFmtId="165" fontId="16" fillId="2" borderId="26" xfId="11" applyNumberFormat="1" applyFont="1" applyFill="1" applyBorder="1" applyAlignment="1">
      <alignment horizontal="center"/>
    </xf>
    <xf numFmtId="165" fontId="16" fillId="2" borderId="1" xfId="11" applyNumberFormat="1" applyFont="1" applyFill="1" applyBorder="1" applyAlignment="1">
      <alignment horizontal="center"/>
    </xf>
    <xf numFmtId="165" fontId="16" fillId="2" borderId="40" xfId="11" applyNumberFormat="1" applyFont="1" applyFill="1" applyBorder="1" applyAlignment="1">
      <alignment horizontal="center"/>
    </xf>
    <xf numFmtId="165" fontId="16" fillId="2" borderId="21" xfId="11" applyNumberFormat="1" applyFont="1" applyFill="1" applyBorder="1" applyAlignment="1">
      <alignment horizontal="center"/>
    </xf>
    <xf numFmtId="165" fontId="16" fillId="2" borderId="41" xfId="11" applyNumberFormat="1" applyFont="1" applyFill="1" applyBorder="1" applyAlignment="1">
      <alignment horizontal="center"/>
    </xf>
    <xf numFmtId="165" fontId="16" fillId="2" borderId="19" xfId="11" applyNumberFormat="1" applyFont="1" applyFill="1" applyBorder="1" applyAlignment="1">
      <alignment horizontal="center"/>
    </xf>
    <xf numFmtId="17" fontId="16" fillId="2" borderId="23" xfId="11" applyNumberFormat="1" applyFont="1" applyFill="1" applyBorder="1" applyAlignment="1">
      <alignment horizontal="center"/>
    </xf>
    <xf numFmtId="165" fontId="16" fillId="2" borderId="42" xfId="11" applyNumberFormat="1" applyFont="1" applyFill="1" applyBorder="1" applyAlignment="1">
      <alignment horizontal="center"/>
    </xf>
    <xf numFmtId="165" fontId="16" fillId="2" borderId="43" xfId="11" applyNumberFormat="1" applyFont="1" applyFill="1" applyBorder="1" applyAlignment="1">
      <alignment horizontal="center"/>
    </xf>
    <xf numFmtId="165" fontId="16" fillId="2" borderId="15" xfId="11" applyNumberFormat="1" applyFont="1" applyFill="1" applyBorder="1" applyAlignment="1">
      <alignment horizontal="center"/>
    </xf>
    <xf numFmtId="165" fontId="16" fillId="2" borderId="44" xfId="11" applyNumberFormat="1" applyFont="1" applyFill="1" applyBorder="1" applyAlignment="1">
      <alignment horizontal="center"/>
    </xf>
    <xf numFmtId="165" fontId="16" fillId="2" borderId="45" xfId="11" applyNumberFormat="1" applyFont="1" applyFill="1" applyBorder="1" applyAlignment="1">
      <alignment horizontal="center"/>
    </xf>
    <xf numFmtId="165" fontId="16" fillId="2" borderId="46" xfId="11" applyNumberFormat="1" applyFont="1" applyFill="1" applyBorder="1" applyAlignment="1">
      <alignment horizontal="center"/>
    </xf>
    <xf numFmtId="165" fontId="16" fillId="2" borderId="23" xfId="11" applyNumberFormat="1" applyFont="1" applyFill="1" applyBorder="1" applyAlignment="1">
      <alignment horizontal="center"/>
    </xf>
    <xf numFmtId="165" fontId="16" fillId="2" borderId="47" xfId="11" applyNumberFormat="1" applyFont="1" applyFill="1" applyBorder="1" applyAlignment="1">
      <alignment horizontal="center"/>
    </xf>
    <xf numFmtId="165" fontId="16" fillId="2" borderId="20" xfId="11" applyNumberFormat="1" applyFont="1" applyFill="1" applyBorder="1" applyAlignment="1">
      <alignment horizontal="center"/>
    </xf>
    <xf numFmtId="165" fontId="16" fillId="2" borderId="48" xfId="11" applyNumberFormat="1" applyFont="1" applyFill="1" applyBorder="1" applyAlignment="1">
      <alignment horizontal="center"/>
    </xf>
    <xf numFmtId="165" fontId="16" fillId="2" borderId="28" xfId="11" applyNumberFormat="1" applyFont="1" applyFill="1" applyBorder="1" applyAlignment="1">
      <alignment horizontal="center"/>
    </xf>
    <xf numFmtId="165" fontId="16" fillId="2" borderId="29" xfId="11" applyNumberFormat="1" applyFont="1" applyFill="1" applyBorder="1" applyAlignment="1">
      <alignment horizontal="center"/>
    </xf>
    <xf numFmtId="165" fontId="16" fillId="2" borderId="49" xfId="11" applyNumberFormat="1" applyFont="1" applyFill="1" applyBorder="1" applyAlignment="1">
      <alignment horizontal="center"/>
    </xf>
    <xf numFmtId="165" fontId="16" fillId="2" borderId="50" xfId="11" applyNumberFormat="1" applyFont="1" applyFill="1" applyBorder="1" applyAlignment="1">
      <alignment horizontal="center"/>
    </xf>
    <xf numFmtId="165" fontId="16" fillId="2" borderId="51" xfId="11" applyNumberFormat="1" applyFont="1" applyFill="1" applyBorder="1" applyAlignment="1">
      <alignment horizontal="center"/>
    </xf>
    <xf numFmtId="17" fontId="16" fillId="2" borderId="27" xfId="11" applyNumberFormat="1" applyFont="1" applyFill="1" applyBorder="1" applyAlignment="1">
      <alignment horizontal="center"/>
    </xf>
    <xf numFmtId="165" fontId="16" fillId="2" borderId="52" xfId="11" applyNumberFormat="1" applyFont="1" applyFill="1" applyBorder="1" applyAlignment="1">
      <alignment horizontal="center"/>
    </xf>
    <xf numFmtId="165" fontId="16" fillId="2" borderId="27" xfId="11" applyNumberFormat="1" applyFont="1" applyFill="1" applyBorder="1" applyAlignment="1">
      <alignment horizontal="center"/>
    </xf>
    <xf numFmtId="165" fontId="16" fillId="2" borderId="36" xfId="13" applyNumberFormat="1" applyFont="1" applyFill="1" applyBorder="1" applyAlignment="1">
      <alignment horizontal="center"/>
    </xf>
    <xf numFmtId="165" fontId="16" fillId="0" borderId="47" xfId="13" applyNumberFormat="1" applyFont="1" applyFill="1" applyBorder="1" applyAlignment="1">
      <alignment horizontal="center"/>
    </xf>
    <xf numFmtId="165" fontId="16" fillId="2" borderId="53" xfId="13" applyNumberFormat="1" applyFont="1" applyFill="1" applyBorder="1" applyAlignment="1">
      <alignment horizontal="center"/>
    </xf>
    <xf numFmtId="165" fontId="16" fillId="2" borderId="48" xfId="13" applyNumberFormat="1" applyFont="1" applyFill="1" applyBorder="1" applyAlignment="1">
      <alignment horizontal="center"/>
    </xf>
    <xf numFmtId="165" fontId="16" fillId="2" borderId="47" xfId="13" applyNumberFormat="1" applyFont="1" applyFill="1" applyBorder="1" applyAlignment="1">
      <alignment horizontal="center"/>
    </xf>
    <xf numFmtId="165" fontId="16" fillId="2" borderId="39" xfId="13" applyNumberFormat="1" applyFont="1" applyFill="1" applyBorder="1" applyAlignment="1">
      <alignment horizontal="center"/>
    </xf>
    <xf numFmtId="165" fontId="16" fillId="0" borderId="40" xfId="13" applyNumberFormat="1" applyFont="1" applyFill="1" applyBorder="1" applyAlignment="1">
      <alignment horizontal="center"/>
    </xf>
    <xf numFmtId="165" fontId="16" fillId="2" borderId="54" xfId="13" applyNumberFormat="1" applyFont="1" applyFill="1" applyBorder="1" applyAlignment="1">
      <alignment horizontal="center"/>
    </xf>
    <xf numFmtId="165" fontId="16" fillId="2" borderId="41" xfId="13" applyNumberFormat="1" applyFont="1" applyFill="1" applyBorder="1" applyAlignment="1">
      <alignment horizontal="center"/>
    </xf>
    <xf numFmtId="165" fontId="16" fillId="2" borderId="40" xfId="13" applyNumberFormat="1" applyFont="1" applyFill="1" applyBorder="1" applyAlignment="1">
      <alignment horizontal="center"/>
    </xf>
    <xf numFmtId="165" fontId="16" fillId="0" borderId="54" xfId="13" applyNumberFormat="1" applyFont="1" applyFill="1" applyBorder="1" applyAlignment="1">
      <alignment horizontal="center"/>
    </xf>
    <xf numFmtId="17" fontId="16" fillId="2" borderId="24" xfId="11" applyNumberFormat="1" applyFont="1" applyFill="1" applyBorder="1" applyAlignment="1">
      <alignment horizontal="center"/>
    </xf>
    <xf numFmtId="1" fontId="16" fillId="2" borderId="12" xfId="13" applyNumberFormat="1" applyFont="1" applyFill="1" applyBorder="1" applyAlignment="1">
      <alignment horizontal="right"/>
    </xf>
    <xf numFmtId="1" fontId="16" fillId="2" borderId="55" xfId="13" applyNumberFormat="1" applyFont="1" applyFill="1" applyBorder="1" applyAlignment="1">
      <alignment horizontal="right"/>
    </xf>
    <xf numFmtId="1" fontId="16" fillId="2" borderId="13" xfId="13" applyNumberFormat="1" applyFont="1" applyFill="1" applyBorder="1" applyAlignment="1">
      <alignment horizontal="right"/>
    </xf>
    <xf numFmtId="1" fontId="16" fillId="2" borderId="56" xfId="13" applyNumberFormat="1" applyFont="1" applyFill="1" applyBorder="1" applyAlignment="1">
      <alignment horizontal="right"/>
    </xf>
    <xf numFmtId="165" fontId="16" fillId="2" borderId="5" xfId="11" applyNumberFormat="1" applyFont="1" applyFill="1" applyBorder="1" applyAlignment="1">
      <alignment horizontal="center"/>
    </xf>
    <xf numFmtId="165" fontId="16" fillId="2" borderId="24" xfId="11" applyNumberFormat="1" applyFont="1" applyFill="1" applyBorder="1" applyAlignment="1">
      <alignment horizontal="center"/>
    </xf>
    <xf numFmtId="165" fontId="16" fillId="2" borderId="8" xfId="11" applyNumberFormat="1" applyFont="1" applyFill="1" applyBorder="1" applyAlignment="1">
      <alignment horizontal="center"/>
    </xf>
    <xf numFmtId="1" fontId="17" fillId="2" borderId="36" xfId="13" applyNumberFormat="1" applyFont="1" applyFill="1" applyBorder="1" applyAlignment="1">
      <alignment horizontal="right"/>
    </xf>
    <xf numFmtId="1" fontId="17" fillId="2" borderId="47" xfId="13" applyNumberFormat="1" applyFont="1" applyFill="1" applyBorder="1" applyAlignment="1">
      <alignment horizontal="right"/>
    </xf>
    <xf numFmtId="1" fontId="17" fillId="2" borderId="53" xfId="13" applyNumberFormat="1" applyFont="1" applyFill="1" applyBorder="1" applyAlignment="1">
      <alignment horizontal="right"/>
    </xf>
    <xf numFmtId="1" fontId="17" fillId="2" borderId="48" xfId="13" applyNumberFormat="1" applyFont="1" applyFill="1" applyBorder="1" applyAlignment="1">
      <alignment horizontal="right"/>
    </xf>
    <xf numFmtId="165" fontId="17" fillId="2" borderId="18" xfId="11" applyNumberFormat="1" applyFont="1" applyFill="1" applyBorder="1" applyAlignment="1">
      <alignment horizontal="center"/>
    </xf>
    <xf numFmtId="165" fontId="17" fillId="2" borderId="25" xfId="11" applyNumberFormat="1" applyFont="1" applyFill="1" applyBorder="1" applyAlignment="1">
      <alignment horizontal="center"/>
    </xf>
    <xf numFmtId="1" fontId="17" fillId="2" borderId="39" xfId="13" applyNumberFormat="1" applyFont="1" applyFill="1" applyBorder="1" applyAlignment="1">
      <alignment horizontal="right"/>
    </xf>
    <xf numFmtId="1" fontId="17" fillId="2" borderId="40" xfId="13" applyNumberFormat="1" applyFont="1" applyFill="1" applyBorder="1" applyAlignment="1">
      <alignment horizontal="right"/>
    </xf>
    <xf numFmtId="1" fontId="17" fillId="2" borderId="54" xfId="13" applyNumberFormat="1" applyFont="1" applyFill="1" applyBorder="1" applyAlignment="1">
      <alignment horizontal="right"/>
    </xf>
    <xf numFmtId="1" fontId="17" fillId="2" borderId="41" xfId="13" applyNumberFormat="1" applyFont="1" applyFill="1" applyBorder="1" applyAlignment="1">
      <alignment horizontal="right"/>
    </xf>
    <xf numFmtId="165" fontId="17" fillId="2" borderId="19" xfId="11" applyNumberFormat="1" applyFont="1" applyFill="1" applyBorder="1" applyAlignment="1">
      <alignment horizontal="center"/>
    </xf>
    <xf numFmtId="165" fontId="17" fillId="2" borderId="26" xfId="11" applyNumberFormat="1" applyFont="1" applyFill="1" applyBorder="1" applyAlignment="1">
      <alignment horizontal="center"/>
    </xf>
    <xf numFmtId="3" fontId="17" fillId="0" borderId="39" xfId="0" applyNumberFormat="1" applyFont="1" applyFill="1" applyBorder="1"/>
    <xf numFmtId="3" fontId="17" fillId="0" borderId="40" xfId="0" applyNumberFormat="1" applyFont="1" applyFill="1" applyBorder="1"/>
    <xf numFmtId="3" fontId="17" fillId="0" borderId="54" xfId="0" applyNumberFormat="1" applyFont="1" applyFill="1" applyBorder="1"/>
    <xf numFmtId="3" fontId="17" fillId="0" borderId="41" xfId="0" applyNumberFormat="1" applyFont="1" applyFill="1" applyBorder="1"/>
    <xf numFmtId="17" fontId="17" fillId="2" borderId="24" xfId="11" applyNumberFormat="1" applyFont="1" applyFill="1" applyBorder="1" applyAlignment="1">
      <alignment horizontal="center"/>
    </xf>
    <xf numFmtId="3" fontId="17" fillId="0" borderId="12" xfId="0" applyNumberFormat="1" applyFont="1" applyFill="1" applyBorder="1"/>
    <xf numFmtId="3" fontId="17" fillId="0" borderId="56" xfId="0" applyNumberFormat="1" applyFont="1" applyFill="1" applyBorder="1"/>
    <xf numFmtId="1" fontId="17" fillId="2" borderId="57" xfId="13" applyNumberFormat="1" applyFont="1" applyFill="1" applyBorder="1" applyAlignment="1">
      <alignment horizontal="right"/>
    </xf>
    <xf numFmtId="3" fontId="17" fillId="0" borderId="58" xfId="0" applyNumberFormat="1" applyFont="1" applyFill="1" applyBorder="1"/>
    <xf numFmtId="3" fontId="17" fillId="0" borderId="13" xfId="0" applyNumberFormat="1" applyFont="1" applyFill="1" applyBorder="1"/>
    <xf numFmtId="3" fontId="17" fillId="0" borderId="55" xfId="0" applyNumberFormat="1" applyFont="1" applyFill="1" applyBorder="1"/>
    <xf numFmtId="165" fontId="17" fillId="2" borderId="24" xfId="11" applyNumberFormat="1" applyFont="1" applyFill="1" applyBorder="1" applyAlignment="1">
      <alignment horizontal="center"/>
    </xf>
    <xf numFmtId="17" fontId="17" fillId="2" borderId="19" xfId="11" applyNumberFormat="1" applyFont="1" applyFill="1" applyBorder="1" applyAlignment="1">
      <alignment horizontal="center"/>
    </xf>
    <xf numFmtId="3" fontId="17" fillId="0" borderId="59" xfId="0" applyNumberFormat="1" applyFont="1" applyFill="1" applyBorder="1"/>
    <xf numFmtId="0" fontId="18" fillId="0" borderId="0" xfId="0" applyFont="1"/>
    <xf numFmtId="0" fontId="18" fillId="0" borderId="0" xfId="0" applyFont="1" applyBorder="1"/>
    <xf numFmtId="0" fontId="18" fillId="3" borderId="0" xfId="0" applyFont="1" applyFill="1"/>
    <xf numFmtId="0" fontId="18" fillId="3" borderId="0" xfId="0" applyFont="1" applyFill="1" applyBorder="1"/>
    <xf numFmtId="0" fontId="19" fillId="3" borderId="0" xfId="0" applyFont="1" applyFill="1"/>
    <xf numFmtId="0" fontId="19" fillId="3" borderId="0" xfId="0" applyFont="1" applyFill="1" applyAlignment="1">
      <alignment horizontal="center"/>
    </xf>
    <xf numFmtId="1" fontId="19" fillId="2" borderId="61" xfId="11" applyNumberFormat="1" applyFont="1" applyFill="1" applyBorder="1" applyAlignment="1">
      <alignment horizontal="center"/>
    </xf>
    <xf numFmtId="165" fontId="19" fillId="2" borderId="36" xfId="11" applyNumberFormat="1" applyFont="1" applyFill="1" applyBorder="1" applyAlignment="1">
      <alignment horizontal="center"/>
    </xf>
    <xf numFmtId="165" fontId="19" fillId="2" borderId="48" xfId="11" applyNumberFormat="1" applyFont="1" applyFill="1" applyBorder="1" applyAlignment="1">
      <alignment horizontal="center"/>
    </xf>
    <xf numFmtId="165" fontId="19" fillId="2" borderId="47" xfId="11" applyNumberFormat="1" applyFont="1" applyFill="1" applyBorder="1" applyAlignment="1">
      <alignment horizontal="center"/>
    </xf>
    <xf numFmtId="165" fontId="19" fillId="2" borderId="53" xfId="11" applyNumberFormat="1" applyFont="1" applyFill="1" applyBorder="1" applyAlignment="1">
      <alignment horizontal="center"/>
    </xf>
    <xf numFmtId="165" fontId="19" fillId="2" borderId="18" xfId="11" applyNumberFormat="1" applyFont="1" applyFill="1" applyBorder="1" applyAlignment="1">
      <alignment horizontal="center"/>
    </xf>
    <xf numFmtId="165" fontId="19" fillId="2" borderId="20" xfId="11" applyNumberFormat="1" applyFont="1" applyFill="1" applyBorder="1" applyAlignment="1">
      <alignment horizontal="center"/>
    </xf>
    <xf numFmtId="165" fontId="18" fillId="0" borderId="18" xfId="0" applyNumberFormat="1" applyFont="1" applyBorder="1"/>
    <xf numFmtId="165" fontId="18" fillId="0" borderId="25" xfId="0" applyNumberFormat="1" applyFont="1" applyBorder="1"/>
    <xf numFmtId="10" fontId="18" fillId="0" borderId="25" xfId="16" applyNumberFormat="1" applyFont="1" applyBorder="1"/>
    <xf numFmtId="1" fontId="19" fillId="2" borderId="19" xfId="11" applyNumberFormat="1" applyFont="1" applyFill="1" applyBorder="1" applyAlignment="1">
      <alignment horizontal="center"/>
    </xf>
    <xf numFmtId="165" fontId="19" fillId="2" borderId="39" xfId="11" applyNumberFormat="1" applyFont="1" applyFill="1" applyBorder="1" applyAlignment="1">
      <alignment horizontal="center"/>
    </xf>
    <xf numFmtId="165" fontId="19" fillId="2" borderId="41" xfId="11" applyNumberFormat="1" applyFont="1" applyFill="1" applyBorder="1" applyAlignment="1">
      <alignment horizontal="center"/>
    </xf>
    <xf numFmtId="165" fontId="19" fillId="2" borderId="40" xfId="11" applyNumberFormat="1" applyFont="1" applyFill="1" applyBorder="1" applyAlignment="1">
      <alignment horizontal="center"/>
    </xf>
    <xf numFmtId="165" fontId="19" fillId="2" borderId="54" xfId="11" applyNumberFormat="1" applyFont="1" applyFill="1" applyBorder="1" applyAlignment="1">
      <alignment horizontal="center"/>
    </xf>
    <xf numFmtId="165" fontId="19" fillId="0" borderId="40" xfId="11" applyNumberFormat="1" applyFont="1" applyFill="1" applyBorder="1" applyAlignment="1">
      <alignment horizontal="center"/>
    </xf>
    <xf numFmtId="165" fontId="19" fillId="2" borderId="19" xfId="11" applyNumberFormat="1" applyFont="1" applyFill="1" applyBorder="1" applyAlignment="1">
      <alignment horizontal="center"/>
    </xf>
    <xf numFmtId="165" fontId="19" fillId="2" borderId="21" xfId="11" applyNumberFormat="1" applyFont="1" applyFill="1" applyBorder="1" applyAlignment="1">
      <alignment horizontal="center"/>
    </xf>
    <xf numFmtId="10" fontId="18" fillId="0" borderId="19" xfId="0" applyNumberFormat="1" applyFont="1" applyBorder="1"/>
    <xf numFmtId="10" fontId="18" fillId="0" borderId="26" xfId="16" applyNumberFormat="1" applyFont="1" applyBorder="1"/>
    <xf numFmtId="165" fontId="19" fillId="0" borderId="39" xfId="11" applyNumberFormat="1" applyFont="1" applyFill="1" applyBorder="1" applyAlignment="1">
      <alignment horizontal="center"/>
    </xf>
    <xf numFmtId="165" fontId="19" fillId="0" borderId="41" xfId="11" applyNumberFormat="1" applyFont="1" applyFill="1" applyBorder="1" applyAlignment="1">
      <alignment horizontal="center"/>
    </xf>
    <xf numFmtId="165" fontId="19" fillId="0" borderId="54" xfId="11" applyNumberFormat="1" applyFont="1" applyFill="1" applyBorder="1" applyAlignment="1">
      <alignment horizontal="center"/>
    </xf>
    <xf numFmtId="165" fontId="19" fillId="0" borderId="19" xfId="11" applyNumberFormat="1" applyFont="1" applyFill="1" applyBorder="1" applyAlignment="1">
      <alignment horizontal="center"/>
    </xf>
    <xf numFmtId="1" fontId="19" fillId="0" borderId="27" xfId="11" applyNumberFormat="1" applyFont="1" applyFill="1" applyBorder="1" applyAlignment="1">
      <alignment horizontal="center"/>
    </xf>
    <xf numFmtId="165" fontId="19" fillId="0" borderId="52" xfId="11" applyNumberFormat="1" applyFont="1" applyFill="1" applyBorder="1" applyAlignment="1">
      <alignment horizontal="center"/>
    </xf>
    <xf numFmtId="165" fontId="19" fillId="0" borderId="51" xfId="11" applyNumberFormat="1" applyFont="1" applyFill="1" applyBorder="1" applyAlignment="1">
      <alignment horizontal="center"/>
    </xf>
    <xf numFmtId="165" fontId="19" fillId="0" borderId="49" xfId="11" applyNumberFormat="1" applyFont="1" applyFill="1" applyBorder="1" applyAlignment="1">
      <alignment horizontal="center"/>
    </xf>
    <xf numFmtId="165" fontId="19" fillId="0" borderId="62" xfId="11" applyNumberFormat="1" applyFont="1" applyFill="1" applyBorder="1" applyAlignment="1">
      <alignment horizontal="center"/>
    </xf>
    <xf numFmtId="165" fontId="19" fillId="0" borderId="27" xfId="11" applyNumberFormat="1" applyFont="1" applyFill="1" applyBorder="1" applyAlignment="1">
      <alignment horizontal="center"/>
    </xf>
    <xf numFmtId="165" fontId="19" fillId="0" borderId="50" xfId="11" applyNumberFormat="1" applyFont="1" applyFill="1" applyBorder="1" applyAlignment="1">
      <alignment horizontal="center"/>
    </xf>
    <xf numFmtId="10" fontId="18" fillId="0" borderId="27" xfId="0" applyNumberFormat="1" applyFont="1" applyFill="1" applyBorder="1"/>
    <xf numFmtId="10" fontId="18" fillId="0" borderId="28" xfId="16" applyNumberFormat="1" applyFont="1" applyFill="1" applyBorder="1"/>
    <xf numFmtId="0" fontId="18" fillId="0" borderId="0" xfId="0" applyFont="1" applyFill="1"/>
    <xf numFmtId="0" fontId="18" fillId="0" borderId="0" xfId="0" applyFont="1" applyFill="1" applyBorder="1"/>
    <xf numFmtId="17" fontId="19" fillId="2" borderId="18" xfId="11" applyNumberFormat="1" applyFont="1" applyFill="1" applyBorder="1" applyAlignment="1">
      <alignment horizontal="right"/>
    </xf>
    <xf numFmtId="165" fontId="19" fillId="0" borderId="48" xfId="11" applyNumberFormat="1" applyFont="1" applyFill="1" applyBorder="1" applyAlignment="1">
      <alignment horizontal="center"/>
    </xf>
    <xf numFmtId="165" fontId="19" fillId="0" borderId="47" xfId="11" applyNumberFormat="1" applyFont="1" applyFill="1" applyBorder="1" applyAlignment="1">
      <alignment horizontal="center"/>
    </xf>
    <xf numFmtId="10" fontId="18" fillId="0" borderId="18" xfId="0" applyNumberFormat="1" applyFont="1" applyBorder="1"/>
    <xf numFmtId="17" fontId="19" fillId="2" borderId="19" xfId="11" applyNumberFormat="1" applyFont="1" applyFill="1" applyBorder="1" applyAlignment="1">
      <alignment horizontal="right"/>
    </xf>
    <xf numFmtId="165" fontId="19" fillId="0" borderId="40" xfId="11" applyNumberFormat="1" applyFont="1" applyFill="1" applyBorder="1" applyAlignment="1">
      <alignment horizontal="right"/>
    </xf>
    <xf numFmtId="17" fontId="19" fillId="2" borderId="23" xfId="11" applyNumberFormat="1" applyFont="1" applyFill="1" applyBorder="1" applyAlignment="1">
      <alignment horizontal="right"/>
    </xf>
    <xf numFmtId="165" fontId="19" fillId="2" borderId="42" xfId="11" applyNumberFormat="1" applyFont="1" applyFill="1" applyBorder="1" applyAlignment="1">
      <alignment horizontal="center"/>
    </xf>
    <xf numFmtId="165" fontId="19" fillId="2" borderId="46" xfId="11" applyNumberFormat="1" applyFont="1" applyFill="1" applyBorder="1" applyAlignment="1">
      <alignment horizontal="center"/>
    </xf>
    <xf numFmtId="165" fontId="19" fillId="2" borderId="44" xfId="11" applyNumberFormat="1" applyFont="1" applyFill="1" applyBorder="1" applyAlignment="1">
      <alignment horizontal="center"/>
    </xf>
    <xf numFmtId="165" fontId="19" fillId="0" borderId="46" xfId="11" applyNumberFormat="1" applyFont="1" applyFill="1" applyBorder="1" applyAlignment="1">
      <alignment horizontal="center"/>
    </xf>
    <xf numFmtId="165" fontId="19" fillId="2" borderId="60" xfId="11" applyNumberFormat="1" applyFont="1" applyFill="1" applyBorder="1" applyAlignment="1">
      <alignment horizontal="center"/>
    </xf>
    <xf numFmtId="165" fontId="19" fillId="0" borderId="44" xfId="11" applyNumberFormat="1" applyFont="1" applyFill="1" applyBorder="1" applyAlignment="1">
      <alignment horizontal="center"/>
    </xf>
    <xf numFmtId="165" fontId="19" fillId="2" borderId="23" xfId="11" applyNumberFormat="1" applyFont="1" applyFill="1" applyBorder="1" applyAlignment="1">
      <alignment horizontal="center"/>
    </xf>
    <xf numFmtId="10" fontId="18" fillId="0" borderId="23" xfId="0" applyNumberFormat="1" applyFont="1" applyBorder="1"/>
    <xf numFmtId="10" fontId="18" fillId="0" borderId="43" xfId="16" applyNumberFormat="1" applyFont="1" applyBorder="1"/>
    <xf numFmtId="165" fontId="19" fillId="2" borderId="45" xfId="11" applyNumberFormat="1" applyFont="1" applyFill="1" applyBorder="1" applyAlignment="1">
      <alignment horizontal="center"/>
    </xf>
    <xf numFmtId="17" fontId="19" fillId="2" borderId="61" xfId="11" applyNumberFormat="1" applyFont="1" applyFill="1" applyBorder="1" applyAlignment="1">
      <alignment horizontal="right"/>
    </xf>
    <xf numFmtId="165" fontId="19" fillId="2" borderId="57" xfId="11" applyNumberFormat="1" applyFont="1" applyFill="1" applyBorder="1" applyAlignment="1">
      <alignment horizontal="center"/>
    </xf>
    <xf numFmtId="165" fontId="19" fillId="2" borderId="63" xfId="11" applyNumberFormat="1" applyFont="1" applyFill="1" applyBorder="1" applyAlignment="1">
      <alignment horizontal="center"/>
    </xf>
    <xf numFmtId="165" fontId="19" fillId="2" borderId="58" xfId="11" applyNumberFormat="1" applyFont="1" applyFill="1" applyBorder="1" applyAlignment="1">
      <alignment horizontal="center"/>
    </xf>
    <xf numFmtId="165" fontId="19" fillId="2" borderId="64" xfId="11" applyNumberFormat="1" applyFont="1" applyFill="1" applyBorder="1" applyAlignment="1">
      <alignment horizontal="center"/>
    </xf>
    <xf numFmtId="165" fontId="19" fillId="0" borderId="58" xfId="11" applyNumberFormat="1" applyFont="1" applyFill="1" applyBorder="1" applyAlignment="1">
      <alignment horizontal="center"/>
    </xf>
    <xf numFmtId="165" fontId="19" fillId="2" borderId="61" xfId="11" applyNumberFormat="1" applyFont="1" applyFill="1" applyBorder="1" applyAlignment="1">
      <alignment horizontal="center"/>
    </xf>
    <xf numFmtId="165" fontId="19" fillId="2" borderId="65" xfId="11" applyNumberFormat="1" applyFont="1" applyFill="1" applyBorder="1" applyAlignment="1">
      <alignment horizontal="center"/>
    </xf>
    <xf numFmtId="10" fontId="18" fillId="0" borderId="61" xfId="0" applyNumberFormat="1" applyFont="1" applyBorder="1"/>
    <xf numFmtId="10" fontId="18" fillId="0" borderId="66" xfId="16" applyNumberFormat="1" applyFont="1" applyBorder="1"/>
    <xf numFmtId="17" fontId="19" fillId="0" borderId="19" xfId="11" applyNumberFormat="1" applyFont="1" applyFill="1" applyBorder="1" applyAlignment="1">
      <alignment horizontal="right"/>
    </xf>
    <xf numFmtId="165" fontId="19" fillId="0" borderId="21" xfId="11" applyNumberFormat="1" applyFont="1" applyFill="1" applyBorder="1" applyAlignment="1">
      <alignment horizontal="center"/>
    </xf>
    <xf numFmtId="10" fontId="18" fillId="0" borderId="19" xfId="0" applyNumberFormat="1" applyFont="1" applyFill="1" applyBorder="1"/>
    <xf numFmtId="10" fontId="18" fillId="0" borderId="26" xfId="16" applyNumberFormat="1" applyFont="1" applyFill="1" applyBorder="1"/>
    <xf numFmtId="17" fontId="19" fillId="2" borderId="27" xfId="11" applyNumberFormat="1" applyFont="1" applyFill="1" applyBorder="1" applyAlignment="1">
      <alignment horizontal="right"/>
    </xf>
    <xf numFmtId="165" fontId="19" fillId="2" borderId="52" xfId="11" applyNumberFormat="1" applyFont="1" applyFill="1" applyBorder="1" applyAlignment="1">
      <alignment horizontal="center"/>
    </xf>
    <xf numFmtId="165" fontId="19" fillId="2" borderId="62" xfId="11" applyNumberFormat="1" applyFont="1" applyFill="1" applyBorder="1" applyAlignment="1">
      <alignment horizontal="center"/>
    </xf>
    <xf numFmtId="165" fontId="19" fillId="2" borderId="51" xfId="11" applyNumberFormat="1" applyFont="1" applyFill="1" applyBorder="1" applyAlignment="1">
      <alignment horizontal="center"/>
    </xf>
    <xf numFmtId="165" fontId="19" fillId="2" borderId="27" xfId="11" applyNumberFormat="1" applyFont="1" applyFill="1" applyBorder="1" applyAlignment="1">
      <alignment horizontal="center"/>
    </xf>
    <xf numFmtId="165" fontId="19" fillId="2" borderId="50" xfId="11" applyNumberFormat="1" applyFont="1" applyFill="1" applyBorder="1" applyAlignment="1">
      <alignment horizontal="center"/>
    </xf>
    <xf numFmtId="10" fontId="18" fillId="0" borderId="27" xfId="0" applyNumberFormat="1" applyFont="1" applyBorder="1"/>
    <xf numFmtId="10" fontId="18" fillId="0" borderId="28" xfId="16" applyNumberFormat="1" applyFont="1" applyBorder="1"/>
    <xf numFmtId="165" fontId="18" fillId="2" borderId="54" xfId="11" applyNumberFormat="1" applyFont="1" applyFill="1" applyBorder="1" applyAlignment="1">
      <alignment horizontal="center"/>
    </xf>
    <xf numFmtId="165" fontId="19" fillId="2" borderId="49" xfId="11" applyNumberFormat="1" applyFont="1" applyFill="1" applyBorder="1" applyAlignment="1">
      <alignment horizontal="center"/>
    </xf>
    <xf numFmtId="165" fontId="18" fillId="0" borderId="0" xfId="0" applyNumberFormat="1" applyFont="1"/>
    <xf numFmtId="0" fontId="10" fillId="3" borderId="0" xfId="14" applyFont="1" applyFill="1" applyBorder="1"/>
    <xf numFmtId="0" fontId="10" fillId="7" borderId="22" xfId="14" applyFont="1" applyFill="1" applyBorder="1"/>
    <xf numFmtId="10" fontId="0" fillId="0" borderId="22" xfId="0" applyNumberFormat="1" applyBorder="1"/>
    <xf numFmtId="0" fontId="10" fillId="7" borderId="22" xfId="14" applyFont="1" applyFill="1" applyBorder="1" applyAlignment="1">
      <alignment wrapText="1"/>
    </xf>
    <xf numFmtId="10" fontId="18" fillId="0" borderId="27" xfId="16" applyNumberFormat="1" applyFont="1" applyBorder="1"/>
    <xf numFmtId="0" fontId="18" fillId="0" borderId="50" xfId="0" applyFont="1" applyBorder="1"/>
    <xf numFmtId="17" fontId="17" fillId="2" borderId="27" xfId="11" applyNumberFormat="1" applyFont="1" applyFill="1" applyBorder="1" applyAlignment="1">
      <alignment horizontal="center"/>
    </xf>
    <xf numFmtId="3" fontId="17" fillId="0" borderId="52" xfId="0" applyNumberFormat="1" applyFont="1" applyFill="1" applyBorder="1"/>
    <xf numFmtId="3" fontId="17" fillId="0" borderId="51" xfId="0" applyNumberFormat="1" applyFont="1" applyFill="1" applyBorder="1"/>
    <xf numFmtId="3" fontId="17" fillId="0" borderId="49" xfId="0" applyNumberFormat="1" applyFont="1" applyFill="1" applyBorder="1"/>
    <xf numFmtId="3" fontId="17" fillId="0" borderId="62" xfId="0" applyNumberFormat="1" applyFont="1" applyFill="1" applyBorder="1"/>
    <xf numFmtId="165" fontId="17" fillId="2" borderId="27" xfId="11" applyNumberFormat="1" applyFont="1" applyFill="1" applyBorder="1" applyAlignment="1">
      <alignment horizontal="center"/>
    </xf>
    <xf numFmtId="165" fontId="19" fillId="3" borderId="39" xfId="11" applyNumberFormat="1" applyFont="1" applyFill="1" applyBorder="1" applyAlignment="1">
      <alignment horizontal="center"/>
    </xf>
    <xf numFmtId="165" fontId="19" fillId="3" borderId="40" xfId="11" applyNumberFormat="1" applyFont="1" applyFill="1" applyBorder="1" applyAlignment="1">
      <alignment horizontal="center"/>
    </xf>
    <xf numFmtId="165" fontId="19" fillId="3" borderId="54" xfId="11" applyNumberFormat="1" applyFont="1" applyFill="1" applyBorder="1" applyAlignment="1">
      <alignment horizontal="center"/>
    </xf>
    <xf numFmtId="165" fontId="19" fillId="3" borderId="41" xfId="11" applyNumberFormat="1" applyFont="1" applyFill="1" applyBorder="1" applyAlignment="1">
      <alignment horizontal="center"/>
    </xf>
    <xf numFmtId="165" fontId="19" fillId="3" borderId="19" xfId="11" applyNumberFormat="1" applyFont="1" applyFill="1" applyBorder="1" applyAlignment="1">
      <alignment horizontal="center"/>
    </xf>
    <xf numFmtId="3" fontId="19" fillId="10" borderId="59" xfId="21" applyNumberFormat="1" applyFont="1" applyFill="1" applyBorder="1" applyAlignment="1">
      <alignment horizontal="center" vertical="center"/>
    </xf>
    <xf numFmtId="0" fontId="2" fillId="2" borderId="59" xfId="21" applyFont="1" applyFill="1" applyBorder="1"/>
    <xf numFmtId="0" fontId="0" fillId="2" borderId="0" xfId="21" applyFont="1" applyFill="1"/>
    <xf numFmtId="3" fontId="19" fillId="11" borderId="59" xfId="21" applyNumberFormat="1" applyFont="1" applyFill="1" applyBorder="1" applyAlignment="1">
      <alignment horizontal="center" vertical="center"/>
    </xf>
    <xf numFmtId="0" fontId="2" fillId="12" borderId="59" xfId="21" applyFont="1" applyFill="1" applyBorder="1" applyAlignment="1">
      <alignment horizontal="left" vertical="center"/>
    </xf>
    <xf numFmtId="165" fontId="19" fillId="13" borderId="53" xfId="11" applyNumberFormat="1" applyFont="1" applyFill="1" applyBorder="1" applyAlignment="1">
      <alignment horizontal="center"/>
    </xf>
    <xf numFmtId="165" fontId="19" fillId="13" borderId="48" xfId="11" applyNumberFormat="1" applyFont="1" applyFill="1" applyBorder="1" applyAlignment="1">
      <alignment horizontal="center"/>
    </xf>
    <xf numFmtId="165" fontId="19" fillId="13" borderId="54" xfId="11" applyNumberFormat="1" applyFont="1" applyFill="1" applyBorder="1" applyAlignment="1">
      <alignment horizontal="center"/>
    </xf>
    <xf numFmtId="165" fontId="19" fillId="13" borderId="41" xfId="11" applyNumberFormat="1" applyFont="1" applyFill="1" applyBorder="1" applyAlignment="1">
      <alignment horizontal="center"/>
    </xf>
    <xf numFmtId="165" fontId="19" fillId="13" borderId="62" xfId="11" applyNumberFormat="1" applyFont="1" applyFill="1" applyBorder="1" applyAlignment="1">
      <alignment horizontal="center"/>
    </xf>
    <xf numFmtId="165" fontId="19" fillId="13" borderId="51" xfId="11" applyNumberFormat="1" applyFont="1" applyFill="1" applyBorder="1" applyAlignment="1">
      <alignment horizontal="center"/>
    </xf>
    <xf numFmtId="165" fontId="19" fillId="13" borderId="54" xfId="11" applyNumberFormat="1" applyFont="1" applyFill="1" applyBorder="1" applyAlignment="1">
      <alignment horizontal="right"/>
    </xf>
    <xf numFmtId="165" fontId="19" fillId="13" borderId="41" xfId="11" applyNumberFormat="1" applyFont="1" applyFill="1" applyBorder="1" applyAlignment="1">
      <alignment horizontal="right"/>
    </xf>
    <xf numFmtId="165" fontId="19" fillId="13" borderId="60" xfId="11" applyNumberFormat="1" applyFont="1" applyFill="1" applyBorder="1" applyAlignment="1">
      <alignment horizontal="center"/>
    </xf>
    <xf numFmtId="165" fontId="19" fillId="13" borderId="46" xfId="11" applyNumberFormat="1" applyFont="1" applyFill="1" applyBorder="1" applyAlignment="1">
      <alignment horizontal="center"/>
    </xf>
    <xf numFmtId="165" fontId="19" fillId="13" borderId="64" xfId="11" applyNumberFormat="1" applyFont="1" applyFill="1" applyBorder="1" applyAlignment="1">
      <alignment horizontal="center"/>
    </xf>
    <xf numFmtId="165" fontId="19" fillId="13" borderId="63" xfId="11" applyNumberFormat="1" applyFont="1" applyFill="1" applyBorder="1" applyAlignment="1">
      <alignment horizontal="center"/>
    </xf>
    <xf numFmtId="165" fontId="19" fillId="13" borderId="62" xfId="11" applyNumberFormat="1" applyFont="1" applyFill="1" applyBorder="1" applyAlignment="1">
      <alignment horizontal="right"/>
    </xf>
    <xf numFmtId="165" fontId="19" fillId="13" borderId="51" xfId="11" applyNumberFormat="1" applyFont="1" applyFill="1" applyBorder="1" applyAlignment="1">
      <alignment horizontal="right"/>
    </xf>
    <xf numFmtId="165" fontId="19" fillId="13" borderId="36" xfId="11" applyNumberFormat="1" applyFont="1" applyFill="1" applyBorder="1" applyAlignment="1">
      <alignment horizontal="right"/>
    </xf>
    <xf numFmtId="165" fontId="19" fillId="13" borderId="47" xfId="11" applyNumberFormat="1" applyFont="1" applyFill="1" applyBorder="1" applyAlignment="1">
      <alignment horizontal="right"/>
    </xf>
    <xf numFmtId="165" fontId="19" fillId="13" borderId="39" xfId="11" applyNumberFormat="1" applyFont="1" applyFill="1" applyBorder="1" applyAlignment="1">
      <alignment horizontal="right"/>
    </xf>
    <xf numFmtId="165" fontId="19" fillId="13" borderId="40" xfId="11" applyNumberFormat="1" applyFont="1" applyFill="1" applyBorder="1" applyAlignment="1">
      <alignment horizontal="right"/>
    </xf>
    <xf numFmtId="165" fontId="19" fillId="13" borderId="52" xfId="11" applyNumberFormat="1" applyFont="1" applyFill="1" applyBorder="1" applyAlignment="1">
      <alignment horizontal="right"/>
    </xf>
    <xf numFmtId="165" fontId="19" fillId="13" borderId="49" xfId="11" applyNumberFormat="1" applyFont="1" applyFill="1" applyBorder="1" applyAlignment="1">
      <alignment horizontal="right"/>
    </xf>
    <xf numFmtId="165" fontId="19" fillId="13" borderId="42" xfId="11" applyNumberFormat="1" applyFont="1" applyFill="1" applyBorder="1" applyAlignment="1">
      <alignment horizontal="right"/>
    </xf>
    <xf numFmtId="165" fontId="19" fillId="13" borderId="36" xfId="11" applyNumberFormat="1" applyFont="1" applyFill="1" applyBorder="1" applyAlignment="1">
      <alignment horizontal="center"/>
    </xf>
    <xf numFmtId="165" fontId="19" fillId="13" borderId="47" xfId="11" applyNumberFormat="1" applyFont="1" applyFill="1" applyBorder="1" applyAlignment="1">
      <alignment horizontal="center"/>
    </xf>
    <xf numFmtId="165" fontId="19" fillId="13" borderId="39" xfId="11" applyNumberFormat="1" applyFont="1" applyFill="1" applyBorder="1" applyAlignment="1">
      <alignment horizontal="center"/>
    </xf>
    <xf numFmtId="165" fontId="19" fillId="13" borderId="40" xfId="11" applyNumberFormat="1" applyFont="1" applyFill="1" applyBorder="1" applyAlignment="1">
      <alignment horizontal="center"/>
    </xf>
    <xf numFmtId="165" fontId="19" fillId="13" borderId="52" xfId="11" applyNumberFormat="1" applyFont="1" applyFill="1" applyBorder="1" applyAlignment="1">
      <alignment horizontal="center"/>
    </xf>
    <xf numFmtId="165" fontId="19" fillId="13" borderId="49" xfId="11" applyNumberFormat="1" applyFont="1" applyFill="1" applyBorder="1" applyAlignment="1">
      <alignment horizontal="center"/>
    </xf>
    <xf numFmtId="165" fontId="19" fillId="13" borderId="42" xfId="11" applyNumberFormat="1" applyFont="1" applyFill="1" applyBorder="1" applyAlignment="1">
      <alignment horizontal="center"/>
    </xf>
    <xf numFmtId="165" fontId="19" fillId="13" borderId="44" xfId="11" applyNumberFormat="1" applyFont="1" applyFill="1" applyBorder="1" applyAlignment="1">
      <alignment horizontal="center"/>
    </xf>
    <xf numFmtId="165" fontId="19" fillId="13" borderId="57" xfId="11" applyNumberFormat="1" applyFont="1" applyFill="1" applyBorder="1" applyAlignment="1">
      <alignment horizontal="center"/>
    </xf>
    <xf numFmtId="165" fontId="19" fillId="13" borderId="58" xfId="11" applyNumberFormat="1" applyFont="1" applyFill="1" applyBorder="1" applyAlignment="1">
      <alignment horizontal="center"/>
    </xf>
    <xf numFmtId="165" fontId="19" fillId="13" borderId="53" xfId="11" applyNumberFormat="1" applyFont="1" applyFill="1" applyBorder="1" applyAlignment="1">
      <alignment horizontal="right"/>
    </xf>
    <xf numFmtId="165" fontId="19" fillId="11" borderId="42" xfId="11" applyNumberFormat="1" applyFont="1" applyFill="1" applyBorder="1" applyAlignment="1">
      <alignment horizontal="center"/>
    </xf>
    <xf numFmtId="165" fontId="19" fillId="11" borderId="44" xfId="11" applyNumberFormat="1" applyFont="1" applyFill="1" applyBorder="1" applyAlignment="1">
      <alignment horizontal="center"/>
    </xf>
    <xf numFmtId="165" fontId="19" fillId="11" borderId="60" xfId="11" applyNumberFormat="1" applyFont="1" applyFill="1" applyBorder="1" applyAlignment="1">
      <alignment horizontal="center"/>
    </xf>
    <xf numFmtId="165" fontId="19" fillId="11" borderId="46" xfId="11" applyNumberFormat="1" applyFont="1" applyFill="1" applyBorder="1" applyAlignment="1">
      <alignment horizontal="center"/>
    </xf>
    <xf numFmtId="0" fontId="24" fillId="14" borderId="59" xfId="0" applyFont="1" applyFill="1" applyBorder="1" applyAlignment="1">
      <alignment vertical="center"/>
    </xf>
    <xf numFmtId="165" fontId="19" fillId="0" borderId="53" xfId="11" applyNumberFormat="1" applyFont="1" applyFill="1" applyBorder="1" applyAlignment="1">
      <alignment horizontal="center"/>
    </xf>
    <xf numFmtId="17" fontId="19" fillId="3" borderId="19" xfId="11" applyNumberFormat="1" applyFont="1" applyFill="1" applyBorder="1" applyAlignment="1">
      <alignment horizontal="right"/>
    </xf>
    <xf numFmtId="10" fontId="18" fillId="0" borderId="40" xfId="16" applyNumberFormat="1" applyFont="1" applyBorder="1"/>
    <xf numFmtId="10" fontId="18" fillId="0" borderId="58" xfId="16" applyNumberFormat="1" applyFont="1" applyBorder="1"/>
    <xf numFmtId="10" fontId="18" fillId="0" borderId="20" xfId="16" applyNumberFormat="1" applyFont="1" applyBorder="1"/>
    <xf numFmtId="10" fontId="18" fillId="0" borderId="21" xfId="16" applyNumberFormat="1" applyFont="1" applyBorder="1"/>
    <xf numFmtId="10" fontId="18" fillId="3" borderId="21" xfId="16" applyNumberFormat="1" applyFont="1" applyFill="1" applyBorder="1"/>
    <xf numFmtId="10" fontId="18" fillId="0" borderId="50" xfId="16" applyNumberFormat="1" applyFont="1" applyBorder="1"/>
    <xf numFmtId="10" fontId="18" fillId="0" borderId="18" xfId="16" applyNumberFormat="1" applyFont="1" applyBorder="1"/>
    <xf numFmtId="10" fontId="18" fillId="0" borderId="19" xfId="16" applyNumberFormat="1" applyFont="1" applyBorder="1"/>
    <xf numFmtId="10" fontId="18" fillId="3" borderId="19" xfId="16" applyNumberFormat="1" applyFont="1" applyFill="1" applyBorder="1"/>
    <xf numFmtId="10" fontId="18" fillId="0" borderId="23" xfId="16" applyNumberFormat="1" applyFont="1" applyBorder="1"/>
    <xf numFmtId="10" fontId="18" fillId="0" borderId="45" xfId="16" applyNumberFormat="1" applyFont="1" applyBorder="1"/>
    <xf numFmtId="165" fontId="19" fillId="0" borderId="20" xfId="11" applyNumberFormat="1" applyFont="1" applyFill="1" applyBorder="1" applyAlignment="1">
      <alignment horizontal="center"/>
    </xf>
    <xf numFmtId="165" fontId="19" fillId="3" borderId="21" xfId="11" applyNumberFormat="1" applyFont="1" applyFill="1" applyBorder="1" applyAlignment="1">
      <alignment horizontal="center"/>
    </xf>
    <xf numFmtId="165" fontId="19" fillId="0" borderId="45" xfId="11" applyNumberFormat="1" applyFont="1" applyFill="1" applyBorder="1" applyAlignment="1">
      <alignment horizontal="center"/>
    </xf>
    <xf numFmtId="165" fontId="19" fillId="3" borderId="27" xfId="11" applyNumberFormat="1" applyFont="1" applyFill="1" applyBorder="1" applyAlignment="1">
      <alignment horizontal="center"/>
    </xf>
    <xf numFmtId="165" fontId="19" fillId="13" borderId="20" xfId="11" applyNumberFormat="1" applyFont="1" applyFill="1" applyBorder="1" applyAlignment="1">
      <alignment horizontal="right"/>
    </xf>
    <xf numFmtId="165" fontId="19" fillId="13" borderId="21" xfId="11" applyNumberFormat="1" applyFont="1" applyFill="1" applyBorder="1" applyAlignment="1">
      <alignment horizontal="right"/>
    </xf>
    <xf numFmtId="165" fontId="19" fillId="13" borderId="50" xfId="11" applyNumberFormat="1" applyFont="1" applyFill="1" applyBorder="1" applyAlignment="1">
      <alignment horizontal="right"/>
    </xf>
    <xf numFmtId="165" fontId="19" fillId="13" borderId="45" xfId="11" applyNumberFormat="1" applyFont="1" applyFill="1" applyBorder="1" applyAlignment="1">
      <alignment horizontal="right"/>
    </xf>
    <xf numFmtId="165" fontId="19" fillId="13" borderId="44" xfId="11" applyNumberFormat="1" applyFont="1" applyFill="1" applyBorder="1" applyAlignment="1">
      <alignment horizontal="right"/>
    </xf>
    <xf numFmtId="165" fontId="19" fillId="13" borderId="60" xfId="11" applyNumberFormat="1" applyFont="1" applyFill="1" applyBorder="1" applyAlignment="1">
      <alignment horizontal="right"/>
    </xf>
    <xf numFmtId="165" fontId="19" fillId="0" borderId="63" xfId="11" applyNumberFormat="1" applyFont="1" applyFill="1" applyBorder="1" applyAlignment="1">
      <alignment horizontal="center"/>
    </xf>
    <xf numFmtId="165" fontId="19" fillId="13" borderId="64" xfId="11" applyNumberFormat="1" applyFont="1" applyFill="1" applyBorder="1" applyAlignment="1">
      <alignment horizontal="right"/>
    </xf>
    <xf numFmtId="165" fontId="19" fillId="13" borderId="63" xfId="11" applyNumberFormat="1" applyFont="1" applyFill="1" applyBorder="1" applyAlignment="1">
      <alignment horizontal="right"/>
    </xf>
    <xf numFmtId="165" fontId="19" fillId="11" borderId="23" xfId="11" applyNumberFormat="1" applyFont="1" applyFill="1" applyBorder="1" applyAlignment="1">
      <alignment horizontal="center"/>
    </xf>
    <xf numFmtId="165" fontId="19" fillId="0" borderId="65" xfId="11" applyNumberFormat="1" applyFont="1" applyFill="1" applyBorder="1" applyAlignment="1">
      <alignment horizontal="center"/>
    </xf>
    <xf numFmtId="165" fontId="19" fillId="11" borderId="45" xfId="11" applyNumberFormat="1" applyFont="1" applyFill="1" applyBorder="1" applyAlignment="1">
      <alignment horizontal="center"/>
    </xf>
    <xf numFmtId="10" fontId="18" fillId="0" borderId="64" xfId="16" applyNumberFormat="1" applyFont="1" applyBorder="1"/>
    <xf numFmtId="10" fontId="18" fillId="0" borderId="54" xfId="16" applyNumberFormat="1" applyFont="1" applyBorder="1"/>
    <xf numFmtId="0" fontId="4" fillId="2" borderId="23" xfId="11" applyNumberFormat="1" applyFont="1" applyFill="1" applyBorder="1" applyAlignment="1">
      <alignment horizontal="center"/>
    </xf>
    <xf numFmtId="165" fontId="4" fillId="2" borderId="6" xfId="11" applyNumberFormat="1" applyFont="1" applyFill="1" applyBorder="1" applyAlignment="1">
      <alignment horizontal="center"/>
    </xf>
    <xf numFmtId="165" fontId="4" fillId="2" borderId="20" xfId="11" applyNumberFormat="1" applyFont="1" applyFill="1" applyBorder="1" applyAlignment="1">
      <alignment horizontal="center"/>
    </xf>
    <xf numFmtId="165" fontId="4" fillId="2" borderId="45" xfId="11" applyNumberFormat="1" applyFont="1" applyFill="1" applyBorder="1" applyAlignment="1">
      <alignment horizontal="center"/>
    </xf>
    <xf numFmtId="17" fontId="4" fillId="2" borderId="23" xfId="11" applyNumberFormat="1" applyFont="1" applyFill="1" applyBorder="1" applyAlignment="1">
      <alignment horizontal="center"/>
    </xf>
    <xf numFmtId="17" fontId="4" fillId="2" borderId="15" xfId="11" applyNumberFormat="1" applyFont="1" applyFill="1" applyBorder="1" applyAlignment="1">
      <alignment horizontal="center"/>
    </xf>
    <xf numFmtId="165" fontId="4" fillId="2" borderId="43" xfId="11" applyNumberFormat="1" applyFont="1" applyFill="1" applyBorder="1" applyAlignment="1">
      <alignment horizontal="center"/>
    </xf>
    <xf numFmtId="17" fontId="17" fillId="2" borderId="23" xfId="11" applyNumberFormat="1" applyFont="1" applyFill="1" applyBorder="1" applyAlignment="1">
      <alignment horizontal="center"/>
    </xf>
    <xf numFmtId="3" fontId="17" fillId="0" borderId="60" xfId="0" applyNumberFormat="1" applyFont="1" applyFill="1" applyBorder="1"/>
    <xf numFmtId="3" fontId="17" fillId="0" borderId="67" xfId="0" applyNumberFormat="1" applyFont="1" applyFill="1" applyBorder="1"/>
    <xf numFmtId="3" fontId="17" fillId="0" borderId="46" xfId="0" applyNumberFormat="1" applyFont="1" applyFill="1" applyBorder="1"/>
    <xf numFmtId="165" fontId="17" fillId="2" borderId="23" xfId="11" applyNumberFormat="1" applyFont="1" applyFill="1" applyBorder="1" applyAlignment="1">
      <alignment horizontal="center"/>
    </xf>
    <xf numFmtId="165" fontId="17" fillId="2" borderId="20" xfId="11" applyNumberFormat="1" applyFont="1" applyFill="1" applyBorder="1" applyAlignment="1">
      <alignment horizontal="center"/>
    </xf>
    <xf numFmtId="165" fontId="17" fillId="2" borderId="21" xfId="11" applyNumberFormat="1" applyFont="1" applyFill="1" applyBorder="1" applyAlignment="1">
      <alignment horizontal="center"/>
    </xf>
    <xf numFmtId="165" fontId="17" fillId="2" borderId="0" xfId="11" applyNumberFormat="1" applyFont="1" applyFill="1" applyBorder="1" applyAlignment="1">
      <alignment horizontal="center"/>
    </xf>
    <xf numFmtId="165" fontId="17" fillId="2" borderId="50" xfId="11" applyNumberFormat="1" applyFont="1" applyFill="1" applyBorder="1" applyAlignment="1">
      <alignment horizontal="center"/>
    </xf>
    <xf numFmtId="165" fontId="17" fillId="2" borderId="45" xfId="11" applyNumberFormat="1" applyFont="1" applyFill="1" applyBorder="1" applyAlignment="1">
      <alignment horizontal="center"/>
    </xf>
    <xf numFmtId="3" fontId="17" fillId="0" borderId="42" xfId="0" applyNumberFormat="1" applyFont="1" applyFill="1" applyBorder="1"/>
    <xf numFmtId="3" fontId="17" fillId="0" borderId="44" xfId="0" applyNumberFormat="1" applyFont="1" applyFill="1" applyBorder="1"/>
    <xf numFmtId="17" fontId="17" fillId="2" borderId="18" xfId="11" applyNumberFormat="1" applyFont="1" applyFill="1" applyBorder="1" applyAlignment="1">
      <alignment horizontal="center"/>
    </xf>
    <xf numFmtId="3" fontId="17" fillId="0" borderId="53" xfId="0" applyNumberFormat="1" applyFont="1" applyFill="1" applyBorder="1"/>
    <xf numFmtId="3" fontId="17" fillId="0" borderId="68" xfId="0" applyNumberFormat="1" applyFont="1" applyFill="1" applyBorder="1"/>
    <xf numFmtId="3" fontId="17" fillId="0" borderId="48" xfId="0" applyNumberFormat="1" applyFont="1" applyFill="1" applyBorder="1"/>
    <xf numFmtId="3" fontId="17" fillId="0" borderId="21" xfId="0" applyNumberFormat="1" applyFont="1" applyFill="1" applyBorder="1"/>
    <xf numFmtId="3" fontId="17" fillId="0" borderId="36" xfId="0" applyNumberFormat="1" applyFont="1" applyFill="1" applyBorder="1"/>
    <xf numFmtId="3" fontId="17" fillId="0" borderId="47" xfId="0" applyNumberFormat="1" applyFont="1" applyFill="1" applyBorder="1"/>
    <xf numFmtId="1" fontId="17" fillId="2" borderId="20" xfId="13" applyNumberFormat="1" applyFont="1" applyFill="1" applyBorder="1" applyAlignment="1">
      <alignment horizontal="right"/>
    </xf>
    <xf numFmtId="1" fontId="17" fillId="2" borderId="21" xfId="13" applyNumberFormat="1" applyFont="1" applyFill="1" applyBorder="1" applyAlignment="1">
      <alignment horizontal="right"/>
    </xf>
    <xf numFmtId="0" fontId="10" fillId="7" borderId="24" xfId="14" applyFont="1" applyFill="1" applyBorder="1"/>
    <xf numFmtId="0" fontId="22" fillId="7" borderId="30" xfId="0" applyFont="1" applyFill="1" applyBorder="1" applyAlignment="1">
      <alignment horizontal="left"/>
    </xf>
    <xf numFmtId="0" fontId="22" fillId="0" borderId="14" xfId="0" applyFont="1" applyFill="1" applyBorder="1" applyAlignment="1">
      <alignment horizontal="left"/>
    </xf>
    <xf numFmtId="0" fontId="22" fillId="0" borderId="1" xfId="0" applyFont="1" applyFill="1" applyBorder="1" applyAlignment="1">
      <alignment horizontal="left"/>
    </xf>
    <xf numFmtId="0" fontId="22" fillId="0" borderId="15" xfId="0" applyFont="1" applyFill="1" applyBorder="1" applyAlignment="1">
      <alignment horizontal="left"/>
    </xf>
    <xf numFmtId="3" fontId="21" fillId="9" borderId="30" xfId="0" applyNumberFormat="1" applyFont="1" applyFill="1" applyBorder="1"/>
    <xf numFmtId="165" fontId="19" fillId="11" borderId="52" xfId="11" applyNumberFormat="1" applyFont="1" applyFill="1" applyBorder="1" applyAlignment="1">
      <alignment horizontal="center"/>
    </xf>
    <xf numFmtId="165" fontId="19" fillId="11" borderId="49" xfId="11" applyNumberFormat="1" applyFont="1" applyFill="1" applyBorder="1" applyAlignment="1">
      <alignment horizontal="center"/>
    </xf>
    <xf numFmtId="165" fontId="19" fillId="11" borderId="62" xfId="11" applyNumberFormat="1" applyFont="1" applyFill="1" applyBorder="1" applyAlignment="1">
      <alignment horizontal="center"/>
    </xf>
    <xf numFmtId="165" fontId="19" fillId="11" borderId="51" xfId="11" applyNumberFormat="1" applyFont="1" applyFill="1" applyBorder="1" applyAlignment="1">
      <alignment horizontal="center"/>
    </xf>
    <xf numFmtId="165" fontId="19" fillId="11" borderId="27" xfId="11" applyNumberFormat="1" applyFont="1" applyFill="1" applyBorder="1" applyAlignment="1">
      <alignment horizontal="center"/>
    </xf>
    <xf numFmtId="165" fontId="19" fillId="11" borderId="50" xfId="11" applyNumberFormat="1" applyFont="1" applyFill="1" applyBorder="1" applyAlignment="1">
      <alignment horizontal="center"/>
    </xf>
    <xf numFmtId="10" fontId="18" fillId="0" borderId="62" xfId="16" applyNumberFormat="1" applyFont="1" applyBorder="1"/>
    <xf numFmtId="10" fontId="18" fillId="0" borderId="49" xfId="16" applyNumberFormat="1" applyFont="1" applyBorder="1"/>
    <xf numFmtId="17" fontId="4" fillId="2" borderId="29" xfId="11" applyNumberFormat="1" applyFont="1" applyFill="1" applyBorder="1" applyAlignment="1">
      <alignment horizontal="center"/>
    </xf>
    <xf numFmtId="165" fontId="4" fillId="2" borderId="27" xfId="11" applyNumberFormat="1" applyFont="1" applyFill="1" applyBorder="1" applyAlignment="1">
      <alignment horizontal="center"/>
    </xf>
    <xf numFmtId="165" fontId="4" fillId="2" borderId="50" xfId="11" applyNumberFormat="1" applyFont="1" applyFill="1" applyBorder="1" applyAlignment="1">
      <alignment horizontal="center"/>
    </xf>
    <xf numFmtId="165" fontId="4" fillId="2" borderId="28" xfId="11" applyNumberFormat="1" applyFont="1" applyFill="1" applyBorder="1" applyAlignment="1">
      <alignment horizontal="center"/>
    </xf>
    <xf numFmtId="3" fontId="17" fillId="0" borderId="69" xfId="0" applyNumberFormat="1" applyFont="1" applyFill="1" applyBorder="1"/>
    <xf numFmtId="165" fontId="17" fillId="2" borderId="28" xfId="11" applyNumberFormat="1" applyFont="1" applyFill="1" applyBorder="1" applyAlignment="1">
      <alignment horizontal="center"/>
    </xf>
    <xf numFmtId="17" fontId="19" fillId="2" borderId="42" xfId="11" applyNumberFormat="1" applyFont="1" applyFill="1" applyBorder="1" applyAlignment="1">
      <alignment horizontal="right"/>
    </xf>
    <xf numFmtId="165" fontId="19" fillId="11" borderId="59" xfId="11" applyNumberFormat="1" applyFont="1" applyFill="1" applyBorder="1" applyAlignment="1">
      <alignment horizontal="center"/>
    </xf>
    <xf numFmtId="17" fontId="19" fillId="2" borderId="36" xfId="11" applyNumberFormat="1" applyFont="1" applyFill="1" applyBorder="1" applyAlignment="1">
      <alignment horizontal="right"/>
    </xf>
    <xf numFmtId="165" fontId="19" fillId="11" borderId="68" xfId="11" applyNumberFormat="1" applyFont="1" applyFill="1" applyBorder="1" applyAlignment="1">
      <alignment horizontal="center"/>
    </xf>
    <xf numFmtId="17" fontId="19" fillId="2" borderId="39" xfId="11" applyNumberFormat="1" applyFont="1" applyFill="1" applyBorder="1" applyAlignment="1">
      <alignment horizontal="right"/>
    </xf>
    <xf numFmtId="165" fontId="19" fillId="11" borderId="67" xfId="11" applyNumberFormat="1" applyFont="1" applyFill="1" applyBorder="1" applyAlignment="1">
      <alignment horizontal="center"/>
    </xf>
    <xf numFmtId="165" fontId="19" fillId="11" borderId="48" xfId="11" applyNumberFormat="1" applyFont="1" applyFill="1" applyBorder="1" applyAlignment="1">
      <alignment horizontal="center"/>
    </xf>
    <xf numFmtId="165" fontId="19" fillId="11" borderId="41" xfId="11" applyNumberFormat="1" applyFont="1" applyFill="1" applyBorder="1" applyAlignment="1">
      <alignment horizontal="center"/>
    </xf>
    <xf numFmtId="165" fontId="19" fillId="11" borderId="53" xfId="11" applyNumberFormat="1" applyFont="1" applyFill="1" applyBorder="1" applyAlignment="1">
      <alignment horizontal="center"/>
    </xf>
    <xf numFmtId="165" fontId="19" fillId="11" borderId="54" xfId="11" applyNumberFormat="1" applyFont="1" applyFill="1" applyBorder="1" applyAlignment="1">
      <alignment horizontal="center"/>
    </xf>
    <xf numFmtId="165" fontId="19" fillId="11" borderId="36" xfId="11" applyNumberFormat="1" applyFont="1" applyFill="1" applyBorder="1" applyAlignment="1">
      <alignment horizontal="center"/>
    </xf>
    <xf numFmtId="165" fontId="19" fillId="11" borderId="47" xfId="11" applyNumberFormat="1" applyFont="1" applyFill="1" applyBorder="1" applyAlignment="1">
      <alignment horizontal="center"/>
    </xf>
    <xf numFmtId="165" fontId="19" fillId="11" borderId="39" xfId="11" applyNumberFormat="1" applyFont="1" applyFill="1" applyBorder="1" applyAlignment="1">
      <alignment horizontal="center"/>
    </xf>
    <xf numFmtId="165" fontId="19" fillId="11" borderId="40" xfId="11" applyNumberFormat="1" applyFont="1" applyFill="1" applyBorder="1" applyAlignment="1">
      <alignment horizontal="center"/>
    </xf>
    <xf numFmtId="165" fontId="19" fillId="11" borderId="20" xfId="11" applyNumberFormat="1" applyFont="1" applyFill="1" applyBorder="1" applyAlignment="1">
      <alignment horizontal="center"/>
    </xf>
    <xf numFmtId="165" fontId="19" fillId="11" borderId="21" xfId="11" applyNumberFormat="1" applyFont="1" applyFill="1" applyBorder="1" applyAlignment="1">
      <alignment horizontal="center"/>
    </xf>
    <xf numFmtId="165" fontId="19" fillId="11" borderId="18" xfId="11" applyNumberFormat="1" applyFont="1" applyFill="1" applyBorder="1" applyAlignment="1">
      <alignment horizontal="center"/>
    </xf>
    <xf numFmtId="165" fontId="19" fillId="11" borderId="19" xfId="11" applyNumberFormat="1" applyFont="1" applyFill="1" applyBorder="1" applyAlignment="1">
      <alignment horizontal="center"/>
    </xf>
    <xf numFmtId="165" fontId="19" fillId="0" borderId="18" xfId="11" applyNumberFormat="1" applyFont="1" applyFill="1" applyBorder="1" applyAlignment="1">
      <alignment horizontal="center"/>
    </xf>
    <xf numFmtId="165" fontId="19" fillId="0" borderId="23" xfId="11" applyNumberFormat="1" applyFont="1" applyFill="1" applyBorder="1" applyAlignment="1">
      <alignment horizontal="center"/>
    </xf>
    <xf numFmtId="17" fontId="4" fillId="2" borderId="36" xfId="11" applyNumberFormat="1" applyFont="1" applyFill="1" applyBorder="1" applyAlignment="1">
      <alignment horizontal="center"/>
    </xf>
    <xf numFmtId="17" fontId="4" fillId="2" borderId="39" xfId="11" applyNumberFormat="1" applyFont="1" applyFill="1" applyBorder="1" applyAlignment="1">
      <alignment horizontal="center"/>
    </xf>
    <xf numFmtId="17" fontId="4" fillId="2" borderId="42" xfId="11" applyNumberFormat="1" applyFont="1" applyFill="1" applyBorder="1" applyAlignment="1">
      <alignment horizontal="center"/>
    </xf>
    <xf numFmtId="17" fontId="4" fillId="2" borderId="27" xfId="11" applyNumberFormat="1" applyFont="1" applyFill="1" applyBorder="1" applyAlignment="1">
      <alignment horizontal="center"/>
    </xf>
    <xf numFmtId="3" fontId="0" fillId="0" borderId="43" xfId="0" applyNumberFormat="1" applyBorder="1"/>
    <xf numFmtId="165" fontId="17" fillId="2" borderId="42" xfId="11" applyNumberFormat="1" applyFont="1" applyFill="1" applyBorder="1" applyAlignment="1">
      <alignment horizontal="center"/>
    </xf>
    <xf numFmtId="165" fontId="17" fillId="2" borderId="44" xfId="11" applyNumberFormat="1" applyFont="1" applyFill="1" applyBorder="1" applyAlignment="1">
      <alignment horizontal="center"/>
    </xf>
    <xf numFmtId="165" fontId="4" fillId="2" borderId="0" xfId="11" applyNumberFormat="1" applyFont="1" applyFill="1" applyBorder="1" applyAlignment="1">
      <alignment horizontal="center"/>
    </xf>
    <xf numFmtId="17" fontId="19" fillId="2" borderId="70" xfId="11" applyNumberFormat="1" applyFont="1" applyFill="1" applyBorder="1" applyAlignment="1">
      <alignment horizontal="right"/>
    </xf>
    <xf numFmtId="165" fontId="19" fillId="11" borderId="71" xfId="11" applyNumberFormat="1" applyFont="1" applyFill="1" applyBorder="1" applyAlignment="1">
      <alignment horizontal="center"/>
    </xf>
    <xf numFmtId="165" fontId="19" fillId="11" borderId="72" xfId="11" applyNumberFormat="1" applyFont="1" applyFill="1" applyBorder="1" applyAlignment="1">
      <alignment horizontal="center"/>
    </xf>
    <xf numFmtId="165" fontId="19" fillId="11" borderId="70" xfId="11" applyNumberFormat="1" applyFont="1" applyFill="1" applyBorder="1" applyAlignment="1">
      <alignment horizontal="center"/>
    </xf>
    <xf numFmtId="165" fontId="19" fillId="11" borderId="73" xfId="11" applyNumberFormat="1" applyFont="1" applyFill="1" applyBorder="1" applyAlignment="1">
      <alignment horizontal="center"/>
    </xf>
    <xf numFmtId="165" fontId="19" fillId="13" borderId="70" xfId="11" applyNumberFormat="1" applyFont="1" applyFill="1" applyBorder="1" applyAlignment="1">
      <alignment horizontal="right"/>
    </xf>
    <xf numFmtId="165" fontId="19" fillId="13" borderId="73" xfId="11" applyNumberFormat="1" applyFont="1" applyFill="1" applyBorder="1" applyAlignment="1">
      <alignment horizontal="right"/>
    </xf>
    <xf numFmtId="165" fontId="19" fillId="11" borderId="74" xfId="11" applyNumberFormat="1" applyFont="1" applyFill="1" applyBorder="1" applyAlignment="1">
      <alignment horizontal="center"/>
    </xf>
    <xf numFmtId="165" fontId="19" fillId="11" borderId="6" xfId="11" applyNumberFormat="1" applyFont="1" applyFill="1" applyBorder="1" applyAlignment="1">
      <alignment horizontal="center"/>
    </xf>
    <xf numFmtId="165" fontId="19" fillId="11" borderId="30" xfId="11" applyNumberFormat="1" applyFont="1" applyFill="1" applyBorder="1" applyAlignment="1">
      <alignment horizontal="center"/>
    </xf>
    <xf numFmtId="165" fontId="19" fillId="2" borderId="6" xfId="11" applyNumberFormat="1" applyFont="1" applyFill="1" applyBorder="1" applyAlignment="1">
      <alignment horizontal="center"/>
    </xf>
    <xf numFmtId="165" fontId="19" fillId="0" borderId="30" xfId="11" applyNumberFormat="1" applyFont="1" applyFill="1" applyBorder="1" applyAlignment="1">
      <alignment horizontal="center"/>
    </xf>
    <xf numFmtId="10" fontId="18" fillId="0" borderId="6" xfId="16" applyNumberFormat="1" applyFont="1" applyBorder="1"/>
    <xf numFmtId="10" fontId="18" fillId="0" borderId="30" xfId="16" applyNumberFormat="1" applyFont="1" applyBorder="1"/>
    <xf numFmtId="10" fontId="18" fillId="0" borderId="9" xfId="16" applyNumberFormat="1" applyFont="1" applyBorder="1"/>
    <xf numFmtId="17" fontId="19" fillId="2" borderId="52" xfId="11" applyNumberFormat="1" applyFont="1" applyFill="1" applyBorder="1" applyAlignment="1">
      <alignment horizontal="right"/>
    </xf>
    <xf numFmtId="165" fontId="19" fillId="11" borderId="69" xfId="11" applyNumberFormat="1" applyFont="1" applyFill="1" applyBorder="1" applyAlignment="1">
      <alignment horizontal="center"/>
    </xf>
    <xf numFmtId="17" fontId="19" fillId="2" borderId="12" xfId="11" applyNumberFormat="1" applyFont="1" applyFill="1" applyBorder="1" applyAlignment="1">
      <alignment horizontal="right"/>
    </xf>
    <xf numFmtId="165" fontId="19" fillId="11" borderId="75" xfId="11" applyNumberFormat="1" applyFont="1" applyFill="1" applyBorder="1" applyAlignment="1">
      <alignment horizontal="center"/>
    </xf>
    <xf numFmtId="165" fontId="19" fillId="11" borderId="56" xfId="11" applyNumberFormat="1" applyFont="1" applyFill="1" applyBorder="1" applyAlignment="1">
      <alignment horizontal="center"/>
    </xf>
    <xf numFmtId="165" fontId="19" fillId="11" borderId="12" xfId="11" applyNumberFormat="1" applyFont="1" applyFill="1" applyBorder="1" applyAlignment="1">
      <alignment horizontal="center"/>
    </xf>
    <xf numFmtId="165" fontId="19" fillId="11" borderId="55" xfId="11" applyNumberFormat="1" applyFont="1" applyFill="1" applyBorder="1" applyAlignment="1">
      <alignment horizontal="center"/>
    </xf>
    <xf numFmtId="165" fontId="19" fillId="13" borderId="12" xfId="11" applyNumberFormat="1" applyFont="1" applyFill="1" applyBorder="1" applyAlignment="1">
      <alignment horizontal="right"/>
    </xf>
    <xf numFmtId="165" fontId="19" fillId="13" borderId="55" xfId="11" applyNumberFormat="1" applyFont="1" applyFill="1" applyBorder="1" applyAlignment="1">
      <alignment horizontal="right"/>
    </xf>
    <xf numFmtId="165" fontId="19" fillId="11" borderId="13" xfId="11" applyNumberFormat="1" applyFont="1" applyFill="1" applyBorder="1" applyAlignment="1">
      <alignment horizontal="center"/>
    </xf>
    <xf numFmtId="165" fontId="19" fillId="11" borderId="0" xfId="11" applyNumberFormat="1" applyFont="1" applyFill="1" applyBorder="1" applyAlignment="1">
      <alignment horizontal="center"/>
    </xf>
    <xf numFmtId="165" fontId="19" fillId="11" borderId="24" xfId="11" applyNumberFormat="1" applyFont="1" applyFill="1" applyBorder="1" applyAlignment="1">
      <alignment horizontal="center"/>
    </xf>
    <xf numFmtId="165" fontId="19" fillId="2" borderId="0" xfId="11" applyNumberFormat="1" applyFont="1" applyFill="1" applyBorder="1" applyAlignment="1">
      <alignment horizontal="center"/>
    </xf>
    <xf numFmtId="165" fontId="19" fillId="0" borderId="24" xfId="11" applyNumberFormat="1" applyFont="1" applyFill="1" applyBorder="1" applyAlignment="1">
      <alignment horizontal="center"/>
    </xf>
    <xf numFmtId="10" fontId="18" fillId="0" borderId="0" xfId="16" applyNumberFormat="1" applyFont="1" applyBorder="1"/>
    <xf numFmtId="10" fontId="18" fillId="0" borderId="24" xfId="16" applyNumberFormat="1" applyFont="1" applyBorder="1"/>
    <xf numFmtId="10" fontId="18" fillId="0" borderId="8" xfId="16" applyNumberFormat="1" applyFont="1" applyBorder="1"/>
    <xf numFmtId="17" fontId="4" fillId="2" borderId="4" xfId="11" applyNumberFormat="1" applyFont="1" applyFill="1" applyBorder="1" applyAlignment="1">
      <alignment horizontal="center"/>
    </xf>
    <xf numFmtId="165" fontId="4" fillId="2" borderId="9" xfId="11" applyNumberFormat="1" applyFont="1" applyFill="1" applyBorder="1" applyAlignment="1">
      <alignment horizontal="center"/>
    </xf>
    <xf numFmtId="17" fontId="4" fillId="2" borderId="5" xfId="11" applyNumberFormat="1" applyFont="1" applyFill="1" applyBorder="1" applyAlignment="1">
      <alignment horizontal="center"/>
    </xf>
    <xf numFmtId="165" fontId="4" fillId="2" borderId="24" xfId="11" applyNumberFormat="1" applyFont="1" applyFill="1" applyBorder="1" applyAlignment="1">
      <alignment horizontal="center"/>
    </xf>
    <xf numFmtId="165" fontId="4" fillId="2" borderId="8" xfId="11" applyNumberFormat="1" applyFont="1" applyFill="1" applyBorder="1" applyAlignment="1">
      <alignment horizontal="center"/>
    </xf>
    <xf numFmtId="17" fontId="4" fillId="2" borderId="70" xfId="11" applyNumberFormat="1" applyFont="1" applyFill="1" applyBorder="1" applyAlignment="1">
      <alignment horizontal="center"/>
    </xf>
    <xf numFmtId="3" fontId="17" fillId="0" borderId="71" xfId="0" applyNumberFormat="1" applyFont="1" applyFill="1" applyBorder="1"/>
    <xf numFmtId="3" fontId="17" fillId="0" borderId="72" xfId="0" applyNumberFormat="1" applyFont="1" applyFill="1" applyBorder="1"/>
    <xf numFmtId="3" fontId="17" fillId="0" borderId="70" xfId="0" applyNumberFormat="1" applyFont="1" applyFill="1" applyBorder="1"/>
    <xf numFmtId="3" fontId="17" fillId="0" borderId="73" xfId="0" applyNumberFormat="1" applyFont="1" applyFill="1" applyBorder="1"/>
    <xf numFmtId="3" fontId="17" fillId="0" borderId="74" xfId="0" applyNumberFormat="1" applyFont="1" applyFill="1" applyBorder="1"/>
    <xf numFmtId="165" fontId="17" fillId="2" borderId="70" xfId="11" applyNumberFormat="1" applyFont="1" applyFill="1" applyBorder="1" applyAlignment="1">
      <alignment horizontal="center"/>
    </xf>
    <xf numFmtId="165" fontId="17" fillId="2" borderId="73" xfId="11" applyNumberFormat="1" applyFont="1" applyFill="1" applyBorder="1" applyAlignment="1">
      <alignment horizontal="center"/>
    </xf>
    <xf numFmtId="165" fontId="17" fillId="2" borderId="30" xfId="11" applyNumberFormat="1" applyFont="1" applyFill="1" applyBorder="1" applyAlignment="1">
      <alignment horizontal="center"/>
    </xf>
    <xf numFmtId="3" fontId="0" fillId="0" borderId="9" xfId="0" applyNumberFormat="1" applyBorder="1"/>
    <xf numFmtId="17" fontId="4" fillId="2" borderId="52" xfId="11" applyNumberFormat="1" applyFont="1" applyFill="1" applyBorder="1" applyAlignment="1">
      <alignment horizontal="center"/>
    </xf>
    <xf numFmtId="165" fontId="17" fillId="2" borderId="52" xfId="11" applyNumberFormat="1" applyFont="1" applyFill="1" applyBorder="1" applyAlignment="1">
      <alignment horizontal="center"/>
    </xf>
    <xf numFmtId="165" fontId="17" fillId="2" borderId="49" xfId="11" applyNumberFormat="1" applyFont="1" applyFill="1" applyBorder="1" applyAlignment="1">
      <alignment horizontal="center"/>
    </xf>
    <xf numFmtId="3" fontId="0" fillId="0" borderId="28" xfId="0" applyNumberFormat="1" applyBorder="1"/>
    <xf numFmtId="165" fontId="17" fillId="2" borderId="39" xfId="11" applyNumberFormat="1" applyFont="1" applyFill="1" applyBorder="1" applyAlignment="1">
      <alignment horizontal="center"/>
    </xf>
    <xf numFmtId="165" fontId="17" fillId="2" borderId="40" xfId="11" applyNumberFormat="1" applyFont="1" applyFill="1" applyBorder="1" applyAlignment="1">
      <alignment horizontal="center"/>
    </xf>
    <xf numFmtId="3" fontId="0" fillId="0" borderId="26" xfId="0" applyNumberFormat="1" applyBorder="1"/>
    <xf numFmtId="17" fontId="4" fillId="2" borderId="12" xfId="11" applyNumberFormat="1" applyFont="1" applyFill="1" applyBorder="1" applyAlignment="1">
      <alignment horizontal="center"/>
    </xf>
    <xf numFmtId="3" fontId="17" fillId="0" borderId="75" xfId="0" applyNumberFormat="1" applyFont="1" applyFill="1" applyBorder="1"/>
    <xf numFmtId="165" fontId="17" fillId="2" borderId="12" xfId="11" applyNumberFormat="1" applyFont="1" applyFill="1" applyBorder="1" applyAlignment="1">
      <alignment horizontal="center"/>
    </xf>
    <xf numFmtId="165" fontId="17" fillId="2" borderId="55" xfId="11" applyNumberFormat="1" applyFont="1" applyFill="1" applyBorder="1" applyAlignment="1">
      <alignment horizontal="center"/>
    </xf>
    <xf numFmtId="3" fontId="0" fillId="0" borderId="8" xfId="0" applyNumberFormat="1" applyBorder="1"/>
    <xf numFmtId="165" fontId="17" fillId="2" borderId="22" xfId="11" applyNumberFormat="1" applyFont="1" applyFill="1" applyBorder="1" applyAlignment="1">
      <alignment horizontal="center"/>
    </xf>
    <xf numFmtId="0" fontId="1" fillId="3" borderId="54" xfId="14" applyFill="1" applyBorder="1"/>
    <xf numFmtId="10" fontId="0" fillId="3" borderId="0" xfId="0" applyNumberFormat="1" applyFill="1"/>
    <xf numFmtId="0" fontId="22" fillId="3" borderId="0" xfId="0" applyFont="1" applyFill="1" applyBorder="1" applyAlignment="1">
      <alignment horizontal="left"/>
    </xf>
    <xf numFmtId="0" fontId="22" fillId="0" borderId="22" xfId="0" applyFont="1" applyFill="1" applyBorder="1" applyAlignment="1">
      <alignment horizontal="left"/>
    </xf>
    <xf numFmtId="3" fontId="14" fillId="0" borderId="22" xfId="0" applyNumberFormat="1" applyFont="1" applyBorder="1"/>
    <xf numFmtId="0" fontId="1" fillId="15" borderId="2" xfId="14" applyFill="1" applyBorder="1"/>
    <xf numFmtId="0" fontId="1" fillId="15" borderId="3" xfId="14" applyFill="1" applyBorder="1"/>
    <xf numFmtId="0" fontId="1" fillId="15" borderId="7" xfId="14" applyFill="1" applyBorder="1"/>
    <xf numFmtId="0" fontId="1" fillId="15" borderId="5" xfId="14" applyFill="1" applyBorder="1"/>
    <xf numFmtId="0" fontId="5" fillId="15" borderId="0" xfId="14" applyFont="1" applyFill="1" applyBorder="1"/>
    <xf numFmtId="0" fontId="1" fillId="15" borderId="0" xfId="14" applyFill="1" applyBorder="1"/>
    <xf numFmtId="0" fontId="1" fillId="15" borderId="8" xfId="14" applyFill="1" applyBorder="1"/>
    <xf numFmtId="0" fontId="8" fillId="15" borderId="0" xfId="14" applyFont="1" applyFill="1" applyBorder="1"/>
    <xf numFmtId="0" fontId="9" fillId="15" borderId="0" xfId="14" applyFont="1" applyFill="1" applyBorder="1"/>
    <xf numFmtId="0" fontId="1" fillId="16" borderId="2" xfId="14" applyFill="1" applyBorder="1"/>
    <xf numFmtId="0" fontId="1" fillId="16" borderId="3" xfId="14" applyFill="1" applyBorder="1"/>
    <xf numFmtId="0" fontId="1" fillId="16" borderId="7" xfId="14" applyFill="1" applyBorder="1"/>
    <xf numFmtId="0" fontId="1" fillId="16" borderId="5" xfId="14" applyFill="1" applyBorder="1"/>
    <xf numFmtId="0" fontId="1" fillId="16" borderId="0" xfId="14" applyFill="1" applyBorder="1"/>
    <xf numFmtId="0" fontId="1" fillId="16" borderId="8" xfId="14" applyFill="1" applyBorder="1"/>
    <xf numFmtId="0" fontId="1" fillId="16" borderId="4" xfId="14" applyFill="1" applyBorder="1"/>
    <xf numFmtId="0" fontId="1" fillId="16" borderId="6" xfId="14" applyFill="1" applyBorder="1"/>
    <xf numFmtId="0" fontId="1" fillId="16" borderId="9" xfId="14" applyFill="1" applyBorder="1"/>
    <xf numFmtId="0" fontId="25" fillId="16" borderId="3" xfId="14" applyFont="1" applyFill="1" applyBorder="1"/>
    <xf numFmtId="0" fontId="25" fillId="16" borderId="0" xfId="14" applyFont="1" applyFill="1" applyBorder="1"/>
    <xf numFmtId="0" fontId="25" fillId="16" borderId="6" xfId="14" applyFont="1" applyFill="1" applyBorder="1"/>
    <xf numFmtId="0" fontId="12" fillId="16" borderId="0" xfId="15" applyFill="1" applyBorder="1" applyAlignment="1" applyProtection="1"/>
    <xf numFmtId="0" fontId="20" fillId="16" borderId="31" xfId="0" applyFont="1" applyFill="1" applyBorder="1" applyAlignment="1">
      <alignment horizontal="center" vertical="center"/>
    </xf>
    <xf numFmtId="0" fontId="20" fillId="16" borderId="2" xfId="0" applyFont="1" applyFill="1" applyBorder="1" applyAlignment="1">
      <alignment horizontal="center" vertical="center" wrapText="1"/>
    </xf>
    <xf numFmtId="0" fontId="20" fillId="16" borderId="31" xfId="0" applyFont="1" applyFill="1" applyBorder="1" applyAlignment="1">
      <alignment horizontal="center" vertical="center" wrapText="1"/>
    </xf>
    <xf numFmtId="0" fontId="5" fillId="15" borderId="5" xfId="14" applyFont="1" applyFill="1" applyBorder="1"/>
    <xf numFmtId="0" fontId="8" fillId="15" borderId="5" xfId="14" applyFont="1" applyFill="1" applyBorder="1"/>
    <xf numFmtId="0" fontId="9" fillId="15" borderId="5" xfId="14" applyFont="1" applyFill="1" applyBorder="1"/>
    <xf numFmtId="0" fontId="9" fillId="17" borderId="2" xfId="0" applyFont="1" applyFill="1" applyBorder="1"/>
    <xf numFmtId="0" fontId="9" fillId="17" borderId="3" xfId="0" applyFont="1" applyFill="1" applyBorder="1" applyAlignment="1">
      <alignment horizontal="center" vertical="center" wrapText="1"/>
    </xf>
    <xf numFmtId="0" fontId="9" fillId="17" borderId="7" xfId="0" applyFont="1" applyFill="1" applyBorder="1" applyAlignment="1">
      <alignment horizontal="center" vertical="center" wrapText="1"/>
    </xf>
    <xf numFmtId="0" fontId="12" fillId="16" borderId="8" xfId="15" applyFill="1" applyBorder="1" applyAlignment="1" applyProtection="1"/>
    <xf numFmtId="0" fontId="25" fillId="16" borderId="5" xfId="14" applyFont="1" applyFill="1" applyBorder="1"/>
    <xf numFmtId="0" fontId="25" fillId="16" borderId="4" xfId="14" applyFont="1" applyFill="1" applyBorder="1"/>
    <xf numFmtId="0" fontId="13" fillId="16" borderId="0" xfId="15" applyFont="1" applyFill="1" applyBorder="1" applyAlignment="1" applyProtection="1"/>
    <xf numFmtId="0" fontId="0" fillId="0" borderId="0" xfId="0"/>
    <xf numFmtId="0" fontId="0" fillId="0" borderId="0" xfId="0" applyBorder="1"/>
    <xf numFmtId="0" fontId="0" fillId="3" borderId="0" xfId="0" applyFill="1" applyBorder="1"/>
    <xf numFmtId="0" fontId="18" fillId="0" borderId="0" xfId="0" applyFont="1"/>
    <xf numFmtId="17" fontId="19" fillId="2" borderId="70" xfId="11" applyNumberFormat="1" applyFont="1" applyFill="1" applyBorder="1" applyAlignment="1">
      <alignment horizontal="right"/>
    </xf>
    <xf numFmtId="165" fontId="19" fillId="11" borderId="71" xfId="11" applyNumberFormat="1" applyFont="1" applyFill="1" applyBorder="1" applyAlignment="1">
      <alignment horizontal="center"/>
    </xf>
    <xf numFmtId="165" fontId="19" fillId="11" borderId="72" xfId="11" applyNumberFormat="1" applyFont="1" applyFill="1" applyBorder="1" applyAlignment="1">
      <alignment horizontal="center"/>
    </xf>
    <xf numFmtId="165" fontId="19" fillId="11" borderId="70" xfId="11" applyNumberFormat="1" applyFont="1" applyFill="1" applyBorder="1" applyAlignment="1">
      <alignment horizontal="center"/>
    </xf>
    <xf numFmtId="165" fontId="19" fillId="11" borderId="73" xfId="11" applyNumberFormat="1" applyFont="1" applyFill="1" applyBorder="1" applyAlignment="1">
      <alignment horizontal="center"/>
    </xf>
    <xf numFmtId="165" fontId="19" fillId="13" borderId="70" xfId="11" applyNumberFormat="1" applyFont="1" applyFill="1" applyBorder="1" applyAlignment="1">
      <alignment horizontal="right"/>
    </xf>
    <xf numFmtId="165" fontId="19" fillId="13" borderId="73" xfId="11" applyNumberFormat="1" applyFont="1" applyFill="1" applyBorder="1" applyAlignment="1">
      <alignment horizontal="right"/>
    </xf>
    <xf numFmtId="165" fontId="19" fillId="11" borderId="74" xfId="11" applyNumberFormat="1" applyFont="1" applyFill="1" applyBorder="1" applyAlignment="1">
      <alignment horizontal="center"/>
    </xf>
    <xf numFmtId="165" fontId="19" fillId="11" borderId="6" xfId="11" applyNumberFormat="1" applyFont="1" applyFill="1" applyBorder="1" applyAlignment="1">
      <alignment horizontal="center"/>
    </xf>
    <xf numFmtId="165" fontId="19" fillId="11" borderId="30" xfId="11" applyNumberFormat="1" applyFont="1" applyFill="1" applyBorder="1" applyAlignment="1">
      <alignment horizontal="center"/>
    </xf>
    <xf numFmtId="165" fontId="19" fillId="2" borderId="6" xfId="11" applyNumberFormat="1" applyFont="1" applyFill="1" applyBorder="1" applyAlignment="1">
      <alignment horizontal="center"/>
    </xf>
    <xf numFmtId="165" fontId="19" fillId="0" borderId="30" xfId="11" applyNumberFormat="1" applyFont="1" applyFill="1" applyBorder="1" applyAlignment="1">
      <alignment horizontal="center"/>
    </xf>
    <xf numFmtId="10" fontId="18" fillId="0" borderId="6" xfId="16" applyNumberFormat="1" applyFont="1" applyBorder="1"/>
    <xf numFmtId="10" fontId="18" fillId="0" borderId="30" xfId="16" applyNumberFormat="1" applyFont="1" applyBorder="1"/>
    <xf numFmtId="10" fontId="18" fillId="0" borderId="9" xfId="16" applyNumberFormat="1" applyFont="1" applyBorder="1"/>
    <xf numFmtId="0" fontId="0" fillId="0" borderId="0" xfId="0"/>
    <xf numFmtId="0" fontId="0" fillId="0" borderId="0" xfId="0" applyBorder="1"/>
    <xf numFmtId="165" fontId="4" fillId="2" borderId="23" xfId="11" applyNumberFormat="1" applyFont="1" applyFill="1" applyBorder="1" applyAlignment="1">
      <alignment horizontal="center"/>
    </xf>
    <xf numFmtId="165" fontId="4" fillId="2" borderId="45" xfId="11" applyNumberFormat="1" applyFont="1" applyFill="1" applyBorder="1" applyAlignment="1">
      <alignment horizontal="center"/>
    </xf>
    <xf numFmtId="17" fontId="4" fillId="2" borderId="15" xfId="11" applyNumberFormat="1" applyFont="1" applyFill="1" applyBorder="1" applyAlignment="1">
      <alignment horizontal="center"/>
    </xf>
    <xf numFmtId="165" fontId="4" fillId="2" borderId="43" xfId="11" applyNumberFormat="1" applyFont="1" applyFill="1" applyBorder="1" applyAlignment="1">
      <alignment horizontal="center"/>
    </xf>
    <xf numFmtId="3" fontId="17" fillId="0" borderId="60" xfId="0" applyNumberFormat="1" applyFont="1" applyFill="1" applyBorder="1"/>
    <xf numFmtId="3" fontId="17" fillId="0" borderId="67" xfId="0" applyNumberFormat="1" applyFont="1" applyFill="1" applyBorder="1"/>
    <xf numFmtId="3" fontId="17" fillId="0" borderId="46" xfId="0" applyNumberFormat="1" applyFont="1" applyFill="1" applyBorder="1"/>
    <xf numFmtId="165" fontId="17" fillId="2" borderId="23" xfId="11" applyNumberFormat="1" applyFont="1" applyFill="1" applyBorder="1" applyAlignment="1">
      <alignment horizontal="center"/>
    </xf>
    <xf numFmtId="3" fontId="17" fillId="0" borderId="42" xfId="0" applyNumberFormat="1" applyFont="1" applyFill="1" applyBorder="1"/>
    <xf numFmtId="3" fontId="17" fillId="0" borderId="44" xfId="0" applyNumberFormat="1" applyFont="1" applyFill="1" applyBorder="1"/>
    <xf numFmtId="17" fontId="4" fillId="2" borderId="42" xfId="11" applyNumberFormat="1" applyFont="1" applyFill="1" applyBorder="1" applyAlignment="1">
      <alignment horizontal="center"/>
    </xf>
    <xf numFmtId="3" fontId="0" fillId="0" borderId="43" xfId="0" applyNumberFormat="1" applyBorder="1"/>
    <xf numFmtId="165" fontId="17" fillId="2" borderId="42" xfId="11" applyNumberFormat="1" applyFont="1" applyFill="1" applyBorder="1" applyAlignment="1">
      <alignment horizontal="center"/>
    </xf>
    <xf numFmtId="165" fontId="17" fillId="2" borderId="44" xfId="11" applyNumberFormat="1" applyFont="1" applyFill="1" applyBorder="1" applyAlignment="1">
      <alignment horizontal="center"/>
    </xf>
    <xf numFmtId="165" fontId="17" fillId="2" borderId="22" xfId="11" applyNumberFormat="1" applyFont="1" applyFill="1" applyBorder="1" applyAlignment="1">
      <alignment horizontal="center"/>
    </xf>
    <xf numFmtId="166" fontId="1" fillId="0" borderId="18" xfId="22" applyNumberFormat="1" applyFont="1" applyBorder="1"/>
    <xf numFmtId="166" fontId="1" fillId="0" borderId="19" xfId="22" applyNumberFormat="1" applyFont="1" applyBorder="1"/>
    <xf numFmtId="166" fontId="1" fillId="0" borderId="23" xfId="22" applyNumberFormat="1" applyFont="1" applyBorder="1"/>
    <xf numFmtId="165" fontId="17" fillId="2" borderId="31" xfId="11" applyNumberFormat="1" applyFont="1" applyFill="1" applyBorder="1" applyAlignment="1">
      <alignment horizontal="center"/>
    </xf>
    <xf numFmtId="17" fontId="4" fillId="2" borderId="59" xfId="11" applyNumberFormat="1" applyFont="1" applyFill="1" applyBorder="1" applyAlignment="1">
      <alignment horizontal="center"/>
    </xf>
    <xf numFmtId="165" fontId="17" fillId="2" borderId="59" xfId="11" applyNumberFormat="1" applyFont="1" applyFill="1" applyBorder="1" applyAlignment="1">
      <alignment horizontal="center"/>
    </xf>
    <xf numFmtId="3" fontId="0" fillId="0" borderId="59" xfId="0" applyNumberFormat="1" applyBorder="1"/>
    <xf numFmtId="165" fontId="17" fillId="2" borderId="41" xfId="11" applyNumberFormat="1" applyFont="1" applyFill="1" applyBorder="1" applyAlignment="1">
      <alignment horizontal="center"/>
    </xf>
    <xf numFmtId="3" fontId="3" fillId="4" borderId="8" xfId="0" applyNumberFormat="1" applyFont="1" applyFill="1" applyBorder="1"/>
    <xf numFmtId="17" fontId="19" fillId="2" borderId="59" xfId="11" applyNumberFormat="1" applyFont="1" applyFill="1" applyBorder="1" applyAlignment="1">
      <alignment horizontal="right"/>
    </xf>
    <xf numFmtId="165" fontId="19" fillId="13" borderId="59" xfId="11" applyNumberFormat="1" applyFont="1" applyFill="1" applyBorder="1" applyAlignment="1">
      <alignment horizontal="right"/>
    </xf>
    <xf numFmtId="165" fontId="19" fillId="2" borderId="59" xfId="11" applyNumberFormat="1" applyFont="1" applyFill="1" applyBorder="1" applyAlignment="1">
      <alignment horizontal="center"/>
    </xf>
    <xf numFmtId="10" fontId="18" fillId="0" borderId="59" xfId="16" applyNumberFormat="1" applyFont="1" applyBorder="1"/>
    <xf numFmtId="0" fontId="20" fillId="16" borderId="31" xfId="0" applyFont="1" applyFill="1" applyBorder="1" applyAlignment="1">
      <alignment horizontal="center" vertical="center"/>
    </xf>
    <xf numFmtId="165" fontId="19" fillId="0" borderId="59" xfId="11" applyNumberFormat="1" applyFont="1" applyFill="1" applyBorder="1" applyAlignment="1">
      <alignment horizontal="center"/>
    </xf>
    <xf numFmtId="0" fontId="20" fillId="16" borderId="3" xfId="0" applyFont="1" applyFill="1" applyBorder="1" applyAlignment="1">
      <alignment horizontal="center" vertical="center" wrapText="1"/>
    </xf>
    <xf numFmtId="0" fontId="27" fillId="8" borderId="30" xfId="14" applyFont="1" applyFill="1" applyBorder="1" applyAlignment="1">
      <alignment horizontal="center" vertical="center" wrapText="1"/>
    </xf>
    <xf numFmtId="0" fontId="26" fillId="7" borderId="24" xfId="14" applyFont="1" applyFill="1" applyBorder="1" applyAlignment="1">
      <alignment horizontal="center" vertical="center" wrapText="1"/>
    </xf>
    <xf numFmtId="0" fontId="28" fillId="7" borderId="30" xfId="14" applyFont="1" applyFill="1" applyBorder="1" applyAlignment="1">
      <alignment horizontal="center" vertical="center" wrapText="1"/>
    </xf>
    <xf numFmtId="0" fontId="1" fillId="3" borderId="41" xfId="14" applyFill="1" applyBorder="1" applyAlignment="1">
      <alignment horizontal="center"/>
    </xf>
    <xf numFmtId="0" fontId="1" fillId="3" borderId="21" xfId="14" applyFill="1" applyBorder="1" applyAlignment="1">
      <alignment horizontal="center"/>
    </xf>
    <xf numFmtId="0" fontId="1" fillId="3" borderId="54" xfId="14" applyFill="1" applyBorder="1" applyAlignment="1">
      <alignment horizontal="center"/>
    </xf>
    <xf numFmtId="0" fontId="11" fillId="17" borderId="10" xfId="0" applyFont="1" applyFill="1" applyBorder="1" applyAlignment="1">
      <alignment horizontal="center" vertical="top"/>
    </xf>
    <xf numFmtId="0" fontId="11" fillId="17" borderId="11" xfId="0" applyFont="1" applyFill="1" applyBorder="1" applyAlignment="1">
      <alignment horizontal="center" vertical="top"/>
    </xf>
    <xf numFmtId="0" fontId="11" fillId="17" borderId="38" xfId="0" applyFont="1" applyFill="1" applyBorder="1" applyAlignment="1">
      <alignment horizontal="center" vertical="top"/>
    </xf>
    <xf numFmtId="0" fontId="6" fillId="17" borderId="20" xfId="0" applyFont="1" applyFill="1" applyBorder="1" applyAlignment="1">
      <alignment horizontal="center" vertical="top"/>
    </xf>
    <xf numFmtId="0" fontId="6" fillId="17" borderId="25" xfId="0" applyFont="1" applyFill="1" applyBorder="1" applyAlignment="1">
      <alignment horizontal="center" vertical="top"/>
    </xf>
    <xf numFmtId="0" fontId="0" fillId="8" borderId="59" xfId="0" applyFill="1" applyBorder="1" applyAlignment="1">
      <alignment horizontal="center" vertical="top"/>
    </xf>
    <xf numFmtId="0" fontId="0" fillId="8" borderId="41" xfId="0" applyFill="1" applyBorder="1" applyAlignment="1">
      <alignment horizontal="center" vertical="top"/>
    </xf>
    <xf numFmtId="0" fontId="12" fillId="0" borderId="59" xfId="15" applyBorder="1" applyAlignment="1" applyProtection="1">
      <alignment horizontal="left" vertical="top"/>
    </xf>
    <xf numFmtId="0" fontId="12" fillId="0" borderId="41" xfId="15" applyBorder="1" applyAlignment="1" applyProtection="1">
      <alignment horizontal="left" vertical="top"/>
    </xf>
    <xf numFmtId="0" fontId="2" fillId="0" borderId="59" xfId="0" applyFont="1" applyBorder="1" applyAlignment="1">
      <alignment horizontal="left" vertical="top" wrapText="1"/>
    </xf>
    <xf numFmtId="0" fontId="6" fillId="8" borderId="21" xfId="0" applyFont="1" applyFill="1" applyBorder="1" applyAlignment="1">
      <alignment horizontal="center" vertical="top"/>
    </xf>
    <xf numFmtId="0" fontId="6" fillId="8" borderId="54" xfId="0" applyFont="1" applyFill="1" applyBorder="1" applyAlignment="1">
      <alignment horizontal="center" vertical="top"/>
    </xf>
    <xf numFmtId="0" fontId="12" fillId="0" borderId="41" xfId="15" applyBorder="1" applyAlignment="1" applyProtection="1">
      <alignment horizontal="center" vertical="top"/>
    </xf>
    <xf numFmtId="0" fontId="12" fillId="0" borderId="21" xfId="15" applyBorder="1" applyAlignment="1" applyProtection="1">
      <alignment horizontal="center" vertical="top"/>
    </xf>
    <xf numFmtId="0" fontId="12" fillId="0" borderId="54" xfId="15" applyBorder="1" applyAlignment="1" applyProtection="1">
      <alignment horizontal="center" vertical="top"/>
    </xf>
    <xf numFmtId="0" fontId="0" fillId="0" borderId="41" xfId="0" applyBorder="1" applyAlignment="1">
      <alignment horizontal="left" vertical="center"/>
    </xf>
    <xf numFmtId="0" fontId="0" fillId="0" borderId="21" xfId="0" applyBorder="1" applyAlignment="1">
      <alignment horizontal="left" vertical="center"/>
    </xf>
    <xf numFmtId="0" fontId="0" fillId="0" borderId="54" xfId="0" applyBorder="1" applyAlignment="1">
      <alignment horizontal="left" vertical="center"/>
    </xf>
    <xf numFmtId="0" fontId="20" fillId="16" borderId="31" xfId="0" applyFont="1" applyFill="1" applyBorder="1" applyAlignment="1">
      <alignment horizontal="center" vertical="center" wrapText="1"/>
    </xf>
    <xf numFmtId="0" fontId="20" fillId="16" borderId="24" xfId="0" applyFont="1" applyFill="1" applyBorder="1" applyAlignment="1">
      <alignment horizontal="center" vertical="center" wrapText="1"/>
    </xf>
    <xf numFmtId="0" fontId="18" fillId="0" borderId="5" xfId="0" applyFont="1" applyBorder="1" applyAlignment="1">
      <alignment horizontal="center"/>
    </xf>
    <xf numFmtId="0" fontId="6" fillId="17" borderId="2" xfId="0" applyFont="1" applyFill="1" applyBorder="1" applyAlignment="1">
      <alignment horizontal="center" vertical="center"/>
    </xf>
    <xf numFmtId="0" fontId="6" fillId="17" borderId="7" xfId="0" applyFont="1" applyFill="1" applyBorder="1" applyAlignment="1">
      <alignment horizontal="center" vertical="center"/>
    </xf>
    <xf numFmtId="0" fontId="20" fillId="16" borderId="7" xfId="0" applyFont="1" applyFill="1" applyBorder="1" applyAlignment="1">
      <alignment horizontal="center" vertical="center" wrapText="1"/>
    </xf>
    <xf numFmtId="0" fontId="20" fillId="16" borderId="8" xfId="0" applyFont="1" applyFill="1" applyBorder="1" applyAlignment="1">
      <alignment horizontal="center" vertical="center" wrapText="1"/>
    </xf>
    <xf numFmtId="0" fontId="20" fillId="16" borderId="31" xfId="0" applyFont="1" applyFill="1" applyBorder="1" applyAlignment="1">
      <alignment horizontal="center" vertical="center"/>
    </xf>
    <xf numFmtId="0" fontId="20" fillId="16" borderId="24" xfId="0" applyFont="1" applyFill="1" applyBorder="1" applyAlignment="1">
      <alignment horizontal="center" vertical="center"/>
    </xf>
    <xf numFmtId="0" fontId="20" fillId="16" borderId="61" xfId="0" applyFont="1" applyFill="1" applyBorder="1" applyAlignment="1">
      <alignment horizontal="center" vertical="center"/>
    </xf>
    <xf numFmtId="0" fontId="6" fillId="17" borderId="3" xfId="0" applyFont="1" applyFill="1" applyBorder="1" applyAlignment="1">
      <alignment horizontal="center" vertical="center"/>
    </xf>
    <xf numFmtId="0" fontId="23" fillId="2" borderId="59" xfId="21" applyFont="1" applyFill="1" applyBorder="1" applyAlignment="1">
      <alignment horizontal="center" vertical="center"/>
    </xf>
    <xf numFmtId="0" fontId="2" fillId="2" borderId="41" xfId="21" applyFont="1" applyFill="1" applyBorder="1" applyAlignment="1">
      <alignment horizontal="left" wrapText="1"/>
    </xf>
    <xf numFmtId="0" fontId="2" fillId="2" borderId="21" xfId="21" applyFont="1" applyFill="1" applyBorder="1" applyAlignment="1">
      <alignment horizontal="left" wrapText="1"/>
    </xf>
    <xf numFmtId="0" fontId="2" fillId="2" borderId="54" xfId="21" applyFont="1" applyFill="1" applyBorder="1" applyAlignment="1">
      <alignment horizontal="left" wrapText="1"/>
    </xf>
    <xf numFmtId="0" fontId="2" fillId="2" borderId="59" xfId="21" applyFont="1" applyFill="1" applyBorder="1" applyAlignment="1">
      <alignment horizontal="left" wrapText="1"/>
    </xf>
    <xf numFmtId="0" fontId="0" fillId="2" borderId="59" xfId="21" applyFont="1" applyFill="1" applyBorder="1" applyAlignment="1">
      <alignment horizontal="left" wrapText="1"/>
    </xf>
    <xf numFmtId="0" fontId="2" fillId="2" borderId="41" xfId="21" applyFont="1" applyFill="1" applyBorder="1" applyAlignment="1">
      <alignment horizontal="left"/>
    </xf>
    <xf numFmtId="0" fontId="0" fillId="2" borderId="21" xfId="21" applyFont="1" applyFill="1" applyBorder="1" applyAlignment="1">
      <alignment horizontal="left"/>
    </xf>
    <xf numFmtId="0" fontId="0" fillId="2" borderId="54" xfId="21" applyFont="1" applyFill="1" applyBorder="1" applyAlignment="1">
      <alignment horizontal="left"/>
    </xf>
    <xf numFmtId="165" fontId="4" fillId="2" borderId="0" xfId="11" applyNumberFormat="1" applyFont="1" applyFill="1" applyBorder="1" applyAlignment="1">
      <alignment horizontal="center"/>
    </xf>
    <xf numFmtId="0" fontId="11" fillId="5" borderId="2"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5" fillId="8" borderId="16" xfId="0" applyFont="1" applyFill="1" applyBorder="1" applyAlignment="1">
      <alignment horizontal="center" vertical="center" wrapText="1"/>
    </xf>
    <xf numFmtId="0" fontId="15" fillId="8" borderId="2" xfId="0" applyFont="1" applyFill="1" applyBorder="1" applyAlignment="1">
      <alignment horizontal="center" vertical="center" wrapText="1"/>
    </xf>
    <xf numFmtId="0" fontId="15" fillId="8" borderId="22" xfId="0" applyFont="1" applyFill="1" applyBorder="1" applyAlignment="1">
      <alignment horizontal="center" vertical="center" wrapText="1"/>
    </xf>
    <xf numFmtId="0" fontId="15" fillId="8" borderId="31" xfId="0" applyFont="1" applyFill="1" applyBorder="1" applyAlignment="1">
      <alignment horizontal="center" vertical="center" wrapText="1"/>
    </xf>
    <xf numFmtId="0" fontId="15" fillId="8" borderId="32" xfId="0" applyFont="1" applyFill="1" applyBorder="1" applyAlignment="1">
      <alignment horizontal="center" vertical="center" wrapText="1"/>
    </xf>
    <xf numFmtId="0" fontId="15" fillId="8" borderId="7" xfId="0" applyFont="1" applyFill="1" applyBorder="1" applyAlignment="1">
      <alignment horizontal="center" vertical="center" wrapText="1"/>
    </xf>
    <xf numFmtId="0" fontId="11" fillId="5" borderId="2" xfId="0" applyFont="1" applyFill="1" applyBorder="1" applyAlignment="1">
      <alignment horizontal="center" vertical="center"/>
    </xf>
    <xf numFmtId="0" fontId="11" fillId="5" borderId="7" xfId="0" applyFont="1" applyFill="1" applyBorder="1" applyAlignment="1">
      <alignment horizontal="center" vertical="center"/>
    </xf>
    <xf numFmtId="0" fontId="14" fillId="8" borderId="31" xfId="0" applyFont="1" applyFill="1" applyBorder="1" applyAlignment="1">
      <alignment horizontal="center" vertical="center"/>
    </xf>
    <xf numFmtId="0" fontId="14" fillId="8" borderId="30" xfId="0" applyFont="1" applyFill="1" applyBorder="1" applyAlignment="1">
      <alignment horizontal="center" vertical="center"/>
    </xf>
    <xf numFmtId="10" fontId="0" fillId="0" borderId="22" xfId="0" applyNumberFormat="1" applyBorder="1" applyAlignment="1">
      <alignment horizontal="center" vertical="center"/>
    </xf>
    <xf numFmtId="0" fontId="10" fillId="7" borderId="22" xfId="14" applyFont="1" applyFill="1" applyBorder="1" applyAlignment="1">
      <alignment horizontal="center"/>
    </xf>
    <xf numFmtId="3" fontId="14" fillId="7" borderId="22" xfId="0" applyNumberFormat="1" applyFont="1" applyFill="1" applyBorder="1" applyAlignment="1">
      <alignment horizontal="center"/>
    </xf>
  </cellXfs>
  <cellStyles count="23">
    <cellStyle name="=C:\WINNT\SYSTEM32\COMMAND.COM" xfId="11"/>
    <cellStyle name="=C:\WINNT\SYSTEM32\COMMAND.COM 2" xfId="13"/>
    <cellStyle name="=C:\WINNT\SYSTEM32\COMMAND.COM 3" xfId="21"/>
    <cellStyle name="ANCLAS,REZONES Y SUS PARTES,DE FUNDICION,DE HIERRO O DE ACERO" xfId="1"/>
    <cellStyle name="Cancel" xfId="10"/>
    <cellStyle name="Hipervínculo" xfId="15" builtinId="8"/>
    <cellStyle name="Millares" xfId="22" builtinId="3"/>
    <cellStyle name="Millares 2" xfId="5"/>
    <cellStyle name="Millares 3" xfId="4"/>
    <cellStyle name="Millares 4" xfId="9"/>
    <cellStyle name="Millares 5" xfId="2"/>
    <cellStyle name="Normal" xfId="0" builtinId="0"/>
    <cellStyle name="Normal 10" xfId="17"/>
    <cellStyle name="Normal 2" xfId="3"/>
    <cellStyle name="Normal 2 2 6 2" xfId="20"/>
    <cellStyle name="Normal 2 3" xfId="12"/>
    <cellStyle name="Normal 3" xfId="8"/>
    <cellStyle name="Normal 3 3 2" xfId="19"/>
    <cellStyle name="Normal 43" xfId="14"/>
    <cellStyle name="Normal 8" xfId="18"/>
    <cellStyle name="Porcentaje" xfId="16" builtinId="5"/>
    <cellStyle name="Porcentaje 2" xfId="6"/>
    <cellStyle name="Porcentaje 3" xfId="7"/>
  </cellStyles>
  <dxfs count="0"/>
  <tableStyles count="0" defaultTableStyle="TableStyleMedium2" defaultPivotStyle="PivotStyleLight16"/>
  <colors>
    <mruColors>
      <color rgb="FFBDD7EE"/>
      <color rgb="FF44546A"/>
      <color rgb="FF333F4F"/>
      <color rgb="FF95B3D7"/>
      <color rgb="FFBFBFBF"/>
      <color rgb="FF12C709"/>
      <color rgb="FF2FF538"/>
      <color rgb="FFD8270A"/>
      <color rgb="FFDF652F"/>
      <color rgb="FFD36A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800" b="0" i="0" u="none" strike="noStrike" kern="1200" spc="0" baseline="0">
                <a:solidFill>
                  <a:schemeClr val="tx1">
                    <a:lumMod val="65000"/>
                    <a:lumOff val="35000"/>
                  </a:schemeClr>
                </a:solidFill>
                <a:latin typeface="+mn-lt"/>
                <a:ea typeface="+mn-ea"/>
                <a:cs typeface="+mn-cs"/>
              </a:defRPr>
            </a:pPr>
            <a:r>
              <a:rPr lang="es-EC" sz="1800" b="1"/>
              <a:t>PARTICIPACIÓN DE</a:t>
            </a:r>
            <a:r>
              <a:rPr lang="es-EC" sz="1800" b="1" baseline="0"/>
              <a:t> LÍNEAS INSTALADAS</a:t>
            </a:r>
            <a:endParaRPr lang="es-EC" sz="1800" b="1"/>
          </a:p>
        </c:rich>
      </c:tx>
      <c:layout/>
      <c:overlay val="0"/>
      <c:spPr>
        <a:noFill/>
        <a:ln>
          <a:noFill/>
        </a:ln>
        <a:effectLst/>
      </c:spPr>
    </c:title>
    <c:autoTitleDeleted val="0"/>
    <c:plotArea>
      <c:layout>
        <c:manualLayout>
          <c:layoutTarget val="inner"/>
          <c:xMode val="edge"/>
          <c:yMode val="edge"/>
          <c:x val="5.3650390640651135E-2"/>
          <c:y val="0.20350169643428717"/>
          <c:w val="0.84255172026940284"/>
          <c:h val="0.69926999978661208"/>
        </c:manualLayout>
      </c:layout>
      <c:pieChart>
        <c:varyColors val="1"/>
        <c:ser>
          <c:idx val="0"/>
          <c:order val="0"/>
          <c:tx>
            <c:v>Participación en el Mercado</c:v>
          </c:tx>
          <c:dPt>
            <c:idx val="0"/>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1-5308-4183-9877-30390E835AC7}"/>
              </c:ext>
            </c:extLst>
          </c:dPt>
          <c:dPt>
            <c:idx val="1"/>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3-3B56-49F5-830E-BC6960C9E115}"/>
              </c:ext>
            </c:extLst>
          </c:dPt>
          <c:dPt>
            <c:idx val="2"/>
            <c:bubble3D val="0"/>
            <c:spPr>
              <a:solidFill>
                <a:srgbClr val="C0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5-3B56-49F5-830E-BC6960C9E115}"/>
              </c:ext>
            </c:extLst>
          </c:dPt>
          <c:dPt>
            <c:idx val="3"/>
            <c:bubble3D val="0"/>
            <c:spPr>
              <a:solidFill>
                <a:schemeClr val="accent6">
                  <a:lumMod val="7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7-3B56-49F5-830E-BC6960C9E115}"/>
              </c:ext>
            </c:extLst>
          </c:dPt>
          <c:dPt>
            <c:idx val="4"/>
            <c:bubble3D val="0"/>
            <c:spPr>
              <a:solidFill>
                <a:srgbClr val="7030A0"/>
              </a:solidFill>
              <a:ln w="25400">
                <a:solidFill>
                  <a:schemeClr val="lt1"/>
                </a:solidFill>
              </a:ln>
              <a:effectLst/>
              <a:sp3d contourW="25400">
                <a:contourClr>
                  <a:schemeClr val="lt1"/>
                </a:contourClr>
              </a:sp3d>
            </c:spPr>
            <c:extLst>
              <c:ext xmlns:c16="http://schemas.microsoft.com/office/drawing/2014/chart" uri="{C3380CC4-5D6E-409C-BE32-E72D297353CC}">
                <c16:uniqueId val="{00000009-3B56-49F5-830E-BC6960C9E115}"/>
              </c:ext>
            </c:extLst>
          </c:dPt>
          <c:dPt>
            <c:idx val="5"/>
            <c:bubble3D val="0"/>
            <c:spPr>
              <a:solidFill>
                <a:srgbClr val="FFC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B-3B56-49F5-830E-BC6960C9E115}"/>
              </c:ext>
            </c:extLst>
          </c:dPt>
          <c:dLbls>
            <c:spPr>
              <a:noFill/>
              <a:ln>
                <a:noFill/>
              </a:ln>
              <a:effectLst/>
            </c:spPr>
            <c:txPr>
              <a:bodyPr wrap="square" lIns="38100" tIns="19050" rIns="38100" bIns="19050" anchor="ctr">
                <a:spAutoFit/>
              </a:bodyPr>
              <a:lstStyle/>
              <a:p>
                <a:pPr>
                  <a:defRPr sz="1600"/>
                </a:pPr>
                <a:endParaRPr lang="es-EC"/>
              </a:p>
            </c:txPr>
            <c:dLblPos val="outEnd"/>
            <c:showLegendKey val="0"/>
            <c:showVal val="1"/>
            <c:showCatName val="0"/>
            <c:showSerName val="0"/>
            <c:showPercent val="0"/>
            <c:showBubbleSize val="0"/>
            <c:showLeaderLines val="1"/>
            <c:extLst>
              <c:ext xmlns:c15="http://schemas.microsoft.com/office/drawing/2012/chart" uri="{CE6537A1-D6FC-4f65-9D91-7224C49458BB}">
                <c15:layout/>
              </c:ext>
            </c:extLst>
          </c:dLbls>
          <c:cat>
            <c:strRef>
              <c:extLst>
                <c:ext xmlns:c15="http://schemas.microsoft.com/office/drawing/2012/chart" uri="{02D57815-91ED-43cb-92C2-25804820EDAC}">
                  <c15:fullRef>
                    <c15:sqref>'05-2023 POR OPERADOR Y PROVINCI'!$B$44:$M$44</c15:sqref>
                  </c15:fullRef>
                </c:ext>
              </c:extLst>
              <c:f>('05-2023 POR OPERADOR Y PROVINCI'!$B$44,'05-2023 POR OPERADOR Y PROVINCI'!$D$44,'05-2023 POR OPERADOR Y PROVINCI'!$F$44,'05-2023 POR OPERADOR Y PROVINCI'!$H$44,'05-2023 POR OPERADOR Y PROVINCI'!$J$44,'05-2023 POR OPERADOR Y PROVINCI'!$L$44)</c:f>
              <c:strCache>
                <c:ptCount val="6"/>
                <c:pt idx="0">
                  <c:v>CENTURYLINK</c:v>
                </c:pt>
                <c:pt idx="1">
                  <c:v>CNT EP Fijo</c:v>
                </c:pt>
                <c:pt idx="2">
                  <c:v>CONECEL FIJO</c:v>
                </c:pt>
                <c:pt idx="3">
                  <c:v>ETAPA EP</c:v>
                </c:pt>
                <c:pt idx="4">
                  <c:v>LINKOTEL</c:v>
                </c:pt>
                <c:pt idx="5">
                  <c:v>SETEL S.A.</c:v>
                </c:pt>
              </c:strCache>
            </c:strRef>
          </c:cat>
          <c:val>
            <c:numRef>
              <c:extLst>
                <c:ext xmlns:c15="http://schemas.microsoft.com/office/drawing/2012/chart" uri="{02D57815-91ED-43cb-92C2-25804820EDAC}">
                  <c15:fullRef>
                    <c15:sqref>'05-2023 POR OPERADOR Y PROVINCI'!$B$47:$M$47</c15:sqref>
                  </c15:fullRef>
                </c:ext>
              </c:extLst>
              <c:f>('05-2023 POR OPERADOR Y PROVINCI'!$B$47,'05-2023 POR OPERADOR Y PROVINCI'!$D$47,'05-2023 POR OPERADOR Y PROVINCI'!$F$47,'05-2023 POR OPERADOR Y PROVINCI'!$H$47,'05-2023 POR OPERADOR Y PROVINCI'!$J$47,'05-2023 POR OPERADOR Y PROVINCI'!$L$47)</c:f>
              <c:numCache>
                <c:formatCode>0.00%</c:formatCode>
                <c:ptCount val="6"/>
                <c:pt idx="0">
                  <c:v>1.5387632212097076E-2</c:v>
                </c:pt>
                <c:pt idx="1">
                  <c:v>0.75577410250484345</c:v>
                </c:pt>
                <c:pt idx="2">
                  <c:v>0.12102042622385124</c:v>
                </c:pt>
                <c:pt idx="3">
                  <c:v>6.9060029528668215E-2</c:v>
                </c:pt>
                <c:pt idx="4">
                  <c:v>9.2851681154050136E-3</c:v>
                </c:pt>
                <c:pt idx="5">
                  <c:v>2.9472641415135004E-2</c:v>
                </c:pt>
              </c:numCache>
            </c:numRef>
          </c:val>
          <c:extLst>
            <c:ext xmlns:c15="http://schemas.microsoft.com/office/drawing/2012/chart" uri="{02D57815-91ED-43cb-92C2-25804820EDAC}">
              <c15:categoryFilterExceptions>
                <c15:categoryFilterException>
                  <c15:sqref>'05-2023 POR OPERADOR Y PROVINCI'!$C$47</c15:sqref>
                  <c15:spPr xmlns:c15="http://schemas.microsoft.com/office/drawing/2012/chart">
                    <a:solidFill>
                      <a:schemeClr val="accent2"/>
                    </a:solidFill>
                    <a:ln w="25400">
                      <a:solidFill>
                        <a:schemeClr val="lt1"/>
                      </a:solidFill>
                    </a:ln>
                    <a:effectLst/>
                    <a:sp3d contourW="25400">
                      <a:contourClr>
                        <a:schemeClr val="lt1"/>
                      </a:contourClr>
                    </a:sp3d>
                  </c15:spPr>
                  <c15:bubble3D val="0"/>
                </c15:categoryFilterException>
                <c15:categoryFilterException>
                  <c15:sqref>'05-2023 POR OPERADOR Y PROVINCI'!$E$47</c15:sqref>
                  <c15:spPr xmlns:c15="http://schemas.microsoft.com/office/drawing/2012/chart">
                    <a:solidFill>
                      <a:schemeClr val="accent4"/>
                    </a:solidFill>
                    <a:ln w="25400">
                      <a:solidFill>
                        <a:schemeClr val="lt1"/>
                      </a:solidFill>
                    </a:ln>
                    <a:effectLst/>
                    <a:sp3d contourW="25400">
                      <a:contourClr>
                        <a:schemeClr val="lt1"/>
                      </a:contourClr>
                    </a:sp3d>
                  </c15:spPr>
                  <c15:bubble3D val="0"/>
                </c15:categoryFilterException>
                <c15:categoryFilterException>
                  <c15:sqref>'05-2023 POR OPERADOR Y PROVINCI'!$G$47</c15:sqref>
                  <c15:spPr xmlns:c15="http://schemas.microsoft.com/office/drawing/2012/chart">
                    <a:solidFill>
                      <a:schemeClr val="accent6"/>
                    </a:solidFill>
                    <a:ln w="25400">
                      <a:solidFill>
                        <a:schemeClr val="lt1"/>
                      </a:solidFill>
                    </a:ln>
                    <a:effectLst/>
                    <a:sp3d contourW="25400">
                      <a:contourClr>
                        <a:schemeClr val="lt1"/>
                      </a:contourClr>
                    </a:sp3d>
                  </c15:spPr>
                  <c15:bubble3D val="0"/>
                </c15:categoryFilterException>
                <c15:categoryFilterException>
                  <c15:sqref>'05-2023 POR OPERADOR Y PROVINCI'!$I$47</c15:sqref>
                  <c15:spPr xmlns:c15="http://schemas.microsoft.com/office/drawing/2012/chart">
                    <a:solidFill>
                      <a:schemeClr val="accent2">
                        <a:lumMod val="60000"/>
                      </a:schemeClr>
                    </a:solidFill>
                    <a:ln w="25400">
                      <a:solidFill>
                        <a:schemeClr val="lt1"/>
                      </a:solidFill>
                    </a:ln>
                    <a:effectLst/>
                    <a:sp3d contourW="25400">
                      <a:contourClr>
                        <a:schemeClr val="lt1"/>
                      </a:contourClr>
                    </a:sp3d>
                  </c15:spPr>
                  <c15:bubble3D val="0"/>
                </c15:categoryFilterException>
                <c15:categoryFilterException>
                  <c15:sqref>'05-2023 POR OPERADOR Y PROVINCI'!$K$47</c15:sqref>
                  <c15:spPr xmlns:c15="http://schemas.microsoft.com/office/drawing/2012/chart">
                    <a:solidFill>
                      <a:schemeClr val="accent4">
                        <a:lumMod val="60000"/>
                      </a:schemeClr>
                    </a:solidFill>
                    <a:ln w="25400">
                      <a:solidFill>
                        <a:schemeClr val="lt1"/>
                      </a:solidFill>
                    </a:ln>
                    <a:effectLst/>
                    <a:sp3d contourW="25400">
                      <a:contourClr>
                        <a:schemeClr val="lt1"/>
                      </a:contourClr>
                    </a:sp3d>
                  </c15:spPr>
                  <c15:bubble3D val="0"/>
                </c15:categoryFilterException>
                <c15:categoryFilterException>
                  <c15:sqref>'05-2023 POR OPERADOR Y PROVINCI'!$M$47</c15:sqref>
                  <c15:spPr xmlns:c15="http://schemas.microsoft.com/office/drawing/2012/chart">
                    <a:solidFill>
                      <a:schemeClr val="accent6">
                        <a:lumMod val="60000"/>
                      </a:schemeClr>
                    </a:solidFill>
                    <a:ln w="25400">
                      <a:solidFill>
                        <a:schemeClr val="lt1"/>
                      </a:solidFill>
                    </a:ln>
                    <a:effectLst/>
                    <a:sp3d contourW="25400">
                      <a:contourClr>
                        <a:schemeClr val="lt1"/>
                      </a:contourClr>
                    </a:sp3d>
                  </c15:spPr>
                  <c15:bubble3D val="0"/>
                </c15:categoryFilterException>
              </c15:categoryFilterExceptions>
            </c:ext>
            <c:ext xmlns:c16="http://schemas.microsoft.com/office/drawing/2014/chart" uri="{C3380CC4-5D6E-409C-BE32-E72D297353CC}">
              <c16:uniqueId val="{00000018-5308-4183-9877-30390E835AC7}"/>
            </c:ext>
          </c:extLst>
        </c:ser>
        <c:dLbls>
          <c:showLegendKey val="0"/>
          <c:showVal val="0"/>
          <c:showCatName val="0"/>
          <c:showSerName val="0"/>
          <c:showPercent val="0"/>
          <c:showBubbleSize val="0"/>
          <c:showLeaderLines val="1"/>
        </c:dLbls>
        <c:firstSliceAng val="78"/>
      </c:pieChart>
      <c:spPr>
        <a:noFill/>
        <a:ln>
          <a:noFill/>
        </a:ln>
        <a:effectLst/>
        <a:sp3d/>
      </c:spPr>
    </c:plotArea>
    <c:legend>
      <c:legendPos val="b"/>
      <c:layout/>
      <c:overlay val="0"/>
      <c:txPr>
        <a:bodyPr/>
        <a:lstStyle/>
        <a:p>
          <a:pPr>
            <a:defRPr sz="1100"/>
          </a:pPr>
          <a:endParaRPr lang="es-EC"/>
        </a:p>
      </c:txPr>
    </c:legend>
    <c:plotVisOnly val="1"/>
    <c:dispBlanksAs val="zero"/>
    <c:showDLblsOverMax val="0"/>
  </c:chart>
  <c:spPr>
    <a:solidFill>
      <a:schemeClr val="bg1"/>
    </a:solidFill>
    <a:ln w="9525" cap="flat" cmpd="sng" algn="ctr">
      <a:noFill/>
      <a:round/>
    </a:ln>
    <a:effectLst/>
  </c:spPr>
  <c:txPr>
    <a:bodyPr/>
    <a:lstStyle/>
    <a:p>
      <a:pPr>
        <a:defRPr/>
      </a:pPr>
      <a:endParaRPr lang="es-EC"/>
    </a:p>
  </c:tx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123825</xdr:colOff>
      <xdr:row>1</xdr:row>
      <xdr:rowOff>76201</xdr:rowOff>
    </xdr:from>
    <xdr:to>
      <xdr:col>12</xdr:col>
      <xdr:colOff>2333625</xdr:colOff>
      <xdr:row>4</xdr:row>
      <xdr:rowOff>30421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91500" y="266701"/>
          <a:ext cx="2971800" cy="5638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20</xdr:col>
      <xdr:colOff>444501</xdr:colOff>
      <xdr:row>1</xdr:row>
      <xdr:rowOff>127000</xdr:rowOff>
    </xdr:from>
    <xdr:to>
      <xdr:col>23</xdr:col>
      <xdr:colOff>442384</xdr:colOff>
      <xdr:row>4</xdr:row>
      <xdr:rowOff>76987</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859251" y="317500"/>
          <a:ext cx="2971800" cy="5638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201706</xdr:colOff>
      <xdr:row>0</xdr:row>
      <xdr:rowOff>291353</xdr:rowOff>
    </xdr:from>
    <xdr:to>
      <xdr:col>5</xdr:col>
      <xdr:colOff>1548653</xdr:colOff>
      <xdr:row>3</xdr:row>
      <xdr:rowOff>115585</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59824" y="291353"/>
          <a:ext cx="2971800" cy="56382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14</xdr:col>
      <xdr:colOff>403412</xdr:colOff>
      <xdr:row>1</xdr:row>
      <xdr:rowOff>112060</xdr:rowOff>
    </xdr:from>
    <xdr:to>
      <xdr:col>19</xdr:col>
      <xdr:colOff>58271</xdr:colOff>
      <xdr:row>4</xdr:row>
      <xdr:rowOff>14733</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68853" y="302560"/>
          <a:ext cx="2971800" cy="56382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19050</xdr:colOff>
      <xdr:row>1</xdr:row>
      <xdr:rowOff>47625</xdr:rowOff>
    </xdr:from>
    <xdr:to>
      <xdr:col>11</xdr:col>
      <xdr:colOff>993775</xdr:colOff>
      <xdr:row>4</xdr:row>
      <xdr:rowOff>1845</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01050" y="238125"/>
          <a:ext cx="2971800" cy="563820"/>
        </a:xfrm>
        <a:prstGeom prst="rect">
          <a:avLst/>
        </a:prstGeom>
      </xdr:spPr>
    </xdr:pic>
    <xdr:clientData/>
  </xdr:twoCellAnchor>
  <xdr:twoCellAnchor>
    <xdr:from>
      <xdr:col>2</xdr:col>
      <xdr:colOff>266700</xdr:colOff>
      <xdr:row>49</xdr:row>
      <xdr:rowOff>38100</xdr:rowOff>
    </xdr:from>
    <xdr:to>
      <xdr:col>11</xdr:col>
      <xdr:colOff>279400</xdr:colOff>
      <xdr:row>73</xdr:row>
      <xdr:rowOff>152400</xdr:rowOff>
    </xdr:to>
    <xdr:graphicFrame macro="">
      <xdr:nvGraphicFramePr>
        <xdr:cNvPr id="6"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ourdes.ruiz/Desktop/Estad&#237;sticas/ESTADISTICAS%20NUEVA%20ESTRUCTURA/estad&#237;sticas%20LU/Estad&#237;sticas%20TF%202016/FORMULARIO%20CAPA%20ESTANDARIZADO/ARCHIVO%20CAPA%20STF_FINAL%20agrega%20pijil&#237;%20y%20tiputini.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uio-pm-nas01\DGGST\UFijos\ESTADISTICAS%20SERVICIO%20DE%20TELEFON&#205;A%20FIJA\ESTAD&#205;STICAS%20WEB%202015-2016\2016\2016%20D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ourdes.ruiz/AppData/Local/Microsoft/Windows/Temporary%20Internet%20Files/Content.Outlook/M8CB37HJ/Formato%20ARC-FO-001_v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ourdes.ruiz/AppData/Local/Microsoft/Windows/Temporary%20Internet%20Files/Content.Outlook/M8CB37HJ/Formato%20ARC-CO-001VERCOM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io-pm-nas01\DGGST\Users\SMachado\Desktop\DOCS%20RESPALDO\ESTAD&#205;STICAS\2013_SM.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uio-pm-nas01\DGGST\Users\SMachado\Desktop\2014_SM.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Trabajo%20Estad&#237;sticas/2015_SM.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uio-pm-nas01\DGGST\Users\SMachado\Desktop\DOCS%20RESPALDO\ESTAD&#205;STICAS\2015_SM.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uio-pm-nas01\DGGST\UFijos\ESTADISTICAS%20SERVICIO%20DE%20TELEFON&#205;A%20FIJA\ESTAD&#205;STICAS%20WEB%202015\2015.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uio-pm-nas01\DGGST\UFijos\DOCUMENTACION\RESPALDO%20DIANI\estadisticas%20(Autoguard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GENERALES"/>
      <sheetName val="DICCIONARIO DATOS"/>
      <sheetName val="Instructivo"/>
      <sheetName val="REPORTE"/>
      <sheetName val="Anexo Base_DPA"/>
      <sheetName val="LISTAS"/>
      <sheetName val="Hoja9"/>
    </sheetNames>
    <sheetDataSet>
      <sheetData sheetId="0"/>
      <sheetData sheetId="1"/>
      <sheetData sheetId="2"/>
      <sheetData sheetId="3"/>
      <sheetData sheetId="4"/>
      <sheetData sheetId="5">
        <row r="2">
          <cell r="A2" t="str">
            <v>AZUAY</v>
          </cell>
          <cell r="F2">
            <v>1</v>
          </cell>
          <cell r="G2">
            <v>2</v>
          </cell>
        </row>
        <row r="3">
          <cell r="A3" t="str">
            <v>BOLIVAR</v>
          </cell>
          <cell r="F3">
            <v>2</v>
          </cell>
          <cell r="G3">
            <v>3</v>
          </cell>
        </row>
        <row r="4">
          <cell r="A4" t="str">
            <v>CAÑAR</v>
          </cell>
          <cell r="F4">
            <v>3</v>
          </cell>
          <cell r="G4">
            <v>4</v>
          </cell>
        </row>
        <row r="5">
          <cell r="A5" t="str">
            <v>CARCHI</v>
          </cell>
          <cell r="F5">
            <v>4</v>
          </cell>
          <cell r="G5">
            <v>5</v>
          </cell>
        </row>
        <row r="6">
          <cell r="A6" t="str">
            <v>COTOPAXI</v>
          </cell>
          <cell r="F6">
            <v>5</v>
          </cell>
          <cell r="G6">
            <v>6</v>
          </cell>
        </row>
        <row r="7">
          <cell r="A7" t="str">
            <v>CHIMBORAZO</v>
          </cell>
          <cell r="F7">
            <v>6</v>
          </cell>
          <cell r="G7">
            <v>7</v>
          </cell>
        </row>
        <row r="8">
          <cell r="A8" t="str">
            <v>ELORO</v>
          </cell>
          <cell r="F8">
            <v>7</v>
          </cell>
          <cell r="G8">
            <v>8</v>
          </cell>
        </row>
        <row r="9">
          <cell r="A9" t="str">
            <v>ESMERALDAS</v>
          </cell>
          <cell r="F9">
            <v>8</v>
          </cell>
          <cell r="G9">
            <v>9</v>
          </cell>
        </row>
        <row r="10">
          <cell r="A10" t="str">
            <v>GUAYAS</v>
          </cell>
          <cell r="F10">
            <v>9</v>
          </cell>
        </row>
        <row r="11">
          <cell r="A11" t="str">
            <v>IMBABURA</v>
          </cell>
          <cell r="F11">
            <v>10</v>
          </cell>
        </row>
        <row r="12">
          <cell r="A12" t="str">
            <v>LOJA</v>
          </cell>
          <cell r="F12">
            <v>11</v>
          </cell>
        </row>
        <row r="13">
          <cell r="A13" t="str">
            <v>LOSRIOS</v>
          </cell>
          <cell r="F13">
            <v>12</v>
          </cell>
        </row>
        <row r="14">
          <cell r="A14" t="str">
            <v>MANABÍ</v>
          </cell>
          <cell r="F14">
            <v>13</v>
          </cell>
        </row>
        <row r="15">
          <cell r="A15" t="str">
            <v>MORONASANTIAGO</v>
          </cell>
          <cell r="F15">
            <v>14</v>
          </cell>
        </row>
        <row r="16">
          <cell r="A16" t="str">
            <v>NAPO</v>
          </cell>
          <cell r="F16">
            <v>15</v>
          </cell>
        </row>
        <row r="17">
          <cell r="A17" t="str">
            <v>PASTAZA</v>
          </cell>
          <cell r="F17">
            <v>16</v>
          </cell>
        </row>
        <row r="18">
          <cell r="A18" t="str">
            <v>PICHINCHA</v>
          </cell>
          <cell r="F18">
            <v>17</v>
          </cell>
        </row>
        <row r="19">
          <cell r="A19" t="str">
            <v>TUNGURAHUA</v>
          </cell>
          <cell r="F19">
            <v>18</v>
          </cell>
        </row>
        <row r="20">
          <cell r="A20" t="str">
            <v>ZAMORACHINCHIPE</v>
          </cell>
          <cell r="F20">
            <v>19</v>
          </cell>
        </row>
        <row r="21">
          <cell r="A21" t="str">
            <v>GALAPAGOS</v>
          </cell>
          <cell r="F21">
            <v>20</v>
          </cell>
        </row>
        <row r="22">
          <cell r="A22" t="str">
            <v>SUCUMBÍOS</v>
          </cell>
          <cell r="F22">
            <v>21</v>
          </cell>
        </row>
        <row r="23">
          <cell r="A23" t="str">
            <v>ORELLANA</v>
          </cell>
          <cell r="F23">
            <v>22</v>
          </cell>
        </row>
        <row r="24">
          <cell r="A24" t="str">
            <v>SANTODOMINGODELOSTSACHILAS</v>
          </cell>
          <cell r="F24">
            <v>23</v>
          </cell>
        </row>
        <row r="25">
          <cell r="A25" t="str">
            <v>SANTAELENA</v>
          </cell>
          <cell r="F25">
            <v>24</v>
          </cell>
        </row>
        <row r="26">
          <cell r="A26" t="str">
            <v>ZONASNODELIMITADAS</v>
          </cell>
          <cell r="F26">
            <v>25</v>
          </cell>
        </row>
        <row r="27">
          <cell r="F27">
            <v>26</v>
          </cell>
        </row>
        <row r="28">
          <cell r="F28">
            <v>27</v>
          </cell>
        </row>
        <row r="29">
          <cell r="F29">
            <v>28</v>
          </cell>
        </row>
        <row r="30">
          <cell r="F30">
            <v>29</v>
          </cell>
        </row>
        <row r="31">
          <cell r="F31">
            <v>30</v>
          </cell>
        </row>
        <row r="32">
          <cell r="F32">
            <v>31</v>
          </cell>
        </row>
        <row r="33">
          <cell r="F33">
            <v>32</v>
          </cell>
        </row>
        <row r="34">
          <cell r="F34">
            <v>33</v>
          </cell>
        </row>
        <row r="35">
          <cell r="F35">
            <v>34</v>
          </cell>
        </row>
        <row r="36">
          <cell r="F36">
            <v>35</v>
          </cell>
        </row>
        <row r="37">
          <cell r="F37">
            <v>36</v>
          </cell>
        </row>
        <row r="38">
          <cell r="F38">
            <v>37</v>
          </cell>
        </row>
        <row r="39">
          <cell r="F39">
            <v>38</v>
          </cell>
        </row>
        <row r="40">
          <cell r="F40">
            <v>39</v>
          </cell>
        </row>
        <row r="41">
          <cell r="F41">
            <v>40</v>
          </cell>
        </row>
        <row r="42">
          <cell r="F42">
            <v>41</v>
          </cell>
        </row>
        <row r="43">
          <cell r="F43">
            <v>42</v>
          </cell>
        </row>
        <row r="44">
          <cell r="F44">
            <v>43</v>
          </cell>
        </row>
        <row r="45">
          <cell r="F45">
            <v>44</v>
          </cell>
        </row>
        <row r="46">
          <cell r="F46">
            <v>45</v>
          </cell>
        </row>
        <row r="47">
          <cell r="F47">
            <v>46</v>
          </cell>
        </row>
        <row r="48">
          <cell r="F48">
            <v>47</v>
          </cell>
        </row>
        <row r="49">
          <cell r="F49">
            <v>48</v>
          </cell>
        </row>
        <row r="50">
          <cell r="F50">
            <v>49</v>
          </cell>
        </row>
        <row r="51">
          <cell r="F51">
            <v>50</v>
          </cell>
        </row>
        <row r="52">
          <cell r="F52">
            <v>51</v>
          </cell>
        </row>
        <row r="53">
          <cell r="F53">
            <v>52</v>
          </cell>
        </row>
        <row r="54">
          <cell r="F54">
            <v>53</v>
          </cell>
        </row>
        <row r="55">
          <cell r="F55">
            <v>54</v>
          </cell>
        </row>
        <row r="56">
          <cell r="F56">
            <v>55</v>
          </cell>
        </row>
        <row r="57">
          <cell r="F57">
            <v>56</v>
          </cell>
        </row>
        <row r="58">
          <cell r="F58">
            <v>57</v>
          </cell>
        </row>
        <row r="59">
          <cell r="F59">
            <v>58</v>
          </cell>
        </row>
        <row r="60">
          <cell r="F60">
            <v>59</v>
          </cell>
        </row>
        <row r="61">
          <cell r="F61">
            <v>60</v>
          </cell>
        </row>
        <row r="62">
          <cell r="F62">
            <v>61</v>
          </cell>
        </row>
        <row r="63">
          <cell r="F63">
            <v>62</v>
          </cell>
        </row>
        <row r="64">
          <cell r="F64">
            <v>63</v>
          </cell>
        </row>
        <row r="65">
          <cell r="F65">
            <v>64</v>
          </cell>
        </row>
        <row r="66">
          <cell r="F66">
            <v>65</v>
          </cell>
        </row>
        <row r="67">
          <cell r="F67">
            <v>66</v>
          </cell>
        </row>
        <row r="68">
          <cell r="F68">
            <v>67</v>
          </cell>
        </row>
        <row r="69">
          <cell r="F69">
            <v>68</v>
          </cell>
        </row>
        <row r="70">
          <cell r="F70">
            <v>69</v>
          </cell>
        </row>
        <row r="71">
          <cell r="F71">
            <v>70</v>
          </cell>
        </row>
        <row r="72">
          <cell r="F72">
            <v>71</v>
          </cell>
        </row>
        <row r="73">
          <cell r="F73">
            <v>72</v>
          </cell>
        </row>
        <row r="74">
          <cell r="F74">
            <v>73</v>
          </cell>
        </row>
        <row r="75">
          <cell r="F75">
            <v>74</v>
          </cell>
        </row>
        <row r="76">
          <cell r="F76">
            <v>75</v>
          </cell>
        </row>
        <row r="77">
          <cell r="F77">
            <v>76</v>
          </cell>
        </row>
        <row r="78">
          <cell r="F78">
            <v>77</v>
          </cell>
        </row>
        <row r="79">
          <cell r="F79">
            <v>78</v>
          </cell>
        </row>
        <row r="80">
          <cell r="F80">
            <v>79</v>
          </cell>
        </row>
        <row r="81">
          <cell r="F81">
            <v>80</v>
          </cell>
        </row>
        <row r="82">
          <cell r="F82">
            <v>81</v>
          </cell>
        </row>
        <row r="83">
          <cell r="F83">
            <v>82</v>
          </cell>
        </row>
        <row r="84">
          <cell r="F84">
            <v>83</v>
          </cell>
        </row>
        <row r="85">
          <cell r="F85">
            <v>84</v>
          </cell>
        </row>
        <row r="86">
          <cell r="F86">
            <v>85</v>
          </cell>
        </row>
        <row r="87">
          <cell r="F87">
            <v>86</v>
          </cell>
        </row>
        <row r="88">
          <cell r="F88">
            <v>87</v>
          </cell>
        </row>
        <row r="89">
          <cell r="F89">
            <v>88</v>
          </cell>
        </row>
        <row r="90">
          <cell r="F90">
            <v>89</v>
          </cell>
        </row>
        <row r="91">
          <cell r="F91">
            <v>90</v>
          </cell>
        </row>
        <row r="92">
          <cell r="F92">
            <v>91</v>
          </cell>
        </row>
        <row r="93">
          <cell r="F93">
            <v>92</v>
          </cell>
        </row>
        <row r="94">
          <cell r="F94">
            <v>93</v>
          </cell>
        </row>
        <row r="95">
          <cell r="F95">
            <v>94</v>
          </cell>
        </row>
        <row r="96">
          <cell r="F96">
            <v>95</v>
          </cell>
        </row>
        <row r="97">
          <cell r="F97">
            <v>96</v>
          </cell>
        </row>
        <row r="98">
          <cell r="F98">
            <v>97</v>
          </cell>
        </row>
        <row r="99">
          <cell r="F99">
            <v>98</v>
          </cell>
        </row>
        <row r="100">
          <cell r="F100">
            <v>99</v>
          </cell>
        </row>
        <row r="101">
          <cell r="F101">
            <v>100</v>
          </cell>
        </row>
        <row r="102">
          <cell r="F102">
            <v>101</v>
          </cell>
        </row>
        <row r="103">
          <cell r="F103">
            <v>102</v>
          </cell>
        </row>
        <row r="104">
          <cell r="F104">
            <v>103</v>
          </cell>
        </row>
        <row r="105">
          <cell r="F105">
            <v>104</v>
          </cell>
        </row>
        <row r="106">
          <cell r="F106">
            <v>105</v>
          </cell>
        </row>
        <row r="107">
          <cell r="F107">
            <v>106</v>
          </cell>
        </row>
        <row r="108">
          <cell r="F108">
            <v>107</v>
          </cell>
        </row>
        <row r="109">
          <cell r="F109">
            <v>108</v>
          </cell>
        </row>
        <row r="110">
          <cell r="F110">
            <v>109</v>
          </cell>
        </row>
        <row r="111">
          <cell r="F111">
            <v>110</v>
          </cell>
        </row>
        <row r="112">
          <cell r="F112">
            <v>111</v>
          </cell>
        </row>
        <row r="113">
          <cell r="F113">
            <v>112</v>
          </cell>
        </row>
        <row r="114">
          <cell r="F114">
            <v>113</v>
          </cell>
        </row>
        <row r="115">
          <cell r="F115">
            <v>114</v>
          </cell>
        </row>
        <row r="116">
          <cell r="F116">
            <v>115</v>
          </cell>
        </row>
        <row r="117">
          <cell r="F117">
            <v>116</v>
          </cell>
        </row>
        <row r="118">
          <cell r="F118">
            <v>117</v>
          </cell>
        </row>
        <row r="119">
          <cell r="F119">
            <v>118</v>
          </cell>
        </row>
        <row r="120">
          <cell r="F120">
            <v>119</v>
          </cell>
        </row>
        <row r="121">
          <cell r="F121">
            <v>120</v>
          </cell>
        </row>
        <row r="122">
          <cell r="F122">
            <v>121</v>
          </cell>
        </row>
        <row r="123">
          <cell r="F123">
            <v>122</v>
          </cell>
        </row>
        <row r="124">
          <cell r="F124">
            <v>123</v>
          </cell>
        </row>
        <row r="125">
          <cell r="F125">
            <v>124</v>
          </cell>
        </row>
        <row r="126">
          <cell r="F126">
            <v>125</v>
          </cell>
        </row>
        <row r="127">
          <cell r="F127">
            <v>126</v>
          </cell>
        </row>
        <row r="128">
          <cell r="F128">
            <v>127</v>
          </cell>
        </row>
        <row r="129">
          <cell r="F129">
            <v>128</v>
          </cell>
        </row>
        <row r="130">
          <cell r="F130">
            <v>129</v>
          </cell>
        </row>
        <row r="131">
          <cell r="F131">
            <v>130</v>
          </cell>
        </row>
        <row r="132">
          <cell r="F132">
            <v>131</v>
          </cell>
        </row>
        <row r="133">
          <cell r="F133">
            <v>132</v>
          </cell>
        </row>
        <row r="134">
          <cell r="F134">
            <v>133</v>
          </cell>
        </row>
        <row r="135">
          <cell r="F135">
            <v>134</v>
          </cell>
        </row>
        <row r="136">
          <cell r="F136">
            <v>135</v>
          </cell>
        </row>
        <row r="137">
          <cell r="F137">
            <v>136</v>
          </cell>
        </row>
        <row r="138">
          <cell r="F138">
            <v>137</v>
          </cell>
        </row>
        <row r="139">
          <cell r="F139">
            <v>138</v>
          </cell>
        </row>
        <row r="140">
          <cell r="F140">
            <v>139</v>
          </cell>
        </row>
        <row r="141">
          <cell r="F141">
            <v>140</v>
          </cell>
        </row>
        <row r="142">
          <cell r="F142">
            <v>141</v>
          </cell>
        </row>
        <row r="143">
          <cell r="F143">
            <v>142</v>
          </cell>
        </row>
        <row r="144">
          <cell r="F144">
            <v>143</v>
          </cell>
        </row>
        <row r="145">
          <cell r="F145">
            <v>144</v>
          </cell>
        </row>
        <row r="146">
          <cell r="F146">
            <v>145</v>
          </cell>
        </row>
        <row r="147">
          <cell r="F147">
            <v>146</v>
          </cell>
        </row>
        <row r="148">
          <cell r="F148">
            <v>147</v>
          </cell>
        </row>
        <row r="149">
          <cell r="F149">
            <v>148</v>
          </cell>
        </row>
        <row r="150">
          <cell r="F150">
            <v>149</v>
          </cell>
        </row>
        <row r="151">
          <cell r="F151">
            <v>150</v>
          </cell>
        </row>
        <row r="152">
          <cell r="F152">
            <v>151</v>
          </cell>
        </row>
        <row r="153">
          <cell r="F153">
            <v>152</v>
          </cell>
        </row>
        <row r="154">
          <cell r="F154">
            <v>153</v>
          </cell>
        </row>
        <row r="155">
          <cell r="F155">
            <v>154</v>
          </cell>
        </row>
        <row r="156">
          <cell r="F156">
            <v>155</v>
          </cell>
        </row>
        <row r="157">
          <cell r="F157">
            <v>156</v>
          </cell>
        </row>
        <row r="158">
          <cell r="F158">
            <v>157</v>
          </cell>
        </row>
        <row r="159">
          <cell r="F159">
            <v>158</v>
          </cell>
        </row>
        <row r="160">
          <cell r="F160">
            <v>159</v>
          </cell>
        </row>
        <row r="161">
          <cell r="F161">
            <v>160</v>
          </cell>
        </row>
        <row r="162">
          <cell r="F162">
            <v>161</v>
          </cell>
        </row>
        <row r="163">
          <cell r="F163">
            <v>162</v>
          </cell>
        </row>
        <row r="164">
          <cell r="F164">
            <v>163</v>
          </cell>
        </row>
        <row r="165">
          <cell r="F165">
            <v>164</v>
          </cell>
        </row>
        <row r="166">
          <cell r="F166">
            <v>165</v>
          </cell>
        </row>
        <row r="167">
          <cell r="F167">
            <v>166</v>
          </cell>
        </row>
        <row r="168">
          <cell r="F168">
            <v>167</v>
          </cell>
        </row>
        <row r="169">
          <cell r="F169">
            <v>168</v>
          </cell>
        </row>
        <row r="170">
          <cell r="F170">
            <v>169</v>
          </cell>
        </row>
        <row r="171">
          <cell r="F171">
            <v>170</v>
          </cell>
        </row>
        <row r="172">
          <cell r="F172">
            <v>171</v>
          </cell>
        </row>
        <row r="173">
          <cell r="F173">
            <v>172</v>
          </cell>
        </row>
        <row r="174">
          <cell r="F174">
            <v>173</v>
          </cell>
        </row>
        <row r="175">
          <cell r="F175">
            <v>174</v>
          </cell>
        </row>
        <row r="176">
          <cell r="F176">
            <v>175</v>
          </cell>
        </row>
        <row r="177">
          <cell r="F177">
            <v>176</v>
          </cell>
        </row>
        <row r="178">
          <cell r="F178">
            <v>177</v>
          </cell>
        </row>
        <row r="179">
          <cell r="F179">
            <v>178</v>
          </cell>
        </row>
        <row r="180">
          <cell r="F180">
            <v>179</v>
          </cell>
        </row>
        <row r="181">
          <cell r="F181">
            <v>180</v>
          </cell>
        </row>
        <row r="182">
          <cell r="F182">
            <v>181</v>
          </cell>
        </row>
        <row r="183">
          <cell r="F183">
            <v>182</v>
          </cell>
        </row>
        <row r="184">
          <cell r="F184">
            <v>183</v>
          </cell>
        </row>
        <row r="185">
          <cell r="F185">
            <v>184</v>
          </cell>
        </row>
        <row r="186">
          <cell r="F186">
            <v>185</v>
          </cell>
        </row>
        <row r="187">
          <cell r="F187">
            <v>186</v>
          </cell>
        </row>
        <row r="188">
          <cell r="F188">
            <v>187</v>
          </cell>
        </row>
        <row r="189">
          <cell r="F189">
            <v>188</v>
          </cell>
        </row>
        <row r="190">
          <cell r="F190">
            <v>189</v>
          </cell>
        </row>
        <row r="191">
          <cell r="F191">
            <v>190</v>
          </cell>
        </row>
        <row r="192">
          <cell r="F192">
            <v>191</v>
          </cell>
        </row>
        <row r="193">
          <cell r="F193">
            <v>192</v>
          </cell>
        </row>
        <row r="194">
          <cell r="F194">
            <v>193</v>
          </cell>
        </row>
        <row r="195">
          <cell r="F195">
            <v>194</v>
          </cell>
        </row>
        <row r="196">
          <cell r="F196">
            <v>195</v>
          </cell>
        </row>
        <row r="197">
          <cell r="F197">
            <v>196</v>
          </cell>
        </row>
        <row r="198">
          <cell r="F198">
            <v>197</v>
          </cell>
        </row>
        <row r="199">
          <cell r="F199">
            <v>198</v>
          </cell>
        </row>
        <row r="200">
          <cell r="F200">
            <v>199</v>
          </cell>
        </row>
        <row r="201">
          <cell r="F201">
            <v>200</v>
          </cell>
        </row>
        <row r="202">
          <cell r="F202">
            <v>201</v>
          </cell>
        </row>
        <row r="203">
          <cell r="F203">
            <v>202</v>
          </cell>
        </row>
        <row r="204">
          <cell r="F204">
            <v>203</v>
          </cell>
        </row>
        <row r="205">
          <cell r="F205">
            <v>204</v>
          </cell>
        </row>
        <row r="206">
          <cell r="F206">
            <v>205</v>
          </cell>
        </row>
        <row r="207">
          <cell r="F207">
            <v>206</v>
          </cell>
        </row>
        <row r="208">
          <cell r="F208">
            <v>207</v>
          </cell>
        </row>
        <row r="209">
          <cell r="F209">
            <v>208</v>
          </cell>
        </row>
        <row r="210">
          <cell r="F210">
            <v>209</v>
          </cell>
        </row>
        <row r="211">
          <cell r="F211">
            <v>210</v>
          </cell>
        </row>
        <row r="212">
          <cell r="F212">
            <v>211</v>
          </cell>
        </row>
        <row r="213">
          <cell r="F213">
            <v>212</v>
          </cell>
        </row>
        <row r="214">
          <cell r="F214">
            <v>213</v>
          </cell>
        </row>
        <row r="215">
          <cell r="F215">
            <v>214</v>
          </cell>
        </row>
        <row r="216">
          <cell r="F216">
            <v>215</v>
          </cell>
        </row>
        <row r="217">
          <cell r="F217">
            <v>216</v>
          </cell>
        </row>
        <row r="218">
          <cell r="F218">
            <v>217</v>
          </cell>
        </row>
        <row r="219">
          <cell r="F219">
            <v>218</v>
          </cell>
        </row>
        <row r="220">
          <cell r="F220">
            <v>219</v>
          </cell>
        </row>
        <row r="221">
          <cell r="F221">
            <v>220</v>
          </cell>
        </row>
        <row r="222">
          <cell r="F222">
            <v>221</v>
          </cell>
        </row>
        <row r="223">
          <cell r="F223">
            <v>222</v>
          </cell>
        </row>
        <row r="224">
          <cell r="F224">
            <v>223</v>
          </cell>
        </row>
        <row r="225">
          <cell r="F225">
            <v>224</v>
          </cell>
        </row>
        <row r="226">
          <cell r="F226">
            <v>225</v>
          </cell>
        </row>
        <row r="227">
          <cell r="F227">
            <v>226</v>
          </cell>
        </row>
        <row r="228">
          <cell r="F228">
            <v>227</v>
          </cell>
        </row>
        <row r="229">
          <cell r="F229">
            <v>228</v>
          </cell>
        </row>
        <row r="230">
          <cell r="F230">
            <v>229</v>
          </cell>
        </row>
        <row r="231">
          <cell r="F231">
            <v>230</v>
          </cell>
        </row>
        <row r="232">
          <cell r="F232">
            <v>231</v>
          </cell>
        </row>
        <row r="233">
          <cell r="F233">
            <v>232</v>
          </cell>
        </row>
        <row r="234">
          <cell r="F234">
            <v>233</v>
          </cell>
        </row>
        <row r="235">
          <cell r="F235">
            <v>234</v>
          </cell>
        </row>
        <row r="236">
          <cell r="F236">
            <v>235</v>
          </cell>
        </row>
        <row r="237">
          <cell r="F237">
            <v>236</v>
          </cell>
        </row>
        <row r="238">
          <cell r="F238">
            <v>237</v>
          </cell>
        </row>
        <row r="239">
          <cell r="F239">
            <v>238</v>
          </cell>
        </row>
        <row r="240">
          <cell r="F240">
            <v>239</v>
          </cell>
        </row>
        <row r="241">
          <cell r="F241">
            <v>240</v>
          </cell>
        </row>
        <row r="242">
          <cell r="F242">
            <v>241</v>
          </cell>
        </row>
        <row r="243">
          <cell r="F243">
            <v>242</v>
          </cell>
        </row>
        <row r="244">
          <cell r="F244">
            <v>243</v>
          </cell>
        </row>
        <row r="245">
          <cell r="F245">
            <v>244</v>
          </cell>
        </row>
        <row r="246">
          <cell r="F246">
            <v>245</v>
          </cell>
        </row>
        <row r="247">
          <cell r="F247">
            <v>246</v>
          </cell>
        </row>
        <row r="248">
          <cell r="F248">
            <v>247</v>
          </cell>
        </row>
        <row r="249">
          <cell r="F249">
            <v>248</v>
          </cell>
        </row>
        <row r="250">
          <cell r="F250">
            <v>249</v>
          </cell>
        </row>
        <row r="251">
          <cell r="F251">
            <v>250</v>
          </cell>
        </row>
        <row r="252">
          <cell r="F252">
            <v>251</v>
          </cell>
        </row>
        <row r="253">
          <cell r="F253">
            <v>252</v>
          </cell>
        </row>
        <row r="254">
          <cell r="F254">
            <v>253</v>
          </cell>
        </row>
        <row r="255">
          <cell r="F255">
            <v>254</v>
          </cell>
        </row>
        <row r="256">
          <cell r="F256">
            <v>255</v>
          </cell>
        </row>
        <row r="257">
          <cell r="F257">
            <v>256</v>
          </cell>
        </row>
        <row r="258">
          <cell r="F258">
            <v>257</v>
          </cell>
        </row>
        <row r="259">
          <cell r="F259">
            <v>258</v>
          </cell>
        </row>
        <row r="260">
          <cell r="F260">
            <v>259</v>
          </cell>
        </row>
        <row r="261">
          <cell r="F261">
            <v>260</v>
          </cell>
        </row>
        <row r="262">
          <cell r="F262">
            <v>261</v>
          </cell>
        </row>
        <row r="263">
          <cell r="F263">
            <v>262</v>
          </cell>
        </row>
        <row r="264">
          <cell r="F264">
            <v>263</v>
          </cell>
        </row>
        <row r="265">
          <cell r="F265">
            <v>264</v>
          </cell>
        </row>
        <row r="266">
          <cell r="F266">
            <v>265</v>
          </cell>
        </row>
        <row r="267">
          <cell r="F267">
            <v>266</v>
          </cell>
        </row>
        <row r="268">
          <cell r="F268">
            <v>267</v>
          </cell>
        </row>
        <row r="269">
          <cell r="F269">
            <v>268</v>
          </cell>
        </row>
        <row r="270">
          <cell r="F270">
            <v>269</v>
          </cell>
        </row>
        <row r="271">
          <cell r="F271">
            <v>270</v>
          </cell>
        </row>
        <row r="272">
          <cell r="F272">
            <v>271</v>
          </cell>
        </row>
        <row r="273">
          <cell r="F273">
            <v>272</v>
          </cell>
        </row>
        <row r="274">
          <cell r="F274">
            <v>273</v>
          </cell>
        </row>
        <row r="275">
          <cell r="F275">
            <v>274</v>
          </cell>
        </row>
        <row r="276">
          <cell r="F276">
            <v>275</v>
          </cell>
        </row>
        <row r="277">
          <cell r="F277">
            <v>276</v>
          </cell>
        </row>
        <row r="278">
          <cell r="F278">
            <v>277</v>
          </cell>
        </row>
        <row r="279">
          <cell r="F279">
            <v>278</v>
          </cell>
        </row>
        <row r="280">
          <cell r="F280">
            <v>279</v>
          </cell>
        </row>
        <row r="281">
          <cell r="F281">
            <v>280</v>
          </cell>
        </row>
        <row r="282">
          <cell r="F282">
            <v>281</v>
          </cell>
        </row>
        <row r="283">
          <cell r="F283">
            <v>282</v>
          </cell>
        </row>
        <row r="284">
          <cell r="F284">
            <v>283</v>
          </cell>
        </row>
        <row r="285">
          <cell r="F285">
            <v>284</v>
          </cell>
        </row>
        <row r="286">
          <cell r="F286">
            <v>285</v>
          </cell>
        </row>
        <row r="287">
          <cell r="F287">
            <v>286</v>
          </cell>
        </row>
        <row r="288">
          <cell r="F288">
            <v>287</v>
          </cell>
        </row>
        <row r="289">
          <cell r="F289">
            <v>288</v>
          </cell>
        </row>
        <row r="290">
          <cell r="F290">
            <v>289</v>
          </cell>
        </row>
        <row r="291">
          <cell r="F291">
            <v>290</v>
          </cell>
        </row>
        <row r="292">
          <cell r="F292">
            <v>291</v>
          </cell>
        </row>
        <row r="293">
          <cell r="F293">
            <v>292</v>
          </cell>
        </row>
        <row r="294">
          <cell r="F294">
            <v>293</v>
          </cell>
        </row>
        <row r="295">
          <cell r="F295">
            <v>294</v>
          </cell>
        </row>
        <row r="296">
          <cell r="F296">
            <v>295</v>
          </cell>
        </row>
        <row r="297">
          <cell r="F297">
            <v>296</v>
          </cell>
        </row>
        <row r="298">
          <cell r="F298">
            <v>297</v>
          </cell>
        </row>
        <row r="299">
          <cell r="F299">
            <v>298</v>
          </cell>
        </row>
        <row r="300">
          <cell r="F300">
            <v>299</v>
          </cell>
        </row>
        <row r="301">
          <cell r="F301">
            <v>300</v>
          </cell>
        </row>
        <row r="302">
          <cell r="F302">
            <v>301</v>
          </cell>
        </row>
        <row r="303">
          <cell r="F303">
            <v>302</v>
          </cell>
        </row>
        <row r="304">
          <cell r="F304">
            <v>303</v>
          </cell>
        </row>
        <row r="305">
          <cell r="F305">
            <v>304</v>
          </cell>
        </row>
        <row r="306">
          <cell r="F306">
            <v>305</v>
          </cell>
        </row>
        <row r="307">
          <cell r="F307">
            <v>306</v>
          </cell>
        </row>
        <row r="308">
          <cell r="F308">
            <v>307</v>
          </cell>
        </row>
        <row r="309">
          <cell r="F309">
            <v>308</v>
          </cell>
        </row>
        <row r="310">
          <cell r="F310">
            <v>309</v>
          </cell>
        </row>
        <row r="311">
          <cell r="F311">
            <v>310</v>
          </cell>
        </row>
        <row r="312">
          <cell r="F312">
            <v>311</v>
          </cell>
        </row>
        <row r="313">
          <cell r="F313">
            <v>312</v>
          </cell>
        </row>
        <row r="314">
          <cell r="F314">
            <v>313</v>
          </cell>
        </row>
        <row r="315">
          <cell r="F315">
            <v>314</v>
          </cell>
        </row>
        <row r="316">
          <cell r="F316">
            <v>315</v>
          </cell>
        </row>
        <row r="317">
          <cell r="F317">
            <v>316</v>
          </cell>
        </row>
        <row r="318">
          <cell r="F318">
            <v>317</v>
          </cell>
        </row>
        <row r="319">
          <cell r="F319">
            <v>318</v>
          </cell>
        </row>
        <row r="320">
          <cell r="F320">
            <v>319</v>
          </cell>
        </row>
        <row r="321">
          <cell r="F321">
            <v>320</v>
          </cell>
        </row>
        <row r="322">
          <cell r="F322">
            <v>321</v>
          </cell>
        </row>
        <row r="323">
          <cell r="F323">
            <v>322</v>
          </cell>
        </row>
        <row r="324">
          <cell r="F324">
            <v>323</v>
          </cell>
        </row>
        <row r="325">
          <cell r="F325">
            <v>324</v>
          </cell>
        </row>
        <row r="326">
          <cell r="F326">
            <v>325</v>
          </cell>
        </row>
        <row r="327">
          <cell r="F327">
            <v>326</v>
          </cell>
        </row>
        <row r="328">
          <cell r="F328">
            <v>327</v>
          </cell>
        </row>
        <row r="329">
          <cell r="F329">
            <v>328</v>
          </cell>
        </row>
        <row r="330">
          <cell r="F330">
            <v>329</v>
          </cell>
        </row>
        <row r="331">
          <cell r="F331">
            <v>330</v>
          </cell>
        </row>
        <row r="332">
          <cell r="F332">
            <v>331</v>
          </cell>
        </row>
        <row r="333">
          <cell r="F333">
            <v>332</v>
          </cell>
        </row>
        <row r="334">
          <cell r="F334">
            <v>333</v>
          </cell>
        </row>
        <row r="335">
          <cell r="F335">
            <v>334</v>
          </cell>
        </row>
        <row r="336">
          <cell r="F336">
            <v>335</v>
          </cell>
        </row>
        <row r="337">
          <cell r="F337">
            <v>336</v>
          </cell>
        </row>
        <row r="338">
          <cell r="F338">
            <v>337</v>
          </cell>
        </row>
        <row r="339">
          <cell r="F339">
            <v>338</v>
          </cell>
        </row>
        <row r="340">
          <cell r="F340">
            <v>339</v>
          </cell>
        </row>
        <row r="341">
          <cell r="F341">
            <v>340</v>
          </cell>
        </row>
        <row r="342">
          <cell r="F342">
            <v>341</v>
          </cell>
        </row>
        <row r="343">
          <cell r="F343">
            <v>342</v>
          </cell>
        </row>
        <row r="344">
          <cell r="F344">
            <v>343</v>
          </cell>
        </row>
        <row r="345">
          <cell r="F345">
            <v>344</v>
          </cell>
        </row>
        <row r="346">
          <cell r="F346">
            <v>345</v>
          </cell>
        </row>
        <row r="347">
          <cell r="F347">
            <v>346</v>
          </cell>
        </row>
        <row r="348">
          <cell r="F348">
            <v>347</v>
          </cell>
        </row>
        <row r="349">
          <cell r="F349">
            <v>348</v>
          </cell>
        </row>
        <row r="350">
          <cell r="F350">
            <v>349</v>
          </cell>
        </row>
        <row r="351">
          <cell r="F351">
            <v>350</v>
          </cell>
        </row>
        <row r="352">
          <cell r="F352">
            <v>351</v>
          </cell>
        </row>
        <row r="353">
          <cell r="F353">
            <v>352</v>
          </cell>
        </row>
        <row r="354">
          <cell r="F354">
            <v>353</v>
          </cell>
        </row>
        <row r="355">
          <cell r="F355">
            <v>354</v>
          </cell>
        </row>
        <row r="356">
          <cell r="F356">
            <v>355</v>
          </cell>
        </row>
        <row r="357">
          <cell r="F357">
            <v>356</v>
          </cell>
        </row>
        <row r="358">
          <cell r="F358">
            <v>357</v>
          </cell>
        </row>
        <row r="359">
          <cell r="F359">
            <v>358</v>
          </cell>
        </row>
        <row r="360">
          <cell r="F360">
            <v>359</v>
          </cell>
        </row>
        <row r="361">
          <cell r="F361">
            <v>360</v>
          </cell>
        </row>
        <row r="362">
          <cell r="F362">
            <v>361</v>
          </cell>
        </row>
        <row r="363">
          <cell r="F363">
            <v>362</v>
          </cell>
        </row>
        <row r="364">
          <cell r="F364">
            <v>363</v>
          </cell>
        </row>
        <row r="365">
          <cell r="F365">
            <v>364</v>
          </cell>
        </row>
        <row r="366">
          <cell r="F366">
            <v>365</v>
          </cell>
        </row>
        <row r="367">
          <cell r="F367">
            <v>366</v>
          </cell>
        </row>
        <row r="368">
          <cell r="F368">
            <v>367</v>
          </cell>
        </row>
        <row r="369">
          <cell r="F369">
            <v>368</v>
          </cell>
        </row>
        <row r="370">
          <cell r="F370">
            <v>369</v>
          </cell>
        </row>
        <row r="371">
          <cell r="F371">
            <v>370</v>
          </cell>
        </row>
        <row r="372">
          <cell r="F372">
            <v>371</v>
          </cell>
        </row>
        <row r="373">
          <cell r="F373">
            <v>372</v>
          </cell>
        </row>
        <row r="374">
          <cell r="F374">
            <v>373</v>
          </cell>
        </row>
        <row r="375">
          <cell r="F375">
            <v>374</v>
          </cell>
        </row>
        <row r="376">
          <cell r="F376">
            <v>375</v>
          </cell>
        </row>
        <row r="377">
          <cell r="F377">
            <v>376</v>
          </cell>
        </row>
        <row r="378">
          <cell r="F378">
            <v>377</v>
          </cell>
        </row>
        <row r="379">
          <cell r="F379">
            <v>378</v>
          </cell>
        </row>
        <row r="380">
          <cell r="F380">
            <v>379</v>
          </cell>
        </row>
        <row r="381">
          <cell r="F381">
            <v>380</v>
          </cell>
        </row>
        <row r="382">
          <cell r="F382">
            <v>381</v>
          </cell>
        </row>
        <row r="383">
          <cell r="F383">
            <v>382</v>
          </cell>
        </row>
        <row r="384">
          <cell r="F384">
            <v>383</v>
          </cell>
        </row>
        <row r="385">
          <cell r="F385">
            <v>384</v>
          </cell>
        </row>
        <row r="386">
          <cell r="F386">
            <v>385</v>
          </cell>
        </row>
        <row r="387">
          <cell r="F387">
            <v>386</v>
          </cell>
        </row>
        <row r="388">
          <cell r="F388">
            <v>387</v>
          </cell>
        </row>
        <row r="389">
          <cell r="F389">
            <v>388</v>
          </cell>
        </row>
        <row r="390">
          <cell r="F390">
            <v>389</v>
          </cell>
        </row>
        <row r="391">
          <cell r="F391">
            <v>390</v>
          </cell>
        </row>
        <row r="392">
          <cell r="F392">
            <v>391</v>
          </cell>
        </row>
        <row r="393">
          <cell r="F393">
            <v>392</v>
          </cell>
        </row>
        <row r="394">
          <cell r="F394">
            <v>393</v>
          </cell>
        </row>
        <row r="395">
          <cell r="F395">
            <v>394</v>
          </cell>
        </row>
        <row r="396">
          <cell r="F396">
            <v>395</v>
          </cell>
        </row>
        <row r="397">
          <cell r="F397">
            <v>396</v>
          </cell>
        </row>
        <row r="398">
          <cell r="F398">
            <v>397</v>
          </cell>
        </row>
        <row r="399">
          <cell r="F399">
            <v>398</v>
          </cell>
        </row>
        <row r="400">
          <cell r="F400">
            <v>399</v>
          </cell>
        </row>
        <row r="401">
          <cell r="F401">
            <v>400</v>
          </cell>
        </row>
        <row r="402">
          <cell r="F402">
            <v>401</v>
          </cell>
        </row>
        <row r="403">
          <cell r="F403">
            <v>402</v>
          </cell>
        </row>
        <row r="404">
          <cell r="F404">
            <v>403</v>
          </cell>
        </row>
        <row r="405">
          <cell r="F405">
            <v>404</v>
          </cell>
        </row>
        <row r="406">
          <cell r="F406">
            <v>405</v>
          </cell>
        </row>
        <row r="407">
          <cell r="F407">
            <v>406</v>
          </cell>
        </row>
        <row r="408">
          <cell r="F408">
            <v>407</v>
          </cell>
        </row>
        <row r="409">
          <cell r="F409">
            <v>408</v>
          </cell>
        </row>
        <row r="410">
          <cell r="F410">
            <v>409</v>
          </cell>
        </row>
        <row r="411">
          <cell r="F411">
            <v>410</v>
          </cell>
        </row>
        <row r="412">
          <cell r="F412">
            <v>411</v>
          </cell>
        </row>
        <row r="413">
          <cell r="F413">
            <v>412</v>
          </cell>
        </row>
        <row r="414">
          <cell r="F414">
            <v>413</v>
          </cell>
        </row>
        <row r="415">
          <cell r="F415">
            <v>414</v>
          </cell>
        </row>
        <row r="416">
          <cell r="F416">
            <v>415</v>
          </cell>
        </row>
        <row r="417">
          <cell r="F417">
            <v>416</v>
          </cell>
        </row>
        <row r="418">
          <cell r="F418">
            <v>417</v>
          </cell>
        </row>
        <row r="419">
          <cell r="F419">
            <v>418</v>
          </cell>
        </row>
        <row r="420">
          <cell r="F420">
            <v>419</v>
          </cell>
        </row>
        <row r="421">
          <cell r="F421">
            <v>420</v>
          </cell>
        </row>
        <row r="422">
          <cell r="F422">
            <v>421</v>
          </cell>
        </row>
        <row r="423">
          <cell r="F423">
            <v>422</v>
          </cell>
        </row>
        <row r="424">
          <cell r="F424">
            <v>423</v>
          </cell>
        </row>
        <row r="425">
          <cell r="F425">
            <v>424</v>
          </cell>
        </row>
        <row r="426">
          <cell r="F426">
            <v>425</v>
          </cell>
        </row>
        <row r="427">
          <cell r="F427">
            <v>426</v>
          </cell>
        </row>
        <row r="428">
          <cell r="F428">
            <v>427</v>
          </cell>
        </row>
        <row r="429">
          <cell r="F429">
            <v>428</v>
          </cell>
        </row>
        <row r="430">
          <cell r="F430">
            <v>429</v>
          </cell>
        </row>
        <row r="431">
          <cell r="F431">
            <v>430</v>
          </cell>
        </row>
        <row r="432">
          <cell r="F432">
            <v>431</v>
          </cell>
        </row>
        <row r="433">
          <cell r="F433">
            <v>432</v>
          </cell>
        </row>
        <row r="434">
          <cell r="F434">
            <v>433</v>
          </cell>
        </row>
        <row r="435">
          <cell r="F435">
            <v>434</v>
          </cell>
        </row>
        <row r="436">
          <cell r="F436">
            <v>435</v>
          </cell>
        </row>
        <row r="437">
          <cell r="F437">
            <v>436</v>
          </cell>
        </row>
        <row r="438">
          <cell r="F438">
            <v>437</v>
          </cell>
        </row>
        <row r="439">
          <cell r="F439">
            <v>438</v>
          </cell>
        </row>
        <row r="440">
          <cell r="F440">
            <v>439</v>
          </cell>
        </row>
        <row r="441">
          <cell r="F441">
            <v>440</v>
          </cell>
        </row>
        <row r="442">
          <cell r="F442">
            <v>441</v>
          </cell>
        </row>
        <row r="443">
          <cell r="F443">
            <v>442</v>
          </cell>
        </row>
        <row r="444">
          <cell r="F444">
            <v>443</v>
          </cell>
        </row>
        <row r="445">
          <cell r="F445">
            <v>444</v>
          </cell>
        </row>
        <row r="446">
          <cell r="F446">
            <v>445</v>
          </cell>
        </row>
        <row r="447">
          <cell r="F447">
            <v>446</v>
          </cell>
        </row>
        <row r="448">
          <cell r="F448">
            <v>447</v>
          </cell>
        </row>
        <row r="449">
          <cell r="F449">
            <v>448</v>
          </cell>
        </row>
        <row r="450">
          <cell r="F450">
            <v>449</v>
          </cell>
        </row>
        <row r="451">
          <cell r="F451">
            <v>450</v>
          </cell>
        </row>
        <row r="452">
          <cell r="F452">
            <v>451</v>
          </cell>
        </row>
        <row r="453">
          <cell r="F453">
            <v>452</v>
          </cell>
        </row>
        <row r="454">
          <cell r="F454">
            <v>453</v>
          </cell>
        </row>
        <row r="455">
          <cell r="F455">
            <v>454</v>
          </cell>
        </row>
        <row r="456">
          <cell r="F456">
            <v>455</v>
          </cell>
        </row>
        <row r="457">
          <cell r="F457">
            <v>456</v>
          </cell>
        </row>
        <row r="458">
          <cell r="F458">
            <v>457</v>
          </cell>
        </row>
        <row r="459">
          <cell r="F459">
            <v>458</v>
          </cell>
        </row>
        <row r="460">
          <cell r="F460">
            <v>459</v>
          </cell>
        </row>
        <row r="461">
          <cell r="F461">
            <v>460</v>
          </cell>
        </row>
        <row r="462">
          <cell r="F462">
            <v>461</v>
          </cell>
        </row>
        <row r="463">
          <cell r="F463">
            <v>462</v>
          </cell>
        </row>
        <row r="464">
          <cell r="F464">
            <v>463</v>
          </cell>
        </row>
        <row r="465">
          <cell r="F465">
            <v>464</v>
          </cell>
        </row>
        <row r="466">
          <cell r="F466">
            <v>465</v>
          </cell>
        </row>
        <row r="467">
          <cell r="F467">
            <v>466</v>
          </cell>
        </row>
        <row r="468">
          <cell r="F468">
            <v>467</v>
          </cell>
        </row>
        <row r="469">
          <cell r="F469">
            <v>468</v>
          </cell>
        </row>
        <row r="470">
          <cell r="F470">
            <v>469</v>
          </cell>
        </row>
        <row r="471">
          <cell r="F471">
            <v>470</v>
          </cell>
        </row>
        <row r="472">
          <cell r="F472">
            <v>471</v>
          </cell>
        </row>
        <row r="473">
          <cell r="F473">
            <v>472</v>
          </cell>
        </row>
        <row r="474">
          <cell r="F474">
            <v>473</v>
          </cell>
        </row>
        <row r="475">
          <cell r="F475">
            <v>474</v>
          </cell>
        </row>
        <row r="476">
          <cell r="F476">
            <v>475</v>
          </cell>
        </row>
        <row r="477">
          <cell r="F477">
            <v>476</v>
          </cell>
        </row>
        <row r="478">
          <cell r="F478">
            <v>477</v>
          </cell>
        </row>
        <row r="479">
          <cell r="F479">
            <v>478</v>
          </cell>
        </row>
        <row r="480">
          <cell r="F480">
            <v>479</v>
          </cell>
        </row>
        <row r="481">
          <cell r="F481">
            <v>480</v>
          </cell>
        </row>
        <row r="482">
          <cell r="F482">
            <v>481</v>
          </cell>
        </row>
        <row r="483">
          <cell r="F483">
            <v>482</v>
          </cell>
        </row>
        <row r="484">
          <cell r="F484">
            <v>483</v>
          </cell>
        </row>
        <row r="485">
          <cell r="F485">
            <v>484</v>
          </cell>
        </row>
        <row r="486">
          <cell r="F486">
            <v>485</v>
          </cell>
        </row>
        <row r="487">
          <cell r="F487">
            <v>486</v>
          </cell>
        </row>
        <row r="488">
          <cell r="F488">
            <v>487</v>
          </cell>
        </row>
        <row r="489">
          <cell r="F489">
            <v>488</v>
          </cell>
        </row>
        <row r="490">
          <cell r="F490">
            <v>489</v>
          </cell>
        </row>
        <row r="491">
          <cell r="F491">
            <v>490</v>
          </cell>
        </row>
        <row r="492">
          <cell r="F492">
            <v>491</v>
          </cell>
        </row>
        <row r="493">
          <cell r="F493">
            <v>492</v>
          </cell>
        </row>
        <row r="494">
          <cell r="F494">
            <v>493</v>
          </cell>
        </row>
        <row r="495">
          <cell r="F495">
            <v>494</v>
          </cell>
        </row>
        <row r="496">
          <cell r="F496">
            <v>495</v>
          </cell>
        </row>
        <row r="497">
          <cell r="F497">
            <v>496</v>
          </cell>
        </row>
        <row r="498">
          <cell r="F498">
            <v>497</v>
          </cell>
        </row>
        <row r="499">
          <cell r="F499">
            <v>498</v>
          </cell>
        </row>
        <row r="500">
          <cell r="F500">
            <v>499</v>
          </cell>
        </row>
        <row r="501">
          <cell r="F501">
            <v>500</v>
          </cell>
        </row>
        <row r="502">
          <cell r="F502">
            <v>501</v>
          </cell>
        </row>
        <row r="503">
          <cell r="F503">
            <v>502</v>
          </cell>
        </row>
        <row r="504">
          <cell r="F504">
            <v>503</v>
          </cell>
        </row>
        <row r="505">
          <cell r="F505">
            <v>504</v>
          </cell>
        </row>
        <row r="506">
          <cell r="F506">
            <v>505</v>
          </cell>
        </row>
        <row r="507">
          <cell r="F507">
            <v>506</v>
          </cell>
        </row>
        <row r="508">
          <cell r="F508">
            <v>507</v>
          </cell>
        </row>
        <row r="509">
          <cell r="F509">
            <v>508</v>
          </cell>
        </row>
        <row r="510">
          <cell r="F510">
            <v>509</v>
          </cell>
        </row>
        <row r="511">
          <cell r="F511">
            <v>510</v>
          </cell>
        </row>
        <row r="512">
          <cell r="F512">
            <v>511</v>
          </cell>
        </row>
        <row r="513">
          <cell r="F513">
            <v>512</v>
          </cell>
        </row>
        <row r="514">
          <cell r="F514">
            <v>513</v>
          </cell>
        </row>
        <row r="515">
          <cell r="F515">
            <v>514</v>
          </cell>
        </row>
        <row r="516">
          <cell r="F516">
            <v>515</v>
          </cell>
        </row>
        <row r="517">
          <cell r="F517">
            <v>516</v>
          </cell>
        </row>
        <row r="518">
          <cell r="F518">
            <v>517</v>
          </cell>
        </row>
        <row r="519">
          <cell r="F519">
            <v>518</v>
          </cell>
        </row>
        <row r="520">
          <cell r="F520">
            <v>519</v>
          </cell>
        </row>
        <row r="521">
          <cell r="F521">
            <v>520</v>
          </cell>
        </row>
        <row r="522">
          <cell r="F522">
            <v>521</v>
          </cell>
        </row>
        <row r="523">
          <cell r="F523">
            <v>522</v>
          </cell>
        </row>
        <row r="524">
          <cell r="F524">
            <v>523</v>
          </cell>
        </row>
        <row r="525">
          <cell r="F525">
            <v>524</v>
          </cell>
        </row>
        <row r="526">
          <cell r="F526">
            <v>525</v>
          </cell>
        </row>
        <row r="527">
          <cell r="F527">
            <v>526</v>
          </cell>
        </row>
        <row r="528">
          <cell r="F528">
            <v>527</v>
          </cell>
        </row>
        <row r="529">
          <cell r="F529">
            <v>528</v>
          </cell>
        </row>
        <row r="530">
          <cell r="F530">
            <v>529</v>
          </cell>
        </row>
        <row r="531">
          <cell r="F531">
            <v>530</v>
          </cell>
        </row>
        <row r="532">
          <cell r="F532">
            <v>531</v>
          </cell>
        </row>
        <row r="533">
          <cell r="F533">
            <v>532</v>
          </cell>
        </row>
        <row r="534">
          <cell r="F534">
            <v>533</v>
          </cell>
        </row>
        <row r="535">
          <cell r="F535">
            <v>534</v>
          </cell>
        </row>
        <row r="536">
          <cell r="F536">
            <v>535</v>
          </cell>
        </row>
        <row r="537">
          <cell r="F537">
            <v>536</v>
          </cell>
        </row>
        <row r="538">
          <cell r="F538">
            <v>537</v>
          </cell>
        </row>
        <row r="539">
          <cell r="F539">
            <v>538</v>
          </cell>
        </row>
        <row r="540">
          <cell r="F540">
            <v>539</v>
          </cell>
        </row>
        <row r="541">
          <cell r="F541">
            <v>540</v>
          </cell>
        </row>
        <row r="542">
          <cell r="F542">
            <v>541</v>
          </cell>
        </row>
        <row r="543">
          <cell r="F543">
            <v>542</v>
          </cell>
        </row>
        <row r="544">
          <cell r="F544">
            <v>543</v>
          </cell>
        </row>
        <row r="545">
          <cell r="F545">
            <v>544</v>
          </cell>
        </row>
        <row r="546">
          <cell r="F546">
            <v>545</v>
          </cell>
        </row>
        <row r="547">
          <cell r="F547">
            <v>546</v>
          </cell>
        </row>
        <row r="548">
          <cell r="F548">
            <v>547</v>
          </cell>
        </row>
        <row r="549">
          <cell r="F549">
            <v>548</v>
          </cell>
        </row>
        <row r="550">
          <cell r="F550">
            <v>549</v>
          </cell>
        </row>
        <row r="551">
          <cell r="F551">
            <v>550</v>
          </cell>
        </row>
        <row r="552">
          <cell r="F552">
            <v>551</v>
          </cell>
        </row>
        <row r="553">
          <cell r="F553">
            <v>552</v>
          </cell>
        </row>
        <row r="554">
          <cell r="F554">
            <v>553</v>
          </cell>
        </row>
        <row r="555">
          <cell r="F555">
            <v>554</v>
          </cell>
        </row>
        <row r="556">
          <cell r="F556">
            <v>555</v>
          </cell>
        </row>
        <row r="557">
          <cell r="F557">
            <v>556</v>
          </cell>
        </row>
        <row r="558">
          <cell r="F558">
            <v>557</v>
          </cell>
        </row>
        <row r="559">
          <cell r="F559">
            <v>558</v>
          </cell>
        </row>
        <row r="560">
          <cell r="F560">
            <v>559</v>
          </cell>
        </row>
        <row r="561">
          <cell r="F561">
            <v>560</v>
          </cell>
        </row>
        <row r="562">
          <cell r="F562">
            <v>561</v>
          </cell>
        </row>
        <row r="563">
          <cell r="F563">
            <v>562</v>
          </cell>
        </row>
        <row r="564">
          <cell r="F564">
            <v>563</v>
          </cell>
        </row>
        <row r="565">
          <cell r="F565">
            <v>564</v>
          </cell>
        </row>
        <row r="566">
          <cell r="F566">
            <v>565</v>
          </cell>
        </row>
        <row r="567">
          <cell r="F567">
            <v>566</v>
          </cell>
        </row>
        <row r="568">
          <cell r="F568">
            <v>567</v>
          </cell>
        </row>
        <row r="569">
          <cell r="F569">
            <v>568</v>
          </cell>
        </row>
        <row r="570">
          <cell r="F570">
            <v>569</v>
          </cell>
        </row>
        <row r="571">
          <cell r="F571">
            <v>570</v>
          </cell>
        </row>
        <row r="572">
          <cell r="F572">
            <v>571</v>
          </cell>
        </row>
        <row r="573">
          <cell r="F573">
            <v>572</v>
          </cell>
        </row>
        <row r="574">
          <cell r="F574">
            <v>573</v>
          </cell>
        </row>
        <row r="575">
          <cell r="F575">
            <v>574</v>
          </cell>
        </row>
        <row r="576">
          <cell r="F576">
            <v>575</v>
          </cell>
        </row>
        <row r="577">
          <cell r="F577">
            <v>576</v>
          </cell>
        </row>
        <row r="578">
          <cell r="F578">
            <v>577</v>
          </cell>
        </row>
        <row r="579">
          <cell r="F579">
            <v>578</v>
          </cell>
        </row>
        <row r="580">
          <cell r="F580">
            <v>579</v>
          </cell>
        </row>
        <row r="581">
          <cell r="F581">
            <v>580</v>
          </cell>
        </row>
        <row r="582">
          <cell r="F582">
            <v>581</v>
          </cell>
        </row>
        <row r="583">
          <cell r="F583">
            <v>582</v>
          </cell>
        </row>
        <row r="584">
          <cell r="F584">
            <v>583</v>
          </cell>
        </row>
        <row r="585">
          <cell r="F585">
            <v>584</v>
          </cell>
        </row>
        <row r="586">
          <cell r="F586">
            <v>585</v>
          </cell>
        </row>
        <row r="587">
          <cell r="F587">
            <v>586</v>
          </cell>
        </row>
        <row r="588">
          <cell r="F588">
            <v>587</v>
          </cell>
        </row>
        <row r="589">
          <cell r="F589">
            <v>588</v>
          </cell>
        </row>
        <row r="590">
          <cell r="F590">
            <v>589</v>
          </cell>
        </row>
        <row r="591">
          <cell r="F591">
            <v>590</v>
          </cell>
        </row>
        <row r="592">
          <cell r="F592">
            <v>591</v>
          </cell>
        </row>
        <row r="593">
          <cell r="F593">
            <v>592</v>
          </cell>
        </row>
        <row r="594">
          <cell r="F594">
            <v>593</v>
          </cell>
        </row>
        <row r="595">
          <cell r="F595">
            <v>594</v>
          </cell>
        </row>
        <row r="596">
          <cell r="F596">
            <v>595</v>
          </cell>
        </row>
        <row r="597">
          <cell r="F597">
            <v>596</v>
          </cell>
        </row>
        <row r="598">
          <cell r="F598">
            <v>597</v>
          </cell>
        </row>
        <row r="599">
          <cell r="F599">
            <v>598</v>
          </cell>
        </row>
        <row r="600">
          <cell r="F600">
            <v>599</v>
          </cell>
        </row>
        <row r="601">
          <cell r="F601">
            <v>600</v>
          </cell>
        </row>
        <row r="602">
          <cell r="F602">
            <v>601</v>
          </cell>
        </row>
        <row r="603">
          <cell r="F603">
            <v>602</v>
          </cell>
        </row>
        <row r="604">
          <cell r="F604">
            <v>603</v>
          </cell>
        </row>
        <row r="605">
          <cell r="F605">
            <v>604</v>
          </cell>
        </row>
        <row r="606">
          <cell r="F606">
            <v>605</v>
          </cell>
        </row>
        <row r="607">
          <cell r="F607">
            <v>606</v>
          </cell>
        </row>
        <row r="608">
          <cell r="F608">
            <v>607</v>
          </cell>
        </row>
        <row r="609">
          <cell r="F609">
            <v>608</v>
          </cell>
        </row>
        <row r="610">
          <cell r="F610">
            <v>609</v>
          </cell>
        </row>
        <row r="611">
          <cell r="F611">
            <v>610</v>
          </cell>
        </row>
        <row r="612">
          <cell r="F612">
            <v>611</v>
          </cell>
        </row>
        <row r="613">
          <cell r="F613">
            <v>612</v>
          </cell>
        </row>
        <row r="614">
          <cell r="F614">
            <v>613</v>
          </cell>
        </row>
        <row r="615">
          <cell r="F615">
            <v>614</v>
          </cell>
        </row>
        <row r="616">
          <cell r="F616">
            <v>615</v>
          </cell>
        </row>
        <row r="617">
          <cell r="F617">
            <v>616</v>
          </cell>
        </row>
        <row r="618">
          <cell r="F618">
            <v>617</v>
          </cell>
        </row>
        <row r="619">
          <cell r="F619">
            <v>618</v>
          </cell>
        </row>
        <row r="620">
          <cell r="F620">
            <v>619</v>
          </cell>
        </row>
        <row r="621">
          <cell r="F621">
            <v>620</v>
          </cell>
        </row>
        <row r="622">
          <cell r="F622">
            <v>621</v>
          </cell>
        </row>
        <row r="623">
          <cell r="F623">
            <v>622</v>
          </cell>
        </row>
        <row r="624">
          <cell r="F624">
            <v>623</v>
          </cell>
        </row>
        <row r="625">
          <cell r="F625">
            <v>624</v>
          </cell>
        </row>
        <row r="626">
          <cell r="F626">
            <v>625</v>
          </cell>
        </row>
        <row r="627">
          <cell r="F627">
            <v>626</v>
          </cell>
        </row>
        <row r="628">
          <cell r="F628">
            <v>627</v>
          </cell>
        </row>
        <row r="629">
          <cell r="F629">
            <v>628</v>
          </cell>
        </row>
        <row r="630">
          <cell r="F630">
            <v>629</v>
          </cell>
        </row>
        <row r="631">
          <cell r="F631">
            <v>630</v>
          </cell>
        </row>
        <row r="632">
          <cell r="F632">
            <v>631</v>
          </cell>
        </row>
        <row r="633">
          <cell r="F633">
            <v>632</v>
          </cell>
        </row>
        <row r="634">
          <cell r="F634">
            <v>633</v>
          </cell>
        </row>
        <row r="635">
          <cell r="F635">
            <v>634</v>
          </cell>
        </row>
        <row r="636">
          <cell r="F636">
            <v>635</v>
          </cell>
        </row>
        <row r="637">
          <cell r="F637">
            <v>636</v>
          </cell>
        </row>
        <row r="638">
          <cell r="F638">
            <v>637</v>
          </cell>
        </row>
        <row r="639">
          <cell r="F639">
            <v>638</v>
          </cell>
        </row>
        <row r="640">
          <cell r="F640">
            <v>639</v>
          </cell>
        </row>
        <row r="641">
          <cell r="F641">
            <v>640</v>
          </cell>
        </row>
        <row r="642">
          <cell r="F642">
            <v>641</v>
          </cell>
        </row>
        <row r="643">
          <cell r="F643">
            <v>642</v>
          </cell>
        </row>
        <row r="644">
          <cell r="F644">
            <v>643</v>
          </cell>
        </row>
        <row r="645">
          <cell r="F645">
            <v>644</v>
          </cell>
        </row>
        <row r="646">
          <cell r="F646">
            <v>645</v>
          </cell>
        </row>
        <row r="647">
          <cell r="F647">
            <v>646</v>
          </cell>
        </row>
        <row r="648">
          <cell r="F648">
            <v>647</v>
          </cell>
        </row>
        <row r="649">
          <cell r="F649">
            <v>648</v>
          </cell>
        </row>
        <row r="650">
          <cell r="F650">
            <v>649</v>
          </cell>
        </row>
        <row r="651">
          <cell r="F651">
            <v>650</v>
          </cell>
        </row>
        <row r="652">
          <cell r="F652">
            <v>651</v>
          </cell>
        </row>
        <row r="653">
          <cell r="F653">
            <v>652</v>
          </cell>
        </row>
        <row r="654">
          <cell r="F654">
            <v>653</v>
          </cell>
        </row>
        <row r="655">
          <cell r="F655">
            <v>654</v>
          </cell>
        </row>
        <row r="656">
          <cell r="F656">
            <v>655</v>
          </cell>
        </row>
        <row r="657">
          <cell r="F657">
            <v>656</v>
          </cell>
        </row>
        <row r="658">
          <cell r="F658">
            <v>657</v>
          </cell>
        </row>
        <row r="659">
          <cell r="F659">
            <v>658</v>
          </cell>
        </row>
        <row r="660">
          <cell r="F660">
            <v>659</v>
          </cell>
        </row>
        <row r="661">
          <cell r="F661">
            <v>660</v>
          </cell>
        </row>
        <row r="662">
          <cell r="F662">
            <v>661</v>
          </cell>
        </row>
        <row r="663">
          <cell r="F663">
            <v>662</v>
          </cell>
        </row>
        <row r="664">
          <cell r="F664">
            <v>663</v>
          </cell>
        </row>
        <row r="665">
          <cell r="F665">
            <v>664</v>
          </cell>
        </row>
        <row r="666">
          <cell r="F666">
            <v>665</v>
          </cell>
        </row>
        <row r="667">
          <cell r="F667">
            <v>666</v>
          </cell>
        </row>
        <row r="668">
          <cell r="F668">
            <v>667</v>
          </cell>
        </row>
        <row r="669">
          <cell r="F669">
            <v>668</v>
          </cell>
        </row>
        <row r="670">
          <cell r="F670">
            <v>669</v>
          </cell>
        </row>
        <row r="671">
          <cell r="F671">
            <v>670</v>
          </cell>
        </row>
        <row r="672">
          <cell r="F672">
            <v>671</v>
          </cell>
        </row>
        <row r="673">
          <cell r="F673">
            <v>672</v>
          </cell>
        </row>
        <row r="674">
          <cell r="F674">
            <v>673</v>
          </cell>
        </row>
        <row r="675">
          <cell r="F675">
            <v>674</v>
          </cell>
        </row>
        <row r="676">
          <cell r="F676">
            <v>675</v>
          </cell>
        </row>
        <row r="677">
          <cell r="F677">
            <v>676</v>
          </cell>
        </row>
        <row r="678">
          <cell r="F678">
            <v>677</v>
          </cell>
        </row>
        <row r="679">
          <cell r="F679">
            <v>678</v>
          </cell>
        </row>
        <row r="680">
          <cell r="F680">
            <v>679</v>
          </cell>
        </row>
        <row r="681">
          <cell r="F681">
            <v>680</v>
          </cell>
        </row>
        <row r="682">
          <cell r="F682">
            <v>681</v>
          </cell>
        </row>
        <row r="683">
          <cell r="F683">
            <v>682</v>
          </cell>
        </row>
        <row r="684">
          <cell r="F684">
            <v>683</v>
          </cell>
        </row>
        <row r="685">
          <cell r="F685">
            <v>684</v>
          </cell>
        </row>
        <row r="686">
          <cell r="F686">
            <v>685</v>
          </cell>
        </row>
        <row r="687">
          <cell r="F687">
            <v>686</v>
          </cell>
        </row>
        <row r="688">
          <cell r="F688">
            <v>687</v>
          </cell>
        </row>
        <row r="689">
          <cell r="F689">
            <v>688</v>
          </cell>
        </row>
        <row r="690">
          <cell r="F690">
            <v>689</v>
          </cell>
        </row>
        <row r="691">
          <cell r="F691">
            <v>690</v>
          </cell>
        </row>
        <row r="692">
          <cell r="F692">
            <v>691</v>
          </cell>
        </row>
        <row r="693">
          <cell r="F693">
            <v>692</v>
          </cell>
        </row>
        <row r="694">
          <cell r="F694">
            <v>693</v>
          </cell>
        </row>
        <row r="695">
          <cell r="F695">
            <v>694</v>
          </cell>
        </row>
        <row r="696">
          <cell r="F696">
            <v>695</v>
          </cell>
        </row>
        <row r="697">
          <cell r="F697">
            <v>696</v>
          </cell>
        </row>
        <row r="698">
          <cell r="F698">
            <v>697</v>
          </cell>
        </row>
        <row r="699">
          <cell r="F699">
            <v>698</v>
          </cell>
        </row>
        <row r="700">
          <cell r="F700">
            <v>699</v>
          </cell>
        </row>
        <row r="701">
          <cell r="F701">
            <v>700</v>
          </cell>
        </row>
        <row r="702">
          <cell r="F702">
            <v>701</v>
          </cell>
        </row>
        <row r="703">
          <cell r="F703">
            <v>702</v>
          </cell>
        </row>
        <row r="704">
          <cell r="F704">
            <v>703</v>
          </cell>
        </row>
        <row r="705">
          <cell r="F705">
            <v>704</v>
          </cell>
        </row>
        <row r="706">
          <cell r="F706">
            <v>705</v>
          </cell>
        </row>
        <row r="707">
          <cell r="F707">
            <v>706</v>
          </cell>
        </row>
        <row r="708">
          <cell r="F708">
            <v>707</v>
          </cell>
        </row>
        <row r="709">
          <cell r="F709">
            <v>708</v>
          </cell>
        </row>
        <row r="710">
          <cell r="F710">
            <v>709</v>
          </cell>
        </row>
        <row r="711">
          <cell r="F711">
            <v>710</v>
          </cell>
        </row>
        <row r="712">
          <cell r="F712">
            <v>711</v>
          </cell>
        </row>
        <row r="713">
          <cell r="F713">
            <v>712</v>
          </cell>
        </row>
        <row r="714">
          <cell r="F714">
            <v>713</v>
          </cell>
        </row>
        <row r="715">
          <cell r="F715">
            <v>714</v>
          </cell>
        </row>
        <row r="716">
          <cell r="F716">
            <v>715</v>
          </cell>
        </row>
        <row r="717">
          <cell r="F717">
            <v>716</v>
          </cell>
        </row>
        <row r="718">
          <cell r="F718">
            <v>717</v>
          </cell>
        </row>
        <row r="719">
          <cell r="F719">
            <v>718</v>
          </cell>
        </row>
        <row r="720">
          <cell r="F720">
            <v>719</v>
          </cell>
        </row>
        <row r="721">
          <cell r="F721">
            <v>720</v>
          </cell>
        </row>
        <row r="722">
          <cell r="F722">
            <v>721</v>
          </cell>
        </row>
        <row r="723">
          <cell r="F723">
            <v>722</v>
          </cell>
        </row>
        <row r="724">
          <cell r="F724">
            <v>723</v>
          </cell>
        </row>
        <row r="725">
          <cell r="F725">
            <v>724</v>
          </cell>
        </row>
        <row r="726">
          <cell r="F726">
            <v>725</v>
          </cell>
        </row>
        <row r="727">
          <cell r="F727">
            <v>726</v>
          </cell>
        </row>
        <row r="728">
          <cell r="F728">
            <v>727</v>
          </cell>
        </row>
        <row r="729">
          <cell r="F729">
            <v>728</v>
          </cell>
        </row>
        <row r="730">
          <cell r="F730">
            <v>729</v>
          </cell>
        </row>
        <row r="731">
          <cell r="F731">
            <v>730</v>
          </cell>
        </row>
        <row r="732">
          <cell r="F732">
            <v>731</v>
          </cell>
        </row>
        <row r="733">
          <cell r="F733">
            <v>732</v>
          </cell>
        </row>
        <row r="734">
          <cell r="F734">
            <v>733</v>
          </cell>
        </row>
        <row r="735">
          <cell r="F735">
            <v>734</v>
          </cell>
        </row>
        <row r="736">
          <cell r="F736">
            <v>735</v>
          </cell>
        </row>
        <row r="737">
          <cell r="F737">
            <v>736</v>
          </cell>
        </row>
        <row r="738">
          <cell r="F738">
            <v>737</v>
          </cell>
        </row>
        <row r="739">
          <cell r="F739">
            <v>738</v>
          </cell>
        </row>
        <row r="740">
          <cell r="F740">
            <v>739</v>
          </cell>
        </row>
        <row r="741">
          <cell r="F741">
            <v>740</v>
          </cell>
        </row>
        <row r="742">
          <cell r="F742">
            <v>741</v>
          </cell>
        </row>
        <row r="743">
          <cell r="F743">
            <v>742</v>
          </cell>
        </row>
        <row r="744">
          <cell r="F744">
            <v>743</v>
          </cell>
        </row>
        <row r="745">
          <cell r="F745">
            <v>744</v>
          </cell>
        </row>
        <row r="746">
          <cell r="F746">
            <v>745</v>
          </cell>
        </row>
        <row r="747">
          <cell r="F747">
            <v>746</v>
          </cell>
        </row>
        <row r="748">
          <cell r="F748">
            <v>747</v>
          </cell>
        </row>
        <row r="749">
          <cell r="F749">
            <v>748</v>
          </cell>
        </row>
        <row r="750">
          <cell r="F750">
            <v>749</v>
          </cell>
        </row>
        <row r="751">
          <cell r="F751">
            <v>750</v>
          </cell>
        </row>
        <row r="752">
          <cell r="F752">
            <v>751</v>
          </cell>
        </row>
        <row r="753">
          <cell r="F753">
            <v>752</v>
          </cell>
        </row>
        <row r="754">
          <cell r="F754">
            <v>753</v>
          </cell>
        </row>
        <row r="755">
          <cell r="F755">
            <v>754</v>
          </cell>
        </row>
        <row r="756">
          <cell r="F756">
            <v>755</v>
          </cell>
        </row>
        <row r="757">
          <cell r="F757">
            <v>756</v>
          </cell>
        </row>
        <row r="758">
          <cell r="F758">
            <v>757</v>
          </cell>
        </row>
        <row r="759">
          <cell r="F759">
            <v>758</v>
          </cell>
        </row>
        <row r="760">
          <cell r="F760">
            <v>759</v>
          </cell>
        </row>
        <row r="761">
          <cell r="F761">
            <v>760</v>
          </cell>
        </row>
        <row r="762">
          <cell r="F762">
            <v>761</v>
          </cell>
        </row>
        <row r="763">
          <cell r="F763">
            <v>762</v>
          </cell>
        </row>
        <row r="764">
          <cell r="F764">
            <v>763</v>
          </cell>
        </row>
        <row r="765">
          <cell r="F765">
            <v>764</v>
          </cell>
        </row>
        <row r="766">
          <cell r="F766">
            <v>765</v>
          </cell>
        </row>
        <row r="767">
          <cell r="F767">
            <v>766</v>
          </cell>
        </row>
        <row r="768">
          <cell r="F768">
            <v>767</v>
          </cell>
        </row>
        <row r="769">
          <cell r="F769">
            <v>768</v>
          </cell>
        </row>
        <row r="770">
          <cell r="F770">
            <v>769</v>
          </cell>
        </row>
        <row r="771">
          <cell r="F771">
            <v>770</v>
          </cell>
        </row>
        <row r="772">
          <cell r="F772">
            <v>771</v>
          </cell>
        </row>
        <row r="773">
          <cell r="F773">
            <v>772</v>
          </cell>
        </row>
        <row r="774">
          <cell r="F774">
            <v>773</v>
          </cell>
        </row>
        <row r="775">
          <cell r="F775">
            <v>774</v>
          </cell>
        </row>
        <row r="776">
          <cell r="F776">
            <v>775</v>
          </cell>
        </row>
        <row r="777">
          <cell r="F777">
            <v>776</v>
          </cell>
        </row>
        <row r="778">
          <cell r="F778">
            <v>777</v>
          </cell>
        </row>
        <row r="779">
          <cell r="F779">
            <v>778</v>
          </cell>
        </row>
        <row r="780">
          <cell r="F780">
            <v>779</v>
          </cell>
        </row>
        <row r="781">
          <cell r="F781">
            <v>780</v>
          </cell>
        </row>
        <row r="782">
          <cell r="F782">
            <v>781</v>
          </cell>
        </row>
        <row r="783">
          <cell r="F783">
            <v>782</v>
          </cell>
        </row>
        <row r="784">
          <cell r="F784">
            <v>783</v>
          </cell>
        </row>
        <row r="785">
          <cell r="F785">
            <v>784</v>
          </cell>
        </row>
        <row r="786">
          <cell r="F786">
            <v>785</v>
          </cell>
        </row>
        <row r="787">
          <cell r="F787">
            <v>786</v>
          </cell>
        </row>
        <row r="788">
          <cell r="F788">
            <v>787</v>
          </cell>
        </row>
        <row r="789">
          <cell r="F789">
            <v>788</v>
          </cell>
        </row>
        <row r="790">
          <cell r="F790">
            <v>789</v>
          </cell>
        </row>
        <row r="791">
          <cell r="F791">
            <v>790</v>
          </cell>
        </row>
        <row r="792">
          <cell r="F792">
            <v>791</v>
          </cell>
        </row>
        <row r="793">
          <cell r="F793">
            <v>792</v>
          </cell>
        </row>
        <row r="794">
          <cell r="F794">
            <v>793</v>
          </cell>
        </row>
        <row r="795">
          <cell r="F795">
            <v>794</v>
          </cell>
        </row>
        <row r="796">
          <cell r="F796">
            <v>795</v>
          </cell>
        </row>
        <row r="797">
          <cell r="F797">
            <v>796</v>
          </cell>
        </row>
        <row r="798">
          <cell r="F798">
            <v>797</v>
          </cell>
        </row>
        <row r="799">
          <cell r="F799">
            <v>798</v>
          </cell>
        </row>
        <row r="800">
          <cell r="F800">
            <v>799</v>
          </cell>
        </row>
        <row r="801">
          <cell r="F801">
            <v>800</v>
          </cell>
        </row>
        <row r="802">
          <cell r="F802">
            <v>801</v>
          </cell>
        </row>
        <row r="803">
          <cell r="F803">
            <v>802</v>
          </cell>
        </row>
        <row r="804">
          <cell r="F804">
            <v>803</v>
          </cell>
        </row>
        <row r="805">
          <cell r="F805">
            <v>804</v>
          </cell>
        </row>
        <row r="806">
          <cell r="F806">
            <v>805</v>
          </cell>
        </row>
        <row r="807">
          <cell r="F807">
            <v>806</v>
          </cell>
        </row>
        <row r="808">
          <cell r="F808">
            <v>807</v>
          </cell>
        </row>
        <row r="809">
          <cell r="F809">
            <v>808</v>
          </cell>
        </row>
        <row r="810">
          <cell r="F810">
            <v>809</v>
          </cell>
        </row>
        <row r="811">
          <cell r="F811">
            <v>810</v>
          </cell>
        </row>
        <row r="812">
          <cell r="F812">
            <v>811</v>
          </cell>
        </row>
        <row r="813">
          <cell r="F813">
            <v>812</v>
          </cell>
        </row>
        <row r="814">
          <cell r="F814">
            <v>813</v>
          </cell>
        </row>
        <row r="815">
          <cell r="F815">
            <v>814</v>
          </cell>
        </row>
        <row r="816">
          <cell r="F816">
            <v>815</v>
          </cell>
        </row>
        <row r="817">
          <cell r="F817">
            <v>816</v>
          </cell>
        </row>
        <row r="818">
          <cell r="F818">
            <v>817</v>
          </cell>
        </row>
        <row r="819">
          <cell r="F819">
            <v>818</v>
          </cell>
        </row>
        <row r="820">
          <cell r="F820">
            <v>819</v>
          </cell>
        </row>
        <row r="821">
          <cell r="F821">
            <v>820</v>
          </cell>
        </row>
        <row r="822">
          <cell r="F822">
            <v>821</v>
          </cell>
        </row>
        <row r="823">
          <cell r="F823">
            <v>822</v>
          </cell>
        </row>
        <row r="824">
          <cell r="F824">
            <v>823</v>
          </cell>
        </row>
        <row r="825">
          <cell r="F825">
            <v>824</v>
          </cell>
        </row>
        <row r="826">
          <cell r="F826">
            <v>825</v>
          </cell>
        </row>
        <row r="827">
          <cell r="F827">
            <v>826</v>
          </cell>
        </row>
        <row r="828">
          <cell r="F828">
            <v>827</v>
          </cell>
        </row>
        <row r="829">
          <cell r="F829">
            <v>828</v>
          </cell>
        </row>
        <row r="830">
          <cell r="F830">
            <v>829</v>
          </cell>
        </row>
        <row r="831">
          <cell r="F831">
            <v>830</v>
          </cell>
        </row>
        <row r="832">
          <cell r="F832">
            <v>831</v>
          </cell>
        </row>
        <row r="833">
          <cell r="F833">
            <v>832</v>
          </cell>
        </row>
        <row r="834">
          <cell r="F834">
            <v>833</v>
          </cell>
        </row>
        <row r="835">
          <cell r="F835">
            <v>834</v>
          </cell>
        </row>
        <row r="836">
          <cell r="F836">
            <v>835</v>
          </cell>
        </row>
        <row r="837">
          <cell r="F837">
            <v>836</v>
          </cell>
        </row>
        <row r="838">
          <cell r="F838">
            <v>837</v>
          </cell>
        </row>
        <row r="839">
          <cell r="F839">
            <v>838</v>
          </cell>
        </row>
        <row r="840">
          <cell r="F840">
            <v>839</v>
          </cell>
        </row>
        <row r="841">
          <cell r="F841">
            <v>840</v>
          </cell>
        </row>
        <row r="842">
          <cell r="F842">
            <v>841</v>
          </cell>
        </row>
        <row r="843">
          <cell r="F843">
            <v>842</v>
          </cell>
        </row>
        <row r="844">
          <cell r="F844">
            <v>843</v>
          </cell>
        </row>
        <row r="845">
          <cell r="F845">
            <v>844</v>
          </cell>
        </row>
        <row r="846">
          <cell r="F846">
            <v>845</v>
          </cell>
        </row>
        <row r="847">
          <cell r="F847">
            <v>846</v>
          </cell>
        </row>
        <row r="848">
          <cell r="F848">
            <v>847</v>
          </cell>
        </row>
        <row r="849">
          <cell r="F849">
            <v>848</v>
          </cell>
        </row>
        <row r="850">
          <cell r="F850">
            <v>849</v>
          </cell>
        </row>
        <row r="851">
          <cell r="F851">
            <v>850</v>
          </cell>
        </row>
        <row r="852">
          <cell r="F852">
            <v>851</v>
          </cell>
        </row>
        <row r="853">
          <cell r="F853">
            <v>852</v>
          </cell>
        </row>
        <row r="854">
          <cell r="F854">
            <v>853</v>
          </cell>
        </row>
        <row r="855">
          <cell r="F855">
            <v>854</v>
          </cell>
        </row>
        <row r="856">
          <cell r="F856">
            <v>855</v>
          </cell>
        </row>
        <row r="857">
          <cell r="F857">
            <v>856</v>
          </cell>
        </row>
        <row r="858">
          <cell r="F858">
            <v>857</v>
          </cell>
        </row>
        <row r="859">
          <cell r="F859">
            <v>858</v>
          </cell>
        </row>
        <row r="860">
          <cell r="F860">
            <v>859</v>
          </cell>
        </row>
        <row r="861">
          <cell r="F861">
            <v>860</v>
          </cell>
        </row>
        <row r="862">
          <cell r="F862">
            <v>861</v>
          </cell>
        </row>
        <row r="863">
          <cell r="F863">
            <v>862</v>
          </cell>
        </row>
        <row r="864">
          <cell r="F864">
            <v>863</v>
          </cell>
        </row>
        <row r="865">
          <cell r="F865">
            <v>864</v>
          </cell>
        </row>
        <row r="866">
          <cell r="F866">
            <v>865</v>
          </cell>
        </row>
        <row r="867">
          <cell r="F867">
            <v>866</v>
          </cell>
        </row>
        <row r="868">
          <cell r="F868">
            <v>867</v>
          </cell>
        </row>
        <row r="869">
          <cell r="F869">
            <v>868</v>
          </cell>
        </row>
        <row r="870">
          <cell r="F870">
            <v>869</v>
          </cell>
        </row>
        <row r="871">
          <cell r="F871">
            <v>870</v>
          </cell>
        </row>
        <row r="872">
          <cell r="F872">
            <v>871</v>
          </cell>
        </row>
        <row r="873">
          <cell r="F873">
            <v>872</v>
          </cell>
        </row>
        <row r="874">
          <cell r="F874">
            <v>873</v>
          </cell>
        </row>
        <row r="875">
          <cell r="F875">
            <v>874</v>
          </cell>
        </row>
        <row r="876">
          <cell r="F876">
            <v>875</v>
          </cell>
        </row>
        <row r="877">
          <cell r="F877">
            <v>876</v>
          </cell>
        </row>
        <row r="878">
          <cell r="F878">
            <v>877</v>
          </cell>
        </row>
        <row r="879">
          <cell r="F879">
            <v>878</v>
          </cell>
        </row>
        <row r="880">
          <cell r="F880">
            <v>879</v>
          </cell>
        </row>
        <row r="881">
          <cell r="F881">
            <v>880</v>
          </cell>
        </row>
        <row r="882">
          <cell r="F882">
            <v>881</v>
          </cell>
        </row>
        <row r="883">
          <cell r="F883">
            <v>882</v>
          </cell>
        </row>
        <row r="884">
          <cell r="F884">
            <v>883</v>
          </cell>
        </row>
        <row r="885">
          <cell r="F885">
            <v>884</v>
          </cell>
        </row>
        <row r="886">
          <cell r="F886">
            <v>885</v>
          </cell>
        </row>
        <row r="887">
          <cell r="F887">
            <v>886</v>
          </cell>
        </row>
        <row r="888">
          <cell r="F888">
            <v>887</v>
          </cell>
        </row>
        <row r="889">
          <cell r="F889">
            <v>888</v>
          </cell>
        </row>
        <row r="890">
          <cell r="F890">
            <v>889</v>
          </cell>
        </row>
        <row r="891">
          <cell r="F891">
            <v>890</v>
          </cell>
        </row>
        <row r="892">
          <cell r="F892">
            <v>891</v>
          </cell>
        </row>
        <row r="893">
          <cell r="F893">
            <v>892</v>
          </cell>
        </row>
        <row r="894">
          <cell r="F894">
            <v>893</v>
          </cell>
        </row>
        <row r="895">
          <cell r="F895">
            <v>894</v>
          </cell>
        </row>
        <row r="896">
          <cell r="F896">
            <v>895</v>
          </cell>
        </row>
        <row r="897">
          <cell r="F897">
            <v>896</v>
          </cell>
        </row>
        <row r="898">
          <cell r="F898">
            <v>897</v>
          </cell>
        </row>
        <row r="899">
          <cell r="F899">
            <v>898</v>
          </cell>
        </row>
        <row r="900">
          <cell r="F900">
            <v>899</v>
          </cell>
        </row>
        <row r="901">
          <cell r="F901">
            <v>900</v>
          </cell>
        </row>
        <row r="902">
          <cell r="F902">
            <v>901</v>
          </cell>
        </row>
        <row r="903">
          <cell r="F903">
            <v>902</v>
          </cell>
        </row>
        <row r="904">
          <cell r="F904">
            <v>903</v>
          </cell>
        </row>
        <row r="905">
          <cell r="F905">
            <v>904</v>
          </cell>
        </row>
        <row r="906">
          <cell r="F906">
            <v>905</v>
          </cell>
        </row>
        <row r="907">
          <cell r="F907">
            <v>906</v>
          </cell>
        </row>
        <row r="908">
          <cell r="F908">
            <v>907</v>
          </cell>
        </row>
        <row r="909">
          <cell r="F909">
            <v>908</v>
          </cell>
        </row>
        <row r="910">
          <cell r="F910">
            <v>909</v>
          </cell>
        </row>
        <row r="911">
          <cell r="F911">
            <v>910</v>
          </cell>
        </row>
        <row r="912">
          <cell r="F912">
            <v>911</v>
          </cell>
        </row>
        <row r="913">
          <cell r="F913">
            <v>912</v>
          </cell>
        </row>
        <row r="914">
          <cell r="F914">
            <v>913</v>
          </cell>
        </row>
        <row r="915">
          <cell r="F915">
            <v>914</v>
          </cell>
        </row>
        <row r="916">
          <cell r="F916">
            <v>915</v>
          </cell>
        </row>
        <row r="917">
          <cell r="F917">
            <v>916</v>
          </cell>
        </row>
        <row r="918">
          <cell r="F918">
            <v>917</v>
          </cell>
        </row>
        <row r="919">
          <cell r="F919">
            <v>918</v>
          </cell>
        </row>
        <row r="920">
          <cell r="F920">
            <v>919</v>
          </cell>
        </row>
        <row r="921">
          <cell r="F921">
            <v>920</v>
          </cell>
        </row>
        <row r="922">
          <cell r="F922">
            <v>921</v>
          </cell>
        </row>
        <row r="923">
          <cell r="F923">
            <v>922</v>
          </cell>
        </row>
        <row r="924">
          <cell r="F924">
            <v>923</v>
          </cell>
        </row>
        <row r="925">
          <cell r="F925">
            <v>924</v>
          </cell>
        </row>
        <row r="926">
          <cell r="F926">
            <v>925</v>
          </cell>
        </row>
        <row r="927">
          <cell r="F927">
            <v>926</v>
          </cell>
        </row>
        <row r="928">
          <cell r="F928">
            <v>927</v>
          </cell>
        </row>
        <row r="929">
          <cell r="F929">
            <v>928</v>
          </cell>
        </row>
        <row r="930">
          <cell r="F930">
            <v>929</v>
          </cell>
        </row>
        <row r="931">
          <cell r="F931">
            <v>930</v>
          </cell>
        </row>
        <row r="932">
          <cell r="F932">
            <v>931</v>
          </cell>
        </row>
        <row r="933">
          <cell r="F933">
            <v>932</v>
          </cell>
        </row>
        <row r="934">
          <cell r="F934">
            <v>933</v>
          </cell>
        </row>
        <row r="935">
          <cell r="F935">
            <v>934</v>
          </cell>
        </row>
        <row r="936">
          <cell r="F936">
            <v>935</v>
          </cell>
        </row>
        <row r="937">
          <cell r="F937">
            <v>936</v>
          </cell>
        </row>
        <row r="938">
          <cell r="F938">
            <v>937</v>
          </cell>
        </row>
        <row r="939">
          <cell r="F939">
            <v>938</v>
          </cell>
        </row>
        <row r="940">
          <cell r="F940">
            <v>939</v>
          </cell>
        </row>
        <row r="941">
          <cell r="F941">
            <v>940</v>
          </cell>
        </row>
        <row r="942">
          <cell r="F942">
            <v>941</v>
          </cell>
        </row>
        <row r="943">
          <cell r="F943">
            <v>942</v>
          </cell>
        </row>
        <row r="944">
          <cell r="F944">
            <v>943</v>
          </cell>
        </row>
        <row r="945">
          <cell r="F945">
            <v>944</v>
          </cell>
        </row>
        <row r="946">
          <cell r="F946">
            <v>945</v>
          </cell>
        </row>
        <row r="947">
          <cell r="F947">
            <v>946</v>
          </cell>
        </row>
        <row r="948">
          <cell r="F948">
            <v>947</v>
          </cell>
        </row>
        <row r="949">
          <cell r="F949">
            <v>948</v>
          </cell>
        </row>
        <row r="950">
          <cell r="F950">
            <v>949</v>
          </cell>
        </row>
        <row r="951">
          <cell r="F951">
            <v>950</v>
          </cell>
        </row>
        <row r="952">
          <cell r="F952">
            <v>951</v>
          </cell>
        </row>
        <row r="953">
          <cell r="F953">
            <v>952</v>
          </cell>
        </row>
        <row r="954">
          <cell r="F954">
            <v>953</v>
          </cell>
        </row>
        <row r="955">
          <cell r="F955">
            <v>954</v>
          </cell>
        </row>
        <row r="956">
          <cell r="F956">
            <v>955</v>
          </cell>
        </row>
        <row r="957">
          <cell r="F957">
            <v>956</v>
          </cell>
        </row>
        <row r="958">
          <cell r="F958">
            <v>957</v>
          </cell>
        </row>
        <row r="959">
          <cell r="F959">
            <v>958</v>
          </cell>
        </row>
        <row r="960">
          <cell r="F960">
            <v>959</v>
          </cell>
        </row>
        <row r="961">
          <cell r="F961">
            <v>960</v>
          </cell>
        </row>
        <row r="962">
          <cell r="F962">
            <v>961</v>
          </cell>
        </row>
        <row r="963">
          <cell r="F963">
            <v>962</v>
          </cell>
        </row>
        <row r="964">
          <cell r="F964">
            <v>963</v>
          </cell>
        </row>
        <row r="965">
          <cell r="F965">
            <v>964</v>
          </cell>
        </row>
        <row r="966">
          <cell r="F966">
            <v>965</v>
          </cell>
        </row>
        <row r="967">
          <cell r="F967">
            <v>966</v>
          </cell>
        </row>
        <row r="968">
          <cell r="F968">
            <v>967</v>
          </cell>
        </row>
        <row r="969">
          <cell r="F969">
            <v>968</v>
          </cell>
        </row>
        <row r="970">
          <cell r="F970">
            <v>969</v>
          </cell>
        </row>
        <row r="971">
          <cell r="F971">
            <v>970</v>
          </cell>
        </row>
        <row r="972">
          <cell r="F972">
            <v>971</v>
          </cell>
        </row>
        <row r="973">
          <cell r="F973">
            <v>972</v>
          </cell>
        </row>
        <row r="974">
          <cell r="F974">
            <v>973</v>
          </cell>
        </row>
        <row r="975">
          <cell r="F975">
            <v>974</v>
          </cell>
        </row>
        <row r="976">
          <cell r="F976">
            <v>975</v>
          </cell>
        </row>
        <row r="977">
          <cell r="F977">
            <v>976</v>
          </cell>
        </row>
        <row r="978">
          <cell r="F978">
            <v>977</v>
          </cell>
        </row>
        <row r="979">
          <cell r="F979">
            <v>978</v>
          </cell>
        </row>
        <row r="980">
          <cell r="F980">
            <v>979</v>
          </cell>
        </row>
        <row r="981">
          <cell r="F981">
            <v>980</v>
          </cell>
        </row>
        <row r="982">
          <cell r="F982">
            <v>981</v>
          </cell>
        </row>
        <row r="983">
          <cell r="F983">
            <v>982</v>
          </cell>
        </row>
        <row r="984">
          <cell r="F984">
            <v>983</v>
          </cell>
        </row>
        <row r="985">
          <cell r="F985">
            <v>984</v>
          </cell>
        </row>
        <row r="986">
          <cell r="F986">
            <v>985</v>
          </cell>
        </row>
        <row r="987">
          <cell r="F987">
            <v>986</v>
          </cell>
        </row>
        <row r="988">
          <cell r="F988">
            <v>987</v>
          </cell>
        </row>
        <row r="989">
          <cell r="F989">
            <v>988</v>
          </cell>
        </row>
        <row r="990">
          <cell r="F990">
            <v>989</v>
          </cell>
        </row>
        <row r="991">
          <cell r="F991">
            <v>990</v>
          </cell>
        </row>
        <row r="992">
          <cell r="F992">
            <v>991</v>
          </cell>
        </row>
        <row r="993">
          <cell r="F993">
            <v>992</v>
          </cell>
        </row>
        <row r="994">
          <cell r="F994">
            <v>993</v>
          </cell>
        </row>
        <row r="995">
          <cell r="F995">
            <v>994</v>
          </cell>
        </row>
        <row r="996">
          <cell r="F996">
            <v>995</v>
          </cell>
        </row>
        <row r="997">
          <cell r="F997">
            <v>996</v>
          </cell>
        </row>
        <row r="998">
          <cell r="F998">
            <v>997</v>
          </cell>
        </row>
        <row r="999">
          <cell r="F999">
            <v>998</v>
          </cell>
        </row>
        <row r="1000">
          <cell r="F1000">
            <v>999</v>
          </cell>
        </row>
        <row r="1001">
          <cell r="F1001">
            <v>1000</v>
          </cell>
        </row>
        <row r="1002">
          <cell r="F1002">
            <v>1001</v>
          </cell>
        </row>
        <row r="1003">
          <cell r="F1003">
            <v>1002</v>
          </cell>
        </row>
        <row r="1004">
          <cell r="F1004">
            <v>1003</v>
          </cell>
        </row>
        <row r="1005">
          <cell r="F1005">
            <v>1004</v>
          </cell>
        </row>
        <row r="1006">
          <cell r="F1006">
            <v>1005</v>
          </cell>
        </row>
        <row r="1007">
          <cell r="F1007">
            <v>1006</v>
          </cell>
        </row>
        <row r="1008">
          <cell r="F1008">
            <v>1007</v>
          </cell>
        </row>
        <row r="1009">
          <cell r="F1009">
            <v>1008</v>
          </cell>
        </row>
        <row r="1010">
          <cell r="F1010">
            <v>1009</v>
          </cell>
        </row>
        <row r="1011">
          <cell r="F1011">
            <v>1010</v>
          </cell>
        </row>
        <row r="1012">
          <cell r="F1012">
            <v>1011</v>
          </cell>
        </row>
        <row r="1013">
          <cell r="F1013">
            <v>1012</v>
          </cell>
        </row>
        <row r="1014">
          <cell r="F1014">
            <v>1013</v>
          </cell>
        </row>
        <row r="1015">
          <cell r="F1015">
            <v>1014</v>
          </cell>
        </row>
        <row r="1016">
          <cell r="F1016">
            <v>1015</v>
          </cell>
        </row>
        <row r="1017">
          <cell r="F1017">
            <v>1016</v>
          </cell>
        </row>
        <row r="1018">
          <cell r="F1018">
            <v>1017</v>
          </cell>
        </row>
        <row r="1019">
          <cell r="F1019">
            <v>1018</v>
          </cell>
        </row>
        <row r="1020">
          <cell r="F1020">
            <v>1019</v>
          </cell>
        </row>
        <row r="1021">
          <cell r="F1021">
            <v>1020</v>
          </cell>
        </row>
        <row r="1022">
          <cell r="F1022">
            <v>1021</v>
          </cell>
        </row>
        <row r="1023">
          <cell r="F1023">
            <v>1022</v>
          </cell>
        </row>
        <row r="1024">
          <cell r="F1024">
            <v>1023</v>
          </cell>
        </row>
        <row r="1025">
          <cell r="F1025">
            <v>1024</v>
          </cell>
        </row>
        <row r="1026">
          <cell r="F1026">
            <v>1025</v>
          </cell>
        </row>
        <row r="1027">
          <cell r="F1027">
            <v>1026</v>
          </cell>
        </row>
        <row r="1028">
          <cell r="F1028">
            <v>1027</v>
          </cell>
        </row>
        <row r="1029">
          <cell r="F1029">
            <v>1028</v>
          </cell>
        </row>
        <row r="1030">
          <cell r="F1030">
            <v>1029</v>
          </cell>
        </row>
        <row r="1031">
          <cell r="F1031">
            <v>1030</v>
          </cell>
        </row>
        <row r="1032">
          <cell r="F1032">
            <v>1031</v>
          </cell>
        </row>
        <row r="1033">
          <cell r="F1033">
            <v>1032</v>
          </cell>
        </row>
        <row r="1034">
          <cell r="F1034">
            <v>1033</v>
          </cell>
        </row>
        <row r="1035">
          <cell r="F1035">
            <v>1034</v>
          </cell>
        </row>
        <row r="1036">
          <cell r="F1036">
            <v>1035</v>
          </cell>
        </row>
        <row r="1037">
          <cell r="F1037">
            <v>1036</v>
          </cell>
        </row>
        <row r="1038">
          <cell r="F1038">
            <v>1037</v>
          </cell>
        </row>
        <row r="1039">
          <cell r="F1039">
            <v>1038</v>
          </cell>
        </row>
        <row r="1040">
          <cell r="F1040">
            <v>1039</v>
          </cell>
        </row>
        <row r="1041">
          <cell r="F1041">
            <v>1040</v>
          </cell>
        </row>
        <row r="1042">
          <cell r="F1042">
            <v>1041</v>
          </cell>
        </row>
        <row r="1043">
          <cell r="F1043">
            <v>1042</v>
          </cell>
        </row>
        <row r="1044">
          <cell r="F1044">
            <v>1043</v>
          </cell>
        </row>
        <row r="1045">
          <cell r="F1045">
            <v>1044</v>
          </cell>
        </row>
        <row r="1046">
          <cell r="F1046">
            <v>1045</v>
          </cell>
        </row>
        <row r="1047">
          <cell r="F1047">
            <v>1046</v>
          </cell>
        </row>
        <row r="1048">
          <cell r="F1048">
            <v>1047</v>
          </cell>
        </row>
        <row r="1049">
          <cell r="F1049">
            <v>1048</v>
          </cell>
        </row>
        <row r="1050">
          <cell r="F1050">
            <v>1049</v>
          </cell>
        </row>
        <row r="1051">
          <cell r="F1051">
            <v>1050</v>
          </cell>
        </row>
        <row r="1052">
          <cell r="F1052">
            <v>1051</v>
          </cell>
        </row>
        <row r="1053">
          <cell r="F1053">
            <v>1052</v>
          </cell>
        </row>
        <row r="1054">
          <cell r="F1054">
            <v>1053</v>
          </cell>
        </row>
        <row r="1055">
          <cell r="F1055">
            <v>1054</v>
          </cell>
        </row>
        <row r="1056">
          <cell r="F1056">
            <v>1055</v>
          </cell>
        </row>
        <row r="1057">
          <cell r="F1057">
            <v>1056</v>
          </cell>
        </row>
        <row r="1058">
          <cell r="F1058">
            <v>1057</v>
          </cell>
        </row>
        <row r="1059">
          <cell r="F1059">
            <v>1058</v>
          </cell>
        </row>
        <row r="1060">
          <cell r="F1060">
            <v>1059</v>
          </cell>
        </row>
        <row r="1061">
          <cell r="F1061">
            <v>1060</v>
          </cell>
        </row>
        <row r="1062">
          <cell r="F1062">
            <v>1061</v>
          </cell>
        </row>
        <row r="1063">
          <cell r="F1063">
            <v>1062</v>
          </cell>
        </row>
        <row r="1064">
          <cell r="F1064">
            <v>1063</v>
          </cell>
        </row>
        <row r="1065">
          <cell r="F1065">
            <v>1064</v>
          </cell>
        </row>
        <row r="1066">
          <cell r="F1066">
            <v>1065</v>
          </cell>
        </row>
        <row r="1067">
          <cell r="F1067">
            <v>1066</v>
          </cell>
        </row>
        <row r="1068">
          <cell r="F1068">
            <v>1067</v>
          </cell>
        </row>
        <row r="1069">
          <cell r="F1069">
            <v>1068</v>
          </cell>
        </row>
        <row r="1070">
          <cell r="F1070">
            <v>1069</v>
          </cell>
        </row>
        <row r="1071">
          <cell r="F1071">
            <v>1070</v>
          </cell>
        </row>
        <row r="1072">
          <cell r="F1072">
            <v>1071</v>
          </cell>
        </row>
        <row r="1073">
          <cell r="F1073">
            <v>1072</v>
          </cell>
        </row>
        <row r="1074">
          <cell r="F1074">
            <v>1073</v>
          </cell>
        </row>
        <row r="1075">
          <cell r="F1075">
            <v>1074</v>
          </cell>
        </row>
        <row r="1076">
          <cell r="F1076">
            <v>1075</v>
          </cell>
        </row>
        <row r="1077">
          <cell r="F1077">
            <v>1076</v>
          </cell>
        </row>
        <row r="1078">
          <cell r="F1078">
            <v>1077</v>
          </cell>
        </row>
        <row r="1079">
          <cell r="F1079">
            <v>1078</v>
          </cell>
        </row>
        <row r="1080">
          <cell r="F1080">
            <v>1079</v>
          </cell>
        </row>
        <row r="1081">
          <cell r="F1081">
            <v>1080</v>
          </cell>
        </row>
        <row r="1082">
          <cell r="F1082">
            <v>1081</v>
          </cell>
        </row>
        <row r="1083">
          <cell r="F1083">
            <v>1082</v>
          </cell>
        </row>
        <row r="1084">
          <cell r="F1084">
            <v>1083</v>
          </cell>
        </row>
        <row r="1085">
          <cell r="F1085">
            <v>1084</v>
          </cell>
        </row>
        <row r="1086">
          <cell r="F1086">
            <v>1085</v>
          </cell>
        </row>
        <row r="1087">
          <cell r="F1087">
            <v>1086</v>
          </cell>
        </row>
        <row r="1088">
          <cell r="F1088">
            <v>1087</v>
          </cell>
        </row>
        <row r="1089">
          <cell r="F1089">
            <v>1088</v>
          </cell>
        </row>
        <row r="1090">
          <cell r="F1090">
            <v>1089</v>
          </cell>
        </row>
        <row r="1091">
          <cell r="F1091">
            <v>1090</v>
          </cell>
        </row>
        <row r="1092">
          <cell r="F1092">
            <v>1091</v>
          </cell>
        </row>
        <row r="1093">
          <cell r="F1093">
            <v>1092</v>
          </cell>
        </row>
        <row r="1094">
          <cell r="F1094">
            <v>1093</v>
          </cell>
        </row>
        <row r="1095">
          <cell r="F1095">
            <v>1094</v>
          </cell>
        </row>
        <row r="1096">
          <cell r="F1096">
            <v>1095</v>
          </cell>
        </row>
        <row r="1097">
          <cell r="F1097">
            <v>1096</v>
          </cell>
        </row>
        <row r="1098">
          <cell r="F1098">
            <v>1097</v>
          </cell>
        </row>
        <row r="1099">
          <cell r="F1099">
            <v>1098</v>
          </cell>
        </row>
        <row r="1100">
          <cell r="F1100">
            <v>1099</v>
          </cell>
        </row>
        <row r="1101">
          <cell r="F1101">
            <v>1100</v>
          </cell>
        </row>
        <row r="1102">
          <cell r="F1102">
            <v>1101</v>
          </cell>
        </row>
        <row r="1103">
          <cell r="F1103">
            <v>1102</v>
          </cell>
        </row>
        <row r="1104">
          <cell r="F1104">
            <v>1103</v>
          </cell>
        </row>
        <row r="1105">
          <cell r="F1105">
            <v>1104</v>
          </cell>
        </row>
        <row r="1106">
          <cell r="F1106">
            <v>1105</v>
          </cell>
        </row>
        <row r="1107">
          <cell r="F1107">
            <v>1106</v>
          </cell>
        </row>
        <row r="1108">
          <cell r="F1108">
            <v>1107</v>
          </cell>
        </row>
        <row r="1109">
          <cell r="F1109">
            <v>1108</v>
          </cell>
        </row>
        <row r="1110">
          <cell r="F1110">
            <v>1109</v>
          </cell>
        </row>
        <row r="1111">
          <cell r="F1111">
            <v>1110</v>
          </cell>
        </row>
        <row r="1112">
          <cell r="F1112">
            <v>1111</v>
          </cell>
        </row>
        <row r="1113">
          <cell r="F1113">
            <v>1112</v>
          </cell>
        </row>
        <row r="1114">
          <cell r="F1114">
            <v>1113</v>
          </cell>
        </row>
        <row r="1115">
          <cell r="F1115">
            <v>1114</v>
          </cell>
        </row>
        <row r="1116">
          <cell r="F1116">
            <v>1115</v>
          </cell>
        </row>
        <row r="1117">
          <cell r="F1117">
            <v>1116</v>
          </cell>
        </row>
        <row r="1118">
          <cell r="F1118">
            <v>1117</v>
          </cell>
        </row>
        <row r="1119">
          <cell r="F1119">
            <v>1118</v>
          </cell>
        </row>
        <row r="1120">
          <cell r="F1120">
            <v>1119</v>
          </cell>
        </row>
        <row r="1121">
          <cell r="F1121">
            <v>1120</v>
          </cell>
        </row>
        <row r="1122">
          <cell r="F1122">
            <v>1121</v>
          </cell>
        </row>
        <row r="1123">
          <cell r="F1123">
            <v>1122</v>
          </cell>
        </row>
        <row r="1124">
          <cell r="F1124">
            <v>1123</v>
          </cell>
        </row>
        <row r="1125">
          <cell r="F1125">
            <v>1124</v>
          </cell>
        </row>
        <row r="1126">
          <cell r="F1126">
            <v>1125</v>
          </cell>
        </row>
        <row r="1127">
          <cell r="F1127">
            <v>1126</v>
          </cell>
        </row>
        <row r="1128">
          <cell r="F1128">
            <v>1127</v>
          </cell>
        </row>
        <row r="1129">
          <cell r="F1129">
            <v>1128</v>
          </cell>
        </row>
        <row r="1130">
          <cell r="F1130">
            <v>1129</v>
          </cell>
        </row>
        <row r="1131">
          <cell r="F1131">
            <v>1130</v>
          </cell>
        </row>
        <row r="1132">
          <cell r="F1132">
            <v>1131</v>
          </cell>
        </row>
        <row r="1133">
          <cell r="F1133">
            <v>1132</v>
          </cell>
        </row>
        <row r="1134">
          <cell r="F1134">
            <v>1133</v>
          </cell>
        </row>
        <row r="1135">
          <cell r="F1135">
            <v>1134</v>
          </cell>
        </row>
        <row r="1136">
          <cell r="F1136">
            <v>1135</v>
          </cell>
        </row>
        <row r="1137">
          <cell r="F1137">
            <v>1136</v>
          </cell>
        </row>
        <row r="1138">
          <cell r="F1138">
            <v>1137</v>
          </cell>
        </row>
        <row r="1139">
          <cell r="F1139">
            <v>1138</v>
          </cell>
        </row>
        <row r="1140">
          <cell r="F1140">
            <v>1139</v>
          </cell>
        </row>
        <row r="1141">
          <cell r="F1141">
            <v>1140</v>
          </cell>
        </row>
        <row r="1142">
          <cell r="F1142">
            <v>1141</v>
          </cell>
        </row>
        <row r="1143">
          <cell r="F1143">
            <v>1142</v>
          </cell>
        </row>
        <row r="1144">
          <cell r="F1144">
            <v>1143</v>
          </cell>
        </row>
        <row r="1145">
          <cell r="F1145">
            <v>1144</v>
          </cell>
        </row>
        <row r="1146">
          <cell r="F1146">
            <v>1145</v>
          </cell>
        </row>
        <row r="1147">
          <cell r="F1147">
            <v>1146</v>
          </cell>
        </row>
        <row r="1148">
          <cell r="F1148">
            <v>1147</v>
          </cell>
        </row>
        <row r="1149">
          <cell r="F1149">
            <v>1148</v>
          </cell>
        </row>
        <row r="1150">
          <cell r="F1150">
            <v>1149</v>
          </cell>
        </row>
        <row r="1151">
          <cell r="F1151">
            <v>1150</v>
          </cell>
        </row>
        <row r="1152">
          <cell r="F1152">
            <v>1151</v>
          </cell>
        </row>
        <row r="1153">
          <cell r="F1153">
            <v>1152</v>
          </cell>
        </row>
        <row r="1154">
          <cell r="F1154">
            <v>1153</v>
          </cell>
        </row>
        <row r="1155">
          <cell r="F1155">
            <v>1154</v>
          </cell>
        </row>
        <row r="1156">
          <cell r="F1156">
            <v>1155</v>
          </cell>
        </row>
        <row r="1157">
          <cell r="F1157">
            <v>1156</v>
          </cell>
        </row>
        <row r="1158">
          <cell r="F1158">
            <v>1157</v>
          </cell>
        </row>
        <row r="1159">
          <cell r="F1159">
            <v>1158</v>
          </cell>
        </row>
        <row r="1160">
          <cell r="F1160">
            <v>1159</v>
          </cell>
        </row>
        <row r="1161">
          <cell r="F1161">
            <v>1160</v>
          </cell>
        </row>
        <row r="1162">
          <cell r="F1162">
            <v>1161</v>
          </cell>
        </row>
        <row r="1163">
          <cell r="F1163">
            <v>1162</v>
          </cell>
        </row>
        <row r="1164">
          <cell r="F1164">
            <v>1163</v>
          </cell>
        </row>
        <row r="1165">
          <cell r="F1165">
            <v>1164</v>
          </cell>
        </row>
        <row r="1166">
          <cell r="F1166">
            <v>1165</v>
          </cell>
        </row>
        <row r="1167">
          <cell r="F1167">
            <v>1166</v>
          </cell>
        </row>
        <row r="1168">
          <cell r="F1168">
            <v>1167</v>
          </cell>
        </row>
        <row r="1169">
          <cell r="F1169">
            <v>1168</v>
          </cell>
        </row>
        <row r="1170">
          <cell r="F1170">
            <v>1169</v>
          </cell>
        </row>
        <row r="1171">
          <cell r="F1171">
            <v>1170</v>
          </cell>
        </row>
        <row r="1172">
          <cell r="F1172">
            <v>1171</v>
          </cell>
        </row>
        <row r="1173">
          <cell r="F1173">
            <v>1172</v>
          </cell>
        </row>
        <row r="1174">
          <cell r="F1174">
            <v>1173</v>
          </cell>
        </row>
        <row r="1175">
          <cell r="F1175">
            <v>1174</v>
          </cell>
        </row>
        <row r="1176">
          <cell r="F1176">
            <v>1175</v>
          </cell>
        </row>
        <row r="1177">
          <cell r="F1177">
            <v>1176</v>
          </cell>
        </row>
        <row r="1178">
          <cell r="F1178">
            <v>1177</v>
          </cell>
        </row>
        <row r="1179">
          <cell r="F1179">
            <v>1178</v>
          </cell>
        </row>
        <row r="1180">
          <cell r="F1180">
            <v>1179</v>
          </cell>
        </row>
        <row r="1181">
          <cell r="F1181">
            <v>1180</v>
          </cell>
        </row>
        <row r="1182">
          <cell r="F1182">
            <v>1181</v>
          </cell>
        </row>
        <row r="1183">
          <cell r="F1183">
            <v>1182</v>
          </cell>
        </row>
        <row r="1184">
          <cell r="F1184">
            <v>1183</v>
          </cell>
        </row>
        <row r="1185">
          <cell r="F1185">
            <v>1184</v>
          </cell>
        </row>
        <row r="1186">
          <cell r="F1186">
            <v>1185</v>
          </cell>
        </row>
        <row r="1187">
          <cell r="F1187">
            <v>1186</v>
          </cell>
        </row>
        <row r="1188">
          <cell r="F1188">
            <v>1187</v>
          </cell>
        </row>
        <row r="1189">
          <cell r="F1189">
            <v>1188</v>
          </cell>
        </row>
        <row r="1190">
          <cell r="F1190">
            <v>1189</v>
          </cell>
        </row>
        <row r="1191">
          <cell r="F1191">
            <v>1190</v>
          </cell>
        </row>
        <row r="1192">
          <cell r="F1192">
            <v>1191</v>
          </cell>
        </row>
        <row r="1193">
          <cell r="F1193">
            <v>1192</v>
          </cell>
        </row>
        <row r="1194">
          <cell r="F1194">
            <v>1193</v>
          </cell>
        </row>
        <row r="1195">
          <cell r="F1195">
            <v>1194</v>
          </cell>
        </row>
        <row r="1196">
          <cell r="F1196">
            <v>1195</v>
          </cell>
        </row>
        <row r="1197">
          <cell r="F1197">
            <v>1196</v>
          </cell>
        </row>
        <row r="1198">
          <cell r="F1198">
            <v>1197</v>
          </cell>
        </row>
        <row r="1199">
          <cell r="F1199">
            <v>1198</v>
          </cell>
        </row>
        <row r="1200">
          <cell r="F1200">
            <v>1199</v>
          </cell>
        </row>
        <row r="1201">
          <cell r="F1201">
            <v>1200</v>
          </cell>
        </row>
        <row r="1202">
          <cell r="F1202">
            <v>1201</v>
          </cell>
        </row>
        <row r="1203">
          <cell r="F1203">
            <v>1202</v>
          </cell>
        </row>
        <row r="1204">
          <cell r="F1204">
            <v>1203</v>
          </cell>
        </row>
        <row r="1205">
          <cell r="F1205">
            <v>1204</v>
          </cell>
        </row>
        <row r="1206">
          <cell r="F1206">
            <v>1205</v>
          </cell>
        </row>
        <row r="1207">
          <cell r="F1207">
            <v>1206</v>
          </cell>
        </row>
        <row r="1208">
          <cell r="F1208">
            <v>1207</v>
          </cell>
        </row>
        <row r="1209">
          <cell r="F1209">
            <v>1208</v>
          </cell>
        </row>
        <row r="1210">
          <cell r="F1210">
            <v>1209</v>
          </cell>
        </row>
        <row r="1211">
          <cell r="F1211">
            <v>1210</v>
          </cell>
        </row>
        <row r="1212">
          <cell r="F1212">
            <v>1211</v>
          </cell>
        </row>
        <row r="1213">
          <cell r="F1213">
            <v>1212</v>
          </cell>
        </row>
        <row r="1214">
          <cell r="F1214">
            <v>1213</v>
          </cell>
        </row>
        <row r="1215">
          <cell r="F1215">
            <v>1214</v>
          </cell>
        </row>
        <row r="1216">
          <cell r="F1216">
            <v>1215</v>
          </cell>
        </row>
        <row r="1217">
          <cell r="F1217">
            <v>1216</v>
          </cell>
        </row>
        <row r="1218">
          <cell r="F1218">
            <v>1217</v>
          </cell>
        </row>
        <row r="1219">
          <cell r="F1219">
            <v>1218</v>
          </cell>
        </row>
        <row r="1220">
          <cell r="F1220">
            <v>1219</v>
          </cell>
        </row>
        <row r="1221">
          <cell r="F1221">
            <v>1220</v>
          </cell>
        </row>
        <row r="1222">
          <cell r="F1222">
            <v>1221</v>
          </cell>
        </row>
        <row r="1223">
          <cell r="F1223">
            <v>1222</v>
          </cell>
        </row>
        <row r="1224">
          <cell r="F1224">
            <v>1223</v>
          </cell>
        </row>
        <row r="1225">
          <cell r="F1225">
            <v>1224</v>
          </cell>
        </row>
        <row r="1226">
          <cell r="F1226">
            <v>1225</v>
          </cell>
        </row>
        <row r="1227">
          <cell r="F1227">
            <v>1226</v>
          </cell>
        </row>
        <row r="1228">
          <cell r="F1228">
            <v>1227</v>
          </cell>
        </row>
        <row r="1229">
          <cell r="F1229">
            <v>1228</v>
          </cell>
        </row>
        <row r="1230">
          <cell r="F1230">
            <v>1229</v>
          </cell>
        </row>
        <row r="1231">
          <cell r="F1231">
            <v>1230</v>
          </cell>
        </row>
        <row r="1232">
          <cell r="F1232">
            <v>1231</v>
          </cell>
        </row>
        <row r="1233">
          <cell r="F1233">
            <v>1232</v>
          </cell>
        </row>
        <row r="1234">
          <cell r="F1234">
            <v>1233</v>
          </cell>
        </row>
        <row r="1235">
          <cell r="F1235">
            <v>1234</v>
          </cell>
        </row>
        <row r="1236">
          <cell r="F1236">
            <v>1235</v>
          </cell>
        </row>
        <row r="1237">
          <cell r="F1237">
            <v>1236</v>
          </cell>
        </row>
        <row r="1238">
          <cell r="F1238">
            <v>1237</v>
          </cell>
        </row>
        <row r="1239">
          <cell r="F1239">
            <v>1238</v>
          </cell>
        </row>
        <row r="1240">
          <cell r="F1240">
            <v>1239</v>
          </cell>
        </row>
        <row r="1241">
          <cell r="F1241">
            <v>1240</v>
          </cell>
        </row>
        <row r="1242">
          <cell r="F1242">
            <v>1241</v>
          </cell>
        </row>
        <row r="1243">
          <cell r="F1243">
            <v>1242</v>
          </cell>
        </row>
        <row r="1244">
          <cell r="F1244">
            <v>1243</v>
          </cell>
        </row>
        <row r="1245">
          <cell r="F1245">
            <v>1244</v>
          </cell>
        </row>
        <row r="1246">
          <cell r="F1246">
            <v>1245</v>
          </cell>
        </row>
        <row r="1247">
          <cell r="F1247">
            <v>1246</v>
          </cell>
        </row>
        <row r="1248">
          <cell r="F1248">
            <v>1247</v>
          </cell>
        </row>
        <row r="1249">
          <cell r="F1249">
            <v>1248</v>
          </cell>
        </row>
        <row r="1250">
          <cell r="F1250">
            <v>1249</v>
          </cell>
        </row>
        <row r="1251">
          <cell r="F1251">
            <v>1250</v>
          </cell>
        </row>
        <row r="1252">
          <cell r="F1252">
            <v>1251</v>
          </cell>
        </row>
        <row r="1253">
          <cell r="F1253">
            <v>1252</v>
          </cell>
        </row>
        <row r="1254">
          <cell r="F1254">
            <v>1253</v>
          </cell>
        </row>
        <row r="1255">
          <cell r="F1255">
            <v>1254</v>
          </cell>
        </row>
        <row r="1256">
          <cell r="F1256">
            <v>1255</v>
          </cell>
        </row>
        <row r="1257">
          <cell r="F1257">
            <v>1256</v>
          </cell>
        </row>
        <row r="1258">
          <cell r="F1258">
            <v>1257</v>
          </cell>
        </row>
        <row r="1259">
          <cell r="F1259">
            <v>1258</v>
          </cell>
        </row>
        <row r="1260">
          <cell r="F1260">
            <v>1259</v>
          </cell>
        </row>
        <row r="1261">
          <cell r="F1261">
            <v>1260</v>
          </cell>
        </row>
        <row r="1262">
          <cell r="F1262">
            <v>1261</v>
          </cell>
        </row>
        <row r="1263">
          <cell r="F1263">
            <v>1262</v>
          </cell>
        </row>
        <row r="1264">
          <cell r="F1264">
            <v>1263</v>
          </cell>
        </row>
        <row r="1265">
          <cell r="F1265">
            <v>1264</v>
          </cell>
        </row>
        <row r="1266">
          <cell r="F1266">
            <v>1265</v>
          </cell>
        </row>
        <row r="1267">
          <cell r="F1267">
            <v>1266</v>
          </cell>
        </row>
        <row r="1268">
          <cell r="F1268">
            <v>1267</v>
          </cell>
        </row>
        <row r="1269">
          <cell r="F1269">
            <v>1268</v>
          </cell>
        </row>
        <row r="1270">
          <cell r="F1270">
            <v>1269</v>
          </cell>
        </row>
        <row r="1271">
          <cell r="F1271">
            <v>1270</v>
          </cell>
        </row>
        <row r="1272">
          <cell r="F1272">
            <v>1271</v>
          </cell>
        </row>
        <row r="1273">
          <cell r="F1273">
            <v>1272</v>
          </cell>
        </row>
        <row r="1274">
          <cell r="F1274">
            <v>1273</v>
          </cell>
        </row>
        <row r="1275">
          <cell r="F1275">
            <v>1274</v>
          </cell>
        </row>
        <row r="1276">
          <cell r="F1276">
            <v>1275</v>
          </cell>
        </row>
        <row r="1277">
          <cell r="F1277">
            <v>1276</v>
          </cell>
        </row>
        <row r="1278">
          <cell r="F1278">
            <v>1277</v>
          </cell>
        </row>
        <row r="1279">
          <cell r="F1279">
            <v>1278</v>
          </cell>
        </row>
        <row r="1280">
          <cell r="F1280">
            <v>1279</v>
          </cell>
        </row>
        <row r="1281">
          <cell r="F1281">
            <v>1280</v>
          </cell>
        </row>
        <row r="1282">
          <cell r="F1282">
            <v>1281</v>
          </cell>
        </row>
        <row r="1283">
          <cell r="F1283">
            <v>1282</v>
          </cell>
        </row>
        <row r="1284">
          <cell r="F1284">
            <v>1283</v>
          </cell>
        </row>
        <row r="1285">
          <cell r="F1285">
            <v>1284</v>
          </cell>
        </row>
        <row r="1286">
          <cell r="F1286">
            <v>1285</v>
          </cell>
        </row>
        <row r="1287">
          <cell r="F1287">
            <v>1286</v>
          </cell>
        </row>
        <row r="1288">
          <cell r="F1288">
            <v>1287</v>
          </cell>
        </row>
        <row r="1289">
          <cell r="F1289">
            <v>1288</v>
          </cell>
        </row>
        <row r="1290">
          <cell r="F1290">
            <v>1289</v>
          </cell>
        </row>
        <row r="1291">
          <cell r="F1291">
            <v>1290</v>
          </cell>
        </row>
        <row r="1292">
          <cell r="F1292">
            <v>1291</v>
          </cell>
        </row>
        <row r="1293">
          <cell r="F1293">
            <v>1292</v>
          </cell>
        </row>
        <row r="1294">
          <cell r="F1294">
            <v>1293</v>
          </cell>
        </row>
        <row r="1295">
          <cell r="F1295">
            <v>1294</v>
          </cell>
        </row>
        <row r="1296">
          <cell r="F1296">
            <v>1295</v>
          </cell>
        </row>
        <row r="1297">
          <cell r="F1297">
            <v>1296</v>
          </cell>
        </row>
        <row r="1298">
          <cell r="F1298">
            <v>1297</v>
          </cell>
        </row>
        <row r="1299">
          <cell r="F1299">
            <v>1298</v>
          </cell>
        </row>
        <row r="1300">
          <cell r="F1300">
            <v>1299</v>
          </cell>
        </row>
        <row r="1301">
          <cell r="F1301">
            <v>1300</v>
          </cell>
        </row>
        <row r="1302">
          <cell r="F1302">
            <v>1301</v>
          </cell>
        </row>
        <row r="1303">
          <cell r="F1303">
            <v>1302</v>
          </cell>
        </row>
        <row r="1304">
          <cell r="F1304">
            <v>1303</v>
          </cell>
        </row>
        <row r="1305">
          <cell r="F1305">
            <v>1304</v>
          </cell>
        </row>
        <row r="1306">
          <cell r="F1306">
            <v>1305</v>
          </cell>
        </row>
        <row r="1307">
          <cell r="F1307">
            <v>1306</v>
          </cell>
        </row>
        <row r="1308">
          <cell r="F1308">
            <v>1307</v>
          </cell>
        </row>
        <row r="1309">
          <cell r="F1309">
            <v>1308</v>
          </cell>
        </row>
        <row r="1310">
          <cell r="F1310">
            <v>1309</v>
          </cell>
        </row>
        <row r="1311">
          <cell r="F1311">
            <v>1310</v>
          </cell>
        </row>
        <row r="1312">
          <cell r="F1312">
            <v>1311</v>
          </cell>
        </row>
        <row r="1313">
          <cell r="F1313">
            <v>1312</v>
          </cell>
        </row>
        <row r="1314">
          <cell r="F1314">
            <v>1313</v>
          </cell>
        </row>
        <row r="1315">
          <cell r="F1315">
            <v>1314</v>
          </cell>
        </row>
        <row r="1316">
          <cell r="F1316">
            <v>1315</v>
          </cell>
        </row>
        <row r="1317">
          <cell r="F1317">
            <v>1316</v>
          </cell>
        </row>
        <row r="1318">
          <cell r="F1318">
            <v>1317</v>
          </cell>
        </row>
        <row r="1319">
          <cell r="F1319">
            <v>1318</v>
          </cell>
        </row>
        <row r="1320">
          <cell r="F1320">
            <v>1319</v>
          </cell>
        </row>
        <row r="1321">
          <cell r="F1321">
            <v>1320</v>
          </cell>
        </row>
        <row r="1322">
          <cell r="F1322">
            <v>1321</v>
          </cell>
        </row>
        <row r="1323">
          <cell r="F1323">
            <v>1322</v>
          </cell>
        </row>
        <row r="1324">
          <cell r="F1324">
            <v>1323</v>
          </cell>
        </row>
        <row r="1325">
          <cell r="F1325">
            <v>1324</v>
          </cell>
        </row>
        <row r="1326">
          <cell r="F1326">
            <v>1325</v>
          </cell>
        </row>
        <row r="1327">
          <cell r="F1327">
            <v>1326</v>
          </cell>
        </row>
        <row r="1328">
          <cell r="F1328">
            <v>1327</v>
          </cell>
        </row>
        <row r="1329">
          <cell r="F1329">
            <v>1328</v>
          </cell>
        </row>
        <row r="1330">
          <cell r="F1330">
            <v>1329</v>
          </cell>
        </row>
        <row r="1331">
          <cell r="F1331">
            <v>1330</v>
          </cell>
        </row>
        <row r="1332">
          <cell r="F1332">
            <v>1331</v>
          </cell>
        </row>
        <row r="1333">
          <cell r="F1333">
            <v>1332</v>
          </cell>
        </row>
        <row r="1334">
          <cell r="F1334">
            <v>1333</v>
          </cell>
        </row>
        <row r="1335">
          <cell r="F1335">
            <v>1334</v>
          </cell>
        </row>
        <row r="1336">
          <cell r="F1336">
            <v>1335</v>
          </cell>
        </row>
        <row r="1337">
          <cell r="F1337">
            <v>1336</v>
          </cell>
        </row>
        <row r="1338">
          <cell r="F1338">
            <v>1337</v>
          </cell>
        </row>
        <row r="1339">
          <cell r="F1339">
            <v>1338</v>
          </cell>
        </row>
        <row r="1340">
          <cell r="F1340">
            <v>1339</v>
          </cell>
        </row>
        <row r="1341">
          <cell r="F1341">
            <v>1340</v>
          </cell>
        </row>
        <row r="1342">
          <cell r="F1342">
            <v>1341</v>
          </cell>
        </row>
        <row r="1343">
          <cell r="F1343">
            <v>1342</v>
          </cell>
        </row>
        <row r="1344">
          <cell r="F1344">
            <v>1343</v>
          </cell>
        </row>
        <row r="1345">
          <cell r="F1345">
            <v>1344</v>
          </cell>
        </row>
        <row r="1346">
          <cell r="F1346">
            <v>1345</v>
          </cell>
        </row>
        <row r="1347">
          <cell r="F1347">
            <v>1346</v>
          </cell>
        </row>
        <row r="1348">
          <cell r="F1348">
            <v>1347</v>
          </cell>
        </row>
        <row r="1349">
          <cell r="F1349">
            <v>1348</v>
          </cell>
        </row>
        <row r="1350">
          <cell r="F1350">
            <v>1349</v>
          </cell>
        </row>
        <row r="1351">
          <cell r="F1351">
            <v>1350</v>
          </cell>
        </row>
        <row r="1352">
          <cell r="F1352">
            <v>1351</v>
          </cell>
        </row>
        <row r="1353">
          <cell r="F1353">
            <v>1352</v>
          </cell>
        </row>
        <row r="1354">
          <cell r="F1354">
            <v>1353</v>
          </cell>
        </row>
        <row r="1355">
          <cell r="F1355">
            <v>1354</v>
          </cell>
        </row>
        <row r="1356">
          <cell r="F1356">
            <v>1355</v>
          </cell>
        </row>
        <row r="1357">
          <cell r="F1357">
            <v>1356</v>
          </cell>
        </row>
        <row r="1358">
          <cell r="F1358">
            <v>1357</v>
          </cell>
        </row>
        <row r="1359">
          <cell r="F1359">
            <v>1358</v>
          </cell>
        </row>
        <row r="1360">
          <cell r="F1360">
            <v>1359</v>
          </cell>
        </row>
        <row r="1361">
          <cell r="F1361">
            <v>1360</v>
          </cell>
        </row>
        <row r="1362">
          <cell r="F1362">
            <v>1361</v>
          </cell>
        </row>
        <row r="1363">
          <cell r="F1363">
            <v>1362</v>
          </cell>
        </row>
        <row r="1364">
          <cell r="F1364">
            <v>1363</v>
          </cell>
        </row>
        <row r="1365">
          <cell r="F1365">
            <v>1364</v>
          </cell>
        </row>
        <row r="1366">
          <cell r="F1366">
            <v>1365</v>
          </cell>
        </row>
        <row r="1367">
          <cell r="F1367">
            <v>1366</v>
          </cell>
        </row>
        <row r="1368">
          <cell r="F1368">
            <v>1367</v>
          </cell>
        </row>
        <row r="1369">
          <cell r="F1369">
            <v>1368</v>
          </cell>
        </row>
        <row r="1370">
          <cell r="F1370">
            <v>1369</v>
          </cell>
        </row>
        <row r="1371">
          <cell r="F1371">
            <v>1370</v>
          </cell>
        </row>
        <row r="1372">
          <cell r="F1372">
            <v>1371</v>
          </cell>
        </row>
        <row r="1373">
          <cell r="F1373">
            <v>1372</v>
          </cell>
        </row>
        <row r="1374">
          <cell r="F1374">
            <v>1373</v>
          </cell>
        </row>
        <row r="1375">
          <cell r="F1375">
            <v>1374</v>
          </cell>
        </row>
        <row r="1376">
          <cell r="F1376">
            <v>1375</v>
          </cell>
        </row>
        <row r="1377">
          <cell r="F1377">
            <v>1376</v>
          </cell>
        </row>
        <row r="1378">
          <cell r="F1378">
            <v>1377</v>
          </cell>
        </row>
        <row r="1379">
          <cell r="F1379">
            <v>1378</v>
          </cell>
        </row>
        <row r="1380">
          <cell r="F1380">
            <v>1379</v>
          </cell>
        </row>
        <row r="1381">
          <cell r="F1381">
            <v>1380</v>
          </cell>
        </row>
        <row r="1382">
          <cell r="F1382">
            <v>1381</v>
          </cell>
        </row>
        <row r="1383">
          <cell r="F1383">
            <v>1382</v>
          </cell>
        </row>
        <row r="1384">
          <cell r="F1384">
            <v>1383</v>
          </cell>
        </row>
        <row r="1385">
          <cell r="F1385">
            <v>1384</v>
          </cell>
        </row>
        <row r="1386">
          <cell r="F1386">
            <v>1385</v>
          </cell>
        </row>
        <row r="1387">
          <cell r="F1387">
            <v>1386</v>
          </cell>
        </row>
        <row r="1388">
          <cell r="F1388">
            <v>1387</v>
          </cell>
        </row>
        <row r="1389">
          <cell r="F1389">
            <v>1388</v>
          </cell>
        </row>
        <row r="1390">
          <cell r="F1390">
            <v>1389</v>
          </cell>
        </row>
        <row r="1391">
          <cell r="F1391">
            <v>1390</v>
          </cell>
        </row>
        <row r="1392">
          <cell r="F1392">
            <v>1391</v>
          </cell>
        </row>
        <row r="1393">
          <cell r="F1393">
            <v>1392</v>
          </cell>
        </row>
        <row r="1394">
          <cell r="F1394">
            <v>1393</v>
          </cell>
        </row>
        <row r="1395">
          <cell r="F1395">
            <v>1394</v>
          </cell>
        </row>
        <row r="1396">
          <cell r="F1396">
            <v>1395</v>
          </cell>
        </row>
        <row r="1397">
          <cell r="F1397">
            <v>1396</v>
          </cell>
        </row>
        <row r="1398">
          <cell r="F1398">
            <v>1397</v>
          </cell>
        </row>
        <row r="1399">
          <cell r="F1399">
            <v>1398</v>
          </cell>
        </row>
        <row r="1400">
          <cell r="F1400">
            <v>1399</v>
          </cell>
        </row>
        <row r="1401">
          <cell r="F1401">
            <v>1400</v>
          </cell>
        </row>
        <row r="1402">
          <cell r="F1402">
            <v>1401</v>
          </cell>
        </row>
        <row r="1403">
          <cell r="F1403">
            <v>1402</v>
          </cell>
        </row>
        <row r="1404">
          <cell r="F1404">
            <v>1403</v>
          </cell>
        </row>
        <row r="1405">
          <cell r="F1405">
            <v>1404</v>
          </cell>
        </row>
        <row r="1406">
          <cell r="F1406">
            <v>1405</v>
          </cell>
        </row>
        <row r="1407">
          <cell r="F1407">
            <v>1406</v>
          </cell>
        </row>
        <row r="1408">
          <cell r="F1408">
            <v>1407</v>
          </cell>
        </row>
        <row r="1409">
          <cell r="F1409">
            <v>1408</v>
          </cell>
        </row>
        <row r="1410">
          <cell r="F1410">
            <v>1409</v>
          </cell>
        </row>
        <row r="1411">
          <cell r="F1411">
            <v>1410</v>
          </cell>
        </row>
        <row r="1412">
          <cell r="F1412">
            <v>1411</v>
          </cell>
        </row>
        <row r="1413">
          <cell r="F1413">
            <v>1412</v>
          </cell>
        </row>
        <row r="1414">
          <cell r="F1414">
            <v>1413</v>
          </cell>
        </row>
        <row r="1415">
          <cell r="F1415">
            <v>1414</v>
          </cell>
        </row>
        <row r="1416">
          <cell r="F1416">
            <v>1415</v>
          </cell>
        </row>
        <row r="1417">
          <cell r="F1417">
            <v>1416</v>
          </cell>
        </row>
        <row r="1418">
          <cell r="F1418">
            <v>1417</v>
          </cell>
        </row>
        <row r="1419">
          <cell r="F1419">
            <v>1418</v>
          </cell>
        </row>
        <row r="1420">
          <cell r="F1420">
            <v>1419</v>
          </cell>
        </row>
        <row r="1421">
          <cell r="F1421">
            <v>1420</v>
          </cell>
        </row>
        <row r="1422">
          <cell r="F1422">
            <v>1421</v>
          </cell>
        </row>
        <row r="1423">
          <cell r="F1423">
            <v>1422</v>
          </cell>
        </row>
        <row r="1424">
          <cell r="F1424">
            <v>1423</v>
          </cell>
        </row>
        <row r="1425">
          <cell r="F1425">
            <v>1424</v>
          </cell>
        </row>
        <row r="1426">
          <cell r="F1426">
            <v>1425</v>
          </cell>
        </row>
        <row r="1427">
          <cell r="F1427">
            <v>1426</v>
          </cell>
        </row>
        <row r="1428">
          <cell r="F1428">
            <v>1427</v>
          </cell>
        </row>
        <row r="1429">
          <cell r="F1429">
            <v>1428</v>
          </cell>
        </row>
        <row r="1430">
          <cell r="F1430">
            <v>1429</v>
          </cell>
        </row>
        <row r="1431">
          <cell r="F1431">
            <v>1430</v>
          </cell>
        </row>
        <row r="1432">
          <cell r="F1432">
            <v>1431</v>
          </cell>
        </row>
        <row r="1433">
          <cell r="F1433">
            <v>1432</v>
          </cell>
        </row>
        <row r="1434">
          <cell r="F1434">
            <v>1433</v>
          </cell>
        </row>
        <row r="1435">
          <cell r="F1435">
            <v>1434</v>
          </cell>
        </row>
        <row r="1436">
          <cell r="F1436">
            <v>1435</v>
          </cell>
        </row>
        <row r="1437">
          <cell r="F1437">
            <v>1436</v>
          </cell>
        </row>
        <row r="1438">
          <cell r="F1438">
            <v>1437</v>
          </cell>
        </row>
        <row r="1439">
          <cell r="F1439">
            <v>1438</v>
          </cell>
        </row>
        <row r="1440">
          <cell r="F1440">
            <v>1439</v>
          </cell>
        </row>
        <row r="1441">
          <cell r="F1441">
            <v>1440</v>
          </cell>
        </row>
        <row r="1442">
          <cell r="F1442">
            <v>1441</v>
          </cell>
        </row>
        <row r="1443">
          <cell r="F1443">
            <v>1442</v>
          </cell>
        </row>
        <row r="1444">
          <cell r="F1444">
            <v>1443</v>
          </cell>
        </row>
        <row r="1445">
          <cell r="F1445">
            <v>1444</v>
          </cell>
        </row>
        <row r="1446">
          <cell r="F1446">
            <v>1445</v>
          </cell>
        </row>
        <row r="1447">
          <cell r="F1447">
            <v>1446</v>
          </cell>
        </row>
        <row r="1448">
          <cell r="F1448">
            <v>1447</v>
          </cell>
        </row>
        <row r="1449">
          <cell r="F1449">
            <v>1448</v>
          </cell>
        </row>
        <row r="1450">
          <cell r="F1450">
            <v>1449</v>
          </cell>
        </row>
        <row r="1451">
          <cell r="F1451">
            <v>1450</v>
          </cell>
        </row>
        <row r="1452">
          <cell r="F1452">
            <v>1451</v>
          </cell>
        </row>
        <row r="1453">
          <cell r="F1453">
            <v>1452</v>
          </cell>
        </row>
        <row r="1454">
          <cell r="F1454">
            <v>1453</v>
          </cell>
        </row>
        <row r="1455">
          <cell r="F1455">
            <v>1454</v>
          </cell>
        </row>
        <row r="1456">
          <cell r="F1456">
            <v>1455</v>
          </cell>
        </row>
        <row r="1457">
          <cell r="F1457">
            <v>1456</v>
          </cell>
        </row>
        <row r="1458">
          <cell r="F1458">
            <v>1457</v>
          </cell>
        </row>
        <row r="1459">
          <cell r="F1459">
            <v>1458</v>
          </cell>
        </row>
        <row r="1460">
          <cell r="F1460">
            <v>1459</v>
          </cell>
        </row>
        <row r="1461">
          <cell r="F1461">
            <v>1460</v>
          </cell>
        </row>
        <row r="1462">
          <cell r="F1462">
            <v>1461</v>
          </cell>
        </row>
        <row r="1463">
          <cell r="F1463">
            <v>1462</v>
          </cell>
        </row>
        <row r="1464">
          <cell r="F1464">
            <v>1463</v>
          </cell>
        </row>
        <row r="1465">
          <cell r="F1465">
            <v>1464</v>
          </cell>
        </row>
        <row r="1466">
          <cell r="F1466">
            <v>1465</v>
          </cell>
        </row>
        <row r="1467">
          <cell r="F1467">
            <v>1466</v>
          </cell>
        </row>
        <row r="1468">
          <cell r="F1468">
            <v>1467</v>
          </cell>
        </row>
        <row r="1469">
          <cell r="F1469">
            <v>1468</v>
          </cell>
        </row>
        <row r="1470">
          <cell r="F1470">
            <v>1469</v>
          </cell>
        </row>
        <row r="1471">
          <cell r="F1471">
            <v>1470</v>
          </cell>
        </row>
        <row r="1472">
          <cell r="F1472">
            <v>1471</v>
          </cell>
        </row>
        <row r="1473">
          <cell r="F1473">
            <v>1472</v>
          </cell>
        </row>
        <row r="1474">
          <cell r="F1474">
            <v>1473</v>
          </cell>
        </row>
        <row r="1475">
          <cell r="F1475">
            <v>1474</v>
          </cell>
        </row>
        <row r="1476">
          <cell r="F1476">
            <v>1475</v>
          </cell>
        </row>
        <row r="1477">
          <cell r="F1477">
            <v>1476</v>
          </cell>
        </row>
        <row r="1478">
          <cell r="F1478">
            <v>1477</v>
          </cell>
        </row>
        <row r="1479">
          <cell r="F1479">
            <v>1478</v>
          </cell>
        </row>
        <row r="1480">
          <cell r="F1480">
            <v>1479</v>
          </cell>
        </row>
        <row r="1481">
          <cell r="F1481">
            <v>1480</v>
          </cell>
        </row>
        <row r="1482">
          <cell r="F1482">
            <v>1481</v>
          </cell>
        </row>
        <row r="1483">
          <cell r="F1483">
            <v>1482</v>
          </cell>
        </row>
        <row r="1484">
          <cell r="F1484">
            <v>1483</v>
          </cell>
        </row>
        <row r="1485">
          <cell r="F1485">
            <v>1484</v>
          </cell>
        </row>
        <row r="1486">
          <cell r="F1486">
            <v>1485</v>
          </cell>
        </row>
        <row r="1487">
          <cell r="F1487">
            <v>1486</v>
          </cell>
        </row>
        <row r="1488">
          <cell r="F1488">
            <v>1487</v>
          </cell>
        </row>
        <row r="1489">
          <cell r="F1489">
            <v>1488</v>
          </cell>
        </row>
        <row r="1490">
          <cell r="F1490">
            <v>1489</v>
          </cell>
        </row>
        <row r="1491">
          <cell r="F1491">
            <v>1490</v>
          </cell>
        </row>
        <row r="1492">
          <cell r="F1492">
            <v>1491</v>
          </cell>
        </row>
        <row r="1493">
          <cell r="F1493">
            <v>1492</v>
          </cell>
        </row>
        <row r="1494">
          <cell r="F1494">
            <v>1493</v>
          </cell>
        </row>
        <row r="1495">
          <cell r="F1495">
            <v>1494</v>
          </cell>
        </row>
        <row r="1496">
          <cell r="F1496">
            <v>1495</v>
          </cell>
        </row>
        <row r="1497">
          <cell r="F1497">
            <v>1496</v>
          </cell>
        </row>
        <row r="1498">
          <cell r="F1498">
            <v>1497</v>
          </cell>
        </row>
        <row r="1499">
          <cell r="F1499">
            <v>1498</v>
          </cell>
        </row>
        <row r="1500">
          <cell r="F1500">
            <v>1499</v>
          </cell>
        </row>
        <row r="1501">
          <cell r="F1501">
            <v>1500</v>
          </cell>
        </row>
        <row r="1502">
          <cell r="F1502">
            <v>1501</v>
          </cell>
        </row>
        <row r="1503">
          <cell r="F1503">
            <v>1502</v>
          </cell>
        </row>
        <row r="1504">
          <cell r="F1504">
            <v>1503</v>
          </cell>
        </row>
        <row r="1505">
          <cell r="F1505">
            <v>1504</v>
          </cell>
        </row>
        <row r="1506">
          <cell r="F1506">
            <v>1505</v>
          </cell>
        </row>
        <row r="1507">
          <cell r="F1507">
            <v>1506</v>
          </cell>
        </row>
        <row r="1508">
          <cell r="F1508">
            <v>1507</v>
          </cell>
        </row>
        <row r="1509">
          <cell r="F1509">
            <v>1508</v>
          </cell>
        </row>
        <row r="1510">
          <cell r="F1510">
            <v>1509</v>
          </cell>
        </row>
        <row r="1511">
          <cell r="F1511">
            <v>1510</v>
          </cell>
        </row>
        <row r="1512">
          <cell r="F1512">
            <v>1511</v>
          </cell>
        </row>
        <row r="1513">
          <cell r="F1513">
            <v>1512</v>
          </cell>
        </row>
        <row r="1514">
          <cell r="F1514">
            <v>1513</v>
          </cell>
        </row>
        <row r="1515">
          <cell r="F1515">
            <v>1514</v>
          </cell>
        </row>
        <row r="1516">
          <cell r="F1516">
            <v>1515</v>
          </cell>
        </row>
        <row r="1517">
          <cell r="F1517">
            <v>1516</v>
          </cell>
        </row>
        <row r="1518">
          <cell r="F1518">
            <v>1517</v>
          </cell>
        </row>
        <row r="1519">
          <cell r="F1519">
            <v>1518</v>
          </cell>
        </row>
        <row r="1520">
          <cell r="F1520">
            <v>1519</v>
          </cell>
        </row>
        <row r="1521">
          <cell r="F1521">
            <v>1520</v>
          </cell>
        </row>
        <row r="1522">
          <cell r="F1522">
            <v>1521</v>
          </cell>
        </row>
        <row r="1523">
          <cell r="F1523">
            <v>1522</v>
          </cell>
        </row>
        <row r="1524">
          <cell r="F1524">
            <v>1523</v>
          </cell>
        </row>
        <row r="1525">
          <cell r="F1525">
            <v>1524</v>
          </cell>
        </row>
        <row r="1526">
          <cell r="F1526">
            <v>1525</v>
          </cell>
        </row>
        <row r="1527">
          <cell r="F1527">
            <v>1526</v>
          </cell>
        </row>
        <row r="1528">
          <cell r="F1528">
            <v>1527</v>
          </cell>
        </row>
        <row r="1529">
          <cell r="F1529">
            <v>1528</v>
          </cell>
        </row>
        <row r="1530">
          <cell r="F1530">
            <v>1529</v>
          </cell>
        </row>
        <row r="1531">
          <cell r="F1531">
            <v>1530</v>
          </cell>
        </row>
        <row r="1532">
          <cell r="F1532">
            <v>1531</v>
          </cell>
        </row>
        <row r="1533">
          <cell r="F1533">
            <v>1532</v>
          </cell>
        </row>
        <row r="1534">
          <cell r="F1534">
            <v>1533</v>
          </cell>
        </row>
        <row r="1535">
          <cell r="F1535">
            <v>1534</v>
          </cell>
        </row>
        <row r="1536">
          <cell r="F1536">
            <v>1535</v>
          </cell>
        </row>
        <row r="1537">
          <cell r="F1537">
            <v>1536</v>
          </cell>
        </row>
        <row r="1538">
          <cell r="F1538">
            <v>1537</v>
          </cell>
        </row>
        <row r="1539">
          <cell r="F1539">
            <v>1538</v>
          </cell>
        </row>
        <row r="1540">
          <cell r="F1540">
            <v>1539</v>
          </cell>
        </row>
        <row r="1541">
          <cell r="F1541">
            <v>1540</v>
          </cell>
        </row>
        <row r="1542">
          <cell r="F1542">
            <v>1541</v>
          </cell>
        </row>
        <row r="1543">
          <cell r="F1543">
            <v>1542</v>
          </cell>
        </row>
        <row r="1544">
          <cell r="F1544">
            <v>1543</v>
          </cell>
        </row>
        <row r="1545">
          <cell r="F1545">
            <v>1544</v>
          </cell>
        </row>
        <row r="1546">
          <cell r="F1546">
            <v>1545</v>
          </cell>
        </row>
        <row r="1547">
          <cell r="F1547">
            <v>1546</v>
          </cell>
        </row>
        <row r="1548">
          <cell r="F1548">
            <v>1547</v>
          </cell>
        </row>
        <row r="1549">
          <cell r="F1549">
            <v>1548</v>
          </cell>
        </row>
        <row r="1550">
          <cell r="F1550">
            <v>1549</v>
          </cell>
        </row>
        <row r="1551">
          <cell r="F1551">
            <v>1550</v>
          </cell>
        </row>
        <row r="1552">
          <cell r="F1552">
            <v>1551</v>
          </cell>
        </row>
        <row r="1553">
          <cell r="F1553">
            <v>1552</v>
          </cell>
        </row>
        <row r="1554">
          <cell r="F1554">
            <v>1553</v>
          </cell>
        </row>
        <row r="1555">
          <cell r="F1555">
            <v>1554</v>
          </cell>
        </row>
        <row r="1556">
          <cell r="F1556">
            <v>1555</v>
          </cell>
        </row>
        <row r="1557">
          <cell r="F1557">
            <v>1556</v>
          </cell>
        </row>
        <row r="1558">
          <cell r="F1558">
            <v>1557</v>
          </cell>
        </row>
        <row r="1559">
          <cell r="F1559">
            <v>1558</v>
          </cell>
        </row>
        <row r="1560">
          <cell r="F1560">
            <v>1559</v>
          </cell>
        </row>
        <row r="1561">
          <cell r="F1561">
            <v>1560</v>
          </cell>
        </row>
        <row r="1562">
          <cell r="F1562">
            <v>1561</v>
          </cell>
        </row>
        <row r="1563">
          <cell r="F1563">
            <v>1562</v>
          </cell>
        </row>
        <row r="1564">
          <cell r="F1564">
            <v>1563</v>
          </cell>
        </row>
        <row r="1565">
          <cell r="F1565">
            <v>1564</v>
          </cell>
        </row>
        <row r="1566">
          <cell r="F1566">
            <v>1565</v>
          </cell>
        </row>
        <row r="1567">
          <cell r="F1567">
            <v>1566</v>
          </cell>
        </row>
        <row r="1568">
          <cell r="F1568">
            <v>1567</v>
          </cell>
        </row>
        <row r="1569">
          <cell r="F1569">
            <v>1568</v>
          </cell>
        </row>
        <row r="1570">
          <cell r="F1570">
            <v>1569</v>
          </cell>
        </row>
        <row r="1571">
          <cell r="F1571">
            <v>1570</v>
          </cell>
        </row>
        <row r="1572">
          <cell r="F1572">
            <v>1571</v>
          </cell>
        </row>
        <row r="1573">
          <cell r="F1573">
            <v>1572</v>
          </cell>
        </row>
        <row r="1574">
          <cell r="F1574">
            <v>1573</v>
          </cell>
        </row>
        <row r="1575">
          <cell r="F1575">
            <v>1574</v>
          </cell>
        </row>
        <row r="1576">
          <cell r="F1576">
            <v>1575</v>
          </cell>
        </row>
        <row r="1577">
          <cell r="F1577">
            <v>1576</v>
          </cell>
        </row>
        <row r="1578">
          <cell r="F1578">
            <v>1577</v>
          </cell>
        </row>
        <row r="1579">
          <cell r="F1579">
            <v>1578</v>
          </cell>
        </row>
        <row r="1580">
          <cell r="F1580">
            <v>1579</v>
          </cell>
        </row>
        <row r="1581">
          <cell r="F1581">
            <v>1580</v>
          </cell>
        </row>
        <row r="1582">
          <cell r="F1582">
            <v>1581</v>
          </cell>
        </row>
        <row r="1583">
          <cell r="F1583">
            <v>1582</v>
          </cell>
        </row>
        <row r="1584">
          <cell r="F1584">
            <v>1583</v>
          </cell>
        </row>
        <row r="1585">
          <cell r="F1585">
            <v>1584</v>
          </cell>
        </row>
        <row r="1586">
          <cell r="F1586">
            <v>1585</v>
          </cell>
        </row>
        <row r="1587">
          <cell r="F1587">
            <v>1586</v>
          </cell>
        </row>
        <row r="1588">
          <cell r="F1588">
            <v>1587</v>
          </cell>
        </row>
        <row r="1589">
          <cell r="F1589">
            <v>1588</v>
          </cell>
        </row>
        <row r="1590">
          <cell r="F1590">
            <v>1589</v>
          </cell>
        </row>
        <row r="1591">
          <cell r="F1591">
            <v>1590</v>
          </cell>
        </row>
        <row r="1592">
          <cell r="F1592">
            <v>1591</v>
          </cell>
        </row>
        <row r="1593">
          <cell r="F1593">
            <v>1592</v>
          </cell>
        </row>
        <row r="1594">
          <cell r="F1594">
            <v>1593</v>
          </cell>
        </row>
        <row r="1595">
          <cell r="F1595">
            <v>1594</v>
          </cell>
        </row>
        <row r="1596">
          <cell r="F1596">
            <v>1595</v>
          </cell>
        </row>
        <row r="1597">
          <cell r="F1597">
            <v>1596</v>
          </cell>
        </row>
        <row r="1598">
          <cell r="F1598">
            <v>1597</v>
          </cell>
        </row>
        <row r="1599">
          <cell r="F1599">
            <v>1598</v>
          </cell>
        </row>
        <row r="1600">
          <cell r="F1600">
            <v>1599</v>
          </cell>
        </row>
        <row r="1601">
          <cell r="F1601">
            <v>1600</v>
          </cell>
        </row>
        <row r="1602">
          <cell r="F1602">
            <v>1601</v>
          </cell>
        </row>
        <row r="1603">
          <cell r="F1603">
            <v>1602</v>
          </cell>
        </row>
        <row r="1604">
          <cell r="F1604">
            <v>1603</v>
          </cell>
        </row>
        <row r="1605">
          <cell r="F1605">
            <v>1604</v>
          </cell>
        </row>
        <row r="1606">
          <cell r="F1606">
            <v>1605</v>
          </cell>
        </row>
        <row r="1607">
          <cell r="F1607">
            <v>1606</v>
          </cell>
        </row>
        <row r="1608">
          <cell r="F1608">
            <v>1607</v>
          </cell>
        </row>
        <row r="1609">
          <cell r="F1609">
            <v>1608</v>
          </cell>
        </row>
        <row r="1610">
          <cell r="F1610">
            <v>1609</v>
          </cell>
        </row>
        <row r="1611">
          <cell r="F1611">
            <v>1610</v>
          </cell>
        </row>
        <row r="1612">
          <cell r="F1612">
            <v>1611</v>
          </cell>
        </row>
        <row r="1613">
          <cell r="F1613">
            <v>1612</v>
          </cell>
        </row>
        <row r="1614">
          <cell r="F1614">
            <v>1613</v>
          </cell>
        </row>
        <row r="1615">
          <cell r="F1615">
            <v>1614</v>
          </cell>
        </row>
        <row r="1616">
          <cell r="F1616">
            <v>1615</v>
          </cell>
        </row>
        <row r="1617">
          <cell r="F1617">
            <v>1616</v>
          </cell>
        </row>
        <row r="1618">
          <cell r="F1618">
            <v>1617</v>
          </cell>
        </row>
        <row r="1619">
          <cell r="F1619">
            <v>1618</v>
          </cell>
        </row>
        <row r="1620">
          <cell r="F1620">
            <v>1619</v>
          </cell>
        </row>
        <row r="1621">
          <cell r="F1621">
            <v>1620</v>
          </cell>
        </row>
        <row r="1622">
          <cell r="F1622">
            <v>1621</v>
          </cell>
        </row>
        <row r="1623">
          <cell r="F1623">
            <v>1622</v>
          </cell>
        </row>
        <row r="1624">
          <cell r="F1624">
            <v>1623</v>
          </cell>
        </row>
        <row r="1625">
          <cell r="F1625">
            <v>1624</v>
          </cell>
        </row>
        <row r="1626">
          <cell r="F1626">
            <v>1625</v>
          </cell>
        </row>
        <row r="1627">
          <cell r="F1627">
            <v>1626</v>
          </cell>
        </row>
        <row r="1628">
          <cell r="F1628">
            <v>1627</v>
          </cell>
        </row>
        <row r="1629">
          <cell r="F1629">
            <v>1628</v>
          </cell>
        </row>
        <row r="1630">
          <cell r="F1630">
            <v>1629</v>
          </cell>
        </row>
        <row r="1631">
          <cell r="F1631">
            <v>1630</v>
          </cell>
        </row>
        <row r="1632">
          <cell r="F1632">
            <v>1631</v>
          </cell>
        </row>
        <row r="1633">
          <cell r="F1633">
            <v>1632</v>
          </cell>
        </row>
        <row r="1634">
          <cell r="F1634">
            <v>1633</v>
          </cell>
        </row>
        <row r="1635">
          <cell r="F1635">
            <v>1634</v>
          </cell>
        </row>
        <row r="1636">
          <cell r="F1636">
            <v>1635</v>
          </cell>
        </row>
        <row r="1637">
          <cell r="F1637">
            <v>1636</v>
          </cell>
        </row>
        <row r="1638">
          <cell r="F1638">
            <v>1637</v>
          </cell>
        </row>
        <row r="1639">
          <cell r="F1639">
            <v>1638</v>
          </cell>
        </row>
        <row r="1640">
          <cell r="F1640">
            <v>1639</v>
          </cell>
        </row>
        <row r="1641">
          <cell r="F1641">
            <v>1640</v>
          </cell>
        </row>
        <row r="1642">
          <cell r="F1642">
            <v>1641</v>
          </cell>
        </row>
        <row r="1643">
          <cell r="F1643">
            <v>1642</v>
          </cell>
        </row>
        <row r="1644">
          <cell r="F1644">
            <v>1643</v>
          </cell>
        </row>
        <row r="1645">
          <cell r="F1645">
            <v>1644</v>
          </cell>
        </row>
        <row r="1646">
          <cell r="F1646">
            <v>1645</v>
          </cell>
        </row>
        <row r="1647">
          <cell r="F1647">
            <v>1646</v>
          </cell>
        </row>
        <row r="1648">
          <cell r="F1648">
            <v>1647</v>
          </cell>
        </row>
        <row r="1649">
          <cell r="F1649">
            <v>1648</v>
          </cell>
        </row>
        <row r="1650">
          <cell r="F1650">
            <v>1649</v>
          </cell>
        </row>
        <row r="1651">
          <cell r="F1651">
            <v>1650</v>
          </cell>
        </row>
        <row r="1652">
          <cell r="F1652">
            <v>1651</v>
          </cell>
        </row>
        <row r="1653">
          <cell r="F1653">
            <v>1652</v>
          </cell>
        </row>
        <row r="1654">
          <cell r="F1654">
            <v>1653</v>
          </cell>
        </row>
        <row r="1655">
          <cell r="F1655">
            <v>1654</v>
          </cell>
        </row>
        <row r="1656">
          <cell r="F1656">
            <v>1655</v>
          </cell>
        </row>
        <row r="1657">
          <cell r="F1657">
            <v>1656</v>
          </cell>
        </row>
        <row r="1658">
          <cell r="F1658">
            <v>1657</v>
          </cell>
        </row>
        <row r="1659">
          <cell r="F1659">
            <v>1658</v>
          </cell>
        </row>
        <row r="1660">
          <cell r="F1660">
            <v>1659</v>
          </cell>
        </row>
        <row r="1661">
          <cell r="F1661">
            <v>1660</v>
          </cell>
        </row>
        <row r="1662">
          <cell r="F1662">
            <v>1661</v>
          </cell>
        </row>
        <row r="1663">
          <cell r="F1663">
            <v>1662</v>
          </cell>
        </row>
        <row r="1664">
          <cell r="F1664">
            <v>1663</v>
          </cell>
        </row>
        <row r="1665">
          <cell r="F1665">
            <v>1664</v>
          </cell>
        </row>
        <row r="1666">
          <cell r="F1666">
            <v>1665</v>
          </cell>
        </row>
        <row r="1667">
          <cell r="F1667">
            <v>1666</v>
          </cell>
        </row>
        <row r="1668">
          <cell r="F1668">
            <v>1667</v>
          </cell>
        </row>
        <row r="1669">
          <cell r="F1669">
            <v>1668</v>
          </cell>
        </row>
        <row r="1670">
          <cell r="F1670">
            <v>1669</v>
          </cell>
        </row>
        <row r="1671">
          <cell r="F1671">
            <v>1670</v>
          </cell>
        </row>
        <row r="1672">
          <cell r="F1672">
            <v>1671</v>
          </cell>
        </row>
        <row r="1673">
          <cell r="F1673">
            <v>1672</v>
          </cell>
        </row>
        <row r="1674">
          <cell r="F1674">
            <v>1673</v>
          </cell>
        </row>
        <row r="1675">
          <cell r="F1675">
            <v>1674</v>
          </cell>
        </row>
        <row r="1676">
          <cell r="F1676">
            <v>1675</v>
          </cell>
        </row>
        <row r="1677">
          <cell r="F1677">
            <v>1676</v>
          </cell>
        </row>
        <row r="1678">
          <cell r="F1678">
            <v>1677</v>
          </cell>
        </row>
        <row r="1679">
          <cell r="F1679">
            <v>1678</v>
          </cell>
        </row>
        <row r="1680">
          <cell r="F1680">
            <v>1679</v>
          </cell>
        </row>
        <row r="1681">
          <cell r="F1681">
            <v>1680</v>
          </cell>
        </row>
        <row r="1682">
          <cell r="F1682">
            <v>1681</v>
          </cell>
        </row>
        <row r="1683">
          <cell r="F1683">
            <v>1682</v>
          </cell>
        </row>
        <row r="1684">
          <cell r="F1684">
            <v>1683</v>
          </cell>
        </row>
        <row r="1685">
          <cell r="F1685">
            <v>1684</v>
          </cell>
        </row>
        <row r="1686">
          <cell r="F1686">
            <v>1685</v>
          </cell>
        </row>
        <row r="1687">
          <cell r="F1687">
            <v>1686</v>
          </cell>
        </row>
        <row r="1688">
          <cell r="F1688">
            <v>1687</v>
          </cell>
        </row>
        <row r="1689">
          <cell r="F1689">
            <v>1688</v>
          </cell>
        </row>
        <row r="1690">
          <cell r="F1690">
            <v>1689</v>
          </cell>
        </row>
        <row r="1691">
          <cell r="F1691">
            <v>1690</v>
          </cell>
        </row>
        <row r="1692">
          <cell r="F1692">
            <v>1691</v>
          </cell>
        </row>
        <row r="1693">
          <cell r="F1693">
            <v>1692</v>
          </cell>
        </row>
        <row r="1694">
          <cell r="F1694">
            <v>1693</v>
          </cell>
        </row>
        <row r="1695">
          <cell r="F1695">
            <v>1694</v>
          </cell>
        </row>
        <row r="1696">
          <cell r="F1696">
            <v>1695</v>
          </cell>
        </row>
        <row r="1697">
          <cell r="F1697">
            <v>1696</v>
          </cell>
        </row>
        <row r="1698">
          <cell r="F1698">
            <v>1697</v>
          </cell>
        </row>
        <row r="1699">
          <cell r="F1699">
            <v>1698</v>
          </cell>
        </row>
        <row r="1700">
          <cell r="F1700">
            <v>1699</v>
          </cell>
        </row>
        <row r="1701">
          <cell r="F1701">
            <v>1700</v>
          </cell>
        </row>
        <row r="1702">
          <cell r="F1702">
            <v>1701</v>
          </cell>
        </row>
        <row r="1703">
          <cell r="F1703">
            <v>1702</v>
          </cell>
        </row>
        <row r="1704">
          <cell r="F1704">
            <v>1703</v>
          </cell>
        </row>
        <row r="1705">
          <cell r="F1705">
            <v>1704</v>
          </cell>
        </row>
        <row r="1706">
          <cell r="F1706">
            <v>1705</v>
          </cell>
        </row>
        <row r="1707">
          <cell r="F1707">
            <v>1706</v>
          </cell>
        </row>
        <row r="1708">
          <cell r="F1708">
            <v>1707</v>
          </cell>
        </row>
        <row r="1709">
          <cell r="F1709">
            <v>1708</v>
          </cell>
        </row>
        <row r="1710">
          <cell r="F1710">
            <v>1709</v>
          </cell>
        </row>
        <row r="1711">
          <cell r="F1711">
            <v>1710</v>
          </cell>
        </row>
        <row r="1712">
          <cell r="F1712">
            <v>1711</v>
          </cell>
        </row>
        <row r="1713">
          <cell r="F1713">
            <v>1712</v>
          </cell>
        </row>
        <row r="1714">
          <cell r="F1714">
            <v>1713</v>
          </cell>
        </row>
        <row r="1715">
          <cell r="F1715">
            <v>1714</v>
          </cell>
        </row>
        <row r="1716">
          <cell r="F1716">
            <v>1715</v>
          </cell>
        </row>
        <row r="1717">
          <cell r="F1717">
            <v>1716</v>
          </cell>
        </row>
        <row r="1718">
          <cell r="F1718">
            <v>1717</v>
          </cell>
        </row>
        <row r="1719">
          <cell r="F1719">
            <v>1718</v>
          </cell>
        </row>
        <row r="1720">
          <cell r="F1720">
            <v>1719</v>
          </cell>
        </row>
        <row r="1721">
          <cell r="F1721">
            <v>1720</v>
          </cell>
        </row>
        <row r="1722">
          <cell r="F1722">
            <v>1721</v>
          </cell>
        </row>
        <row r="1723">
          <cell r="F1723">
            <v>1722</v>
          </cell>
        </row>
        <row r="1724">
          <cell r="F1724">
            <v>1723</v>
          </cell>
        </row>
        <row r="1725">
          <cell r="F1725">
            <v>1724</v>
          </cell>
        </row>
        <row r="1726">
          <cell r="F1726">
            <v>1725</v>
          </cell>
        </row>
        <row r="1727">
          <cell r="F1727">
            <v>1726</v>
          </cell>
        </row>
        <row r="1728">
          <cell r="F1728">
            <v>1727</v>
          </cell>
        </row>
        <row r="1729">
          <cell r="F1729">
            <v>1728</v>
          </cell>
        </row>
        <row r="1730">
          <cell r="F1730">
            <v>1729</v>
          </cell>
        </row>
        <row r="1731">
          <cell r="F1731">
            <v>1730</v>
          </cell>
        </row>
        <row r="1732">
          <cell r="F1732">
            <v>1731</v>
          </cell>
        </row>
        <row r="1733">
          <cell r="F1733">
            <v>1732</v>
          </cell>
        </row>
        <row r="1734">
          <cell r="F1734">
            <v>1733</v>
          </cell>
        </row>
        <row r="1735">
          <cell r="F1735">
            <v>1734</v>
          </cell>
        </row>
        <row r="1736">
          <cell r="F1736">
            <v>1735</v>
          </cell>
        </row>
        <row r="1737">
          <cell r="F1737">
            <v>1736</v>
          </cell>
        </row>
        <row r="1738">
          <cell r="F1738">
            <v>1737</v>
          </cell>
        </row>
        <row r="1739">
          <cell r="F1739">
            <v>1738</v>
          </cell>
        </row>
        <row r="1740">
          <cell r="F1740">
            <v>1739</v>
          </cell>
        </row>
        <row r="1741">
          <cell r="F1741">
            <v>1740</v>
          </cell>
        </row>
        <row r="1742">
          <cell r="F1742">
            <v>1741</v>
          </cell>
        </row>
        <row r="1743">
          <cell r="F1743">
            <v>1742</v>
          </cell>
        </row>
        <row r="1744">
          <cell r="F1744">
            <v>1743</v>
          </cell>
        </row>
        <row r="1745">
          <cell r="F1745">
            <v>1744</v>
          </cell>
        </row>
        <row r="1746">
          <cell r="F1746">
            <v>1745</v>
          </cell>
        </row>
        <row r="1747">
          <cell r="F1747">
            <v>1746</v>
          </cell>
        </row>
        <row r="1748">
          <cell r="F1748">
            <v>1747</v>
          </cell>
        </row>
        <row r="1749">
          <cell r="F1749">
            <v>1748</v>
          </cell>
        </row>
        <row r="1750">
          <cell r="F1750">
            <v>1749</v>
          </cell>
        </row>
        <row r="1751">
          <cell r="F1751">
            <v>1750</v>
          </cell>
        </row>
        <row r="1752">
          <cell r="F1752">
            <v>1751</v>
          </cell>
        </row>
        <row r="1753">
          <cell r="F1753">
            <v>1752</v>
          </cell>
        </row>
        <row r="1754">
          <cell r="F1754">
            <v>1753</v>
          </cell>
        </row>
        <row r="1755">
          <cell r="F1755">
            <v>1754</v>
          </cell>
        </row>
        <row r="1756">
          <cell r="F1756">
            <v>1755</v>
          </cell>
        </row>
        <row r="1757">
          <cell r="F1757">
            <v>1756</v>
          </cell>
        </row>
        <row r="1758">
          <cell r="F1758">
            <v>1757</v>
          </cell>
        </row>
        <row r="1759">
          <cell r="F1759">
            <v>1758</v>
          </cell>
        </row>
        <row r="1760">
          <cell r="F1760">
            <v>1759</v>
          </cell>
        </row>
        <row r="1761">
          <cell r="F1761">
            <v>1760</v>
          </cell>
        </row>
        <row r="1762">
          <cell r="F1762">
            <v>1761</v>
          </cell>
        </row>
        <row r="1763">
          <cell r="F1763">
            <v>1762</v>
          </cell>
        </row>
        <row r="1764">
          <cell r="F1764">
            <v>1763</v>
          </cell>
        </row>
        <row r="1765">
          <cell r="F1765">
            <v>1764</v>
          </cell>
        </row>
        <row r="1766">
          <cell r="F1766">
            <v>1765</v>
          </cell>
        </row>
        <row r="1767">
          <cell r="F1767">
            <v>1766</v>
          </cell>
        </row>
        <row r="1768">
          <cell r="F1768">
            <v>1767</v>
          </cell>
        </row>
        <row r="1769">
          <cell r="F1769">
            <v>1768</v>
          </cell>
        </row>
        <row r="1770">
          <cell r="F1770">
            <v>1769</v>
          </cell>
        </row>
        <row r="1771">
          <cell r="F1771">
            <v>1770</v>
          </cell>
        </row>
        <row r="1772">
          <cell r="F1772">
            <v>1771</v>
          </cell>
        </row>
        <row r="1773">
          <cell r="F1773">
            <v>1772</v>
          </cell>
        </row>
        <row r="1774">
          <cell r="F1774">
            <v>1773</v>
          </cell>
        </row>
        <row r="1775">
          <cell r="F1775">
            <v>1774</v>
          </cell>
        </row>
        <row r="1776">
          <cell r="F1776">
            <v>1775</v>
          </cell>
        </row>
        <row r="1777">
          <cell r="F1777">
            <v>1776</v>
          </cell>
        </row>
        <row r="1778">
          <cell r="F1778">
            <v>1777</v>
          </cell>
        </row>
        <row r="1779">
          <cell r="F1779">
            <v>1778</v>
          </cell>
        </row>
        <row r="1780">
          <cell r="F1780">
            <v>1779</v>
          </cell>
        </row>
        <row r="1781">
          <cell r="F1781">
            <v>1780</v>
          </cell>
        </row>
        <row r="1782">
          <cell r="F1782">
            <v>1781</v>
          </cell>
        </row>
        <row r="1783">
          <cell r="F1783">
            <v>1782</v>
          </cell>
        </row>
        <row r="1784">
          <cell r="F1784">
            <v>1783</v>
          </cell>
        </row>
        <row r="1785">
          <cell r="F1785">
            <v>1784</v>
          </cell>
        </row>
        <row r="1786">
          <cell r="F1786">
            <v>1785</v>
          </cell>
        </row>
        <row r="1787">
          <cell r="F1787">
            <v>1786</v>
          </cell>
        </row>
        <row r="1788">
          <cell r="F1788">
            <v>1787</v>
          </cell>
        </row>
        <row r="1789">
          <cell r="F1789">
            <v>1788</v>
          </cell>
        </row>
        <row r="1790">
          <cell r="F1790">
            <v>1789</v>
          </cell>
        </row>
        <row r="1791">
          <cell r="F1791">
            <v>1790</v>
          </cell>
        </row>
        <row r="1792">
          <cell r="F1792">
            <v>1791</v>
          </cell>
        </row>
        <row r="1793">
          <cell r="F1793">
            <v>1792</v>
          </cell>
        </row>
        <row r="1794">
          <cell r="F1794">
            <v>1793</v>
          </cell>
        </row>
        <row r="1795">
          <cell r="F1795">
            <v>1794</v>
          </cell>
        </row>
        <row r="1796">
          <cell r="F1796">
            <v>1795</v>
          </cell>
        </row>
        <row r="1797">
          <cell r="F1797">
            <v>1796</v>
          </cell>
        </row>
        <row r="1798">
          <cell r="F1798">
            <v>1797</v>
          </cell>
        </row>
        <row r="1799">
          <cell r="F1799">
            <v>1798</v>
          </cell>
        </row>
        <row r="1800">
          <cell r="F1800">
            <v>1799</v>
          </cell>
        </row>
        <row r="1801">
          <cell r="F1801">
            <v>1800</v>
          </cell>
        </row>
        <row r="1802">
          <cell r="F1802">
            <v>1801</v>
          </cell>
        </row>
        <row r="1803">
          <cell r="F1803">
            <v>1802</v>
          </cell>
        </row>
        <row r="1804">
          <cell r="F1804">
            <v>1803</v>
          </cell>
        </row>
        <row r="1805">
          <cell r="F1805">
            <v>1804</v>
          </cell>
        </row>
        <row r="1806">
          <cell r="F1806">
            <v>1805</v>
          </cell>
        </row>
        <row r="1807">
          <cell r="F1807">
            <v>1806</v>
          </cell>
        </row>
        <row r="1808">
          <cell r="F1808">
            <v>1807</v>
          </cell>
        </row>
        <row r="1809">
          <cell r="F1809">
            <v>1808</v>
          </cell>
        </row>
        <row r="1810">
          <cell r="F1810">
            <v>1809</v>
          </cell>
        </row>
        <row r="1811">
          <cell r="F1811">
            <v>1810</v>
          </cell>
        </row>
        <row r="1812">
          <cell r="F1812">
            <v>1811</v>
          </cell>
        </row>
        <row r="1813">
          <cell r="F1813">
            <v>1812</v>
          </cell>
        </row>
        <row r="1814">
          <cell r="F1814">
            <v>1813</v>
          </cell>
        </row>
        <row r="1815">
          <cell r="F1815">
            <v>1814</v>
          </cell>
        </row>
        <row r="1816">
          <cell r="F1816">
            <v>1815</v>
          </cell>
        </row>
        <row r="1817">
          <cell r="F1817">
            <v>1816</v>
          </cell>
        </row>
        <row r="1818">
          <cell r="F1818">
            <v>1817</v>
          </cell>
        </row>
        <row r="1819">
          <cell r="F1819">
            <v>1818</v>
          </cell>
        </row>
        <row r="1820">
          <cell r="F1820">
            <v>1819</v>
          </cell>
        </row>
        <row r="1821">
          <cell r="F1821">
            <v>1820</v>
          </cell>
        </row>
        <row r="1822">
          <cell r="F1822">
            <v>1821</v>
          </cell>
        </row>
        <row r="1823">
          <cell r="F1823">
            <v>1822</v>
          </cell>
        </row>
        <row r="1824">
          <cell r="F1824">
            <v>1823</v>
          </cell>
        </row>
        <row r="1825">
          <cell r="F1825">
            <v>1824</v>
          </cell>
        </row>
        <row r="1826">
          <cell r="F1826">
            <v>1825</v>
          </cell>
        </row>
        <row r="1827">
          <cell r="F1827">
            <v>1826</v>
          </cell>
        </row>
        <row r="1828">
          <cell r="F1828">
            <v>1827</v>
          </cell>
        </row>
        <row r="1829">
          <cell r="F1829">
            <v>1828</v>
          </cell>
        </row>
        <row r="1830">
          <cell r="F1830">
            <v>1829</v>
          </cell>
        </row>
        <row r="1831">
          <cell r="F1831">
            <v>1830</v>
          </cell>
        </row>
        <row r="1832">
          <cell r="F1832">
            <v>1831</v>
          </cell>
        </row>
        <row r="1833">
          <cell r="F1833">
            <v>1832</v>
          </cell>
        </row>
        <row r="1834">
          <cell r="F1834">
            <v>1833</v>
          </cell>
        </row>
        <row r="1835">
          <cell r="F1835">
            <v>1834</v>
          </cell>
        </row>
        <row r="1836">
          <cell r="F1836">
            <v>1835</v>
          </cell>
        </row>
        <row r="1837">
          <cell r="F1837">
            <v>1836</v>
          </cell>
        </row>
        <row r="1838">
          <cell r="F1838">
            <v>1837</v>
          </cell>
        </row>
        <row r="1839">
          <cell r="F1839">
            <v>1838</v>
          </cell>
        </row>
        <row r="1840">
          <cell r="F1840">
            <v>1839</v>
          </cell>
        </row>
        <row r="1841">
          <cell r="F1841">
            <v>1840</v>
          </cell>
        </row>
        <row r="1842">
          <cell r="F1842">
            <v>1841</v>
          </cell>
        </row>
        <row r="1843">
          <cell r="F1843">
            <v>1842</v>
          </cell>
        </row>
        <row r="1844">
          <cell r="F1844">
            <v>1843</v>
          </cell>
        </row>
        <row r="1845">
          <cell r="F1845">
            <v>1844</v>
          </cell>
        </row>
        <row r="1846">
          <cell r="F1846">
            <v>1845</v>
          </cell>
        </row>
        <row r="1847">
          <cell r="F1847">
            <v>1846</v>
          </cell>
        </row>
        <row r="1848">
          <cell r="F1848">
            <v>1847</v>
          </cell>
        </row>
        <row r="1849">
          <cell r="F1849">
            <v>1848</v>
          </cell>
        </row>
        <row r="1850">
          <cell r="F1850">
            <v>1849</v>
          </cell>
        </row>
        <row r="1851">
          <cell r="F1851">
            <v>1850</v>
          </cell>
        </row>
        <row r="1852">
          <cell r="F1852">
            <v>1851</v>
          </cell>
        </row>
        <row r="1853">
          <cell r="F1853">
            <v>1852</v>
          </cell>
        </row>
        <row r="1854">
          <cell r="F1854">
            <v>1853</v>
          </cell>
        </row>
        <row r="1855">
          <cell r="F1855">
            <v>1854</v>
          </cell>
        </row>
        <row r="1856">
          <cell r="F1856">
            <v>1855</v>
          </cell>
        </row>
        <row r="1857">
          <cell r="F1857">
            <v>1856</v>
          </cell>
        </row>
        <row r="1858">
          <cell r="F1858">
            <v>1857</v>
          </cell>
        </row>
        <row r="1859">
          <cell r="F1859">
            <v>1858</v>
          </cell>
        </row>
        <row r="1860">
          <cell r="F1860">
            <v>1859</v>
          </cell>
        </row>
        <row r="1861">
          <cell r="F1861">
            <v>1860</v>
          </cell>
        </row>
        <row r="1862">
          <cell r="F1862">
            <v>1861</v>
          </cell>
        </row>
        <row r="1863">
          <cell r="F1863">
            <v>1862</v>
          </cell>
        </row>
        <row r="1864">
          <cell r="F1864">
            <v>1863</v>
          </cell>
        </row>
        <row r="1865">
          <cell r="F1865">
            <v>1864</v>
          </cell>
        </row>
        <row r="1866">
          <cell r="F1866">
            <v>1865</v>
          </cell>
        </row>
        <row r="1867">
          <cell r="F1867">
            <v>1866</v>
          </cell>
        </row>
        <row r="1868">
          <cell r="F1868">
            <v>1867</v>
          </cell>
        </row>
        <row r="1869">
          <cell r="F1869">
            <v>1868</v>
          </cell>
        </row>
        <row r="1870">
          <cell r="F1870">
            <v>1869</v>
          </cell>
        </row>
        <row r="1871">
          <cell r="F1871">
            <v>1870</v>
          </cell>
        </row>
        <row r="1872">
          <cell r="F1872">
            <v>1871</v>
          </cell>
        </row>
        <row r="1873">
          <cell r="F1873">
            <v>1872</v>
          </cell>
        </row>
        <row r="1874">
          <cell r="F1874">
            <v>1873</v>
          </cell>
        </row>
        <row r="1875">
          <cell r="F1875">
            <v>1874</v>
          </cell>
        </row>
        <row r="1876">
          <cell r="F1876">
            <v>1875</v>
          </cell>
        </row>
        <row r="1877">
          <cell r="F1877">
            <v>1876</v>
          </cell>
        </row>
        <row r="1878">
          <cell r="F1878">
            <v>1877</v>
          </cell>
        </row>
        <row r="1879">
          <cell r="F1879">
            <v>1878</v>
          </cell>
        </row>
        <row r="1880">
          <cell r="F1880">
            <v>1879</v>
          </cell>
        </row>
        <row r="1881">
          <cell r="F1881">
            <v>1880</v>
          </cell>
        </row>
        <row r="1882">
          <cell r="F1882">
            <v>1881</v>
          </cell>
        </row>
        <row r="1883">
          <cell r="F1883">
            <v>1882</v>
          </cell>
        </row>
        <row r="1884">
          <cell r="F1884">
            <v>1883</v>
          </cell>
        </row>
        <row r="1885">
          <cell r="F1885">
            <v>1884</v>
          </cell>
        </row>
        <row r="1886">
          <cell r="F1886">
            <v>1885</v>
          </cell>
        </row>
        <row r="1887">
          <cell r="F1887">
            <v>1886</v>
          </cell>
        </row>
        <row r="1888">
          <cell r="F1888">
            <v>1887</v>
          </cell>
        </row>
        <row r="1889">
          <cell r="F1889">
            <v>1888</v>
          </cell>
        </row>
        <row r="1890">
          <cell r="F1890">
            <v>1889</v>
          </cell>
        </row>
        <row r="1891">
          <cell r="F1891">
            <v>1890</v>
          </cell>
        </row>
        <row r="1892">
          <cell r="F1892">
            <v>1891</v>
          </cell>
        </row>
        <row r="1893">
          <cell r="F1893">
            <v>1892</v>
          </cell>
        </row>
        <row r="1894">
          <cell r="F1894">
            <v>1893</v>
          </cell>
        </row>
        <row r="1895">
          <cell r="F1895">
            <v>1894</v>
          </cell>
        </row>
        <row r="1896">
          <cell r="F1896">
            <v>1895</v>
          </cell>
        </row>
        <row r="1897">
          <cell r="F1897">
            <v>1896</v>
          </cell>
        </row>
        <row r="1898">
          <cell r="F1898">
            <v>1897</v>
          </cell>
        </row>
        <row r="1899">
          <cell r="F1899">
            <v>1898</v>
          </cell>
        </row>
        <row r="1900">
          <cell r="F1900">
            <v>1899</v>
          </cell>
        </row>
        <row r="1901">
          <cell r="F1901">
            <v>1900</v>
          </cell>
        </row>
        <row r="1902">
          <cell r="F1902">
            <v>1901</v>
          </cell>
        </row>
        <row r="1903">
          <cell r="F1903">
            <v>1902</v>
          </cell>
        </row>
        <row r="1904">
          <cell r="F1904">
            <v>1903</v>
          </cell>
        </row>
        <row r="1905">
          <cell r="F1905">
            <v>1904</v>
          </cell>
        </row>
        <row r="1906">
          <cell r="F1906">
            <v>1905</v>
          </cell>
        </row>
        <row r="1907">
          <cell r="F1907">
            <v>1906</v>
          </cell>
        </row>
        <row r="1908">
          <cell r="F1908">
            <v>1907</v>
          </cell>
        </row>
        <row r="1909">
          <cell r="F1909">
            <v>1908</v>
          </cell>
        </row>
        <row r="1910">
          <cell r="F1910">
            <v>1909</v>
          </cell>
        </row>
        <row r="1911">
          <cell r="F1911">
            <v>1910</v>
          </cell>
        </row>
        <row r="1912">
          <cell r="F1912">
            <v>1911</v>
          </cell>
        </row>
        <row r="1913">
          <cell r="F1913">
            <v>1912</v>
          </cell>
        </row>
        <row r="1914">
          <cell r="F1914">
            <v>1913</v>
          </cell>
        </row>
        <row r="1915">
          <cell r="F1915">
            <v>1914</v>
          </cell>
        </row>
        <row r="1916">
          <cell r="F1916">
            <v>1915</v>
          </cell>
        </row>
        <row r="1917">
          <cell r="F1917">
            <v>1916</v>
          </cell>
        </row>
        <row r="1918">
          <cell r="F1918">
            <v>1917</v>
          </cell>
        </row>
        <row r="1919">
          <cell r="F1919">
            <v>1918</v>
          </cell>
        </row>
        <row r="1920">
          <cell r="F1920">
            <v>1919</v>
          </cell>
        </row>
        <row r="1921">
          <cell r="F1921">
            <v>1920</v>
          </cell>
        </row>
        <row r="1922">
          <cell r="F1922">
            <v>1921</v>
          </cell>
        </row>
        <row r="1923">
          <cell r="F1923">
            <v>1922</v>
          </cell>
        </row>
        <row r="1924">
          <cell r="F1924">
            <v>1923</v>
          </cell>
        </row>
        <row r="1925">
          <cell r="F1925">
            <v>1924</v>
          </cell>
        </row>
        <row r="1926">
          <cell r="F1926">
            <v>1925</v>
          </cell>
        </row>
        <row r="1927">
          <cell r="F1927">
            <v>1926</v>
          </cell>
        </row>
        <row r="1928">
          <cell r="F1928">
            <v>1927</v>
          </cell>
        </row>
        <row r="1929">
          <cell r="F1929">
            <v>1928</v>
          </cell>
        </row>
        <row r="1930">
          <cell r="F1930">
            <v>1929</v>
          </cell>
        </row>
        <row r="1931">
          <cell r="F1931">
            <v>1930</v>
          </cell>
        </row>
        <row r="1932">
          <cell r="F1932">
            <v>1931</v>
          </cell>
        </row>
        <row r="1933">
          <cell r="F1933">
            <v>1932</v>
          </cell>
        </row>
        <row r="1934">
          <cell r="F1934">
            <v>1933</v>
          </cell>
        </row>
        <row r="1935">
          <cell r="F1935">
            <v>1934</v>
          </cell>
        </row>
        <row r="1936">
          <cell r="F1936">
            <v>1935</v>
          </cell>
        </row>
        <row r="1937">
          <cell r="F1937">
            <v>1936</v>
          </cell>
        </row>
        <row r="1938">
          <cell r="F1938">
            <v>1937</v>
          </cell>
        </row>
        <row r="1939">
          <cell r="F1939">
            <v>1938</v>
          </cell>
        </row>
        <row r="1940">
          <cell r="F1940">
            <v>1939</v>
          </cell>
        </row>
        <row r="1941">
          <cell r="F1941">
            <v>1940</v>
          </cell>
        </row>
        <row r="1942">
          <cell r="F1942">
            <v>1941</v>
          </cell>
        </row>
        <row r="1943">
          <cell r="F1943">
            <v>1942</v>
          </cell>
        </row>
        <row r="1944">
          <cell r="F1944">
            <v>1943</v>
          </cell>
        </row>
        <row r="1945">
          <cell r="F1945">
            <v>1944</v>
          </cell>
        </row>
        <row r="1946">
          <cell r="F1946">
            <v>1945</v>
          </cell>
        </row>
        <row r="1947">
          <cell r="F1947">
            <v>1946</v>
          </cell>
        </row>
        <row r="1948">
          <cell r="F1948">
            <v>1947</v>
          </cell>
        </row>
        <row r="1949">
          <cell r="F1949">
            <v>1948</v>
          </cell>
        </row>
        <row r="1950">
          <cell r="F1950">
            <v>1949</v>
          </cell>
        </row>
        <row r="1951">
          <cell r="F1951">
            <v>1950</v>
          </cell>
        </row>
        <row r="1952">
          <cell r="F1952">
            <v>1951</v>
          </cell>
        </row>
        <row r="1953">
          <cell r="F1953">
            <v>1952</v>
          </cell>
        </row>
        <row r="1954">
          <cell r="F1954">
            <v>1953</v>
          </cell>
        </row>
        <row r="1955">
          <cell r="F1955">
            <v>1954</v>
          </cell>
        </row>
        <row r="1956">
          <cell r="F1956">
            <v>1955</v>
          </cell>
        </row>
        <row r="1957">
          <cell r="F1957">
            <v>1956</v>
          </cell>
        </row>
        <row r="1958">
          <cell r="F1958">
            <v>1957</v>
          </cell>
        </row>
        <row r="1959">
          <cell r="F1959">
            <v>1958</v>
          </cell>
        </row>
        <row r="1960">
          <cell r="F1960">
            <v>1959</v>
          </cell>
        </row>
        <row r="1961">
          <cell r="F1961">
            <v>1960</v>
          </cell>
        </row>
        <row r="1962">
          <cell r="F1962">
            <v>1961</v>
          </cell>
        </row>
        <row r="1963">
          <cell r="F1963">
            <v>1962</v>
          </cell>
        </row>
        <row r="1964">
          <cell r="F1964">
            <v>1963</v>
          </cell>
        </row>
        <row r="1965">
          <cell r="F1965">
            <v>1964</v>
          </cell>
        </row>
        <row r="1966">
          <cell r="F1966">
            <v>1965</v>
          </cell>
        </row>
        <row r="1967">
          <cell r="F1967">
            <v>1966</v>
          </cell>
        </row>
        <row r="1968">
          <cell r="F1968">
            <v>1967</v>
          </cell>
        </row>
        <row r="1969">
          <cell r="F1969">
            <v>1968</v>
          </cell>
        </row>
        <row r="1970">
          <cell r="F1970">
            <v>1969</v>
          </cell>
        </row>
        <row r="1971">
          <cell r="F1971">
            <v>1970</v>
          </cell>
        </row>
        <row r="1972">
          <cell r="F1972">
            <v>1971</v>
          </cell>
        </row>
        <row r="1973">
          <cell r="F1973">
            <v>1972</v>
          </cell>
        </row>
        <row r="1974">
          <cell r="F1974">
            <v>1973</v>
          </cell>
        </row>
        <row r="1975">
          <cell r="F1975">
            <v>1974</v>
          </cell>
        </row>
        <row r="1976">
          <cell r="F1976">
            <v>1975</v>
          </cell>
        </row>
        <row r="1977">
          <cell r="F1977">
            <v>1976</v>
          </cell>
        </row>
        <row r="1978">
          <cell r="F1978">
            <v>1977</v>
          </cell>
        </row>
        <row r="1979">
          <cell r="F1979">
            <v>1978</v>
          </cell>
        </row>
        <row r="1980">
          <cell r="F1980">
            <v>1979</v>
          </cell>
        </row>
        <row r="1981">
          <cell r="F1981">
            <v>1980</v>
          </cell>
        </row>
        <row r="1982">
          <cell r="F1982">
            <v>1981</v>
          </cell>
        </row>
        <row r="1983">
          <cell r="F1983">
            <v>1982</v>
          </cell>
        </row>
        <row r="1984">
          <cell r="F1984">
            <v>1983</v>
          </cell>
        </row>
        <row r="1985">
          <cell r="F1985">
            <v>1984</v>
          </cell>
        </row>
        <row r="1986">
          <cell r="F1986">
            <v>1985</v>
          </cell>
        </row>
        <row r="1987">
          <cell r="F1987">
            <v>1986</v>
          </cell>
        </row>
        <row r="1988">
          <cell r="F1988">
            <v>1987</v>
          </cell>
        </row>
        <row r="1989">
          <cell r="F1989">
            <v>1988</v>
          </cell>
        </row>
        <row r="1990">
          <cell r="F1990">
            <v>1989</v>
          </cell>
        </row>
        <row r="1991">
          <cell r="F1991">
            <v>1990</v>
          </cell>
        </row>
        <row r="1992">
          <cell r="F1992">
            <v>1991</v>
          </cell>
        </row>
        <row r="1993">
          <cell r="F1993">
            <v>1992</v>
          </cell>
        </row>
        <row r="1994">
          <cell r="F1994">
            <v>1993</v>
          </cell>
        </row>
        <row r="1995">
          <cell r="F1995">
            <v>1994</v>
          </cell>
        </row>
        <row r="1996">
          <cell r="F1996">
            <v>1995</v>
          </cell>
        </row>
        <row r="1997">
          <cell r="F1997">
            <v>1996</v>
          </cell>
        </row>
        <row r="1998">
          <cell r="F1998">
            <v>1997</v>
          </cell>
        </row>
        <row r="1999">
          <cell r="F1999">
            <v>1998</v>
          </cell>
        </row>
        <row r="2000">
          <cell r="F2000">
            <v>1999</v>
          </cell>
        </row>
        <row r="2001">
          <cell r="F2001">
            <v>2000</v>
          </cell>
        </row>
        <row r="2002">
          <cell r="F2002">
            <v>2001</v>
          </cell>
        </row>
        <row r="2003">
          <cell r="F2003">
            <v>2002</v>
          </cell>
        </row>
        <row r="2004">
          <cell r="F2004">
            <v>2003</v>
          </cell>
        </row>
        <row r="2005">
          <cell r="F2005">
            <v>2004</v>
          </cell>
        </row>
        <row r="2006">
          <cell r="F2006">
            <v>2005</v>
          </cell>
        </row>
        <row r="2007">
          <cell r="F2007">
            <v>2006</v>
          </cell>
        </row>
        <row r="2008">
          <cell r="F2008">
            <v>2007</v>
          </cell>
        </row>
        <row r="2009">
          <cell r="F2009">
            <v>2008</v>
          </cell>
        </row>
        <row r="2010">
          <cell r="F2010">
            <v>2009</v>
          </cell>
        </row>
        <row r="2011">
          <cell r="F2011">
            <v>2010</v>
          </cell>
        </row>
        <row r="2012">
          <cell r="F2012">
            <v>2011</v>
          </cell>
        </row>
        <row r="2013">
          <cell r="F2013">
            <v>2012</v>
          </cell>
        </row>
        <row r="2014">
          <cell r="F2014">
            <v>2013</v>
          </cell>
        </row>
        <row r="2015">
          <cell r="F2015">
            <v>2014</v>
          </cell>
        </row>
        <row r="2016">
          <cell r="F2016">
            <v>2015</v>
          </cell>
        </row>
        <row r="2017">
          <cell r="F2017">
            <v>2016</v>
          </cell>
        </row>
        <row r="2018">
          <cell r="F2018">
            <v>2017</v>
          </cell>
        </row>
        <row r="2019">
          <cell r="F2019">
            <v>2018</v>
          </cell>
        </row>
        <row r="2020">
          <cell r="F2020">
            <v>2019</v>
          </cell>
        </row>
        <row r="2021">
          <cell r="F2021">
            <v>2020</v>
          </cell>
        </row>
        <row r="2022">
          <cell r="F2022">
            <v>2021</v>
          </cell>
        </row>
        <row r="2023">
          <cell r="F2023">
            <v>2022</v>
          </cell>
        </row>
        <row r="2024">
          <cell r="F2024">
            <v>2023</v>
          </cell>
        </row>
        <row r="2025">
          <cell r="F2025">
            <v>2024</v>
          </cell>
        </row>
        <row r="2026">
          <cell r="F2026">
            <v>2025</v>
          </cell>
        </row>
        <row r="2027">
          <cell r="F2027">
            <v>2026</v>
          </cell>
        </row>
        <row r="2028">
          <cell r="F2028">
            <v>2027</v>
          </cell>
        </row>
        <row r="2029">
          <cell r="F2029">
            <v>2028</v>
          </cell>
        </row>
        <row r="2030">
          <cell r="F2030">
            <v>2029</v>
          </cell>
        </row>
        <row r="2031">
          <cell r="F2031">
            <v>2030</v>
          </cell>
        </row>
        <row r="2032">
          <cell r="F2032">
            <v>2031</v>
          </cell>
        </row>
        <row r="2033">
          <cell r="F2033">
            <v>2032</v>
          </cell>
        </row>
        <row r="2034">
          <cell r="F2034">
            <v>2033</v>
          </cell>
        </row>
        <row r="2035">
          <cell r="F2035">
            <v>2034</v>
          </cell>
        </row>
        <row r="2036">
          <cell r="F2036">
            <v>2035</v>
          </cell>
        </row>
        <row r="2037">
          <cell r="F2037">
            <v>2036</v>
          </cell>
        </row>
        <row r="2038">
          <cell r="F2038">
            <v>2037</v>
          </cell>
        </row>
        <row r="2039">
          <cell r="F2039">
            <v>2038</v>
          </cell>
        </row>
        <row r="2040">
          <cell r="F2040">
            <v>2039</v>
          </cell>
        </row>
        <row r="2041">
          <cell r="F2041">
            <v>2040</v>
          </cell>
        </row>
        <row r="2042">
          <cell r="F2042">
            <v>2041</v>
          </cell>
        </row>
        <row r="2043">
          <cell r="F2043">
            <v>2042</v>
          </cell>
        </row>
        <row r="2044">
          <cell r="F2044">
            <v>2043</v>
          </cell>
        </row>
        <row r="2045">
          <cell r="F2045">
            <v>2044</v>
          </cell>
        </row>
        <row r="2046">
          <cell r="F2046">
            <v>2045</v>
          </cell>
        </row>
        <row r="2047">
          <cell r="F2047">
            <v>2046</v>
          </cell>
        </row>
        <row r="2048">
          <cell r="F2048">
            <v>2047</v>
          </cell>
        </row>
        <row r="2049">
          <cell r="F2049">
            <v>2048</v>
          </cell>
        </row>
        <row r="2050">
          <cell r="F2050">
            <v>2049</v>
          </cell>
        </row>
        <row r="2051">
          <cell r="F2051">
            <v>2050</v>
          </cell>
        </row>
        <row r="2052">
          <cell r="F2052">
            <v>2051</v>
          </cell>
        </row>
        <row r="2053">
          <cell r="F2053">
            <v>2052</v>
          </cell>
        </row>
        <row r="2054">
          <cell r="F2054">
            <v>2053</v>
          </cell>
        </row>
        <row r="2055">
          <cell r="F2055">
            <v>2054</v>
          </cell>
        </row>
        <row r="2056">
          <cell r="F2056">
            <v>2055</v>
          </cell>
        </row>
        <row r="2057">
          <cell r="F2057">
            <v>2056</v>
          </cell>
        </row>
        <row r="2058">
          <cell r="F2058">
            <v>2057</v>
          </cell>
        </row>
        <row r="2059">
          <cell r="F2059">
            <v>2058</v>
          </cell>
        </row>
        <row r="2060">
          <cell r="F2060">
            <v>2059</v>
          </cell>
        </row>
        <row r="2061">
          <cell r="F2061">
            <v>2060</v>
          </cell>
        </row>
        <row r="2062">
          <cell r="F2062">
            <v>2061</v>
          </cell>
        </row>
        <row r="2063">
          <cell r="F2063">
            <v>2062</v>
          </cell>
        </row>
        <row r="2064">
          <cell r="F2064">
            <v>2063</v>
          </cell>
        </row>
        <row r="2065">
          <cell r="F2065">
            <v>2064</v>
          </cell>
        </row>
        <row r="2066">
          <cell r="F2066">
            <v>2065</v>
          </cell>
        </row>
        <row r="2067">
          <cell r="F2067">
            <v>2066</v>
          </cell>
        </row>
        <row r="2068">
          <cell r="F2068">
            <v>2067</v>
          </cell>
        </row>
        <row r="2069">
          <cell r="F2069">
            <v>2068</v>
          </cell>
        </row>
        <row r="2070">
          <cell r="F2070">
            <v>2069</v>
          </cell>
        </row>
        <row r="2071">
          <cell r="F2071">
            <v>2070</v>
          </cell>
        </row>
        <row r="2072">
          <cell r="F2072">
            <v>2071</v>
          </cell>
        </row>
        <row r="2073">
          <cell r="F2073">
            <v>2072</v>
          </cell>
        </row>
        <row r="2074">
          <cell r="F2074">
            <v>2073</v>
          </cell>
        </row>
        <row r="2075">
          <cell r="F2075">
            <v>2074</v>
          </cell>
        </row>
        <row r="2076">
          <cell r="F2076">
            <v>2075</v>
          </cell>
        </row>
        <row r="2077">
          <cell r="F2077">
            <v>2076</v>
          </cell>
        </row>
        <row r="2078">
          <cell r="F2078">
            <v>2077</v>
          </cell>
        </row>
        <row r="2079">
          <cell r="F2079">
            <v>2078</v>
          </cell>
        </row>
        <row r="2080">
          <cell r="F2080">
            <v>2079</v>
          </cell>
        </row>
        <row r="2081">
          <cell r="F2081">
            <v>2080</v>
          </cell>
        </row>
        <row r="2082">
          <cell r="F2082">
            <v>2081</v>
          </cell>
        </row>
        <row r="2083">
          <cell r="F2083">
            <v>2082</v>
          </cell>
        </row>
        <row r="2084">
          <cell r="F2084">
            <v>2083</v>
          </cell>
        </row>
        <row r="2085">
          <cell r="F2085">
            <v>2084</v>
          </cell>
        </row>
        <row r="2086">
          <cell r="F2086">
            <v>2085</v>
          </cell>
        </row>
        <row r="2087">
          <cell r="F2087">
            <v>2086</v>
          </cell>
        </row>
        <row r="2088">
          <cell r="F2088">
            <v>2087</v>
          </cell>
        </row>
        <row r="2089">
          <cell r="F2089">
            <v>2088</v>
          </cell>
        </row>
        <row r="2090">
          <cell r="F2090">
            <v>2089</v>
          </cell>
        </row>
        <row r="2091">
          <cell r="F2091">
            <v>2090</v>
          </cell>
        </row>
        <row r="2092">
          <cell r="F2092">
            <v>2091</v>
          </cell>
        </row>
        <row r="2093">
          <cell r="F2093">
            <v>2092</v>
          </cell>
        </row>
        <row r="2094">
          <cell r="F2094">
            <v>2093</v>
          </cell>
        </row>
        <row r="2095">
          <cell r="F2095">
            <v>2094</v>
          </cell>
        </row>
        <row r="2096">
          <cell r="F2096">
            <v>2095</v>
          </cell>
        </row>
        <row r="2097">
          <cell r="F2097">
            <v>2096</v>
          </cell>
        </row>
        <row r="2098">
          <cell r="F2098">
            <v>2097</v>
          </cell>
        </row>
        <row r="2099">
          <cell r="F2099">
            <v>2098</v>
          </cell>
        </row>
        <row r="2100">
          <cell r="F2100">
            <v>2099</v>
          </cell>
        </row>
        <row r="2101">
          <cell r="F2101">
            <v>2100</v>
          </cell>
        </row>
        <row r="2102">
          <cell r="F2102">
            <v>2101</v>
          </cell>
        </row>
        <row r="2103">
          <cell r="F2103">
            <v>2102</v>
          </cell>
        </row>
        <row r="2104">
          <cell r="F2104">
            <v>2103</v>
          </cell>
        </row>
        <row r="2105">
          <cell r="F2105">
            <v>2104</v>
          </cell>
        </row>
        <row r="2106">
          <cell r="F2106">
            <v>2105</v>
          </cell>
        </row>
        <row r="2107">
          <cell r="F2107">
            <v>2106</v>
          </cell>
        </row>
        <row r="2108">
          <cell r="F2108">
            <v>2107</v>
          </cell>
        </row>
        <row r="2109">
          <cell r="F2109">
            <v>2108</v>
          </cell>
        </row>
        <row r="2110">
          <cell r="F2110">
            <v>2109</v>
          </cell>
        </row>
        <row r="2111">
          <cell r="F2111">
            <v>2110</v>
          </cell>
        </row>
        <row r="2112">
          <cell r="F2112">
            <v>2111</v>
          </cell>
        </row>
        <row r="2113">
          <cell r="F2113">
            <v>2112</v>
          </cell>
        </row>
        <row r="2114">
          <cell r="F2114">
            <v>2113</v>
          </cell>
        </row>
        <row r="2115">
          <cell r="F2115">
            <v>2114</v>
          </cell>
        </row>
        <row r="2116">
          <cell r="F2116">
            <v>2115</v>
          </cell>
        </row>
        <row r="2117">
          <cell r="F2117">
            <v>2116</v>
          </cell>
        </row>
        <row r="2118">
          <cell r="F2118">
            <v>2117</v>
          </cell>
        </row>
        <row r="2119">
          <cell r="F2119">
            <v>2118</v>
          </cell>
        </row>
        <row r="2120">
          <cell r="F2120">
            <v>2119</v>
          </cell>
        </row>
        <row r="2121">
          <cell r="F2121">
            <v>2120</v>
          </cell>
        </row>
        <row r="2122">
          <cell r="F2122">
            <v>2121</v>
          </cell>
        </row>
        <row r="2123">
          <cell r="F2123">
            <v>2122</v>
          </cell>
        </row>
        <row r="2124">
          <cell r="F2124">
            <v>2123</v>
          </cell>
        </row>
        <row r="2125">
          <cell r="F2125">
            <v>2124</v>
          </cell>
        </row>
        <row r="2126">
          <cell r="F2126">
            <v>2125</v>
          </cell>
        </row>
        <row r="2127">
          <cell r="F2127">
            <v>2126</v>
          </cell>
        </row>
        <row r="2128">
          <cell r="F2128">
            <v>2127</v>
          </cell>
        </row>
        <row r="2129">
          <cell r="F2129">
            <v>2128</v>
          </cell>
        </row>
        <row r="2130">
          <cell r="F2130">
            <v>2129</v>
          </cell>
        </row>
        <row r="2131">
          <cell r="F2131">
            <v>2130</v>
          </cell>
        </row>
        <row r="2132">
          <cell r="F2132">
            <v>2131</v>
          </cell>
        </row>
        <row r="2133">
          <cell r="F2133">
            <v>2132</v>
          </cell>
        </row>
        <row r="2134">
          <cell r="F2134">
            <v>2133</v>
          </cell>
        </row>
        <row r="2135">
          <cell r="F2135">
            <v>2134</v>
          </cell>
        </row>
        <row r="2136">
          <cell r="F2136">
            <v>2135</v>
          </cell>
        </row>
        <row r="2137">
          <cell r="F2137">
            <v>2136</v>
          </cell>
        </row>
        <row r="2138">
          <cell r="F2138">
            <v>2137</v>
          </cell>
        </row>
        <row r="2139">
          <cell r="F2139">
            <v>2138</v>
          </cell>
        </row>
        <row r="2140">
          <cell r="F2140">
            <v>2139</v>
          </cell>
        </row>
        <row r="2141">
          <cell r="F2141">
            <v>2140</v>
          </cell>
        </row>
        <row r="2142">
          <cell r="F2142">
            <v>2141</v>
          </cell>
        </row>
        <row r="2143">
          <cell r="F2143">
            <v>2142</v>
          </cell>
        </row>
        <row r="2144">
          <cell r="F2144">
            <v>2143</v>
          </cell>
        </row>
        <row r="2145">
          <cell r="F2145">
            <v>2144</v>
          </cell>
        </row>
        <row r="2146">
          <cell r="F2146">
            <v>2145</v>
          </cell>
        </row>
        <row r="2147">
          <cell r="F2147">
            <v>2146</v>
          </cell>
        </row>
        <row r="2148">
          <cell r="F2148">
            <v>2147</v>
          </cell>
        </row>
        <row r="2149">
          <cell r="F2149">
            <v>2148</v>
          </cell>
        </row>
        <row r="2150">
          <cell r="F2150">
            <v>2149</v>
          </cell>
        </row>
        <row r="2151">
          <cell r="F2151">
            <v>2150</v>
          </cell>
        </row>
        <row r="2152">
          <cell r="F2152">
            <v>2151</v>
          </cell>
        </row>
        <row r="2153">
          <cell r="F2153">
            <v>2152</v>
          </cell>
        </row>
        <row r="2154">
          <cell r="F2154">
            <v>2153</v>
          </cell>
        </row>
        <row r="2155">
          <cell r="F2155">
            <v>2154</v>
          </cell>
        </row>
        <row r="2156">
          <cell r="F2156">
            <v>2155</v>
          </cell>
        </row>
        <row r="2157">
          <cell r="F2157">
            <v>2156</v>
          </cell>
        </row>
        <row r="2158">
          <cell r="F2158">
            <v>2157</v>
          </cell>
        </row>
        <row r="2159">
          <cell r="F2159">
            <v>2158</v>
          </cell>
        </row>
        <row r="2160">
          <cell r="F2160">
            <v>2159</v>
          </cell>
        </row>
        <row r="2161">
          <cell r="F2161">
            <v>2160</v>
          </cell>
        </row>
        <row r="2162">
          <cell r="F2162">
            <v>2161</v>
          </cell>
        </row>
        <row r="2163">
          <cell r="F2163">
            <v>2162</v>
          </cell>
        </row>
        <row r="2164">
          <cell r="F2164">
            <v>2163</v>
          </cell>
        </row>
        <row r="2165">
          <cell r="F2165">
            <v>2164</v>
          </cell>
        </row>
        <row r="2166">
          <cell r="F2166">
            <v>2165</v>
          </cell>
        </row>
        <row r="2167">
          <cell r="F2167">
            <v>2166</v>
          </cell>
        </row>
        <row r="2168">
          <cell r="F2168">
            <v>2167</v>
          </cell>
        </row>
        <row r="2169">
          <cell r="F2169">
            <v>2168</v>
          </cell>
        </row>
        <row r="2170">
          <cell r="F2170">
            <v>2169</v>
          </cell>
        </row>
        <row r="2171">
          <cell r="F2171">
            <v>2170</v>
          </cell>
        </row>
        <row r="2172">
          <cell r="F2172">
            <v>2171</v>
          </cell>
        </row>
        <row r="2173">
          <cell r="F2173">
            <v>2172</v>
          </cell>
        </row>
        <row r="2174">
          <cell r="F2174">
            <v>2173</v>
          </cell>
        </row>
        <row r="2175">
          <cell r="F2175">
            <v>2174</v>
          </cell>
        </row>
        <row r="2176">
          <cell r="F2176">
            <v>2175</v>
          </cell>
        </row>
        <row r="2177">
          <cell r="F2177">
            <v>2176</v>
          </cell>
        </row>
        <row r="2178">
          <cell r="F2178">
            <v>2177</v>
          </cell>
        </row>
        <row r="2179">
          <cell r="F2179">
            <v>2178</v>
          </cell>
        </row>
        <row r="2180">
          <cell r="F2180">
            <v>2179</v>
          </cell>
        </row>
        <row r="2181">
          <cell r="F2181">
            <v>2180</v>
          </cell>
        </row>
        <row r="2182">
          <cell r="F2182">
            <v>2181</v>
          </cell>
        </row>
        <row r="2183">
          <cell r="F2183">
            <v>2182</v>
          </cell>
        </row>
        <row r="2184">
          <cell r="F2184">
            <v>2183</v>
          </cell>
        </row>
        <row r="2185">
          <cell r="F2185">
            <v>2184</v>
          </cell>
        </row>
        <row r="2186">
          <cell r="F2186">
            <v>2185</v>
          </cell>
        </row>
        <row r="2187">
          <cell r="F2187">
            <v>2186</v>
          </cell>
        </row>
        <row r="2188">
          <cell r="F2188">
            <v>2187</v>
          </cell>
        </row>
        <row r="2189">
          <cell r="F2189">
            <v>2188</v>
          </cell>
        </row>
        <row r="2190">
          <cell r="F2190">
            <v>2189</v>
          </cell>
        </row>
        <row r="2191">
          <cell r="F2191">
            <v>2190</v>
          </cell>
        </row>
        <row r="2192">
          <cell r="F2192">
            <v>2191</v>
          </cell>
        </row>
        <row r="2193">
          <cell r="F2193">
            <v>2192</v>
          </cell>
        </row>
        <row r="2194">
          <cell r="F2194">
            <v>2193</v>
          </cell>
        </row>
        <row r="2195">
          <cell r="F2195">
            <v>2194</v>
          </cell>
        </row>
        <row r="2196">
          <cell r="F2196">
            <v>2195</v>
          </cell>
        </row>
        <row r="2197">
          <cell r="F2197">
            <v>2196</v>
          </cell>
        </row>
        <row r="2198">
          <cell r="F2198">
            <v>2197</v>
          </cell>
        </row>
        <row r="2199">
          <cell r="F2199">
            <v>2198</v>
          </cell>
        </row>
        <row r="2200">
          <cell r="F2200">
            <v>2199</v>
          </cell>
        </row>
        <row r="2201">
          <cell r="F2201">
            <v>2200</v>
          </cell>
        </row>
        <row r="2202">
          <cell r="F2202">
            <v>2201</v>
          </cell>
        </row>
        <row r="2203">
          <cell r="F2203">
            <v>2202</v>
          </cell>
        </row>
        <row r="2204">
          <cell r="F2204">
            <v>2203</v>
          </cell>
        </row>
        <row r="2205">
          <cell r="F2205">
            <v>2204</v>
          </cell>
        </row>
        <row r="2206">
          <cell r="F2206">
            <v>2205</v>
          </cell>
        </row>
        <row r="2207">
          <cell r="F2207">
            <v>2206</v>
          </cell>
        </row>
        <row r="2208">
          <cell r="F2208">
            <v>2207</v>
          </cell>
        </row>
        <row r="2209">
          <cell r="F2209">
            <v>2208</v>
          </cell>
        </row>
        <row r="2210">
          <cell r="F2210">
            <v>2209</v>
          </cell>
        </row>
        <row r="2211">
          <cell r="F2211">
            <v>2210</v>
          </cell>
        </row>
        <row r="2212">
          <cell r="F2212">
            <v>2211</v>
          </cell>
        </row>
        <row r="2213">
          <cell r="F2213">
            <v>2212</v>
          </cell>
        </row>
        <row r="2214">
          <cell r="F2214">
            <v>2213</v>
          </cell>
        </row>
        <row r="2215">
          <cell r="F2215">
            <v>2214</v>
          </cell>
        </row>
        <row r="2216">
          <cell r="F2216">
            <v>2215</v>
          </cell>
        </row>
        <row r="2217">
          <cell r="F2217">
            <v>2216</v>
          </cell>
        </row>
        <row r="2218">
          <cell r="F2218">
            <v>2217</v>
          </cell>
        </row>
        <row r="2219">
          <cell r="F2219">
            <v>2218</v>
          </cell>
        </row>
        <row r="2220">
          <cell r="F2220">
            <v>2219</v>
          </cell>
        </row>
        <row r="2221">
          <cell r="F2221">
            <v>2220</v>
          </cell>
        </row>
        <row r="2222">
          <cell r="F2222">
            <v>2221</v>
          </cell>
        </row>
        <row r="2223">
          <cell r="F2223">
            <v>2222</v>
          </cell>
        </row>
        <row r="2224">
          <cell r="F2224">
            <v>2223</v>
          </cell>
        </row>
        <row r="2225">
          <cell r="F2225">
            <v>2224</v>
          </cell>
        </row>
        <row r="2226">
          <cell r="F2226">
            <v>2225</v>
          </cell>
        </row>
        <row r="2227">
          <cell r="F2227">
            <v>2226</v>
          </cell>
        </row>
        <row r="2228">
          <cell r="F2228">
            <v>2227</v>
          </cell>
        </row>
        <row r="2229">
          <cell r="F2229">
            <v>2228</v>
          </cell>
        </row>
        <row r="2230">
          <cell r="F2230">
            <v>2229</v>
          </cell>
        </row>
        <row r="2231">
          <cell r="F2231">
            <v>2230</v>
          </cell>
        </row>
        <row r="2232">
          <cell r="F2232">
            <v>2231</v>
          </cell>
        </row>
        <row r="2233">
          <cell r="F2233">
            <v>2232</v>
          </cell>
        </row>
        <row r="2234">
          <cell r="F2234">
            <v>2233</v>
          </cell>
        </row>
        <row r="2235">
          <cell r="F2235">
            <v>2234</v>
          </cell>
        </row>
        <row r="2236">
          <cell r="F2236">
            <v>2235</v>
          </cell>
        </row>
        <row r="2237">
          <cell r="F2237">
            <v>2236</v>
          </cell>
        </row>
        <row r="2238">
          <cell r="F2238">
            <v>2237</v>
          </cell>
        </row>
        <row r="2239">
          <cell r="F2239">
            <v>2238</v>
          </cell>
        </row>
        <row r="2240">
          <cell r="F2240">
            <v>2239</v>
          </cell>
        </row>
        <row r="2241">
          <cell r="F2241">
            <v>2240</v>
          </cell>
        </row>
        <row r="2242">
          <cell r="F2242">
            <v>2241</v>
          </cell>
        </row>
        <row r="2243">
          <cell r="F2243">
            <v>2242</v>
          </cell>
        </row>
        <row r="2244">
          <cell r="F2244">
            <v>2243</v>
          </cell>
        </row>
        <row r="2245">
          <cell r="F2245">
            <v>2244</v>
          </cell>
        </row>
        <row r="2246">
          <cell r="F2246">
            <v>2245</v>
          </cell>
        </row>
        <row r="2247">
          <cell r="F2247">
            <v>2246</v>
          </cell>
        </row>
        <row r="2248">
          <cell r="F2248">
            <v>2247</v>
          </cell>
        </row>
        <row r="2249">
          <cell r="F2249">
            <v>2248</v>
          </cell>
        </row>
        <row r="2250">
          <cell r="F2250">
            <v>2249</v>
          </cell>
        </row>
        <row r="2251">
          <cell r="F2251">
            <v>2250</v>
          </cell>
        </row>
        <row r="2252">
          <cell r="F2252">
            <v>2251</v>
          </cell>
        </row>
        <row r="2253">
          <cell r="F2253">
            <v>2252</v>
          </cell>
        </row>
        <row r="2254">
          <cell r="F2254">
            <v>2253</v>
          </cell>
        </row>
        <row r="2255">
          <cell r="F2255">
            <v>2254</v>
          </cell>
        </row>
        <row r="2256">
          <cell r="F2256">
            <v>2255</v>
          </cell>
        </row>
        <row r="2257">
          <cell r="F2257">
            <v>2256</v>
          </cell>
        </row>
        <row r="2258">
          <cell r="F2258">
            <v>2257</v>
          </cell>
        </row>
        <row r="2259">
          <cell r="F2259">
            <v>2258</v>
          </cell>
        </row>
        <row r="2260">
          <cell r="F2260">
            <v>2259</v>
          </cell>
        </row>
        <row r="2261">
          <cell r="F2261">
            <v>2260</v>
          </cell>
        </row>
        <row r="2262">
          <cell r="F2262">
            <v>2261</v>
          </cell>
        </row>
        <row r="2263">
          <cell r="F2263">
            <v>2262</v>
          </cell>
        </row>
        <row r="2264">
          <cell r="F2264">
            <v>2263</v>
          </cell>
        </row>
        <row r="2265">
          <cell r="F2265">
            <v>2264</v>
          </cell>
        </row>
        <row r="2266">
          <cell r="F2266">
            <v>2265</v>
          </cell>
        </row>
        <row r="2267">
          <cell r="F2267">
            <v>2266</v>
          </cell>
        </row>
        <row r="2268">
          <cell r="F2268">
            <v>2267</v>
          </cell>
        </row>
        <row r="2269">
          <cell r="F2269">
            <v>2268</v>
          </cell>
        </row>
        <row r="2270">
          <cell r="F2270">
            <v>2269</v>
          </cell>
        </row>
        <row r="2271">
          <cell r="F2271">
            <v>2270</v>
          </cell>
        </row>
        <row r="2272">
          <cell r="F2272">
            <v>2271</v>
          </cell>
        </row>
        <row r="2273">
          <cell r="F2273">
            <v>2272</v>
          </cell>
        </row>
        <row r="2274">
          <cell r="F2274">
            <v>2273</v>
          </cell>
        </row>
        <row r="2275">
          <cell r="F2275">
            <v>2274</v>
          </cell>
        </row>
        <row r="2276">
          <cell r="F2276">
            <v>2275</v>
          </cell>
        </row>
        <row r="2277">
          <cell r="F2277">
            <v>2276</v>
          </cell>
        </row>
        <row r="2278">
          <cell r="F2278">
            <v>2277</v>
          </cell>
        </row>
        <row r="2279">
          <cell r="F2279">
            <v>2278</v>
          </cell>
        </row>
        <row r="2280">
          <cell r="F2280">
            <v>2279</v>
          </cell>
        </row>
        <row r="2281">
          <cell r="F2281">
            <v>2280</v>
          </cell>
        </row>
        <row r="2282">
          <cell r="F2282">
            <v>2281</v>
          </cell>
        </row>
        <row r="2283">
          <cell r="F2283">
            <v>2282</v>
          </cell>
        </row>
        <row r="2284">
          <cell r="F2284">
            <v>2283</v>
          </cell>
        </row>
        <row r="2285">
          <cell r="F2285">
            <v>2284</v>
          </cell>
        </row>
        <row r="2286">
          <cell r="F2286">
            <v>2285</v>
          </cell>
        </row>
        <row r="2287">
          <cell r="F2287">
            <v>2286</v>
          </cell>
        </row>
        <row r="2288">
          <cell r="F2288">
            <v>2287</v>
          </cell>
        </row>
        <row r="2289">
          <cell r="F2289">
            <v>2288</v>
          </cell>
        </row>
        <row r="2290">
          <cell r="F2290">
            <v>2289</v>
          </cell>
        </row>
        <row r="2291">
          <cell r="F2291">
            <v>2290</v>
          </cell>
        </row>
        <row r="2292">
          <cell r="F2292">
            <v>2291</v>
          </cell>
        </row>
        <row r="2293">
          <cell r="F2293">
            <v>2292</v>
          </cell>
        </row>
        <row r="2294">
          <cell r="F2294">
            <v>2293</v>
          </cell>
        </row>
        <row r="2295">
          <cell r="F2295">
            <v>2294</v>
          </cell>
        </row>
        <row r="2296">
          <cell r="F2296">
            <v>2295</v>
          </cell>
        </row>
        <row r="2297">
          <cell r="F2297">
            <v>2296</v>
          </cell>
        </row>
        <row r="2298">
          <cell r="F2298">
            <v>2297</v>
          </cell>
        </row>
        <row r="2299">
          <cell r="F2299">
            <v>2298</v>
          </cell>
        </row>
        <row r="2300">
          <cell r="F2300">
            <v>2299</v>
          </cell>
        </row>
        <row r="2301">
          <cell r="F2301">
            <v>2300</v>
          </cell>
        </row>
        <row r="2302">
          <cell r="F2302">
            <v>2301</v>
          </cell>
        </row>
        <row r="2303">
          <cell r="F2303">
            <v>2302</v>
          </cell>
        </row>
        <row r="2304">
          <cell r="F2304">
            <v>2303</v>
          </cell>
        </row>
        <row r="2305">
          <cell r="F2305">
            <v>2304</v>
          </cell>
        </row>
        <row r="2306">
          <cell r="F2306">
            <v>2305</v>
          </cell>
        </row>
        <row r="2307">
          <cell r="F2307">
            <v>2306</v>
          </cell>
        </row>
        <row r="2308">
          <cell r="F2308">
            <v>2307</v>
          </cell>
        </row>
        <row r="2309">
          <cell r="F2309">
            <v>2308</v>
          </cell>
        </row>
        <row r="2310">
          <cell r="F2310">
            <v>2309</v>
          </cell>
        </row>
        <row r="2311">
          <cell r="F2311">
            <v>2310</v>
          </cell>
        </row>
        <row r="2312">
          <cell r="F2312">
            <v>2311</v>
          </cell>
        </row>
        <row r="2313">
          <cell r="F2313">
            <v>2312</v>
          </cell>
        </row>
        <row r="2314">
          <cell r="F2314">
            <v>2313</v>
          </cell>
        </row>
        <row r="2315">
          <cell r="F2315">
            <v>2314</v>
          </cell>
        </row>
        <row r="2316">
          <cell r="F2316">
            <v>2315</v>
          </cell>
        </row>
        <row r="2317">
          <cell r="F2317">
            <v>2316</v>
          </cell>
        </row>
        <row r="2318">
          <cell r="F2318">
            <v>2317</v>
          </cell>
        </row>
        <row r="2319">
          <cell r="F2319">
            <v>2318</v>
          </cell>
        </row>
        <row r="2320">
          <cell r="F2320">
            <v>2319</v>
          </cell>
        </row>
        <row r="2321">
          <cell r="F2321">
            <v>2320</v>
          </cell>
        </row>
        <row r="2322">
          <cell r="F2322">
            <v>2321</v>
          </cell>
        </row>
        <row r="2323">
          <cell r="F2323">
            <v>2322</v>
          </cell>
        </row>
        <row r="2324">
          <cell r="F2324">
            <v>2323</v>
          </cell>
        </row>
        <row r="2325">
          <cell r="F2325">
            <v>2324</v>
          </cell>
        </row>
        <row r="2326">
          <cell r="F2326">
            <v>2325</v>
          </cell>
        </row>
        <row r="2327">
          <cell r="F2327">
            <v>2326</v>
          </cell>
        </row>
        <row r="2328">
          <cell r="F2328">
            <v>2327</v>
          </cell>
        </row>
        <row r="2329">
          <cell r="F2329">
            <v>2328</v>
          </cell>
        </row>
        <row r="2330">
          <cell r="F2330">
            <v>2329</v>
          </cell>
        </row>
        <row r="2331">
          <cell r="F2331">
            <v>2330</v>
          </cell>
        </row>
        <row r="2332">
          <cell r="F2332">
            <v>2331</v>
          </cell>
        </row>
        <row r="2333">
          <cell r="F2333">
            <v>2332</v>
          </cell>
        </row>
        <row r="2334">
          <cell r="F2334">
            <v>2333</v>
          </cell>
        </row>
        <row r="2335">
          <cell r="F2335">
            <v>2334</v>
          </cell>
        </row>
        <row r="2336">
          <cell r="F2336">
            <v>2335</v>
          </cell>
        </row>
        <row r="2337">
          <cell r="F2337">
            <v>2336</v>
          </cell>
        </row>
        <row r="2338">
          <cell r="F2338">
            <v>2337</v>
          </cell>
        </row>
        <row r="2339">
          <cell r="F2339">
            <v>2338</v>
          </cell>
        </row>
        <row r="2340">
          <cell r="F2340">
            <v>2339</v>
          </cell>
        </row>
        <row r="2341">
          <cell r="F2341">
            <v>2340</v>
          </cell>
        </row>
        <row r="2342">
          <cell r="F2342">
            <v>2341</v>
          </cell>
        </row>
        <row r="2343">
          <cell r="F2343">
            <v>2342</v>
          </cell>
        </row>
        <row r="2344">
          <cell r="F2344">
            <v>2343</v>
          </cell>
        </row>
        <row r="2345">
          <cell r="F2345">
            <v>2344</v>
          </cell>
        </row>
        <row r="2346">
          <cell r="F2346">
            <v>2345</v>
          </cell>
        </row>
        <row r="2347">
          <cell r="F2347">
            <v>2346</v>
          </cell>
        </row>
        <row r="2348">
          <cell r="F2348">
            <v>2347</v>
          </cell>
        </row>
        <row r="2349">
          <cell r="F2349">
            <v>2348</v>
          </cell>
        </row>
        <row r="2350">
          <cell r="F2350">
            <v>2349</v>
          </cell>
        </row>
        <row r="2351">
          <cell r="F2351">
            <v>2350</v>
          </cell>
        </row>
        <row r="2352">
          <cell r="F2352">
            <v>2351</v>
          </cell>
        </row>
        <row r="2353">
          <cell r="F2353">
            <v>2352</v>
          </cell>
        </row>
        <row r="2354">
          <cell r="F2354">
            <v>2353</v>
          </cell>
        </row>
        <row r="2355">
          <cell r="F2355">
            <v>2354</v>
          </cell>
        </row>
        <row r="2356">
          <cell r="F2356">
            <v>2355</v>
          </cell>
        </row>
        <row r="2357">
          <cell r="F2357">
            <v>2356</v>
          </cell>
        </row>
        <row r="2358">
          <cell r="F2358">
            <v>2357</v>
          </cell>
        </row>
        <row r="2359">
          <cell r="F2359">
            <v>2358</v>
          </cell>
        </row>
        <row r="2360">
          <cell r="F2360">
            <v>2359</v>
          </cell>
        </row>
        <row r="2361">
          <cell r="F2361">
            <v>2360</v>
          </cell>
        </row>
        <row r="2362">
          <cell r="F2362">
            <v>2361</v>
          </cell>
        </row>
        <row r="2363">
          <cell r="F2363">
            <v>2362</v>
          </cell>
        </row>
        <row r="2364">
          <cell r="F2364">
            <v>2363</v>
          </cell>
        </row>
        <row r="2365">
          <cell r="F2365">
            <v>2364</v>
          </cell>
        </row>
        <row r="2366">
          <cell r="F2366">
            <v>2365</v>
          </cell>
        </row>
        <row r="2367">
          <cell r="F2367">
            <v>2366</v>
          </cell>
        </row>
        <row r="2368">
          <cell r="F2368">
            <v>2367</v>
          </cell>
        </row>
        <row r="2369">
          <cell r="F2369">
            <v>2368</v>
          </cell>
        </row>
        <row r="2370">
          <cell r="F2370">
            <v>2369</v>
          </cell>
        </row>
        <row r="2371">
          <cell r="F2371">
            <v>2370</v>
          </cell>
        </row>
        <row r="2372">
          <cell r="F2372">
            <v>2371</v>
          </cell>
        </row>
        <row r="2373">
          <cell r="F2373">
            <v>2372</v>
          </cell>
        </row>
        <row r="2374">
          <cell r="F2374">
            <v>2373</v>
          </cell>
        </row>
        <row r="2375">
          <cell r="F2375">
            <v>2374</v>
          </cell>
        </row>
        <row r="2376">
          <cell r="F2376">
            <v>2375</v>
          </cell>
        </row>
        <row r="2377">
          <cell r="F2377">
            <v>2376</v>
          </cell>
        </row>
        <row r="2378">
          <cell r="F2378">
            <v>2377</v>
          </cell>
        </row>
        <row r="2379">
          <cell r="F2379">
            <v>2378</v>
          </cell>
        </row>
        <row r="2380">
          <cell r="F2380">
            <v>2379</v>
          </cell>
        </row>
        <row r="2381">
          <cell r="F2381">
            <v>2380</v>
          </cell>
        </row>
        <row r="2382">
          <cell r="F2382">
            <v>2381</v>
          </cell>
        </row>
        <row r="2383">
          <cell r="F2383">
            <v>2382</v>
          </cell>
        </row>
        <row r="2384">
          <cell r="F2384">
            <v>2383</v>
          </cell>
        </row>
        <row r="2385">
          <cell r="F2385">
            <v>2384</v>
          </cell>
        </row>
        <row r="2386">
          <cell r="F2386">
            <v>2385</v>
          </cell>
        </row>
        <row r="2387">
          <cell r="F2387">
            <v>2386</v>
          </cell>
        </row>
        <row r="2388">
          <cell r="F2388">
            <v>2387</v>
          </cell>
        </row>
        <row r="2389">
          <cell r="F2389">
            <v>2388</v>
          </cell>
        </row>
        <row r="2390">
          <cell r="F2390">
            <v>2389</v>
          </cell>
        </row>
        <row r="2391">
          <cell r="F2391">
            <v>2390</v>
          </cell>
        </row>
        <row r="2392">
          <cell r="F2392">
            <v>2391</v>
          </cell>
        </row>
        <row r="2393">
          <cell r="F2393">
            <v>2392</v>
          </cell>
        </row>
        <row r="2394">
          <cell r="F2394">
            <v>2393</v>
          </cell>
        </row>
        <row r="2395">
          <cell r="F2395">
            <v>2394</v>
          </cell>
        </row>
        <row r="2396">
          <cell r="F2396">
            <v>2395</v>
          </cell>
        </row>
        <row r="2397">
          <cell r="F2397">
            <v>2396</v>
          </cell>
        </row>
        <row r="2398">
          <cell r="F2398">
            <v>2397</v>
          </cell>
        </row>
        <row r="2399">
          <cell r="F2399">
            <v>2398</v>
          </cell>
        </row>
        <row r="2400">
          <cell r="F2400">
            <v>2399</v>
          </cell>
        </row>
        <row r="2401">
          <cell r="F2401">
            <v>2400</v>
          </cell>
        </row>
        <row r="2402">
          <cell r="F2402">
            <v>2401</v>
          </cell>
        </row>
        <row r="2403">
          <cell r="F2403">
            <v>2402</v>
          </cell>
        </row>
        <row r="2404">
          <cell r="F2404">
            <v>2403</v>
          </cell>
        </row>
        <row r="2405">
          <cell r="F2405">
            <v>2404</v>
          </cell>
        </row>
        <row r="2406">
          <cell r="F2406">
            <v>2405</v>
          </cell>
        </row>
        <row r="2407">
          <cell r="F2407">
            <v>2406</v>
          </cell>
        </row>
        <row r="2408">
          <cell r="F2408">
            <v>2407</v>
          </cell>
        </row>
        <row r="2409">
          <cell r="F2409">
            <v>2408</v>
          </cell>
        </row>
        <row r="2410">
          <cell r="F2410">
            <v>2409</v>
          </cell>
        </row>
        <row r="2411">
          <cell r="F2411">
            <v>2410</v>
          </cell>
        </row>
        <row r="2412">
          <cell r="F2412">
            <v>2411</v>
          </cell>
        </row>
        <row r="2413">
          <cell r="F2413">
            <v>2412</v>
          </cell>
        </row>
        <row r="2414">
          <cell r="F2414">
            <v>2413</v>
          </cell>
        </row>
        <row r="2415">
          <cell r="F2415">
            <v>2414</v>
          </cell>
        </row>
        <row r="2416">
          <cell r="F2416">
            <v>2415</v>
          </cell>
        </row>
        <row r="2417">
          <cell r="F2417">
            <v>2416</v>
          </cell>
        </row>
        <row r="2418">
          <cell r="F2418">
            <v>2417</v>
          </cell>
        </row>
        <row r="2419">
          <cell r="F2419">
            <v>2418</v>
          </cell>
        </row>
        <row r="2420">
          <cell r="F2420">
            <v>2419</v>
          </cell>
        </row>
        <row r="2421">
          <cell r="F2421">
            <v>2420</v>
          </cell>
        </row>
        <row r="2422">
          <cell r="F2422">
            <v>2421</v>
          </cell>
        </row>
        <row r="2423">
          <cell r="F2423">
            <v>2422</v>
          </cell>
        </row>
        <row r="2424">
          <cell r="F2424">
            <v>2423</v>
          </cell>
        </row>
        <row r="2425">
          <cell r="F2425">
            <v>2424</v>
          </cell>
        </row>
        <row r="2426">
          <cell r="F2426">
            <v>2425</v>
          </cell>
        </row>
        <row r="2427">
          <cell r="F2427">
            <v>2426</v>
          </cell>
        </row>
        <row r="2428">
          <cell r="F2428">
            <v>2427</v>
          </cell>
        </row>
        <row r="2429">
          <cell r="F2429">
            <v>2428</v>
          </cell>
        </row>
        <row r="2430">
          <cell r="F2430">
            <v>2429</v>
          </cell>
        </row>
        <row r="2431">
          <cell r="F2431">
            <v>2430</v>
          </cell>
        </row>
        <row r="2432">
          <cell r="F2432">
            <v>2431</v>
          </cell>
        </row>
        <row r="2433">
          <cell r="F2433">
            <v>2432</v>
          </cell>
        </row>
        <row r="2434">
          <cell r="F2434">
            <v>2433</v>
          </cell>
        </row>
        <row r="2435">
          <cell r="F2435">
            <v>2434</v>
          </cell>
        </row>
        <row r="2436">
          <cell r="F2436">
            <v>2435</v>
          </cell>
        </row>
        <row r="2437">
          <cell r="F2437">
            <v>2436</v>
          </cell>
        </row>
        <row r="2438">
          <cell r="F2438">
            <v>2437</v>
          </cell>
        </row>
        <row r="2439">
          <cell r="F2439">
            <v>2438</v>
          </cell>
        </row>
        <row r="2440">
          <cell r="F2440">
            <v>2439</v>
          </cell>
        </row>
        <row r="2441">
          <cell r="F2441">
            <v>2440</v>
          </cell>
        </row>
        <row r="2442">
          <cell r="F2442">
            <v>2441</v>
          </cell>
        </row>
        <row r="2443">
          <cell r="F2443">
            <v>2442</v>
          </cell>
        </row>
        <row r="2444">
          <cell r="F2444">
            <v>2443</v>
          </cell>
        </row>
        <row r="2445">
          <cell r="F2445">
            <v>2444</v>
          </cell>
        </row>
        <row r="2446">
          <cell r="F2446">
            <v>2445</v>
          </cell>
        </row>
        <row r="2447">
          <cell r="F2447">
            <v>2446</v>
          </cell>
        </row>
        <row r="2448">
          <cell r="F2448">
            <v>2447</v>
          </cell>
        </row>
        <row r="2449">
          <cell r="F2449">
            <v>2448</v>
          </cell>
        </row>
        <row r="2450">
          <cell r="F2450">
            <v>2449</v>
          </cell>
        </row>
        <row r="2451">
          <cell r="F2451">
            <v>2450</v>
          </cell>
        </row>
        <row r="2452">
          <cell r="F2452">
            <v>2451</v>
          </cell>
        </row>
        <row r="2453">
          <cell r="F2453">
            <v>2452</v>
          </cell>
        </row>
        <row r="2454">
          <cell r="F2454">
            <v>2453</v>
          </cell>
        </row>
        <row r="2455">
          <cell r="F2455">
            <v>2454</v>
          </cell>
        </row>
        <row r="2456">
          <cell r="F2456">
            <v>2455</v>
          </cell>
        </row>
        <row r="2457">
          <cell r="F2457">
            <v>2456</v>
          </cell>
        </row>
        <row r="2458">
          <cell r="F2458">
            <v>2457</v>
          </cell>
        </row>
        <row r="2459">
          <cell r="F2459">
            <v>2458</v>
          </cell>
        </row>
        <row r="2460">
          <cell r="F2460">
            <v>2459</v>
          </cell>
        </row>
        <row r="2461">
          <cell r="F2461">
            <v>2460</v>
          </cell>
        </row>
        <row r="2462">
          <cell r="F2462">
            <v>2461</v>
          </cell>
        </row>
        <row r="2463">
          <cell r="F2463">
            <v>2462</v>
          </cell>
        </row>
        <row r="2464">
          <cell r="F2464">
            <v>2463</v>
          </cell>
        </row>
        <row r="2465">
          <cell r="F2465">
            <v>2464</v>
          </cell>
        </row>
        <row r="2466">
          <cell r="F2466">
            <v>2465</v>
          </cell>
        </row>
        <row r="2467">
          <cell r="F2467">
            <v>2466</v>
          </cell>
        </row>
        <row r="2468">
          <cell r="F2468">
            <v>2467</v>
          </cell>
        </row>
        <row r="2469">
          <cell r="F2469">
            <v>2468</v>
          </cell>
        </row>
        <row r="2470">
          <cell r="F2470">
            <v>2469</v>
          </cell>
        </row>
        <row r="2471">
          <cell r="F2471">
            <v>2470</v>
          </cell>
        </row>
        <row r="2472">
          <cell r="F2472">
            <v>2471</v>
          </cell>
        </row>
        <row r="2473">
          <cell r="F2473">
            <v>2472</v>
          </cell>
        </row>
        <row r="2474">
          <cell r="F2474">
            <v>2473</v>
          </cell>
        </row>
        <row r="2475">
          <cell r="F2475">
            <v>2474</v>
          </cell>
        </row>
        <row r="2476">
          <cell r="F2476">
            <v>2475</v>
          </cell>
        </row>
        <row r="2477">
          <cell r="F2477">
            <v>2476</v>
          </cell>
        </row>
        <row r="2478">
          <cell r="F2478">
            <v>2477</v>
          </cell>
        </row>
        <row r="2479">
          <cell r="F2479">
            <v>2478</v>
          </cell>
        </row>
        <row r="2480">
          <cell r="F2480">
            <v>2479</v>
          </cell>
        </row>
        <row r="2481">
          <cell r="F2481">
            <v>2480</v>
          </cell>
        </row>
        <row r="2482">
          <cell r="F2482">
            <v>2481</v>
          </cell>
        </row>
        <row r="2483">
          <cell r="F2483">
            <v>2482</v>
          </cell>
        </row>
        <row r="2484">
          <cell r="F2484">
            <v>2483</v>
          </cell>
        </row>
        <row r="2485">
          <cell r="F2485">
            <v>2484</v>
          </cell>
        </row>
        <row r="2486">
          <cell r="F2486">
            <v>2485</v>
          </cell>
        </row>
        <row r="2487">
          <cell r="F2487">
            <v>2486</v>
          </cell>
        </row>
        <row r="2488">
          <cell r="F2488">
            <v>2487</v>
          </cell>
        </row>
        <row r="2489">
          <cell r="F2489">
            <v>2488</v>
          </cell>
        </row>
        <row r="2490">
          <cell r="F2490">
            <v>2489</v>
          </cell>
        </row>
        <row r="2491">
          <cell r="F2491">
            <v>2490</v>
          </cell>
        </row>
        <row r="2492">
          <cell r="F2492">
            <v>2491</v>
          </cell>
        </row>
        <row r="2493">
          <cell r="F2493">
            <v>2492</v>
          </cell>
        </row>
        <row r="2494">
          <cell r="F2494">
            <v>2493</v>
          </cell>
        </row>
        <row r="2495">
          <cell r="F2495">
            <v>2494</v>
          </cell>
        </row>
        <row r="2496">
          <cell r="F2496">
            <v>2495</v>
          </cell>
        </row>
        <row r="2497">
          <cell r="F2497">
            <v>2496</v>
          </cell>
        </row>
        <row r="2498">
          <cell r="F2498">
            <v>2497</v>
          </cell>
        </row>
        <row r="2499">
          <cell r="F2499">
            <v>2498</v>
          </cell>
        </row>
        <row r="2500">
          <cell r="F2500">
            <v>2499</v>
          </cell>
        </row>
        <row r="2501">
          <cell r="F2501">
            <v>2500</v>
          </cell>
        </row>
        <row r="2502">
          <cell r="F2502">
            <v>2501</v>
          </cell>
        </row>
        <row r="2503">
          <cell r="F2503">
            <v>2502</v>
          </cell>
        </row>
        <row r="2504">
          <cell r="F2504">
            <v>2503</v>
          </cell>
        </row>
        <row r="2505">
          <cell r="F2505">
            <v>2504</v>
          </cell>
        </row>
        <row r="2506">
          <cell r="F2506">
            <v>2505</v>
          </cell>
        </row>
        <row r="2507">
          <cell r="F2507">
            <v>2506</v>
          </cell>
        </row>
        <row r="2508">
          <cell r="F2508">
            <v>2507</v>
          </cell>
        </row>
        <row r="2509">
          <cell r="F2509">
            <v>2508</v>
          </cell>
        </row>
        <row r="2510">
          <cell r="F2510">
            <v>2509</v>
          </cell>
        </row>
        <row r="2511">
          <cell r="F2511">
            <v>2510</v>
          </cell>
        </row>
        <row r="2512">
          <cell r="F2512">
            <v>2511</v>
          </cell>
        </row>
        <row r="2513">
          <cell r="F2513">
            <v>2512</v>
          </cell>
        </row>
        <row r="2514">
          <cell r="F2514">
            <v>2513</v>
          </cell>
        </row>
        <row r="2515">
          <cell r="F2515">
            <v>2514</v>
          </cell>
        </row>
        <row r="2516">
          <cell r="F2516">
            <v>2515</v>
          </cell>
        </row>
        <row r="2517">
          <cell r="F2517">
            <v>2516</v>
          </cell>
        </row>
        <row r="2518">
          <cell r="F2518">
            <v>2517</v>
          </cell>
        </row>
        <row r="2519">
          <cell r="F2519">
            <v>2518</v>
          </cell>
        </row>
        <row r="2520">
          <cell r="F2520">
            <v>2519</v>
          </cell>
        </row>
        <row r="2521">
          <cell r="F2521">
            <v>2520</v>
          </cell>
        </row>
        <row r="2522">
          <cell r="F2522">
            <v>2521</v>
          </cell>
        </row>
        <row r="2523">
          <cell r="F2523">
            <v>2522</v>
          </cell>
        </row>
        <row r="2524">
          <cell r="F2524">
            <v>2523</v>
          </cell>
        </row>
        <row r="2525">
          <cell r="F2525">
            <v>2524</v>
          </cell>
        </row>
        <row r="2526">
          <cell r="F2526">
            <v>2525</v>
          </cell>
        </row>
        <row r="2527">
          <cell r="F2527">
            <v>2526</v>
          </cell>
        </row>
        <row r="2528">
          <cell r="F2528">
            <v>2527</v>
          </cell>
        </row>
        <row r="2529">
          <cell r="F2529">
            <v>2528</v>
          </cell>
        </row>
        <row r="2530">
          <cell r="F2530">
            <v>2529</v>
          </cell>
        </row>
        <row r="2531">
          <cell r="F2531">
            <v>2530</v>
          </cell>
        </row>
        <row r="2532">
          <cell r="F2532">
            <v>2531</v>
          </cell>
        </row>
        <row r="2533">
          <cell r="F2533">
            <v>2532</v>
          </cell>
        </row>
        <row r="2534">
          <cell r="F2534">
            <v>2533</v>
          </cell>
        </row>
        <row r="2535">
          <cell r="F2535">
            <v>2534</v>
          </cell>
        </row>
        <row r="2536">
          <cell r="F2536">
            <v>2535</v>
          </cell>
        </row>
        <row r="2537">
          <cell r="F2537">
            <v>2536</v>
          </cell>
        </row>
        <row r="2538">
          <cell r="F2538">
            <v>2537</v>
          </cell>
        </row>
        <row r="2539">
          <cell r="F2539">
            <v>2538</v>
          </cell>
        </row>
        <row r="2540">
          <cell r="F2540">
            <v>2539</v>
          </cell>
        </row>
        <row r="2541">
          <cell r="F2541">
            <v>2540</v>
          </cell>
        </row>
        <row r="2542">
          <cell r="F2542">
            <v>2541</v>
          </cell>
        </row>
        <row r="2543">
          <cell r="F2543">
            <v>2542</v>
          </cell>
        </row>
        <row r="2544">
          <cell r="F2544">
            <v>2543</v>
          </cell>
        </row>
        <row r="2545">
          <cell r="F2545">
            <v>2544</v>
          </cell>
        </row>
        <row r="2546">
          <cell r="F2546">
            <v>2545</v>
          </cell>
        </row>
        <row r="2547">
          <cell r="F2547">
            <v>2546</v>
          </cell>
        </row>
        <row r="2548">
          <cell r="F2548">
            <v>2547</v>
          </cell>
        </row>
        <row r="2549">
          <cell r="F2549">
            <v>2548</v>
          </cell>
        </row>
        <row r="2550">
          <cell r="F2550">
            <v>2549</v>
          </cell>
        </row>
        <row r="2551">
          <cell r="F2551">
            <v>2550</v>
          </cell>
        </row>
        <row r="2552">
          <cell r="F2552">
            <v>2551</v>
          </cell>
        </row>
        <row r="2553">
          <cell r="F2553">
            <v>2552</v>
          </cell>
        </row>
        <row r="2554">
          <cell r="F2554">
            <v>2553</v>
          </cell>
        </row>
        <row r="2555">
          <cell r="F2555">
            <v>2554</v>
          </cell>
        </row>
        <row r="2556">
          <cell r="F2556">
            <v>2555</v>
          </cell>
        </row>
        <row r="2557">
          <cell r="F2557">
            <v>2556</v>
          </cell>
        </row>
        <row r="2558">
          <cell r="F2558">
            <v>2557</v>
          </cell>
        </row>
        <row r="2559">
          <cell r="F2559">
            <v>2558</v>
          </cell>
        </row>
        <row r="2560">
          <cell r="F2560">
            <v>2559</v>
          </cell>
        </row>
        <row r="2561">
          <cell r="F2561">
            <v>2560</v>
          </cell>
        </row>
        <row r="2562">
          <cell r="F2562">
            <v>2561</v>
          </cell>
        </row>
        <row r="2563">
          <cell r="F2563">
            <v>2562</v>
          </cell>
        </row>
        <row r="2564">
          <cell r="F2564">
            <v>2563</v>
          </cell>
        </row>
        <row r="2565">
          <cell r="F2565">
            <v>2564</v>
          </cell>
        </row>
        <row r="2566">
          <cell r="F2566">
            <v>2565</v>
          </cell>
        </row>
        <row r="2567">
          <cell r="F2567">
            <v>2566</v>
          </cell>
        </row>
        <row r="2568">
          <cell r="F2568">
            <v>2567</v>
          </cell>
        </row>
        <row r="2569">
          <cell r="F2569">
            <v>2568</v>
          </cell>
        </row>
        <row r="2570">
          <cell r="F2570">
            <v>2569</v>
          </cell>
        </row>
        <row r="2571">
          <cell r="F2571">
            <v>2570</v>
          </cell>
        </row>
        <row r="2572">
          <cell r="F2572">
            <v>2571</v>
          </cell>
        </row>
        <row r="2573">
          <cell r="F2573">
            <v>2572</v>
          </cell>
        </row>
        <row r="2574">
          <cell r="F2574">
            <v>2573</v>
          </cell>
        </row>
        <row r="2575">
          <cell r="F2575">
            <v>2574</v>
          </cell>
        </row>
        <row r="2576">
          <cell r="F2576">
            <v>2575</v>
          </cell>
        </row>
        <row r="2577">
          <cell r="F2577">
            <v>2576</v>
          </cell>
        </row>
        <row r="2578">
          <cell r="F2578">
            <v>2577</v>
          </cell>
        </row>
        <row r="2579">
          <cell r="F2579">
            <v>2578</v>
          </cell>
        </row>
        <row r="2580">
          <cell r="F2580">
            <v>2579</v>
          </cell>
        </row>
        <row r="2581">
          <cell r="F2581">
            <v>2580</v>
          </cell>
        </row>
        <row r="2582">
          <cell r="F2582">
            <v>2581</v>
          </cell>
        </row>
        <row r="2583">
          <cell r="F2583">
            <v>2582</v>
          </cell>
        </row>
        <row r="2584">
          <cell r="F2584">
            <v>2583</v>
          </cell>
        </row>
        <row r="2585">
          <cell r="F2585">
            <v>2584</v>
          </cell>
        </row>
        <row r="2586">
          <cell r="F2586">
            <v>2585</v>
          </cell>
        </row>
        <row r="2587">
          <cell r="F2587">
            <v>2586</v>
          </cell>
        </row>
        <row r="2588">
          <cell r="F2588">
            <v>2587</v>
          </cell>
        </row>
        <row r="2589">
          <cell r="F2589">
            <v>2588</v>
          </cell>
        </row>
        <row r="2590">
          <cell r="F2590">
            <v>2589</v>
          </cell>
        </row>
        <row r="2591">
          <cell r="F2591">
            <v>2590</v>
          </cell>
        </row>
        <row r="2592">
          <cell r="F2592">
            <v>2591</v>
          </cell>
        </row>
        <row r="2593">
          <cell r="F2593">
            <v>2592</v>
          </cell>
        </row>
        <row r="2594">
          <cell r="F2594">
            <v>2593</v>
          </cell>
        </row>
        <row r="2595">
          <cell r="F2595">
            <v>2594</v>
          </cell>
        </row>
        <row r="2596">
          <cell r="F2596">
            <v>2595</v>
          </cell>
        </row>
        <row r="2597">
          <cell r="F2597">
            <v>2596</v>
          </cell>
        </row>
        <row r="2598">
          <cell r="F2598">
            <v>2597</v>
          </cell>
        </row>
        <row r="2599">
          <cell r="F2599">
            <v>2598</v>
          </cell>
        </row>
        <row r="2600">
          <cell r="F2600">
            <v>2599</v>
          </cell>
        </row>
        <row r="2601">
          <cell r="F2601">
            <v>2600</v>
          </cell>
        </row>
        <row r="2602">
          <cell r="F2602">
            <v>2601</v>
          </cell>
        </row>
        <row r="2603">
          <cell r="F2603">
            <v>2602</v>
          </cell>
        </row>
        <row r="2604">
          <cell r="F2604">
            <v>2603</v>
          </cell>
        </row>
        <row r="2605">
          <cell r="F2605">
            <v>2604</v>
          </cell>
        </row>
        <row r="2606">
          <cell r="F2606">
            <v>2605</v>
          </cell>
        </row>
        <row r="2607">
          <cell r="F2607">
            <v>2606</v>
          </cell>
        </row>
        <row r="2608">
          <cell r="F2608">
            <v>2607</v>
          </cell>
        </row>
        <row r="2609">
          <cell r="F2609">
            <v>2608</v>
          </cell>
        </row>
        <row r="2610">
          <cell r="F2610">
            <v>2609</v>
          </cell>
        </row>
        <row r="2611">
          <cell r="F2611">
            <v>2610</v>
          </cell>
        </row>
        <row r="2612">
          <cell r="F2612">
            <v>2611</v>
          </cell>
        </row>
        <row r="2613">
          <cell r="F2613">
            <v>2612</v>
          </cell>
        </row>
        <row r="2614">
          <cell r="F2614">
            <v>2613</v>
          </cell>
        </row>
        <row r="2615">
          <cell r="F2615">
            <v>2614</v>
          </cell>
        </row>
        <row r="2616">
          <cell r="F2616">
            <v>2615</v>
          </cell>
        </row>
        <row r="2617">
          <cell r="F2617">
            <v>2616</v>
          </cell>
        </row>
        <row r="2618">
          <cell r="F2618">
            <v>2617</v>
          </cell>
        </row>
        <row r="2619">
          <cell r="F2619">
            <v>2618</v>
          </cell>
        </row>
        <row r="2620">
          <cell r="F2620">
            <v>2619</v>
          </cell>
        </row>
        <row r="2621">
          <cell r="F2621">
            <v>2620</v>
          </cell>
        </row>
        <row r="2622">
          <cell r="F2622">
            <v>2621</v>
          </cell>
        </row>
        <row r="2623">
          <cell r="F2623">
            <v>2622</v>
          </cell>
        </row>
        <row r="2624">
          <cell r="F2624">
            <v>2623</v>
          </cell>
        </row>
        <row r="2625">
          <cell r="F2625">
            <v>2624</v>
          </cell>
        </row>
        <row r="2626">
          <cell r="F2626">
            <v>2625</v>
          </cell>
        </row>
        <row r="2627">
          <cell r="F2627">
            <v>2626</v>
          </cell>
        </row>
        <row r="2628">
          <cell r="F2628">
            <v>2627</v>
          </cell>
        </row>
        <row r="2629">
          <cell r="F2629">
            <v>2628</v>
          </cell>
        </row>
        <row r="2630">
          <cell r="F2630">
            <v>2629</v>
          </cell>
        </row>
        <row r="2631">
          <cell r="F2631">
            <v>2630</v>
          </cell>
        </row>
        <row r="2632">
          <cell r="F2632">
            <v>2631</v>
          </cell>
        </row>
        <row r="2633">
          <cell r="F2633">
            <v>2632</v>
          </cell>
        </row>
        <row r="2634">
          <cell r="F2634">
            <v>2633</v>
          </cell>
        </row>
        <row r="2635">
          <cell r="F2635">
            <v>2634</v>
          </cell>
        </row>
        <row r="2636">
          <cell r="F2636">
            <v>2635</v>
          </cell>
        </row>
        <row r="2637">
          <cell r="F2637">
            <v>2636</v>
          </cell>
        </row>
        <row r="2638">
          <cell r="F2638">
            <v>2637</v>
          </cell>
        </row>
        <row r="2639">
          <cell r="F2639">
            <v>2638</v>
          </cell>
        </row>
        <row r="2640">
          <cell r="F2640">
            <v>2639</v>
          </cell>
        </row>
        <row r="2641">
          <cell r="F2641">
            <v>2640</v>
          </cell>
        </row>
        <row r="2642">
          <cell r="F2642">
            <v>2641</v>
          </cell>
        </row>
        <row r="2643">
          <cell r="F2643">
            <v>2642</v>
          </cell>
        </row>
        <row r="2644">
          <cell r="F2644">
            <v>2643</v>
          </cell>
        </row>
        <row r="2645">
          <cell r="F2645">
            <v>2644</v>
          </cell>
        </row>
        <row r="2646">
          <cell r="F2646">
            <v>2645</v>
          </cell>
        </row>
        <row r="2647">
          <cell r="F2647">
            <v>2646</v>
          </cell>
        </row>
        <row r="2648">
          <cell r="F2648">
            <v>2647</v>
          </cell>
        </row>
        <row r="2649">
          <cell r="F2649">
            <v>2648</v>
          </cell>
        </row>
        <row r="2650">
          <cell r="F2650">
            <v>2649</v>
          </cell>
        </row>
        <row r="2651">
          <cell r="F2651">
            <v>2650</v>
          </cell>
        </row>
        <row r="2652">
          <cell r="F2652">
            <v>2651</v>
          </cell>
        </row>
        <row r="2653">
          <cell r="F2653">
            <v>2652</v>
          </cell>
        </row>
        <row r="2654">
          <cell r="F2654">
            <v>2653</v>
          </cell>
        </row>
        <row r="2655">
          <cell r="F2655">
            <v>2654</v>
          </cell>
        </row>
        <row r="2656">
          <cell r="F2656">
            <v>2655</v>
          </cell>
        </row>
        <row r="2657">
          <cell r="F2657">
            <v>2656</v>
          </cell>
        </row>
        <row r="2658">
          <cell r="F2658">
            <v>2657</v>
          </cell>
        </row>
        <row r="2659">
          <cell r="F2659">
            <v>2658</v>
          </cell>
        </row>
        <row r="2660">
          <cell r="F2660">
            <v>2659</v>
          </cell>
        </row>
        <row r="2661">
          <cell r="F2661">
            <v>2660</v>
          </cell>
        </row>
        <row r="2662">
          <cell r="F2662">
            <v>2661</v>
          </cell>
        </row>
        <row r="2663">
          <cell r="F2663">
            <v>2662</v>
          </cell>
        </row>
        <row r="2664">
          <cell r="F2664">
            <v>2663</v>
          </cell>
        </row>
        <row r="2665">
          <cell r="F2665">
            <v>2664</v>
          </cell>
        </row>
        <row r="2666">
          <cell r="F2666">
            <v>2665</v>
          </cell>
        </row>
        <row r="2667">
          <cell r="F2667">
            <v>2666</v>
          </cell>
        </row>
        <row r="2668">
          <cell r="F2668">
            <v>2667</v>
          </cell>
        </row>
        <row r="2669">
          <cell r="F2669">
            <v>2668</v>
          </cell>
        </row>
        <row r="2670">
          <cell r="F2670">
            <v>2669</v>
          </cell>
        </row>
        <row r="2671">
          <cell r="F2671">
            <v>2670</v>
          </cell>
        </row>
        <row r="2672">
          <cell r="F2672">
            <v>2671</v>
          </cell>
        </row>
        <row r="2673">
          <cell r="F2673">
            <v>2672</v>
          </cell>
        </row>
        <row r="2674">
          <cell r="F2674">
            <v>2673</v>
          </cell>
        </row>
        <row r="2675">
          <cell r="F2675">
            <v>2674</v>
          </cell>
        </row>
        <row r="2676">
          <cell r="F2676">
            <v>2675</v>
          </cell>
        </row>
        <row r="2677">
          <cell r="F2677">
            <v>2676</v>
          </cell>
        </row>
        <row r="2678">
          <cell r="F2678">
            <v>2677</v>
          </cell>
        </row>
        <row r="2679">
          <cell r="F2679">
            <v>2678</v>
          </cell>
        </row>
        <row r="2680">
          <cell r="F2680">
            <v>2679</v>
          </cell>
        </row>
        <row r="2681">
          <cell r="F2681">
            <v>2680</v>
          </cell>
        </row>
        <row r="2682">
          <cell r="F2682">
            <v>2681</v>
          </cell>
        </row>
        <row r="2683">
          <cell r="F2683">
            <v>2682</v>
          </cell>
        </row>
        <row r="2684">
          <cell r="F2684">
            <v>2683</v>
          </cell>
        </row>
        <row r="2685">
          <cell r="F2685">
            <v>2684</v>
          </cell>
        </row>
        <row r="2686">
          <cell r="F2686">
            <v>2685</v>
          </cell>
        </row>
        <row r="2687">
          <cell r="F2687">
            <v>2686</v>
          </cell>
        </row>
        <row r="2688">
          <cell r="F2688">
            <v>2687</v>
          </cell>
        </row>
        <row r="2689">
          <cell r="F2689">
            <v>2688</v>
          </cell>
        </row>
        <row r="2690">
          <cell r="F2690">
            <v>2689</v>
          </cell>
        </row>
        <row r="2691">
          <cell r="F2691">
            <v>2690</v>
          </cell>
        </row>
        <row r="2692">
          <cell r="F2692">
            <v>2691</v>
          </cell>
        </row>
        <row r="2693">
          <cell r="F2693">
            <v>2692</v>
          </cell>
        </row>
        <row r="2694">
          <cell r="F2694">
            <v>2693</v>
          </cell>
        </row>
        <row r="2695">
          <cell r="F2695">
            <v>2694</v>
          </cell>
        </row>
        <row r="2696">
          <cell r="F2696">
            <v>2695</v>
          </cell>
        </row>
        <row r="2697">
          <cell r="F2697">
            <v>2696</v>
          </cell>
        </row>
        <row r="2698">
          <cell r="F2698">
            <v>2697</v>
          </cell>
        </row>
        <row r="2699">
          <cell r="F2699">
            <v>2698</v>
          </cell>
        </row>
        <row r="2700">
          <cell r="F2700">
            <v>2699</v>
          </cell>
        </row>
        <row r="2701">
          <cell r="F2701">
            <v>2700</v>
          </cell>
        </row>
        <row r="2702">
          <cell r="F2702">
            <v>2701</v>
          </cell>
        </row>
        <row r="2703">
          <cell r="F2703">
            <v>2702</v>
          </cell>
        </row>
        <row r="2704">
          <cell r="F2704">
            <v>2703</v>
          </cell>
        </row>
        <row r="2705">
          <cell r="F2705">
            <v>2704</v>
          </cell>
        </row>
        <row r="2706">
          <cell r="F2706">
            <v>2705</v>
          </cell>
        </row>
        <row r="2707">
          <cell r="F2707">
            <v>2706</v>
          </cell>
        </row>
        <row r="2708">
          <cell r="F2708">
            <v>2707</v>
          </cell>
        </row>
        <row r="2709">
          <cell r="F2709">
            <v>2708</v>
          </cell>
        </row>
        <row r="2710">
          <cell r="F2710">
            <v>2709</v>
          </cell>
        </row>
        <row r="2711">
          <cell r="F2711">
            <v>2710</v>
          </cell>
        </row>
        <row r="2712">
          <cell r="F2712">
            <v>2711</v>
          </cell>
        </row>
        <row r="2713">
          <cell r="F2713">
            <v>2712</v>
          </cell>
        </row>
        <row r="2714">
          <cell r="F2714">
            <v>2713</v>
          </cell>
        </row>
        <row r="2715">
          <cell r="F2715">
            <v>2714</v>
          </cell>
        </row>
        <row r="2716">
          <cell r="F2716">
            <v>2715</v>
          </cell>
        </row>
        <row r="2717">
          <cell r="F2717">
            <v>2716</v>
          </cell>
        </row>
        <row r="2718">
          <cell r="F2718">
            <v>2717</v>
          </cell>
        </row>
        <row r="2719">
          <cell r="F2719">
            <v>2718</v>
          </cell>
        </row>
        <row r="2720">
          <cell r="F2720">
            <v>2719</v>
          </cell>
        </row>
        <row r="2721">
          <cell r="F2721">
            <v>2720</v>
          </cell>
        </row>
        <row r="2722">
          <cell r="F2722">
            <v>2721</v>
          </cell>
        </row>
        <row r="2723">
          <cell r="F2723">
            <v>2722</v>
          </cell>
        </row>
        <row r="2724">
          <cell r="F2724">
            <v>2723</v>
          </cell>
        </row>
        <row r="2725">
          <cell r="F2725">
            <v>2724</v>
          </cell>
        </row>
        <row r="2726">
          <cell r="F2726">
            <v>2725</v>
          </cell>
        </row>
        <row r="2727">
          <cell r="F2727">
            <v>2726</v>
          </cell>
        </row>
        <row r="2728">
          <cell r="F2728">
            <v>2727</v>
          </cell>
        </row>
        <row r="2729">
          <cell r="F2729">
            <v>2728</v>
          </cell>
        </row>
        <row r="2730">
          <cell r="F2730">
            <v>2729</v>
          </cell>
        </row>
        <row r="2731">
          <cell r="F2731">
            <v>2730</v>
          </cell>
        </row>
        <row r="2732">
          <cell r="F2732">
            <v>2731</v>
          </cell>
        </row>
        <row r="2733">
          <cell r="F2733">
            <v>2732</v>
          </cell>
        </row>
        <row r="2734">
          <cell r="F2734">
            <v>2733</v>
          </cell>
        </row>
        <row r="2735">
          <cell r="F2735">
            <v>2734</v>
          </cell>
        </row>
        <row r="2736">
          <cell r="F2736">
            <v>2735</v>
          </cell>
        </row>
        <row r="2737">
          <cell r="F2737">
            <v>2736</v>
          </cell>
        </row>
        <row r="2738">
          <cell r="F2738">
            <v>2737</v>
          </cell>
        </row>
        <row r="2739">
          <cell r="F2739">
            <v>2738</v>
          </cell>
        </row>
        <row r="2740">
          <cell r="F2740">
            <v>2739</v>
          </cell>
        </row>
        <row r="2741">
          <cell r="F2741">
            <v>2740</v>
          </cell>
        </row>
        <row r="2742">
          <cell r="F2742">
            <v>2741</v>
          </cell>
        </row>
        <row r="2743">
          <cell r="F2743">
            <v>2742</v>
          </cell>
        </row>
        <row r="2744">
          <cell r="F2744">
            <v>2743</v>
          </cell>
        </row>
        <row r="2745">
          <cell r="F2745">
            <v>2744</v>
          </cell>
        </row>
        <row r="2746">
          <cell r="F2746">
            <v>2745</v>
          </cell>
        </row>
        <row r="2747">
          <cell r="F2747">
            <v>2746</v>
          </cell>
        </row>
        <row r="2748">
          <cell r="F2748">
            <v>2747</v>
          </cell>
        </row>
        <row r="2749">
          <cell r="F2749">
            <v>2748</v>
          </cell>
        </row>
        <row r="2750">
          <cell r="F2750">
            <v>2749</v>
          </cell>
        </row>
        <row r="2751">
          <cell r="F2751">
            <v>2750</v>
          </cell>
        </row>
        <row r="2752">
          <cell r="F2752">
            <v>2751</v>
          </cell>
        </row>
        <row r="2753">
          <cell r="F2753">
            <v>2752</v>
          </cell>
        </row>
        <row r="2754">
          <cell r="F2754">
            <v>2753</v>
          </cell>
        </row>
        <row r="2755">
          <cell r="F2755">
            <v>2754</v>
          </cell>
        </row>
        <row r="2756">
          <cell r="F2756">
            <v>2755</v>
          </cell>
        </row>
        <row r="2757">
          <cell r="F2757">
            <v>2756</v>
          </cell>
        </row>
        <row r="2758">
          <cell r="F2758">
            <v>2757</v>
          </cell>
        </row>
        <row r="2759">
          <cell r="F2759">
            <v>2758</v>
          </cell>
        </row>
        <row r="2760">
          <cell r="F2760">
            <v>2759</v>
          </cell>
        </row>
        <row r="2761">
          <cell r="F2761">
            <v>2760</v>
          </cell>
        </row>
        <row r="2762">
          <cell r="F2762">
            <v>2761</v>
          </cell>
        </row>
        <row r="2763">
          <cell r="F2763">
            <v>2762</v>
          </cell>
        </row>
        <row r="2764">
          <cell r="F2764">
            <v>2763</v>
          </cell>
        </row>
        <row r="2765">
          <cell r="F2765">
            <v>2764</v>
          </cell>
        </row>
        <row r="2766">
          <cell r="F2766">
            <v>2765</v>
          </cell>
        </row>
        <row r="2767">
          <cell r="F2767">
            <v>2766</v>
          </cell>
        </row>
        <row r="2768">
          <cell r="F2768">
            <v>2767</v>
          </cell>
        </row>
        <row r="2769">
          <cell r="F2769">
            <v>2768</v>
          </cell>
        </row>
        <row r="2770">
          <cell r="F2770">
            <v>2769</v>
          </cell>
        </row>
        <row r="2771">
          <cell r="F2771">
            <v>2770</v>
          </cell>
        </row>
        <row r="2772">
          <cell r="F2772">
            <v>2771</v>
          </cell>
        </row>
        <row r="2773">
          <cell r="F2773">
            <v>2772</v>
          </cell>
        </row>
        <row r="2774">
          <cell r="F2774">
            <v>2773</v>
          </cell>
        </row>
        <row r="2775">
          <cell r="F2775">
            <v>2774</v>
          </cell>
        </row>
        <row r="2776">
          <cell r="F2776">
            <v>2775</v>
          </cell>
        </row>
        <row r="2777">
          <cell r="F2777">
            <v>2776</v>
          </cell>
        </row>
        <row r="2778">
          <cell r="F2778">
            <v>2777</v>
          </cell>
        </row>
        <row r="2779">
          <cell r="F2779">
            <v>2778</v>
          </cell>
        </row>
        <row r="2780">
          <cell r="F2780">
            <v>2779</v>
          </cell>
        </row>
        <row r="2781">
          <cell r="F2781">
            <v>2780</v>
          </cell>
        </row>
        <row r="2782">
          <cell r="F2782">
            <v>2781</v>
          </cell>
        </row>
        <row r="2783">
          <cell r="F2783">
            <v>2782</v>
          </cell>
        </row>
        <row r="2784">
          <cell r="F2784">
            <v>2783</v>
          </cell>
        </row>
        <row r="2785">
          <cell r="F2785">
            <v>2784</v>
          </cell>
        </row>
        <row r="2786">
          <cell r="F2786">
            <v>2785</v>
          </cell>
        </row>
        <row r="2787">
          <cell r="F2787">
            <v>2786</v>
          </cell>
        </row>
        <row r="2788">
          <cell r="F2788">
            <v>2787</v>
          </cell>
        </row>
        <row r="2789">
          <cell r="F2789">
            <v>2788</v>
          </cell>
        </row>
        <row r="2790">
          <cell r="F2790">
            <v>2789</v>
          </cell>
        </row>
        <row r="2791">
          <cell r="F2791">
            <v>2790</v>
          </cell>
        </row>
        <row r="2792">
          <cell r="F2792">
            <v>2791</v>
          </cell>
        </row>
        <row r="2793">
          <cell r="F2793">
            <v>2792</v>
          </cell>
        </row>
        <row r="2794">
          <cell r="F2794">
            <v>2793</v>
          </cell>
        </row>
        <row r="2795">
          <cell r="F2795">
            <v>2794</v>
          </cell>
        </row>
        <row r="2796">
          <cell r="F2796">
            <v>2795</v>
          </cell>
        </row>
        <row r="2797">
          <cell r="F2797">
            <v>2796</v>
          </cell>
        </row>
        <row r="2798">
          <cell r="F2798">
            <v>2797</v>
          </cell>
        </row>
        <row r="2799">
          <cell r="F2799">
            <v>2798</v>
          </cell>
        </row>
        <row r="2800">
          <cell r="F2800">
            <v>2799</v>
          </cell>
        </row>
        <row r="2801">
          <cell r="F2801">
            <v>2800</v>
          </cell>
        </row>
        <row r="2802">
          <cell r="F2802">
            <v>2801</v>
          </cell>
        </row>
        <row r="2803">
          <cell r="F2803">
            <v>2802</v>
          </cell>
        </row>
        <row r="2804">
          <cell r="F2804">
            <v>2803</v>
          </cell>
        </row>
        <row r="2805">
          <cell r="F2805">
            <v>2804</v>
          </cell>
        </row>
        <row r="2806">
          <cell r="F2806">
            <v>2805</v>
          </cell>
        </row>
        <row r="2807">
          <cell r="F2807">
            <v>2806</v>
          </cell>
        </row>
        <row r="2808">
          <cell r="F2808">
            <v>2807</v>
          </cell>
        </row>
        <row r="2809">
          <cell r="F2809">
            <v>2808</v>
          </cell>
        </row>
        <row r="2810">
          <cell r="F2810">
            <v>2809</v>
          </cell>
        </row>
        <row r="2811">
          <cell r="F2811">
            <v>2810</v>
          </cell>
        </row>
        <row r="2812">
          <cell r="F2812">
            <v>2811</v>
          </cell>
        </row>
        <row r="2813">
          <cell r="F2813">
            <v>2812</v>
          </cell>
        </row>
        <row r="2814">
          <cell r="F2814">
            <v>2813</v>
          </cell>
        </row>
        <row r="2815">
          <cell r="F2815">
            <v>2814</v>
          </cell>
        </row>
        <row r="2816">
          <cell r="F2816">
            <v>2815</v>
          </cell>
        </row>
        <row r="2817">
          <cell r="F2817">
            <v>2816</v>
          </cell>
        </row>
        <row r="2818">
          <cell r="F2818">
            <v>2817</v>
          </cell>
        </row>
        <row r="2819">
          <cell r="F2819">
            <v>2818</v>
          </cell>
        </row>
        <row r="2820">
          <cell r="F2820">
            <v>2819</v>
          </cell>
        </row>
        <row r="2821">
          <cell r="F2821">
            <v>2820</v>
          </cell>
        </row>
        <row r="2822">
          <cell r="F2822">
            <v>2821</v>
          </cell>
        </row>
        <row r="2823">
          <cell r="F2823">
            <v>2822</v>
          </cell>
        </row>
        <row r="2824">
          <cell r="F2824">
            <v>2823</v>
          </cell>
        </row>
        <row r="2825">
          <cell r="F2825">
            <v>2824</v>
          </cell>
        </row>
        <row r="2826">
          <cell r="F2826">
            <v>2825</v>
          </cell>
        </row>
        <row r="2827">
          <cell r="F2827">
            <v>2826</v>
          </cell>
        </row>
        <row r="2828">
          <cell r="F2828">
            <v>2827</v>
          </cell>
        </row>
        <row r="2829">
          <cell r="F2829">
            <v>2828</v>
          </cell>
        </row>
        <row r="2830">
          <cell r="F2830">
            <v>2829</v>
          </cell>
        </row>
        <row r="2831">
          <cell r="F2831">
            <v>2830</v>
          </cell>
        </row>
        <row r="2832">
          <cell r="F2832">
            <v>2831</v>
          </cell>
        </row>
        <row r="2833">
          <cell r="F2833">
            <v>2832</v>
          </cell>
        </row>
        <row r="2834">
          <cell r="F2834">
            <v>2833</v>
          </cell>
        </row>
        <row r="2835">
          <cell r="F2835">
            <v>2834</v>
          </cell>
        </row>
        <row r="2836">
          <cell r="F2836">
            <v>2835</v>
          </cell>
        </row>
        <row r="2837">
          <cell r="F2837">
            <v>2836</v>
          </cell>
        </row>
        <row r="2838">
          <cell r="F2838">
            <v>2837</v>
          </cell>
        </row>
        <row r="2839">
          <cell r="F2839">
            <v>2838</v>
          </cell>
        </row>
        <row r="2840">
          <cell r="F2840">
            <v>2839</v>
          </cell>
        </row>
        <row r="2841">
          <cell r="F2841">
            <v>2840</v>
          </cell>
        </row>
        <row r="2842">
          <cell r="F2842">
            <v>2841</v>
          </cell>
        </row>
        <row r="2843">
          <cell r="F2843">
            <v>2842</v>
          </cell>
        </row>
        <row r="2844">
          <cell r="F2844">
            <v>2843</v>
          </cell>
        </row>
        <row r="2845">
          <cell r="F2845">
            <v>2844</v>
          </cell>
        </row>
        <row r="2846">
          <cell r="F2846">
            <v>2845</v>
          </cell>
        </row>
        <row r="2847">
          <cell r="F2847">
            <v>2846</v>
          </cell>
        </row>
        <row r="2848">
          <cell r="F2848">
            <v>2847</v>
          </cell>
        </row>
        <row r="2849">
          <cell r="F2849">
            <v>2848</v>
          </cell>
        </row>
        <row r="2850">
          <cell r="F2850">
            <v>2849</v>
          </cell>
        </row>
        <row r="2851">
          <cell r="F2851">
            <v>2850</v>
          </cell>
        </row>
        <row r="2852">
          <cell r="F2852">
            <v>2851</v>
          </cell>
        </row>
        <row r="2853">
          <cell r="F2853">
            <v>2852</v>
          </cell>
        </row>
        <row r="2854">
          <cell r="F2854">
            <v>2853</v>
          </cell>
        </row>
        <row r="2855">
          <cell r="F2855">
            <v>2854</v>
          </cell>
        </row>
        <row r="2856">
          <cell r="F2856">
            <v>2855</v>
          </cell>
        </row>
        <row r="2857">
          <cell r="F2857">
            <v>2856</v>
          </cell>
        </row>
        <row r="2858">
          <cell r="F2858">
            <v>2857</v>
          </cell>
        </row>
        <row r="2859">
          <cell r="F2859">
            <v>2858</v>
          </cell>
        </row>
        <row r="2860">
          <cell r="F2860">
            <v>2859</v>
          </cell>
        </row>
        <row r="2861">
          <cell r="F2861">
            <v>2860</v>
          </cell>
        </row>
        <row r="2862">
          <cell r="F2862">
            <v>2861</v>
          </cell>
        </row>
        <row r="2863">
          <cell r="F2863">
            <v>2862</v>
          </cell>
        </row>
        <row r="2864">
          <cell r="F2864">
            <v>2863</v>
          </cell>
        </row>
        <row r="2865">
          <cell r="F2865">
            <v>2864</v>
          </cell>
        </row>
        <row r="2866">
          <cell r="F2866">
            <v>2865</v>
          </cell>
        </row>
        <row r="2867">
          <cell r="F2867">
            <v>2866</v>
          </cell>
        </row>
        <row r="2868">
          <cell r="F2868">
            <v>2867</v>
          </cell>
        </row>
        <row r="2869">
          <cell r="F2869">
            <v>2868</v>
          </cell>
        </row>
        <row r="2870">
          <cell r="F2870">
            <v>2869</v>
          </cell>
        </row>
        <row r="2871">
          <cell r="F2871">
            <v>2870</v>
          </cell>
        </row>
        <row r="2872">
          <cell r="F2872">
            <v>2871</v>
          </cell>
        </row>
        <row r="2873">
          <cell r="F2873">
            <v>2872</v>
          </cell>
        </row>
        <row r="2874">
          <cell r="F2874">
            <v>2873</v>
          </cell>
        </row>
        <row r="2875">
          <cell r="F2875">
            <v>2874</v>
          </cell>
        </row>
        <row r="2876">
          <cell r="F2876">
            <v>2875</v>
          </cell>
        </row>
        <row r="2877">
          <cell r="F2877">
            <v>2876</v>
          </cell>
        </row>
        <row r="2878">
          <cell r="F2878">
            <v>2877</v>
          </cell>
        </row>
        <row r="2879">
          <cell r="F2879">
            <v>2878</v>
          </cell>
        </row>
        <row r="2880">
          <cell r="F2880">
            <v>2879</v>
          </cell>
        </row>
        <row r="2881">
          <cell r="F2881">
            <v>2880</v>
          </cell>
        </row>
        <row r="2882">
          <cell r="F2882">
            <v>2881</v>
          </cell>
        </row>
        <row r="2883">
          <cell r="F2883">
            <v>2882</v>
          </cell>
        </row>
        <row r="2884">
          <cell r="F2884">
            <v>2883</v>
          </cell>
        </row>
        <row r="2885">
          <cell r="F2885">
            <v>2884</v>
          </cell>
        </row>
        <row r="2886">
          <cell r="F2886">
            <v>2885</v>
          </cell>
        </row>
        <row r="2887">
          <cell r="F2887">
            <v>2886</v>
          </cell>
        </row>
        <row r="2888">
          <cell r="F2888">
            <v>2887</v>
          </cell>
        </row>
        <row r="2889">
          <cell r="F2889">
            <v>2888</v>
          </cell>
        </row>
        <row r="2890">
          <cell r="F2890">
            <v>2889</v>
          </cell>
        </row>
        <row r="2891">
          <cell r="F2891">
            <v>2890</v>
          </cell>
        </row>
        <row r="2892">
          <cell r="F2892">
            <v>2891</v>
          </cell>
        </row>
        <row r="2893">
          <cell r="F2893">
            <v>2892</v>
          </cell>
        </row>
        <row r="2894">
          <cell r="F2894">
            <v>2893</v>
          </cell>
        </row>
        <row r="2895">
          <cell r="F2895">
            <v>2894</v>
          </cell>
        </row>
        <row r="2896">
          <cell r="F2896">
            <v>2895</v>
          </cell>
        </row>
        <row r="2897">
          <cell r="F2897">
            <v>2896</v>
          </cell>
        </row>
        <row r="2898">
          <cell r="F2898">
            <v>2897</v>
          </cell>
        </row>
        <row r="2899">
          <cell r="F2899">
            <v>2898</v>
          </cell>
        </row>
        <row r="2900">
          <cell r="F2900">
            <v>2899</v>
          </cell>
        </row>
        <row r="2901">
          <cell r="F2901">
            <v>2900</v>
          </cell>
        </row>
        <row r="2902">
          <cell r="F2902">
            <v>2901</v>
          </cell>
        </row>
        <row r="2903">
          <cell r="F2903">
            <v>2902</v>
          </cell>
        </row>
        <row r="2904">
          <cell r="F2904">
            <v>2903</v>
          </cell>
        </row>
        <row r="2905">
          <cell r="F2905">
            <v>2904</v>
          </cell>
        </row>
        <row r="2906">
          <cell r="F2906">
            <v>2905</v>
          </cell>
        </row>
        <row r="2907">
          <cell r="F2907">
            <v>2906</v>
          </cell>
        </row>
        <row r="2908">
          <cell r="F2908">
            <v>2907</v>
          </cell>
        </row>
        <row r="2909">
          <cell r="F2909">
            <v>2908</v>
          </cell>
        </row>
        <row r="2910">
          <cell r="F2910">
            <v>2909</v>
          </cell>
        </row>
        <row r="2911">
          <cell r="F2911">
            <v>2910</v>
          </cell>
        </row>
        <row r="2912">
          <cell r="F2912">
            <v>2911</v>
          </cell>
        </row>
        <row r="2913">
          <cell r="F2913">
            <v>2912</v>
          </cell>
        </row>
        <row r="2914">
          <cell r="F2914">
            <v>2913</v>
          </cell>
        </row>
        <row r="2915">
          <cell r="F2915">
            <v>2914</v>
          </cell>
        </row>
        <row r="2916">
          <cell r="F2916">
            <v>2915</v>
          </cell>
        </row>
        <row r="2917">
          <cell r="F2917">
            <v>2916</v>
          </cell>
        </row>
        <row r="2918">
          <cell r="F2918">
            <v>2917</v>
          </cell>
        </row>
        <row r="2919">
          <cell r="F2919">
            <v>2918</v>
          </cell>
        </row>
        <row r="2920">
          <cell r="F2920">
            <v>2919</v>
          </cell>
        </row>
        <row r="2921">
          <cell r="F2921">
            <v>2920</v>
          </cell>
        </row>
        <row r="2922">
          <cell r="F2922">
            <v>2921</v>
          </cell>
        </row>
        <row r="2923">
          <cell r="F2923">
            <v>2922</v>
          </cell>
        </row>
        <row r="2924">
          <cell r="F2924">
            <v>2923</v>
          </cell>
        </row>
        <row r="2925">
          <cell r="F2925">
            <v>2924</v>
          </cell>
        </row>
        <row r="2926">
          <cell r="F2926">
            <v>2925</v>
          </cell>
        </row>
        <row r="2927">
          <cell r="F2927">
            <v>2926</v>
          </cell>
        </row>
        <row r="2928">
          <cell r="F2928">
            <v>2927</v>
          </cell>
        </row>
        <row r="2929">
          <cell r="F2929">
            <v>2928</v>
          </cell>
        </row>
        <row r="2930">
          <cell r="F2930">
            <v>2929</v>
          </cell>
        </row>
        <row r="2931">
          <cell r="F2931">
            <v>2930</v>
          </cell>
        </row>
        <row r="2932">
          <cell r="F2932">
            <v>2931</v>
          </cell>
        </row>
        <row r="2933">
          <cell r="F2933">
            <v>2932</v>
          </cell>
        </row>
        <row r="2934">
          <cell r="F2934">
            <v>2933</v>
          </cell>
        </row>
        <row r="2935">
          <cell r="F2935">
            <v>2934</v>
          </cell>
        </row>
        <row r="2936">
          <cell r="F2936">
            <v>2935</v>
          </cell>
        </row>
        <row r="2937">
          <cell r="F2937">
            <v>2936</v>
          </cell>
        </row>
        <row r="2938">
          <cell r="F2938">
            <v>2937</v>
          </cell>
        </row>
        <row r="2939">
          <cell r="F2939">
            <v>2938</v>
          </cell>
        </row>
        <row r="2940">
          <cell r="F2940">
            <v>2939</v>
          </cell>
        </row>
        <row r="2941">
          <cell r="F2941">
            <v>2940</v>
          </cell>
        </row>
        <row r="2942">
          <cell r="F2942">
            <v>2941</v>
          </cell>
        </row>
        <row r="2943">
          <cell r="F2943">
            <v>2942</v>
          </cell>
        </row>
        <row r="2944">
          <cell r="F2944">
            <v>2943</v>
          </cell>
        </row>
        <row r="2945">
          <cell r="F2945">
            <v>2944</v>
          </cell>
        </row>
        <row r="2946">
          <cell r="F2946">
            <v>2945</v>
          </cell>
        </row>
        <row r="2947">
          <cell r="F2947">
            <v>2946</v>
          </cell>
        </row>
        <row r="2948">
          <cell r="F2948">
            <v>2947</v>
          </cell>
        </row>
        <row r="2949">
          <cell r="F2949">
            <v>2948</v>
          </cell>
        </row>
        <row r="2950">
          <cell r="F2950">
            <v>2949</v>
          </cell>
        </row>
        <row r="2951">
          <cell r="F2951">
            <v>2950</v>
          </cell>
        </row>
        <row r="2952">
          <cell r="F2952">
            <v>2951</v>
          </cell>
        </row>
        <row r="2953">
          <cell r="F2953">
            <v>2952</v>
          </cell>
        </row>
        <row r="2954">
          <cell r="F2954">
            <v>2953</v>
          </cell>
        </row>
        <row r="2955">
          <cell r="F2955">
            <v>2954</v>
          </cell>
        </row>
        <row r="2956">
          <cell r="F2956">
            <v>2955</v>
          </cell>
        </row>
        <row r="2957">
          <cell r="F2957">
            <v>2956</v>
          </cell>
        </row>
        <row r="2958">
          <cell r="F2958">
            <v>2957</v>
          </cell>
        </row>
        <row r="2959">
          <cell r="F2959">
            <v>2958</v>
          </cell>
        </row>
        <row r="2960">
          <cell r="F2960">
            <v>2959</v>
          </cell>
        </row>
        <row r="2961">
          <cell r="F2961">
            <v>2960</v>
          </cell>
        </row>
        <row r="2962">
          <cell r="F2962">
            <v>2961</v>
          </cell>
        </row>
        <row r="2963">
          <cell r="F2963">
            <v>2962</v>
          </cell>
        </row>
        <row r="2964">
          <cell r="F2964">
            <v>2963</v>
          </cell>
        </row>
        <row r="2965">
          <cell r="F2965">
            <v>2964</v>
          </cell>
        </row>
        <row r="2966">
          <cell r="F2966">
            <v>2965</v>
          </cell>
        </row>
        <row r="2967">
          <cell r="F2967">
            <v>2966</v>
          </cell>
        </row>
        <row r="2968">
          <cell r="F2968">
            <v>2967</v>
          </cell>
        </row>
        <row r="2969">
          <cell r="F2969">
            <v>2968</v>
          </cell>
        </row>
        <row r="2970">
          <cell r="F2970">
            <v>2969</v>
          </cell>
        </row>
        <row r="2971">
          <cell r="F2971">
            <v>2970</v>
          </cell>
        </row>
        <row r="2972">
          <cell r="F2972">
            <v>2971</v>
          </cell>
        </row>
        <row r="2973">
          <cell r="F2973">
            <v>2972</v>
          </cell>
        </row>
        <row r="2974">
          <cell r="F2974">
            <v>2973</v>
          </cell>
        </row>
        <row r="2975">
          <cell r="F2975">
            <v>2974</v>
          </cell>
        </row>
        <row r="2976">
          <cell r="F2976">
            <v>2975</v>
          </cell>
        </row>
        <row r="2977">
          <cell r="F2977">
            <v>2976</v>
          </cell>
        </row>
        <row r="2978">
          <cell r="F2978">
            <v>2977</v>
          </cell>
        </row>
        <row r="2979">
          <cell r="F2979">
            <v>2978</v>
          </cell>
        </row>
        <row r="2980">
          <cell r="F2980">
            <v>2979</v>
          </cell>
        </row>
        <row r="2981">
          <cell r="F2981">
            <v>2980</v>
          </cell>
        </row>
        <row r="2982">
          <cell r="F2982">
            <v>2981</v>
          </cell>
        </row>
        <row r="2983">
          <cell r="F2983">
            <v>2982</v>
          </cell>
        </row>
        <row r="2984">
          <cell r="F2984">
            <v>2983</v>
          </cell>
        </row>
        <row r="2985">
          <cell r="F2985">
            <v>2984</v>
          </cell>
        </row>
        <row r="2986">
          <cell r="F2986">
            <v>2985</v>
          </cell>
        </row>
        <row r="2987">
          <cell r="F2987">
            <v>2986</v>
          </cell>
        </row>
        <row r="2988">
          <cell r="F2988">
            <v>2987</v>
          </cell>
        </row>
        <row r="2989">
          <cell r="F2989">
            <v>2988</v>
          </cell>
        </row>
        <row r="2990">
          <cell r="F2990">
            <v>2989</v>
          </cell>
        </row>
        <row r="2991">
          <cell r="F2991">
            <v>2990</v>
          </cell>
        </row>
        <row r="2992">
          <cell r="F2992">
            <v>2991</v>
          </cell>
        </row>
        <row r="2993">
          <cell r="F2993">
            <v>2992</v>
          </cell>
        </row>
        <row r="2994">
          <cell r="F2994">
            <v>2993</v>
          </cell>
        </row>
        <row r="2995">
          <cell r="F2995">
            <v>2994</v>
          </cell>
        </row>
        <row r="2996">
          <cell r="F2996">
            <v>2995</v>
          </cell>
        </row>
        <row r="2997">
          <cell r="F2997">
            <v>2996</v>
          </cell>
        </row>
        <row r="2998">
          <cell r="F2998">
            <v>2997</v>
          </cell>
        </row>
        <row r="2999">
          <cell r="F2999">
            <v>2998</v>
          </cell>
        </row>
        <row r="3000">
          <cell r="F3000">
            <v>2999</v>
          </cell>
        </row>
        <row r="3001">
          <cell r="F3001">
            <v>3000</v>
          </cell>
        </row>
      </sheetData>
      <sheetData sheetId="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6"/>
      <sheetName val="NOV-16"/>
      <sheetName val="OCT-16"/>
      <sheetName val="SEP-16"/>
      <sheetName val="AGO-16"/>
      <sheetName val="JUL-16"/>
      <sheetName val="JUN-16"/>
      <sheetName val="MAY-16"/>
      <sheetName val="ABR-16"/>
      <sheetName val="MAR-16"/>
      <sheetName val="FEB_16"/>
      <sheetName val="ENE-16"/>
      <sheetName val="Hoja1"/>
      <sheetName val="Hoja2"/>
      <sheetName val="201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32">
          <cell r="B32">
            <v>170608</v>
          </cell>
          <cell r="C32">
            <v>696</v>
          </cell>
        </row>
        <row r="33">
          <cell r="B33">
            <v>21854</v>
          </cell>
          <cell r="C33">
            <v>165</v>
          </cell>
        </row>
        <row r="34">
          <cell r="B34">
            <v>30088</v>
          </cell>
          <cell r="C34">
            <v>11</v>
          </cell>
        </row>
        <row r="35">
          <cell r="B35">
            <v>24555</v>
          </cell>
          <cell r="C35">
            <v>200</v>
          </cell>
        </row>
        <row r="36">
          <cell r="B36">
            <v>62216</v>
          </cell>
          <cell r="C36">
            <v>508</v>
          </cell>
        </row>
        <row r="37">
          <cell r="B37">
            <v>45437</v>
          </cell>
          <cell r="C37">
            <v>240</v>
          </cell>
        </row>
        <row r="38">
          <cell r="B38">
            <v>79926</v>
          </cell>
          <cell r="C38">
            <v>196</v>
          </cell>
        </row>
        <row r="39">
          <cell r="B39">
            <v>42409</v>
          </cell>
          <cell r="C39">
            <v>286</v>
          </cell>
        </row>
        <row r="40">
          <cell r="B40">
            <v>7915</v>
          </cell>
          <cell r="C40">
            <v>1</v>
          </cell>
        </row>
        <row r="41">
          <cell r="B41">
            <v>592501</v>
          </cell>
          <cell r="C41">
            <v>2742</v>
          </cell>
        </row>
        <row r="42">
          <cell r="B42">
            <v>67885</v>
          </cell>
          <cell r="C42">
            <v>915</v>
          </cell>
        </row>
        <row r="43">
          <cell r="B43">
            <v>66333</v>
          </cell>
          <cell r="C43">
            <v>219</v>
          </cell>
        </row>
        <row r="44">
          <cell r="B44">
            <v>45189</v>
          </cell>
          <cell r="C44">
            <v>28</v>
          </cell>
        </row>
        <row r="45">
          <cell r="B45">
            <v>108741</v>
          </cell>
          <cell r="C45">
            <v>192</v>
          </cell>
        </row>
        <row r="46">
          <cell r="B46">
            <v>20305</v>
          </cell>
          <cell r="C46">
            <v>142</v>
          </cell>
        </row>
        <row r="47">
          <cell r="B47">
            <v>12259</v>
          </cell>
          <cell r="C47">
            <v>148</v>
          </cell>
        </row>
        <row r="48">
          <cell r="B48">
            <v>11700</v>
          </cell>
          <cell r="C48">
            <v>108</v>
          </cell>
        </row>
        <row r="49">
          <cell r="B49">
            <v>13776</v>
          </cell>
          <cell r="C49">
            <v>148</v>
          </cell>
        </row>
        <row r="50">
          <cell r="B50">
            <v>818571</v>
          </cell>
          <cell r="C50">
            <v>9775</v>
          </cell>
        </row>
        <row r="51">
          <cell r="B51">
            <v>27354</v>
          </cell>
          <cell r="C51">
            <v>27</v>
          </cell>
        </row>
        <row r="52">
          <cell r="B52">
            <v>57408</v>
          </cell>
          <cell r="C52">
            <v>130</v>
          </cell>
        </row>
        <row r="53">
          <cell r="B53">
            <v>17027</v>
          </cell>
          <cell r="C53">
            <v>162</v>
          </cell>
        </row>
        <row r="54">
          <cell r="B54">
            <v>90687</v>
          </cell>
          <cell r="C54">
            <v>1033</v>
          </cell>
        </row>
        <row r="55">
          <cell r="B55">
            <v>12583</v>
          </cell>
          <cell r="C55">
            <v>86</v>
          </cell>
        </row>
      </sheetData>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_Prestador"/>
      <sheetName val="ARC-FO-001"/>
      <sheetName val="Anexo Base_DPA"/>
      <sheetName val="Hoja1"/>
      <sheetName val="Hoja3"/>
      <sheetName val="Instructivo"/>
      <sheetName val="Hoja9"/>
      <sheetName val="Hoja6"/>
      <sheetName val="Hoja2"/>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_Operadora"/>
      <sheetName val="Reporte Cobertura Parroquias"/>
      <sheetName val="Hoja1"/>
      <sheetName val="Reporte Cobertura Carreteras"/>
      <sheetName val="ANEXO DPA"/>
      <sheetName val="Instructivo"/>
      <sheetName val="Hoja2"/>
      <sheetName val="Hoja5"/>
      <sheetName val="Hoja3"/>
      <sheetName val="Hoja4"/>
      <sheetName val="Cód. Cantón"/>
    </sheetNames>
    <sheetDataSet>
      <sheetData sheetId="0"/>
      <sheetData sheetId="1"/>
      <sheetData sheetId="2"/>
      <sheetData sheetId="3"/>
      <sheetData sheetId="4"/>
      <sheetData sheetId="5"/>
      <sheetData sheetId="6"/>
      <sheetData sheetId="7">
        <row r="2">
          <cell r="A2" t="str">
            <v>AZUAY</v>
          </cell>
        </row>
        <row r="3">
          <cell r="A3" t="str">
            <v>BOLIVAR</v>
          </cell>
        </row>
        <row r="4">
          <cell r="A4" t="str">
            <v>CAÑAR</v>
          </cell>
        </row>
        <row r="5">
          <cell r="A5" t="str">
            <v>CARCHI</v>
          </cell>
        </row>
        <row r="6">
          <cell r="A6" t="str">
            <v>COTOPAXI</v>
          </cell>
        </row>
        <row r="7">
          <cell r="A7" t="str">
            <v>CHIMBORAZO</v>
          </cell>
        </row>
        <row r="8">
          <cell r="A8" t="str">
            <v>ELORO</v>
          </cell>
        </row>
        <row r="9">
          <cell r="A9" t="str">
            <v>ESMERALDAS</v>
          </cell>
        </row>
        <row r="10">
          <cell r="A10" t="str">
            <v>GUAYAS</v>
          </cell>
        </row>
        <row r="11">
          <cell r="A11" t="str">
            <v>IMBABURA</v>
          </cell>
        </row>
        <row r="12">
          <cell r="A12" t="str">
            <v>LOJA</v>
          </cell>
        </row>
        <row r="13">
          <cell r="A13" t="str">
            <v>LOSRIOS</v>
          </cell>
        </row>
        <row r="14">
          <cell r="A14" t="str">
            <v>MANABI</v>
          </cell>
        </row>
        <row r="15">
          <cell r="A15" t="str">
            <v>MORONASANTIAGO</v>
          </cell>
        </row>
        <row r="16">
          <cell r="A16" t="str">
            <v>NAPO</v>
          </cell>
        </row>
        <row r="17">
          <cell r="A17" t="str">
            <v>PASTAZA</v>
          </cell>
        </row>
        <row r="18">
          <cell r="A18" t="str">
            <v>PICHINCHA</v>
          </cell>
        </row>
        <row r="19">
          <cell r="A19" t="str">
            <v>TUNGURAHUA</v>
          </cell>
        </row>
        <row r="20">
          <cell r="A20" t="str">
            <v>ZAMORACHINCHIPE</v>
          </cell>
        </row>
        <row r="21">
          <cell r="A21" t="str">
            <v>GALAPAGOS</v>
          </cell>
        </row>
        <row r="22">
          <cell r="A22" t="str">
            <v>SUCUMBIOS</v>
          </cell>
        </row>
        <row r="23">
          <cell r="A23" t="str">
            <v>ORELLANA</v>
          </cell>
        </row>
        <row r="24">
          <cell r="A24" t="str">
            <v>SANTODOMINGODELOSTSACHILAS</v>
          </cell>
        </row>
        <row r="25">
          <cell r="A25" t="str">
            <v>SANTAELENA</v>
          </cell>
        </row>
        <row r="26">
          <cell r="A26" t="str">
            <v>ZONASNODELIMITADAS</v>
          </cell>
        </row>
      </sheetData>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3"/>
      <sheetName val="NOV-13"/>
      <sheetName val="OCT-13"/>
      <sheetName val="SEP-13 "/>
      <sheetName val="AGO-13"/>
      <sheetName val="JUL-13 "/>
      <sheetName val="JUN-13"/>
      <sheetName val="MAY-13"/>
      <sheetName val="ABR 13"/>
      <sheetName val="MAR-13"/>
      <sheetName val="FEB-13"/>
      <sheetName val="ENE-13 "/>
      <sheetName val="DIC-2011"/>
      <sheetName val="DIC-2010"/>
      <sheetName val="Hoja1"/>
      <sheetName val="Hoja3"/>
    </sheetNames>
    <sheetDataSet>
      <sheetData sheetId="0">
        <row r="32">
          <cell r="B32">
            <v>176924</v>
          </cell>
          <cell r="C32">
            <v>677</v>
          </cell>
        </row>
        <row r="33">
          <cell r="B33">
            <v>18799</v>
          </cell>
          <cell r="C33">
            <v>202</v>
          </cell>
        </row>
        <row r="34">
          <cell r="B34">
            <v>29888</v>
          </cell>
          <cell r="C34">
            <v>14</v>
          </cell>
        </row>
        <row r="35">
          <cell r="B35">
            <v>24165</v>
          </cell>
          <cell r="C35">
            <v>247</v>
          </cell>
        </row>
        <row r="36">
          <cell r="B36">
            <v>60305</v>
          </cell>
          <cell r="C36">
            <v>611</v>
          </cell>
        </row>
        <row r="37">
          <cell r="B37">
            <v>45308</v>
          </cell>
          <cell r="C37">
            <v>301</v>
          </cell>
        </row>
        <row r="38">
          <cell r="B38">
            <v>76535</v>
          </cell>
          <cell r="C38">
            <v>201</v>
          </cell>
        </row>
        <row r="39">
          <cell r="B39">
            <v>41328</v>
          </cell>
          <cell r="C39">
            <v>299</v>
          </cell>
        </row>
        <row r="40">
          <cell r="B40">
            <v>8089</v>
          </cell>
          <cell r="C40">
            <v>2</v>
          </cell>
        </row>
        <row r="41">
          <cell r="B41">
            <v>565602</v>
          </cell>
          <cell r="C41">
            <v>4092</v>
          </cell>
        </row>
        <row r="42">
          <cell r="B42">
            <v>64165</v>
          </cell>
          <cell r="C42">
            <v>1083</v>
          </cell>
        </row>
        <row r="43">
          <cell r="B43">
            <v>64059</v>
          </cell>
          <cell r="C43">
            <v>220</v>
          </cell>
        </row>
        <row r="44">
          <cell r="B44">
            <v>42249</v>
          </cell>
          <cell r="C44">
            <v>29</v>
          </cell>
        </row>
        <row r="45">
          <cell r="B45">
            <v>99663</v>
          </cell>
          <cell r="C45">
            <v>213</v>
          </cell>
        </row>
        <row r="46">
          <cell r="B46">
            <v>19145</v>
          </cell>
          <cell r="C46">
            <v>135</v>
          </cell>
        </row>
        <row r="47">
          <cell r="B47">
            <v>11335</v>
          </cell>
          <cell r="C47">
            <v>161</v>
          </cell>
        </row>
        <row r="48">
          <cell r="B48">
            <v>10608</v>
          </cell>
          <cell r="C48">
            <v>95</v>
          </cell>
        </row>
        <row r="49">
          <cell r="B49">
            <v>13544</v>
          </cell>
          <cell r="C49">
            <v>166</v>
          </cell>
        </row>
        <row r="50">
          <cell r="B50">
            <v>803627</v>
          </cell>
          <cell r="C50">
            <v>10026</v>
          </cell>
        </row>
        <row r="51">
          <cell r="B51">
            <v>25880</v>
          </cell>
          <cell r="C51">
            <v>27</v>
          </cell>
        </row>
        <row r="52">
          <cell r="B52">
            <v>56664</v>
          </cell>
          <cell r="C52">
            <v>415</v>
          </cell>
        </row>
        <row r="53">
          <cell r="B53">
            <v>16261</v>
          </cell>
          <cell r="C53">
            <v>157</v>
          </cell>
        </row>
        <row r="54">
          <cell r="B54">
            <v>87236</v>
          </cell>
          <cell r="C54">
            <v>1062</v>
          </cell>
        </row>
        <row r="55">
          <cell r="B55">
            <v>12871</v>
          </cell>
          <cell r="C55">
            <v>86</v>
          </cell>
        </row>
      </sheetData>
      <sheetData sheetId="1">
        <row r="32">
          <cell r="B32">
            <v>176872</v>
          </cell>
          <cell r="C32">
            <v>675</v>
          </cell>
        </row>
        <row r="33">
          <cell r="B33">
            <v>18652</v>
          </cell>
          <cell r="C33">
            <v>202</v>
          </cell>
        </row>
        <row r="34">
          <cell r="B34">
            <v>29850</v>
          </cell>
          <cell r="C34">
            <v>14</v>
          </cell>
        </row>
        <row r="35">
          <cell r="B35">
            <v>24205</v>
          </cell>
          <cell r="C35">
            <v>247</v>
          </cell>
        </row>
        <row r="36">
          <cell r="B36">
            <v>60515</v>
          </cell>
          <cell r="C36">
            <v>611</v>
          </cell>
        </row>
        <row r="37">
          <cell r="B37">
            <v>45543</v>
          </cell>
          <cell r="C37">
            <v>300</v>
          </cell>
        </row>
        <row r="38">
          <cell r="B38">
            <v>76830</v>
          </cell>
          <cell r="C38">
            <v>189</v>
          </cell>
        </row>
        <row r="39">
          <cell r="B39">
            <v>41340</v>
          </cell>
          <cell r="C39">
            <v>299</v>
          </cell>
        </row>
        <row r="40">
          <cell r="B40">
            <v>8151</v>
          </cell>
          <cell r="C40">
            <v>2</v>
          </cell>
        </row>
        <row r="41">
          <cell r="B41">
            <v>562837</v>
          </cell>
          <cell r="C41">
            <v>4178</v>
          </cell>
        </row>
        <row r="42">
          <cell r="B42">
            <v>64143</v>
          </cell>
          <cell r="C42">
            <v>1076</v>
          </cell>
        </row>
        <row r="43">
          <cell r="B43">
            <v>64103</v>
          </cell>
          <cell r="C43">
            <v>220</v>
          </cell>
        </row>
        <row r="44">
          <cell r="B44">
            <v>42362</v>
          </cell>
          <cell r="C44">
            <v>29</v>
          </cell>
        </row>
        <row r="45">
          <cell r="B45">
            <v>99571</v>
          </cell>
          <cell r="C45">
            <v>217</v>
          </cell>
        </row>
        <row r="46">
          <cell r="B46">
            <v>19152</v>
          </cell>
          <cell r="C46">
            <v>135</v>
          </cell>
        </row>
        <row r="47">
          <cell r="B47">
            <v>11349</v>
          </cell>
          <cell r="C47">
            <v>161</v>
          </cell>
        </row>
        <row r="48">
          <cell r="B48">
            <v>10552</v>
          </cell>
          <cell r="C48">
            <v>95</v>
          </cell>
        </row>
        <row r="49">
          <cell r="B49">
            <v>13615</v>
          </cell>
          <cell r="C49">
            <v>169</v>
          </cell>
        </row>
        <row r="50">
          <cell r="B50">
            <v>802582</v>
          </cell>
          <cell r="C50">
            <v>10068</v>
          </cell>
        </row>
        <row r="51">
          <cell r="B51">
            <v>25949</v>
          </cell>
          <cell r="C51">
            <v>27</v>
          </cell>
        </row>
        <row r="52">
          <cell r="B52">
            <v>56806</v>
          </cell>
          <cell r="C52">
            <v>412</v>
          </cell>
        </row>
        <row r="53">
          <cell r="B53">
            <v>16349</v>
          </cell>
          <cell r="C53">
            <v>155</v>
          </cell>
        </row>
        <row r="54">
          <cell r="B54">
            <v>87731</v>
          </cell>
          <cell r="C54">
            <v>1068</v>
          </cell>
        </row>
        <row r="55">
          <cell r="B55">
            <v>12939</v>
          </cell>
          <cell r="C55">
            <v>86</v>
          </cell>
        </row>
      </sheetData>
      <sheetData sheetId="2">
        <row r="32">
          <cell r="B32">
            <v>176766</v>
          </cell>
          <cell r="C32">
            <v>667</v>
          </cell>
        </row>
        <row r="33">
          <cell r="B33">
            <v>18551</v>
          </cell>
          <cell r="C33">
            <v>202</v>
          </cell>
        </row>
        <row r="34">
          <cell r="B34">
            <v>29811</v>
          </cell>
          <cell r="C34">
            <v>18</v>
          </cell>
        </row>
        <row r="35">
          <cell r="B35">
            <v>24169</v>
          </cell>
          <cell r="C35">
            <v>247</v>
          </cell>
        </row>
        <row r="36">
          <cell r="B36">
            <v>60369</v>
          </cell>
          <cell r="C36">
            <v>605</v>
          </cell>
        </row>
        <row r="37">
          <cell r="B37">
            <v>45622</v>
          </cell>
          <cell r="C37">
            <v>309</v>
          </cell>
        </row>
        <row r="38">
          <cell r="B38">
            <v>76530</v>
          </cell>
          <cell r="C38">
            <v>181</v>
          </cell>
        </row>
        <row r="39">
          <cell r="B39">
            <v>41213</v>
          </cell>
          <cell r="C39">
            <v>326</v>
          </cell>
        </row>
        <row r="40">
          <cell r="B40">
            <v>8144</v>
          </cell>
          <cell r="C40">
            <v>2</v>
          </cell>
        </row>
        <row r="41">
          <cell r="B41">
            <v>559785</v>
          </cell>
          <cell r="C41">
            <v>4192</v>
          </cell>
        </row>
        <row r="42">
          <cell r="B42">
            <v>63924</v>
          </cell>
          <cell r="C42">
            <v>1061</v>
          </cell>
        </row>
        <row r="43">
          <cell r="B43">
            <v>63960</v>
          </cell>
          <cell r="C43">
            <v>220</v>
          </cell>
        </row>
        <row r="44">
          <cell r="B44">
            <v>42313</v>
          </cell>
          <cell r="C44">
            <v>30</v>
          </cell>
        </row>
        <row r="45">
          <cell r="B45">
            <v>98456</v>
          </cell>
          <cell r="C45">
            <v>203</v>
          </cell>
        </row>
        <row r="46">
          <cell r="B46">
            <v>19170</v>
          </cell>
          <cell r="C46">
            <v>135</v>
          </cell>
        </row>
        <row r="47">
          <cell r="B47">
            <v>11264</v>
          </cell>
          <cell r="C47">
            <v>182</v>
          </cell>
        </row>
        <row r="48">
          <cell r="B48">
            <v>10397</v>
          </cell>
          <cell r="C48">
            <v>103</v>
          </cell>
        </row>
        <row r="49">
          <cell r="B49">
            <v>13590</v>
          </cell>
          <cell r="C49">
            <v>176</v>
          </cell>
        </row>
        <row r="50">
          <cell r="B50">
            <v>801280</v>
          </cell>
          <cell r="C50">
            <v>9909</v>
          </cell>
        </row>
        <row r="51">
          <cell r="B51">
            <v>25806</v>
          </cell>
          <cell r="C51">
            <v>26</v>
          </cell>
        </row>
        <row r="52">
          <cell r="B52">
            <v>56591</v>
          </cell>
          <cell r="C52">
            <v>409</v>
          </cell>
        </row>
        <row r="53">
          <cell r="B53">
            <v>16309</v>
          </cell>
          <cell r="C53">
            <v>173</v>
          </cell>
        </row>
        <row r="54">
          <cell r="B54">
            <v>87767</v>
          </cell>
          <cell r="C54">
            <v>1042</v>
          </cell>
        </row>
        <row r="55">
          <cell r="B55">
            <v>12978</v>
          </cell>
          <cell r="C55">
            <v>86</v>
          </cell>
        </row>
      </sheetData>
      <sheetData sheetId="3">
        <row r="32">
          <cell r="B32">
            <v>176651</v>
          </cell>
          <cell r="C32">
            <v>665</v>
          </cell>
        </row>
        <row r="33">
          <cell r="B33">
            <v>18444</v>
          </cell>
          <cell r="C33">
            <v>201</v>
          </cell>
        </row>
        <row r="34">
          <cell r="B34">
            <v>29720</v>
          </cell>
          <cell r="C34">
            <v>18</v>
          </cell>
        </row>
        <row r="35">
          <cell r="B35">
            <v>24129</v>
          </cell>
          <cell r="C35">
            <v>247</v>
          </cell>
        </row>
        <row r="36">
          <cell r="B36">
            <v>60003</v>
          </cell>
          <cell r="C36">
            <v>599</v>
          </cell>
        </row>
        <row r="37">
          <cell r="B37">
            <v>45414</v>
          </cell>
          <cell r="C37">
            <v>310</v>
          </cell>
        </row>
        <row r="38">
          <cell r="B38">
            <v>76284</v>
          </cell>
          <cell r="C38">
            <v>183</v>
          </cell>
        </row>
        <row r="39">
          <cell r="B39">
            <v>40941</v>
          </cell>
          <cell r="C39">
            <v>332</v>
          </cell>
        </row>
        <row r="40">
          <cell r="B40">
            <v>8166</v>
          </cell>
          <cell r="C40">
            <v>2</v>
          </cell>
        </row>
        <row r="41">
          <cell r="B41">
            <v>557756</v>
          </cell>
          <cell r="C41">
            <v>4142</v>
          </cell>
        </row>
        <row r="42">
          <cell r="B42">
            <v>63569</v>
          </cell>
          <cell r="C42">
            <v>1061</v>
          </cell>
        </row>
        <row r="43">
          <cell r="B43">
            <v>63733</v>
          </cell>
          <cell r="C43">
            <v>220</v>
          </cell>
        </row>
        <row r="44">
          <cell r="B44">
            <v>41994</v>
          </cell>
          <cell r="C44">
            <v>30</v>
          </cell>
        </row>
        <row r="45">
          <cell r="B45">
            <v>97879</v>
          </cell>
          <cell r="C45">
            <v>208</v>
          </cell>
        </row>
        <row r="46">
          <cell r="B46">
            <v>19106</v>
          </cell>
          <cell r="C46">
            <v>129</v>
          </cell>
        </row>
        <row r="47">
          <cell r="B47">
            <v>11173</v>
          </cell>
          <cell r="C47">
            <v>181</v>
          </cell>
        </row>
        <row r="48">
          <cell r="B48">
            <v>10271</v>
          </cell>
          <cell r="C48">
            <v>63</v>
          </cell>
        </row>
        <row r="49">
          <cell r="B49">
            <v>13565</v>
          </cell>
          <cell r="C49">
            <v>178</v>
          </cell>
        </row>
        <row r="50">
          <cell r="B50">
            <v>798265</v>
          </cell>
          <cell r="C50">
            <v>9800</v>
          </cell>
        </row>
        <row r="51">
          <cell r="B51">
            <v>25549</v>
          </cell>
          <cell r="C51">
            <v>27</v>
          </cell>
        </row>
        <row r="52">
          <cell r="B52">
            <v>56033</v>
          </cell>
          <cell r="C52">
            <v>410</v>
          </cell>
        </row>
        <row r="53">
          <cell r="B53">
            <v>16284</v>
          </cell>
          <cell r="C53">
            <v>166</v>
          </cell>
        </row>
        <row r="54">
          <cell r="B54">
            <v>87604</v>
          </cell>
          <cell r="C54">
            <v>1024</v>
          </cell>
        </row>
        <row r="55">
          <cell r="B55">
            <v>12921</v>
          </cell>
          <cell r="C55">
            <v>86</v>
          </cell>
        </row>
      </sheetData>
      <sheetData sheetId="4">
        <row r="32">
          <cell r="B32">
            <v>176851</v>
          </cell>
          <cell r="C32">
            <v>616</v>
          </cell>
        </row>
        <row r="33">
          <cell r="B33">
            <v>18354</v>
          </cell>
          <cell r="C33">
            <v>205</v>
          </cell>
        </row>
        <row r="34">
          <cell r="B34">
            <v>29713</v>
          </cell>
          <cell r="C34">
            <v>18</v>
          </cell>
        </row>
        <row r="35">
          <cell r="B35">
            <v>24080</v>
          </cell>
          <cell r="C35">
            <v>244</v>
          </cell>
        </row>
        <row r="36">
          <cell r="B36">
            <v>59833</v>
          </cell>
          <cell r="C36">
            <v>600</v>
          </cell>
        </row>
        <row r="37">
          <cell r="B37">
            <v>45403</v>
          </cell>
          <cell r="C37">
            <v>313</v>
          </cell>
        </row>
        <row r="38">
          <cell r="B38">
            <v>76442</v>
          </cell>
          <cell r="C38">
            <v>172</v>
          </cell>
        </row>
        <row r="39">
          <cell r="B39">
            <v>40951</v>
          </cell>
          <cell r="C39">
            <v>334</v>
          </cell>
        </row>
        <row r="40">
          <cell r="B40">
            <v>8178</v>
          </cell>
          <cell r="C40">
            <v>2</v>
          </cell>
        </row>
        <row r="41">
          <cell r="B41">
            <v>557392</v>
          </cell>
          <cell r="C41">
            <v>4142</v>
          </cell>
        </row>
        <row r="42">
          <cell r="B42">
            <v>63279</v>
          </cell>
          <cell r="C42">
            <v>1057</v>
          </cell>
        </row>
        <row r="43">
          <cell r="B43">
            <v>63404</v>
          </cell>
          <cell r="C43">
            <v>218</v>
          </cell>
        </row>
        <row r="44">
          <cell r="B44">
            <v>42048</v>
          </cell>
          <cell r="C44">
            <v>30</v>
          </cell>
        </row>
        <row r="45">
          <cell r="B45">
            <v>97929</v>
          </cell>
          <cell r="C45">
            <v>207</v>
          </cell>
        </row>
        <row r="46">
          <cell r="B46">
            <v>18986</v>
          </cell>
          <cell r="C46">
            <v>126</v>
          </cell>
        </row>
        <row r="47">
          <cell r="B47">
            <v>11165</v>
          </cell>
          <cell r="C47">
            <v>173</v>
          </cell>
        </row>
        <row r="48">
          <cell r="B48">
            <v>10096</v>
          </cell>
          <cell r="C48">
            <v>63</v>
          </cell>
        </row>
        <row r="49">
          <cell r="B49">
            <v>13539</v>
          </cell>
          <cell r="C49">
            <v>170</v>
          </cell>
        </row>
        <row r="50">
          <cell r="B50">
            <v>796486</v>
          </cell>
          <cell r="C50">
            <v>9648</v>
          </cell>
        </row>
        <row r="51">
          <cell r="B51">
            <v>25417</v>
          </cell>
          <cell r="C51">
            <v>27</v>
          </cell>
        </row>
        <row r="52">
          <cell r="B52">
            <v>55784</v>
          </cell>
          <cell r="C52">
            <v>422</v>
          </cell>
        </row>
        <row r="53">
          <cell r="B53">
            <v>15761</v>
          </cell>
          <cell r="C53">
            <v>161</v>
          </cell>
        </row>
        <row r="54">
          <cell r="B54">
            <v>87679</v>
          </cell>
          <cell r="C54">
            <v>1020</v>
          </cell>
        </row>
        <row r="55">
          <cell r="B55">
            <v>12919</v>
          </cell>
          <cell r="C55">
            <v>89</v>
          </cell>
        </row>
      </sheetData>
      <sheetData sheetId="5">
        <row r="33">
          <cell r="B33">
            <v>176657</v>
          </cell>
          <cell r="C33">
            <v>611</v>
          </cell>
        </row>
        <row r="34">
          <cell r="B34">
            <v>18234</v>
          </cell>
          <cell r="C34">
            <v>205</v>
          </cell>
        </row>
        <row r="35">
          <cell r="B35">
            <v>29690</v>
          </cell>
          <cell r="C35">
            <v>16</v>
          </cell>
        </row>
        <row r="36">
          <cell r="B36">
            <v>24050</v>
          </cell>
          <cell r="C36">
            <v>248</v>
          </cell>
        </row>
        <row r="37">
          <cell r="B37">
            <v>59708</v>
          </cell>
          <cell r="C37">
            <v>596</v>
          </cell>
        </row>
        <row r="38">
          <cell r="B38">
            <v>45305</v>
          </cell>
          <cell r="C38">
            <v>317</v>
          </cell>
        </row>
        <row r="39">
          <cell r="B39">
            <v>76374</v>
          </cell>
          <cell r="C39">
            <v>189</v>
          </cell>
        </row>
        <row r="40">
          <cell r="B40">
            <v>40791</v>
          </cell>
          <cell r="C40">
            <v>351</v>
          </cell>
        </row>
        <row r="41">
          <cell r="B41">
            <v>8267</v>
          </cell>
          <cell r="C41">
            <v>2</v>
          </cell>
        </row>
        <row r="42">
          <cell r="B42">
            <v>555867</v>
          </cell>
          <cell r="C42">
            <v>4347</v>
          </cell>
        </row>
        <row r="43">
          <cell r="B43">
            <v>62954</v>
          </cell>
          <cell r="C43">
            <v>1071</v>
          </cell>
        </row>
        <row r="44">
          <cell r="B44">
            <v>63190</v>
          </cell>
          <cell r="C44">
            <v>229</v>
          </cell>
        </row>
        <row r="45">
          <cell r="B45">
            <v>41923</v>
          </cell>
          <cell r="C45">
            <v>30</v>
          </cell>
        </row>
        <row r="46">
          <cell r="B46">
            <v>97280</v>
          </cell>
          <cell r="C46">
            <v>191</v>
          </cell>
        </row>
        <row r="47">
          <cell r="B47">
            <v>18898</v>
          </cell>
          <cell r="C47">
            <v>125</v>
          </cell>
        </row>
        <row r="48">
          <cell r="B48">
            <v>11073</v>
          </cell>
          <cell r="C48">
            <v>162</v>
          </cell>
        </row>
        <row r="49">
          <cell r="B49">
            <v>9966</v>
          </cell>
          <cell r="C49">
            <v>63</v>
          </cell>
        </row>
        <row r="50">
          <cell r="B50">
            <v>13491</v>
          </cell>
          <cell r="C50">
            <v>177</v>
          </cell>
        </row>
        <row r="51">
          <cell r="B51">
            <v>794264</v>
          </cell>
          <cell r="C51">
            <v>9647</v>
          </cell>
        </row>
        <row r="52">
          <cell r="B52">
            <v>25474</v>
          </cell>
          <cell r="C52">
            <v>27</v>
          </cell>
        </row>
        <row r="53">
          <cell r="B53">
            <v>55495</v>
          </cell>
          <cell r="C53">
            <v>421</v>
          </cell>
        </row>
        <row r="54">
          <cell r="B54">
            <v>15574</v>
          </cell>
          <cell r="C54">
            <v>157</v>
          </cell>
        </row>
        <row r="55">
          <cell r="B55">
            <v>87454</v>
          </cell>
          <cell r="C55">
            <v>1025</v>
          </cell>
        </row>
        <row r="56">
          <cell r="B56">
            <v>12883</v>
          </cell>
          <cell r="C56">
            <v>89</v>
          </cell>
        </row>
      </sheetData>
      <sheetData sheetId="6">
        <row r="32">
          <cell r="B32">
            <v>175876</v>
          </cell>
          <cell r="C32">
            <v>611</v>
          </cell>
        </row>
        <row r="33">
          <cell r="B33">
            <v>18174</v>
          </cell>
          <cell r="C33">
            <v>208</v>
          </cell>
        </row>
        <row r="34">
          <cell r="B34">
            <v>29727</v>
          </cell>
          <cell r="C34">
            <v>14</v>
          </cell>
        </row>
        <row r="35">
          <cell r="B35">
            <v>23999</v>
          </cell>
          <cell r="C35">
            <v>248</v>
          </cell>
        </row>
        <row r="36">
          <cell r="B36">
            <v>59655</v>
          </cell>
          <cell r="C36">
            <v>614</v>
          </cell>
        </row>
        <row r="37">
          <cell r="B37">
            <v>45240</v>
          </cell>
          <cell r="C37">
            <v>307</v>
          </cell>
        </row>
        <row r="38">
          <cell r="B38">
            <v>75872</v>
          </cell>
          <cell r="C38">
            <v>179</v>
          </cell>
        </row>
        <row r="39">
          <cell r="B39">
            <v>40643</v>
          </cell>
          <cell r="C39">
            <v>354</v>
          </cell>
        </row>
        <row r="40">
          <cell r="B40">
            <v>8269</v>
          </cell>
          <cell r="C40">
            <v>2</v>
          </cell>
        </row>
        <row r="41">
          <cell r="B41">
            <v>553000</v>
          </cell>
          <cell r="C41">
            <v>4390</v>
          </cell>
        </row>
        <row r="42">
          <cell r="B42">
            <v>62799</v>
          </cell>
          <cell r="C42">
            <v>1027</v>
          </cell>
        </row>
        <row r="43">
          <cell r="B43">
            <v>62956</v>
          </cell>
          <cell r="C43">
            <v>216</v>
          </cell>
        </row>
        <row r="44">
          <cell r="B44">
            <v>41656</v>
          </cell>
          <cell r="C44">
            <v>31</v>
          </cell>
        </row>
        <row r="45">
          <cell r="B45">
            <v>96285</v>
          </cell>
          <cell r="C45">
            <v>190</v>
          </cell>
        </row>
        <row r="46">
          <cell r="B46">
            <v>19018</v>
          </cell>
          <cell r="C46">
            <v>105</v>
          </cell>
        </row>
        <row r="47">
          <cell r="B47">
            <v>10940</v>
          </cell>
          <cell r="C47">
            <v>158</v>
          </cell>
        </row>
        <row r="48">
          <cell r="B48">
            <v>9941</v>
          </cell>
          <cell r="C48">
            <v>63</v>
          </cell>
        </row>
        <row r="49">
          <cell r="B49">
            <v>13411</v>
          </cell>
          <cell r="C49">
            <v>177</v>
          </cell>
        </row>
        <row r="50">
          <cell r="B50">
            <v>792648</v>
          </cell>
          <cell r="C50">
            <v>9848</v>
          </cell>
        </row>
        <row r="51">
          <cell r="B51">
            <v>25443</v>
          </cell>
          <cell r="C51">
            <v>25</v>
          </cell>
        </row>
        <row r="52">
          <cell r="B52">
            <v>55274</v>
          </cell>
          <cell r="C52">
            <v>413</v>
          </cell>
        </row>
        <row r="53">
          <cell r="B53">
            <v>15400</v>
          </cell>
          <cell r="C53">
            <v>147</v>
          </cell>
        </row>
        <row r="54">
          <cell r="B54">
            <v>87044</v>
          </cell>
          <cell r="C54">
            <v>1017</v>
          </cell>
        </row>
        <row r="55">
          <cell r="B55">
            <v>12866</v>
          </cell>
          <cell r="C55">
            <v>89</v>
          </cell>
        </row>
      </sheetData>
      <sheetData sheetId="7">
        <row r="32">
          <cell r="B32">
            <v>175792</v>
          </cell>
          <cell r="C32">
            <v>627</v>
          </cell>
        </row>
        <row r="33">
          <cell r="B33">
            <v>18017</v>
          </cell>
          <cell r="C33">
            <v>218</v>
          </cell>
        </row>
        <row r="34">
          <cell r="B34">
            <v>29597</v>
          </cell>
          <cell r="C34">
            <v>13</v>
          </cell>
        </row>
        <row r="35">
          <cell r="B35">
            <v>24006</v>
          </cell>
          <cell r="C35">
            <v>248</v>
          </cell>
        </row>
        <row r="36">
          <cell r="B36">
            <v>59533</v>
          </cell>
          <cell r="C36">
            <v>609</v>
          </cell>
        </row>
        <row r="37">
          <cell r="B37">
            <v>44944</v>
          </cell>
          <cell r="C37">
            <v>307</v>
          </cell>
        </row>
        <row r="38">
          <cell r="B38">
            <v>75809</v>
          </cell>
          <cell r="C38">
            <v>168</v>
          </cell>
        </row>
        <row r="39">
          <cell r="B39">
            <v>40644</v>
          </cell>
          <cell r="C39">
            <v>351</v>
          </cell>
        </row>
        <row r="40">
          <cell r="B40">
            <v>8257</v>
          </cell>
          <cell r="C40">
            <v>2</v>
          </cell>
        </row>
        <row r="41">
          <cell r="B41">
            <v>551077</v>
          </cell>
          <cell r="C41">
            <v>4351</v>
          </cell>
        </row>
        <row r="42">
          <cell r="B42">
            <v>62691</v>
          </cell>
          <cell r="C42">
            <v>975</v>
          </cell>
        </row>
        <row r="43">
          <cell r="B43">
            <v>62726</v>
          </cell>
          <cell r="C43">
            <v>173</v>
          </cell>
        </row>
        <row r="44">
          <cell r="B44">
            <v>41362</v>
          </cell>
          <cell r="C44">
            <v>30</v>
          </cell>
        </row>
        <row r="45">
          <cell r="B45">
            <v>94732</v>
          </cell>
          <cell r="C45">
            <v>180</v>
          </cell>
        </row>
        <row r="46">
          <cell r="B46">
            <v>19096</v>
          </cell>
          <cell r="C46">
            <v>91</v>
          </cell>
        </row>
        <row r="47">
          <cell r="B47">
            <v>10795</v>
          </cell>
          <cell r="C47">
            <v>153</v>
          </cell>
        </row>
        <row r="48">
          <cell r="B48">
            <v>9736</v>
          </cell>
          <cell r="C48">
            <v>63</v>
          </cell>
        </row>
        <row r="49">
          <cell r="B49">
            <v>13282</v>
          </cell>
          <cell r="C49">
            <v>172</v>
          </cell>
        </row>
        <row r="50">
          <cell r="B50">
            <v>791034</v>
          </cell>
          <cell r="C50">
            <v>9810</v>
          </cell>
        </row>
        <row r="51">
          <cell r="B51">
            <v>25492</v>
          </cell>
          <cell r="C51">
            <v>34</v>
          </cell>
        </row>
        <row r="52">
          <cell r="B52">
            <v>54803</v>
          </cell>
          <cell r="C52">
            <v>404</v>
          </cell>
        </row>
        <row r="53">
          <cell r="B53">
            <v>15280</v>
          </cell>
          <cell r="C53">
            <v>148</v>
          </cell>
        </row>
        <row r="54">
          <cell r="B54">
            <v>86886</v>
          </cell>
          <cell r="C54">
            <v>1026</v>
          </cell>
        </row>
        <row r="55">
          <cell r="B55">
            <v>12825</v>
          </cell>
          <cell r="C55">
            <v>85</v>
          </cell>
        </row>
      </sheetData>
      <sheetData sheetId="8">
        <row r="32">
          <cell r="B32">
            <v>175659</v>
          </cell>
          <cell r="C32">
            <v>625</v>
          </cell>
        </row>
        <row r="33">
          <cell r="B33">
            <v>18147</v>
          </cell>
          <cell r="C33">
            <v>216</v>
          </cell>
        </row>
        <row r="34">
          <cell r="B34">
            <v>29432</v>
          </cell>
          <cell r="C34">
            <v>13</v>
          </cell>
        </row>
        <row r="35">
          <cell r="B35">
            <v>24258</v>
          </cell>
          <cell r="C35">
            <v>248</v>
          </cell>
        </row>
        <row r="36">
          <cell r="B36">
            <v>59957</v>
          </cell>
          <cell r="C36">
            <v>576</v>
          </cell>
        </row>
        <row r="37">
          <cell r="B37">
            <v>45014</v>
          </cell>
          <cell r="C37">
            <v>307</v>
          </cell>
        </row>
        <row r="38">
          <cell r="B38">
            <v>75307</v>
          </cell>
          <cell r="C38">
            <v>155</v>
          </cell>
        </row>
        <row r="39">
          <cell r="B39">
            <v>41117</v>
          </cell>
          <cell r="C39">
            <v>349</v>
          </cell>
        </row>
        <row r="40">
          <cell r="B40">
            <v>8240</v>
          </cell>
          <cell r="C40">
            <v>2</v>
          </cell>
        </row>
        <row r="41">
          <cell r="B41">
            <v>549421</v>
          </cell>
          <cell r="C41">
            <v>4318</v>
          </cell>
        </row>
        <row r="42">
          <cell r="B42">
            <v>63043</v>
          </cell>
          <cell r="C42">
            <v>938</v>
          </cell>
        </row>
        <row r="43">
          <cell r="B43">
            <v>62450</v>
          </cell>
          <cell r="C43">
            <v>175</v>
          </cell>
        </row>
        <row r="44">
          <cell r="B44">
            <v>41114</v>
          </cell>
          <cell r="C44">
            <v>31</v>
          </cell>
        </row>
        <row r="45">
          <cell r="B45">
            <v>93418</v>
          </cell>
          <cell r="C45">
            <v>180</v>
          </cell>
        </row>
        <row r="46">
          <cell r="B46">
            <v>19085</v>
          </cell>
          <cell r="C46">
            <v>91</v>
          </cell>
        </row>
        <row r="47">
          <cell r="B47">
            <v>10903</v>
          </cell>
          <cell r="C47">
            <v>153</v>
          </cell>
        </row>
        <row r="48">
          <cell r="B48">
            <v>9729</v>
          </cell>
          <cell r="C48">
            <v>63</v>
          </cell>
        </row>
        <row r="49">
          <cell r="B49">
            <v>13395</v>
          </cell>
          <cell r="C49">
            <v>171</v>
          </cell>
        </row>
        <row r="50">
          <cell r="B50">
            <v>792528</v>
          </cell>
          <cell r="C50">
            <v>9507</v>
          </cell>
        </row>
        <row r="51">
          <cell r="B51">
            <v>25301</v>
          </cell>
          <cell r="C51">
            <v>34</v>
          </cell>
        </row>
        <row r="52">
          <cell r="B52">
            <v>54303</v>
          </cell>
          <cell r="C52">
            <v>369</v>
          </cell>
        </row>
        <row r="53">
          <cell r="B53">
            <v>15533</v>
          </cell>
          <cell r="C53">
            <v>147</v>
          </cell>
        </row>
        <row r="54">
          <cell r="B54">
            <v>87290</v>
          </cell>
          <cell r="C54">
            <v>1023</v>
          </cell>
        </row>
        <row r="55">
          <cell r="B55">
            <v>12785</v>
          </cell>
          <cell r="C55">
            <v>80</v>
          </cell>
        </row>
      </sheetData>
      <sheetData sheetId="9">
        <row r="32">
          <cell r="B32">
            <v>175245</v>
          </cell>
          <cell r="C32">
            <v>624</v>
          </cell>
        </row>
        <row r="33">
          <cell r="B33">
            <v>17776</v>
          </cell>
          <cell r="C33">
            <v>218</v>
          </cell>
        </row>
        <row r="34">
          <cell r="B34">
            <v>29377</v>
          </cell>
          <cell r="C34">
            <v>16</v>
          </cell>
        </row>
        <row r="35">
          <cell r="B35">
            <v>24016</v>
          </cell>
          <cell r="C35">
            <v>248</v>
          </cell>
        </row>
        <row r="36">
          <cell r="B36">
            <v>59292</v>
          </cell>
          <cell r="C36">
            <v>574</v>
          </cell>
        </row>
        <row r="37">
          <cell r="B37">
            <v>44400</v>
          </cell>
          <cell r="C37">
            <v>309</v>
          </cell>
        </row>
        <row r="38">
          <cell r="B38">
            <v>74870</v>
          </cell>
          <cell r="C38">
            <v>149</v>
          </cell>
        </row>
        <row r="39">
          <cell r="B39">
            <v>40847</v>
          </cell>
          <cell r="C39">
            <v>355</v>
          </cell>
        </row>
        <row r="40">
          <cell r="B40">
            <v>8235</v>
          </cell>
          <cell r="C40">
            <v>2</v>
          </cell>
        </row>
        <row r="41">
          <cell r="B41">
            <v>548508</v>
          </cell>
          <cell r="C41">
            <v>4354</v>
          </cell>
        </row>
        <row r="42">
          <cell r="B42">
            <v>62325</v>
          </cell>
          <cell r="C42">
            <v>922</v>
          </cell>
        </row>
        <row r="43">
          <cell r="B43">
            <v>61758</v>
          </cell>
          <cell r="C43">
            <v>173</v>
          </cell>
        </row>
        <row r="44">
          <cell r="B44">
            <v>40976</v>
          </cell>
          <cell r="C44">
            <v>31</v>
          </cell>
        </row>
        <row r="45">
          <cell r="B45">
            <v>92898</v>
          </cell>
          <cell r="C45">
            <v>180</v>
          </cell>
        </row>
        <row r="46">
          <cell r="B46">
            <v>18965</v>
          </cell>
          <cell r="C46">
            <v>88</v>
          </cell>
        </row>
        <row r="47">
          <cell r="B47">
            <v>10640</v>
          </cell>
          <cell r="C47">
            <v>153</v>
          </cell>
        </row>
        <row r="48">
          <cell r="B48">
            <v>9566</v>
          </cell>
          <cell r="C48">
            <v>63</v>
          </cell>
        </row>
        <row r="49">
          <cell r="B49">
            <v>13109</v>
          </cell>
          <cell r="C49">
            <v>168</v>
          </cell>
        </row>
        <row r="50">
          <cell r="B50">
            <v>787415</v>
          </cell>
          <cell r="C50">
            <v>9484</v>
          </cell>
        </row>
        <row r="51">
          <cell r="B51">
            <v>25073</v>
          </cell>
          <cell r="C51">
            <v>34</v>
          </cell>
        </row>
        <row r="52">
          <cell r="B52">
            <v>53643</v>
          </cell>
          <cell r="C52">
            <v>369</v>
          </cell>
        </row>
        <row r="53">
          <cell r="B53">
            <v>15196</v>
          </cell>
          <cell r="C53">
            <v>147</v>
          </cell>
        </row>
        <row r="54">
          <cell r="B54">
            <v>85487</v>
          </cell>
          <cell r="C54">
            <v>1029</v>
          </cell>
        </row>
        <row r="55">
          <cell r="B55">
            <v>12540</v>
          </cell>
          <cell r="C55">
            <v>78</v>
          </cell>
        </row>
      </sheetData>
      <sheetData sheetId="10">
        <row r="33">
          <cell r="B33">
            <v>174904</v>
          </cell>
          <cell r="C33">
            <v>624</v>
          </cell>
        </row>
        <row r="34">
          <cell r="B34">
            <v>17757</v>
          </cell>
          <cell r="C34">
            <v>218</v>
          </cell>
        </row>
        <row r="35">
          <cell r="B35">
            <v>29281</v>
          </cell>
          <cell r="C35">
            <v>16</v>
          </cell>
        </row>
        <row r="36">
          <cell r="B36">
            <v>23991</v>
          </cell>
          <cell r="C36">
            <v>250</v>
          </cell>
        </row>
        <row r="37">
          <cell r="B37">
            <v>59155</v>
          </cell>
          <cell r="C37">
            <v>569</v>
          </cell>
        </row>
        <row r="38">
          <cell r="B38">
            <v>43904</v>
          </cell>
          <cell r="C38">
            <v>338</v>
          </cell>
        </row>
        <row r="39">
          <cell r="B39">
            <v>74451</v>
          </cell>
          <cell r="C39">
            <v>135</v>
          </cell>
        </row>
        <row r="40">
          <cell r="B40">
            <v>40733</v>
          </cell>
          <cell r="C40">
            <v>350</v>
          </cell>
        </row>
        <row r="41">
          <cell r="B41">
            <v>8222</v>
          </cell>
          <cell r="C41">
            <v>2</v>
          </cell>
        </row>
        <row r="42">
          <cell r="B42">
            <v>548185</v>
          </cell>
          <cell r="C42">
            <v>4335</v>
          </cell>
        </row>
        <row r="43">
          <cell r="B43">
            <v>61848</v>
          </cell>
          <cell r="C43">
            <v>878</v>
          </cell>
        </row>
        <row r="44">
          <cell r="B44">
            <v>61159</v>
          </cell>
          <cell r="C44">
            <v>173</v>
          </cell>
        </row>
        <row r="45">
          <cell r="B45">
            <v>40958</v>
          </cell>
          <cell r="C45">
            <v>31</v>
          </cell>
        </row>
        <row r="46">
          <cell r="B46">
            <v>92633</v>
          </cell>
          <cell r="C46">
            <v>173</v>
          </cell>
        </row>
        <row r="47">
          <cell r="B47">
            <v>18907</v>
          </cell>
          <cell r="C47">
            <v>86</v>
          </cell>
        </row>
        <row r="48">
          <cell r="B48">
            <v>10413</v>
          </cell>
          <cell r="C48">
            <v>151</v>
          </cell>
        </row>
        <row r="49">
          <cell r="B49">
            <v>9436</v>
          </cell>
          <cell r="C49">
            <v>63</v>
          </cell>
        </row>
        <row r="50">
          <cell r="B50">
            <v>12937</v>
          </cell>
          <cell r="C50">
            <v>158</v>
          </cell>
        </row>
        <row r="51">
          <cell r="B51">
            <v>784599</v>
          </cell>
          <cell r="C51">
            <v>9274</v>
          </cell>
        </row>
        <row r="52">
          <cell r="B52">
            <v>25030</v>
          </cell>
          <cell r="C52">
            <v>34</v>
          </cell>
        </row>
        <row r="53">
          <cell r="B53">
            <v>52844</v>
          </cell>
          <cell r="C53">
            <v>346</v>
          </cell>
        </row>
        <row r="54">
          <cell r="B54">
            <v>14993</v>
          </cell>
          <cell r="C54">
            <v>148</v>
          </cell>
        </row>
        <row r="55">
          <cell r="B55">
            <v>84711</v>
          </cell>
          <cell r="C55">
            <v>1045</v>
          </cell>
        </row>
        <row r="56">
          <cell r="B56">
            <v>12503</v>
          </cell>
          <cell r="C56">
            <v>78</v>
          </cell>
        </row>
      </sheetData>
      <sheetData sheetId="11">
        <row r="32">
          <cell r="B32">
            <v>174599</v>
          </cell>
          <cell r="C32">
            <v>621</v>
          </cell>
        </row>
        <row r="33">
          <cell r="B33">
            <v>17512</v>
          </cell>
          <cell r="C33">
            <v>225</v>
          </cell>
        </row>
        <row r="34">
          <cell r="B34">
            <v>29262</v>
          </cell>
          <cell r="C34">
            <v>16</v>
          </cell>
        </row>
        <row r="35">
          <cell r="B35">
            <v>23930</v>
          </cell>
          <cell r="C35">
            <v>250</v>
          </cell>
        </row>
        <row r="36">
          <cell r="B36">
            <v>59109</v>
          </cell>
          <cell r="C36">
            <v>570</v>
          </cell>
        </row>
        <row r="37">
          <cell r="B37">
            <v>43549</v>
          </cell>
          <cell r="C37">
            <v>309</v>
          </cell>
        </row>
        <row r="38">
          <cell r="B38">
            <v>74126</v>
          </cell>
          <cell r="C38">
            <v>125</v>
          </cell>
        </row>
        <row r="39">
          <cell r="B39">
            <v>40653</v>
          </cell>
          <cell r="C39">
            <v>349</v>
          </cell>
        </row>
        <row r="40">
          <cell r="B40">
            <v>8258</v>
          </cell>
          <cell r="C40">
            <v>2</v>
          </cell>
        </row>
        <row r="41">
          <cell r="B41">
            <v>547179</v>
          </cell>
          <cell r="C41">
            <v>4378</v>
          </cell>
        </row>
        <row r="42">
          <cell r="B42">
            <v>61439</v>
          </cell>
          <cell r="C42">
            <v>824</v>
          </cell>
        </row>
        <row r="43">
          <cell r="B43">
            <v>60737</v>
          </cell>
          <cell r="C43">
            <v>171</v>
          </cell>
        </row>
        <row r="44">
          <cell r="B44">
            <v>40461</v>
          </cell>
          <cell r="C44">
            <v>32</v>
          </cell>
        </row>
        <row r="45">
          <cell r="B45">
            <v>92515</v>
          </cell>
          <cell r="C45">
            <v>174</v>
          </cell>
        </row>
        <row r="46">
          <cell r="B46">
            <v>18850</v>
          </cell>
          <cell r="C46">
            <v>86</v>
          </cell>
        </row>
        <row r="47">
          <cell r="B47">
            <v>10268</v>
          </cell>
          <cell r="C47">
            <v>153</v>
          </cell>
        </row>
        <row r="48">
          <cell r="B48">
            <v>9399</v>
          </cell>
          <cell r="C48">
            <v>63</v>
          </cell>
        </row>
        <row r="49">
          <cell r="B49">
            <v>12906</v>
          </cell>
          <cell r="C49">
            <v>158</v>
          </cell>
        </row>
        <row r="50">
          <cell r="B50">
            <v>782363</v>
          </cell>
          <cell r="C50">
            <v>10158</v>
          </cell>
        </row>
        <row r="51">
          <cell r="B51">
            <v>24815</v>
          </cell>
          <cell r="C51">
            <v>29</v>
          </cell>
        </row>
        <row r="52">
          <cell r="B52">
            <v>52780</v>
          </cell>
          <cell r="C52">
            <v>346</v>
          </cell>
        </row>
        <row r="53">
          <cell r="B53">
            <v>14913</v>
          </cell>
          <cell r="C53">
            <v>148</v>
          </cell>
        </row>
        <row r="54">
          <cell r="B54">
            <v>84002</v>
          </cell>
          <cell r="C54">
            <v>1040</v>
          </cell>
        </row>
        <row r="55">
          <cell r="B55">
            <v>12431</v>
          </cell>
          <cell r="C55">
            <v>78</v>
          </cell>
        </row>
      </sheetData>
      <sheetData sheetId="12"/>
      <sheetData sheetId="13"/>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4"/>
      <sheetName val="NOV-14"/>
      <sheetName val="OCT-14"/>
      <sheetName val="SEP-14 "/>
      <sheetName val="AGO-14"/>
      <sheetName val="JUL-14 "/>
      <sheetName val="JUN-14"/>
      <sheetName val="MAY-14"/>
      <sheetName val="ABR-14"/>
      <sheetName val="MAR-14"/>
      <sheetName val="FEB_14"/>
      <sheetName val="ENE-14"/>
    </sheetNames>
    <sheetDataSet>
      <sheetData sheetId="0">
        <row r="33">
          <cell r="B33">
            <v>176543</v>
          </cell>
          <cell r="C33">
            <v>676</v>
          </cell>
        </row>
        <row r="34">
          <cell r="B34">
            <v>20286</v>
          </cell>
          <cell r="C34">
            <v>181</v>
          </cell>
        </row>
        <row r="35">
          <cell r="B35">
            <v>29681</v>
          </cell>
          <cell r="C35">
            <v>12</v>
          </cell>
        </row>
        <row r="36">
          <cell r="B36">
            <v>23962</v>
          </cell>
          <cell r="C36">
            <v>205</v>
          </cell>
        </row>
        <row r="37">
          <cell r="B37">
            <v>61122</v>
          </cell>
          <cell r="C37">
            <v>553</v>
          </cell>
        </row>
        <row r="38">
          <cell r="B38">
            <v>45562</v>
          </cell>
          <cell r="C38">
            <v>264</v>
          </cell>
        </row>
        <row r="39">
          <cell r="B39">
            <v>78901</v>
          </cell>
          <cell r="C39">
            <v>193</v>
          </cell>
        </row>
        <row r="40">
          <cell r="B40">
            <v>41494</v>
          </cell>
          <cell r="C40">
            <v>287</v>
          </cell>
        </row>
        <row r="41">
          <cell r="B41">
            <v>7905</v>
          </cell>
          <cell r="C41">
            <v>2</v>
          </cell>
        </row>
        <row r="42">
          <cell r="B42">
            <v>584651</v>
          </cell>
          <cell r="C42">
            <v>3458</v>
          </cell>
        </row>
        <row r="43">
          <cell r="B43">
            <v>66517</v>
          </cell>
          <cell r="C43">
            <v>1041</v>
          </cell>
        </row>
        <row r="44">
          <cell r="B44">
            <v>64354</v>
          </cell>
          <cell r="C44">
            <v>213</v>
          </cell>
        </row>
        <row r="45">
          <cell r="B45">
            <v>43035</v>
          </cell>
          <cell r="C45">
            <v>29</v>
          </cell>
        </row>
        <row r="46">
          <cell r="B46">
            <v>104848</v>
          </cell>
          <cell r="C46">
            <v>189</v>
          </cell>
        </row>
        <row r="47">
          <cell r="B47">
            <v>19904</v>
          </cell>
          <cell r="C47">
            <v>151</v>
          </cell>
        </row>
        <row r="48">
          <cell r="B48">
            <v>11761</v>
          </cell>
          <cell r="C48">
            <v>166</v>
          </cell>
        </row>
        <row r="49">
          <cell r="B49">
            <v>11805</v>
          </cell>
          <cell r="C49">
            <v>106</v>
          </cell>
        </row>
        <row r="50">
          <cell r="B50">
            <v>14064</v>
          </cell>
          <cell r="C50">
            <v>154</v>
          </cell>
        </row>
        <row r="51">
          <cell r="B51">
            <v>812835</v>
          </cell>
          <cell r="C51">
            <v>9920</v>
          </cell>
        </row>
        <row r="52">
          <cell r="B52">
            <v>27029</v>
          </cell>
          <cell r="C52">
            <v>28</v>
          </cell>
        </row>
        <row r="53">
          <cell r="B53">
            <v>57892</v>
          </cell>
          <cell r="C53">
            <v>378</v>
          </cell>
        </row>
        <row r="54">
          <cell r="B54">
            <v>17144</v>
          </cell>
          <cell r="C54">
            <v>179</v>
          </cell>
        </row>
        <row r="55">
          <cell r="B55">
            <v>88089</v>
          </cell>
          <cell r="C55">
            <v>1030</v>
          </cell>
        </row>
        <row r="56">
          <cell r="B56">
            <v>12797</v>
          </cell>
          <cell r="C56">
            <v>94</v>
          </cell>
        </row>
      </sheetData>
      <sheetData sheetId="1">
        <row r="33">
          <cell r="B33">
            <v>176913</v>
          </cell>
          <cell r="C33">
            <v>686</v>
          </cell>
        </row>
        <row r="34">
          <cell r="B34">
            <v>20160</v>
          </cell>
          <cell r="C34">
            <v>182</v>
          </cell>
        </row>
        <row r="35">
          <cell r="B35">
            <v>29632</v>
          </cell>
          <cell r="C35">
            <v>12</v>
          </cell>
        </row>
        <row r="36">
          <cell r="B36">
            <v>23905</v>
          </cell>
          <cell r="C36">
            <v>201</v>
          </cell>
        </row>
        <row r="37">
          <cell r="B37">
            <v>61028</v>
          </cell>
          <cell r="C37">
            <v>560</v>
          </cell>
        </row>
        <row r="38">
          <cell r="B38">
            <v>45357</v>
          </cell>
          <cell r="C38">
            <v>264</v>
          </cell>
        </row>
        <row r="39">
          <cell r="B39">
            <v>78239</v>
          </cell>
          <cell r="C39">
            <v>192</v>
          </cell>
        </row>
        <row r="40">
          <cell r="B40">
            <v>41222</v>
          </cell>
          <cell r="C40">
            <v>278</v>
          </cell>
        </row>
        <row r="41">
          <cell r="B41">
            <v>7896</v>
          </cell>
          <cell r="C41">
            <v>2</v>
          </cell>
        </row>
        <row r="42">
          <cell r="B42">
            <v>583981</v>
          </cell>
          <cell r="C42">
            <v>3483</v>
          </cell>
        </row>
        <row r="43">
          <cell r="B43">
            <v>66351</v>
          </cell>
          <cell r="C43">
            <v>1049</v>
          </cell>
        </row>
        <row r="44">
          <cell r="B44">
            <v>64265</v>
          </cell>
          <cell r="C44">
            <v>214</v>
          </cell>
        </row>
        <row r="45">
          <cell r="B45">
            <v>42813</v>
          </cell>
          <cell r="C45">
            <v>29</v>
          </cell>
        </row>
        <row r="46">
          <cell r="B46">
            <v>104412</v>
          </cell>
          <cell r="C46">
            <v>189</v>
          </cell>
        </row>
        <row r="47">
          <cell r="B47">
            <v>19854</v>
          </cell>
          <cell r="C47">
            <v>149</v>
          </cell>
        </row>
        <row r="48">
          <cell r="B48">
            <v>11711</v>
          </cell>
          <cell r="C48">
            <v>166</v>
          </cell>
        </row>
        <row r="49">
          <cell r="B49">
            <v>11755</v>
          </cell>
          <cell r="C49">
            <v>104</v>
          </cell>
        </row>
        <row r="50">
          <cell r="B50">
            <v>14027</v>
          </cell>
          <cell r="C50">
            <v>159</v>
          </cell>
        </row>
        <row r="51">
          <cell r="B51">
            <v>811720</v>
          </cell>
          <cell r="C51">
            <v>10135</v>
          </cell>
        </row>
        <row r="52">
          <cell r="B52">
            <v>26730</v>
          </cell>
          <cell r="C52">
            <v>26</v>
          </cell>
        </row>
        <row r="53">
          <cell r="B53">
            <v>57754</v>
          </cell>
          <cell r="C53">
            <v>383</v>
          </cell>
        </row>
        <row r="54">
          <cell r="B54">
            <v>17087</v>
          </cell>
          <cell r="C54">
            <v>179</v>
          </cell>
        </row>
        <row r="55">
          <cell r="B55">
            <v>88011</v>
          </cell>
          <cell r="C55">
            <v>1049</v>
          </cell>
        </row>
        <row r="56">
          <cell r="B56">
            <v>12630</v>
          </cell>
          <cell r="C56">
            <v>94</v>
          </cell>
        </row>
      </sheetData>
      <sheetData sheetId="2">
        <row r="33">
          <cell r="B33">
            <v>176812</v>
          </cell>
          <cell r="C33">
            <v>676</v>
          </cell>
        </row>
        <row r="34">
          <cell r="B34">
            <v>19999</v>
          </cell>
          <cell r="C34">
            <v>182</v>
          </cell>
        </row>
        <row r="35">
          <cell r="B35">
            <v>29539</v>
          </cell>
          <cell r="C35">
            <v>12</v>
          </cell>
        </row>
        <row r="36">
          <cell r="B36">
            <v>23818</v>
          </cell>
          <cell r="C36">
            <v>201</v>
          </cell>
        </row>
        <row r="37">
          <cell r="B37">
            <v>60747</v>
          </cell>
          <cell r="C37">
            <v>560</v>
          </cell>
        </row>
        <row r="38">
          <cell r="B38">
            <v>45093</v>
          </cell>
          <cell r="C38">
            <v>264</v>
          </cell>
        </row>
        <row r="39">
          <cell r="B39">
            <v>77423</v>
          </cell>
          <cell r="C39">
            <v>188</v>
          </cell>
        </row>
        <row r="40">
          <cell r="B40">
            <v>40764</v>
          </cell>
          <cell r="C40">
            <v>279</v>
          </cell>
        </row>
        <row r="41">
          <cell r="B41">
            <v>7870</v>
          </cell>
          <cell r="C41">
            <v>2</v>
          </cell>
        </row>
        <row r="42">
          <cell r="B42">
            <v>579458</v>
          </cell>
          <cell r="C42">
            <v>3528</v>
          </cell>
        </row>
        <row r="43">
          <cell r="B43">
            <v>65971</v>
          </cell>
          <cell r="C43">
            <v>1053</v>
          </cell>
        </row>
        <row r="44">
          <cell r="B44">
            <v>63957</v>
          </cell>
          <cell r="C44">
            <v>214</v>
          </cell>
        </row>
        <row r="45">
          <cell r="B45">
            <v>42331</v>
          </cell>
          <cell r="C45">
            <v>29</v>
          </cell>
        </row>
        <row r="46">
          <cell r="B46">
            <v>103534</v>
          </cell>
          <cell r="C46">
            <v>211</v>
          </cell>
        </row>
        <row r="47">
          <cell r="B47">
            <v>19734</v>
          </cell>
          <cell r="C47">
            <v>149</v>
          </cell>
        </row>
        <row r="48">
          <cell r="B48">
            <v>11605</v>
          </cell>
          <cell r="C48">
            <v>176</v>
          </cell>
        </row>
        <row r="49">
          <cell r="B49">
            <v>11651</v>
          </cell>
          <cell r="C49">
            <v>104</v>
          </cell>
        </row>
        <row r="50">
          <cell r="B50">
            <v>14054</v>
          </cell>
          <cell r="C50">
            <v>159</v>
          </cell>
        </row>
        <row r="51">
          <cell r="B51">
            <v>808380</v>
          </cell>
          <cell r="C51">
            <v>10206</v>
          </cell>
        </row>
        <row r="52">
          <cell r="B52">
            <v>26324</v>
          </cell>
          <cell r="C52">
            <v>26</v>
          </cell>
        </row>
        <row r="53">
          <cell r="B53">
            <v>57208</v>
          </cell>
          <cell r="C53">
            <v>383</v>
          </cell>
        </row>
        <row r="54">
          <cell r="B54">
            <v>16877</v>
          </cell>
          <cell r="C54">
            <v>163</v>
          </cell>
        </row>
        <row r="55">
          <cell r="B55">
            <v>87604</v>
          </cell>
          <cell r="C55">
            <v>1045</v>
          </cell>
        </row>
        <row r="56">
          <cell r="B56">
            <v>12520</v>
          </cell>
          <cell r="C56">
            <v>94</v>
          </cell>
        </row>
      </sheetData>
      <sheetData sheetId="3">
        <row r="33">
          <cell r="B33">
            <v>176815</v>
          </cell>
          <cell r="C33">
            <v>682</v>
          </cell>
        </row>
        <row r="34">
          <cell r="B34">
            <v>19792</v>
          </cell>
          <cell r="C34">
            <v>193</v>
          </cell>
        </row>
        <row r="35">
          <cell r="B35">
            <v>29422</v>
          </cell>
          <cell r="C35">
            <v>14</v>
          </cell>
        </row>
        <row r="36">
          <cell r="B36">
            <v>23758</v>
          </cell>
          <cell r="C36">
            <v>201</v>
          </cell>
        </row>
        <row r="37">
          <cell r="B37">
            <v>60359</v>
          </cell>
          <cell r="C37">
            <v>581</v>
          </cell>
        </row>
        <row r="38">
          <cell r="B38">
            <v>44835</v>
          </cell>
          <cell r="C38">
            <v>278</v>
          </cell>
        </row>
        <row r="39">
          <cell r="B39">
            <v>76737</v>
          </cell>
          <cell r="C39">
            <v>195</v>
          </cell>
        </row>
        <row r="40">
          <cell r="B40">
            <v>40390</v>
          </cell>
          <cell r="C40">
            <v>300</v>
          </cell>
        </row>
        <row r="41">
          <cell r="B41">
            <v>7846</v>
          </cell>
          <cell r="C41">
            <v>2</v>
          </cell>
        </row>
        <row r="42">
          <cell r="B42">
            <v>574082</v>
          </cell>
          <cell r="C42">
            <v>3595</v>
          </cell>
        </row>
        <row r="43">
          <cell r="B43">
            <v>65561</v>
          </cell>
          <cell r="C43">
            <v>1067</v>
          </cell>
        </row>
        <row r="44">
          <cell r="B44">
            <v>63698</v>
          </cell>
          <cell r="C44">
            <v>217</v>
          </cell>
        </row>
        <row r="45">
          <cell r="B45">
            <v>42017</v>
          </cell>
          <cell r="C45">
            <v>29</v>
          </cell>
        </row>
        <row r="46">
          <cell r="B46">
            <v>102626</v>
          </cell>
          <cell r="C46">
            <v>212</v>
          </cell>
        </row>
        <row r="47">
          <cell r="B47">
            <v>19593</v>
          </cell>
          <cell r="C47">
            <v>151</v>
          </cell>
        </row>
        <row r="48">
          <cell r="B48">
            <v>11538</v>
          </cell>
          <cell r="C48">
            <v>176</v>
          </cell>
        </row>
        <row r="49">
          <cell r="B49">
            <v>11454</v>
          </cell>
          <cell r="C49">
            <v>104</v>
          </cell>
        </row>
        <row r="50">
          <cell r="B50">
            <v>13984</v>
          </cell>
          <cell r="C50">
            <v>159</v>
          </cell>
        </row>
        <row r="51">
          <cell r="B51">
            <v>805220</v>
          </cell>
          <cell r="C51">
            <v>10257</v>
          </cell>
        </row>
        <row r="52">
          <cell r="B52">
            <v>25933</v>
          </cell>
          <cell r="C52">
            <v>28</v>
          </cell>
        </row>
        <row r="53">
          <cell r="B53">
            <v>56717</v>
          </cell>
          <cell r="C53">
            <v>377</v>
          </cell>
        </row>
        <row r="54">
          <cell r="B54">
            <v>16621</v>
          </cell>
          <cell r="C54">
            <v>168</v>
          </cell>
        </row>
        <row r="55">
          <cell r="B55">
            <v>87143</v>
          </cell>
          <cell r="C55">
            <v>1052</v>
          </cell>
        </row>
        <row r="56">
          <cell r="B56">
            <v>12434</v>
          </cell>
          <cell r="C56">
            <v>100</v>
          </cell>
        </row>
      </sheetData>
      <sheetData sheetId="4">
        <row r="33">
          <cell r="B33">
            <v>176934</v>
          </cell>
          <cell r="C33">
            <v>682</v>
          </cell>
        </row>
        <row r="34">
          <cell r="B34">
            <v>19783</v>
          </cell>
          <cell r="C34">
            <v>199</v>
          </cell>
        </row>
        <row r="35">
          <cell r="B35">
            <v>29493</v>
          </cell>
          <cell r="C35">
            <v>14</v>
          </cell>
        </row>
        <row r="36">
          <cell r="B36">
            <v>23816</v>
          </cell>
          <cell r="C36">
            <v>198</v>
          </cell>
        </row>
        <row r="37">
          <cell r="B37">
            <v>60105</v>
          </cell>
          <cell r="C37">
            <v>592</v>
          </cell>
        </row>
        <row r="38">
          <cell r="B38">
            <v>44876</v>
          </cell>
          <cell r="C38">
            <v>286</v>
          </cell>
        </row>
        <row r="39">
          <cell r="B39">
            <v>76896</v>
          </cell>
          <cell r="C39">
            <v>201</v>
          </cell>
        </row>
        <row r="40">
          <cell r="B40">
            <v>40606</v>
          </cell>
          <cell r="C40">
            <v>301</v>
          </cell>
        </row>
        <row r="41">
          <cell r="B41">
            <v>8218</v>
          </cell>
          <cell r="C41">
            <v>2</v>
          </cell>
        </row>
        <row r="42">
          <cell r="B42">
            <v>574655</v>
          </cell>
          <cell r="C42">
            <v>3700</v>
          </cell>
        </row>
        <row r="43">
          <cell r="B43">
            <v>65458</v>
          </cell>
          <cell r="C43">
            <v>1068</v>
          </cell>
        </row>
        <row r="44">
          <cell r="B44">
            <v>63835</v>
          </cell>
          <cell r="C44">
            <v>218</v>
          </cell>
        </row>
        <row r="45">
          <cell r="B45">
            <v>42264</v>
          </cell>
          <cell r="C45">
            <v>29</v>
          </cell>
        </row>
        <row r="46">
          <cell r="B46">
            <v>102533</v>
          </cell>
          <cell r="C46">
            <v>215</v>
          </cell>
        </row>
        <row r="47">
          <cell r="B47">
            <v>19535</v>
          </cell>
          <cell r="C47">
            <v>151</v>
          </cell>
        </row>
        <row r="48">
          <cell r="B48">
            <v>11536</v>
          </cell>
          <cell r="C48">
            <v>174</v>
          </cell>
        </row>
        <row r="49">
          <cell r="B49">
            <v>11404</v>
          </cell>
          <cell r="C49">
            <v>104</v>
          </cell>
        </row>
        <row r="50">
          <cell r="B50">
            <v>13938</v>
          </cell>
          <cell r="C50">
            <v>159</v>
          </cell>
        </row>
        <row r="51">
          <cell r="B51">
            <v>805778</v>
          </cell>
          <cell r="C51">
            <v>10436</v>
          </cell>
        </row>
        <row r="52">
          <cell r="B52">
            <v>25856</v>
          </cell>
          <cell r="C52">
            <v>28</v>
          </cell>
        </row>
        <row r="53">
          <cell r="B53">
            <v>56910</v>
          </cell>
          <cell r="C53">
            <v>373</v>
          </cell>
        </row>
        <row r="54">
          <cell r="B54">
            <v>16689</v>
          </cell>
          <cell r="C54">
            <v>169</v>
          </cell>
        </row>
        <row r="55">
          <cell r="B55">
            <v>87343</v>
          </cell>
          <cell r="C55">
            <v>1067</v>
          </cell>
        </row>
        <row r="56">
          <cell r="B56">
            <v>12480</v>
          </cell>
          <cell r="C56">
            <v>100</v>
          </cell>
        </row>
      </sheetData>
      <sheetData sheetId="5">
        <row r="33">
          <cell r="B33">
            <v>177018</v>
          </cell>
          <cell r="C33">
            <v>672</v>
          </cell>
        </row>
        <row r="34">
          <cell r="B34">
            <v>19680</v>
          </cell>
          <cell r="C34">
            <v>199</v>
          </cell>
        </row>
        <row r="35">
          <cell r="B35">
            <v>29528</v>
          </cell>
          <cell r="C35">
            <v>14</v>
          </cell>
        </row>
        <row r="36">
          <cell r="B36">
            <v>23844</v>
          </cell>
          <cell r="C36">
            <v>198</v>
          </cell>
        </row>
        <row r="37">
          <cell r="B37">
            <v>60015</v>
          </cell>
          <cell r="C37">
            <v>591</v>
          </cell>
        </row>
        <row r="38">
          <cell r="B38">
            <v>44832</v>
          </cell>
          <cell r="C38">
            <v>286</v>
          </cell>
        </row>
        <row r="39">
          <cell r="B39">
            <v>77156</v>
          </cell>
          <cell r="C39">
            <v>203</v>
          </cell>
        </row>
        <row r="40">
          <cell r="B40">
            <v>40671</v>
          </cell>
          <cell r="C40">
            <v>301</v>
          </cell>
        </row>
        <row r="41">
          <cell r="B41">
            <v>7900</v>
          </cell>
          <cell r="C41">
            <v>2</v>
          </cell>
        </row>
        <row r="42">
          <cell r="B42">
            <v>572366</v>
          </cell>
          <cell r="C42">
            <v>3756</v>
          </cell>
        </row>
        <row r="43">
          <cell r="B43">
            <v>65372</v>
          </cell>
          <cell r="C43">
            <v>1080</v>
          </cell>
        </row>
        <row r="44">
          <cell r="B44">
            <v>63869</v>
          </cell>
          <cell r="C44">
            <v>218</v>
          </cell>
        </row>
        <row r="45">
          <cell r="B45">
            <v>42187</v>
          </cell>
          <cell r="C45">
            <v>29</v>
          </cell>
        </row>
        <row r="46">
          <cell r="B46">
            <v>102102</v>
          </cell>
          <cell r="C46">
            <v>209</v>
          </cell>
        </row>
        <row r="47">
          <cell r="B47">
            <v>19553</v>
          </cell>
          <cell r="C47">
            <v>150</v>
          </cell>
        </row>
        <row r="48">
          <cell r="B48">
            <v>11461</v>
          </cell>
          <cell r="C48">
            <v>174</v>
          </cell>
        </row>
        <row r="49">
          <cell r="B49">
            <v>11354</v>
          </cell>
          <cell r="C49">
            <v>104</v>
          </cell>
        </row>
        <row r="50">
          <cell r="B50">
            <v>13830</v>
          </cell>
          <cell r="C50">
            <v>159</v>
          </cell>
        </row>
        <row r="51">
          <cell r="B51">
            <v>805214</v>
          </cell>
          <cell r="C51">
            <v>10348</v>
          </cell>
        </row>
        <row r="52">
          <cell r="B52">
            <v>25876</v>
          </cell>
          <cell r="C52">
            <v>28</v>
          </cell>
        </row>
        <row r="53">
          <cell r="B53">
            <v>57089</v>
          </cell>
          <cell r="C53">
            <v>432</v>
          </cell>
        </row>
        <row r="54">
          <cell r="B54">
            <v>16760</v>
          </cell>
          <cell r="C54">
            <v>167</v>
          </cell>
        </row>
        <row r="55">
          <cell r="B55">
            <v>87333</v>
          </cell>
          <cell r="C55">
            <v>1069</v>
          </cell>
        </row>
        <row r="56">
          <cell r="B56">
            <v>12424</v>
          </cell>
          <cell r="C56">
            <v>100</v>
          </cell>
        </row>
      </sheetData>
      <sheetData sheetId="6">
        <row r="32">
          <cell r="B32">
            <v>176863</v>
          </cell>
          <cell r="C32">
            <v>678</v>
          </cell>
        </row>
        <row r="33">
          <cell r="B33">
            <v>19644</v>
          </cell>
          <cell r="C33">
            <v>200</v>
          </cell>
        </row>
        <row r="34">
          <cell r="B34">
            <v>29588</v>
          </cell>
          <cell r="C34">
            <v>14</v>
          </cell>
        </row>
        <row r="35">
          <cell r="B35">
            <v>23980</v>
          </cell>
          <cell r="C35">
            <v>198</v>
          </cell>
        </row>
        <row r="36">
          <cell r="B36">
            <v>60402</v>
          </cell>
          <cell r="C36">
            <v>597</v>
          </cell>
        </row>
        <row r="37">
          <cell r="B37">
            <v>45134</v>
          </cell>
          <cell r="C37">
            <v>298</v>
          </cell>
        </row>
        <row r="38">
          <cell r="B38">
            <v>77193</v>
          </cell>
          <cell r="C38">
            <v>199</v>
          </cell>
        </row>
        <row r="39">
          <cell r="B39">
            <v>41211</v>
          </cell>
          <cell r="C39">
            <v>298</v>
          </cell>
        </row>
        <row r="40">
          <cell r="B40">
            <v>7960</v>
          </cell>
          <cell r="C40">
            <v>2</v>
          </cell>
        </row>
        <row r="41">
          <cell r="B41">
            <v>573662</v>
          </cell>
          <cell r="C41">
            <v>3793</v>
          </cell>
        </row>
        <row r="42">
          <cell r="B42">
            <v>65667</v>
          </cell>
          <cell r="C42">
            <v>1094</v>
          </cell>
        </row>
        <row r="43">
          <cell r="B43">
            <v>63895</v>
          </cell>
          <cell r="C43">
            <v>217</v>
          </cell>
        </row>
        <row r="44">
          <cell r="B44">
            <v>42374</v>
          </cell>
          <cell r="C44">
            <v>29</v>
          </cell>
        </row>
        <row r="45">
          <cell r="B45">
            <v>101800</v>
          </cell>
          <cell r="C45">
            <v>215</v>
          </cell>
        </row>
        <row r="46">
          <cell r="B46">
            <v>19607</v>
          </cell>
          <cell r="C46">
            <v>150</v>
          </cell>
        </row>
        <row r="47">
          <cell r="B47">
            <v>11498</v>
          </cell>
          <cell r="C47">
            <v>174</v>
          </cell>
        </row>
        <row r="48">
          <cell r="B48">
            <v>11534</v>
          </cell>
          <cell r="C48">
            <v>104</v>
          </cell>
        </row>
        <row r="49">
          <cell r="B49">
            <v>13836</v>
          </cell>
          <cell r="C49">
            <v>159</v>
          </cell>
        </row>
        <row r="50">
          <cell r="B50">
            <v>807014</v>
          </cell>
          <cell r="C50">
            <v>10335</v>
          </cell>
        </row>
        <row r="51">
          <cell r="B51">
            <v>25921</v>
          </cell>
          <cell r="C51">
            <v>28</v>
          </cell>
        </row>
        <row r="52">
          <cell r="B52">
            <v>56945</v>
          </cell>
          <cell r="C52">
            <v>421</v>
          </cell>
        </row>
        <row r="53">
          <cell r="B53">
            <v>16772</v>
          </cell>
          <cell r="C53">
            <v>171</v>
          </cell>
        </row>
        <row r="54">
          <cell r="B54">
            <v>88000</v>
          </cell>
          <cell r="C54">
            <v>1058</v>
          </cell>
        </row>
        <row r="55">
          <cell r="B55">
            <v>12535</v>
          </cell>
          <cell r="C55">
            <v>100</v>
          </cell>
        </row>
      </sheetData>
      <sheetData sheetId="7">
        <row r="33">
          <cell r="B33">
            <v>176986</v>
          </cell>
          <cell r="C33">
            <v>668</v>
          </cell>
        </row>
        <row r="34">
          <cell r="B34">
            <v>19634</v>
          </cell>
          <cell r="C34">
            <v>200</v>
          </cell>
        </row>
        <row r="35">
          <cell r="B35">
            <v>29673</v>
          </cell>
          <cell r="C35">
            <v>14</v>
          </cell>
        </row>
        <row r="36">
          <cell r="B36">
            <v>23975</v>
          </cell>
          <cell r="C36">
            <v>247</v>
          </cell>
        </row>
        <row r="37">
          <cell r="B37">
            <v>60439</v>
          </cell>
          <cell r="C37">
            <v>600</v>
          </cell>
        </row>
        <row r="38">
          <cell r="B38">
            <v>45158</v>
          </cell>
          <cell r="C38">
            <v>296</v>
          </cell>
        </row>
        <row r="39">
          <cell r="B39">
            <v>76823</v>
          </cell>
          <cell r="C39">
            <v>199</v>
          </cell>
        </row>
        <row r="40">
          <cell r="B40">
            <v>41254</v>
          </cell>
          <cell r="C40">
            <v>289</v>
          </cell>
        </row>
        <row r="41">
          <cell r="B41">
            <v>7965</v>
          </cell>
          <cell r="C41">
            <v>2</v>
          </cell>
        </row>
        <row r="42">
          <cell r="B42">
            <v>572751</v>
          </cell>
          <cell r="C42">
            <v>3845</v>
          </cell>
        </row>
        <row r="43">
          <cell r="B43">
            <v>65628</v>
          </cell>
          <cell r="C43">
            <v>1089</v>
          </cell>
        </row>
        <row r="44">
          <cell r="B44">
            <v>63952</v>
          </cell>
          <cell r="C44">
            <v>218</v>
          </cell>
        </row>
        <row r="45">
          <cell r="B45">
            <v>42051</v>
          </cell>
          <cell r="C45">
            <v>29</v>
          </cell>
        </row>
        <row r="46">
          <cell r="B46">
            <v>101367</v>
          </cell>
          <cell r="C46">
            <v>217</v>
          </cell>
        </row>
        <row r="47">
          <cell r="B47">
            <v>19532</v>
          </cell>
          <cell r="C47">
            <v>145</v>
          </cell>
        </row>
        <row r="48">
          <cell r="B48">
            <v>11476</v>
          </cell>
          <cell r="C48">
            <v>174</v>
          </cell>
        </row>
        <row r="49">
          <cell r="B49">
            <v>11519</v>
          </cell>
          <cell r="C49">
            <v>104</v>
          </cell>
        </row>
        <row r="50">
          <cell r="B50">
            <v>13816</v>
          </cell>
          <cell r="C50">
            <v>161</v>
          </cell>
        </row>
        <row r="51">
          <cell r="B51">
            <v>807620</v>
          </cell>
          <cell r="C51">
            <v>10215</v>
          </cell>
        </row>
        <row r="52">
          <cell r="B52">
            <v>25981</v>
          </cell>
          <cell r="C52">
            <v>28</v>
          </cell>
        </row>
        <row r="53">
          <cell r="B53">
            <v>56708</v>
          </cell>
          <cell r="C53">
            <v>424</v>
          </cell>
        </row>
        <row r="54">
          <cell r="B54">
            <v>16586</v>
          </cell>
          <cell r="C54">
            <v>169</v>
          </cell>
        </row>
        <row r="55">
          <cell r="B55">
            <v>87647</v>
          </cell>
          <cell r="C55">
            <v>1045</v>
          </cell>
        </row>
        <row r="56">
          <cell r="B56">
            <v>12598</v>
          </cell>
          <cell r="C56">
            <v>100</v>
          </cell>
        </row>
      </sheetData>
      <sheetData sheetId="8">
        <row r="33">
          <cell r="B33">
            <v>176956</v>
          </cell>
          <cell r="C33">
            <v>677</v>
          </cell>
        </row>
        <row r="34">
          <cell r="B34">
            <v>19544</v>
          </cell>
          <cell r="C34">
            <v>201</v>
          </cell>
        </row>
        <row r="35">
          <cell r="B35">
            <v>29708</v>
          </cell>
          <cell r="C35">
            <v>14</v>
          </cell>
        </row>
        <row r="36">
          <cell r="B36">
            <v>24087</v>
          </cell>
          <cell r="C36">
            <v>247</v>
          </cell>
        </row>
        <row r="37">
          <cell r="B37">
            <v>60477</v>
          </cell>
          <cell r="C37">
            <v>613</v>
          </cell>
        </row>
        <row r="38">
          <cell r="B38">
            <v>45302</v>
          </cell>
          <cell r="C38">
            <v>300</v>
          </cell>
        </row>
        <row r="39">
          <cell r="B39">
            <v>77039</v>
          </cell>
          <cell r="C39">
            <v>192</v>
          </cell>
        </row>
        <row r="40">
          <cell r="B40">
            <v>41407</v>
          </cell>
          <cell r="C40">
            <v>296</v>
          </cell>
        </row>
        <row r="41">
          <cell r="B41">
            <v>7982</v>
          </cell>
          <cell r="C41">
            <v>2</v>
          </cell>
        </row>
        <row r="42">
          <cell r="B42">
            <v>572808</v>
          </cell>
          <cell r="C42">
            <v>3853</v>
          </cell>
        </row>
        <row r="43">
          <cell r="B43">
            <v>65405</v>
          </cell>
          <cell r="C43">
            <v>1086</v>
          </cell>
        </row>
        <row r="44">
          <cell r="B44">
            <v>63986</v>
          </cell>
          <cell r="C44">
            <v>218</v>
          </cell>
        </row>
        <row r="45">
          <cell r="B45">
            <v>42184</v>
          </cell>
          <cell r="C45">
            <v>29</v>
          </cell>
        </row>
        <row r="46">
          <cell r="B46">
            <v>101129</v>
          </cell>
          <cell r="C46">
            <v>217</v>
          </cell>
        </row>
        <row r="47">
          <cell r="B47">
            <v>19494</v>
          </cell>
          <cell r="C47">
            <v>143</v>
          </cell>
        </row>
        <row r="48">
          <cell r="B48">
            <v>11490</v>
          </cell>
          <cell r="C48">
            <v>174</v>
          </cell>
        </row>
        <row r="49">
          <cell r="B49">
            <v>11382</v>
          </cell>
          <cell r="C49">
            <v>102</v>
          </cell>
        </row>
        <row r="50">
          <cell r="B50">
            <v>13784</v>
          </cell>
          <cell r="C50">
            <v>167</v>
          </cell>
        </row>
        <row r="51">
          <cell r="B51">
            <v>807237</v>
          </cell>
          <cell r="C51">
            <v>10203</v>
          </cell>
        </row>
        <row r="52">
          <cell r="B52">
            <v>25915</v>
          </cell>
          <cell r="C52">
            <v>28</v>
          </cell>
        </row>
        <row r="53">
          <cell r="B53">
            <v>56950</v>
          </cell>
          <cell r="C53">
            <v>423</v>
          </cell>
        </row>
        <row r="54">
          <cell r="B54">
            <v>16527</v>
          </cell>
          <cell r="C54">
            <v>162</v>
          </cell>
        </row>
        <row r="55">
          <cell r="B55">
            <v>87638</v>
          </cell>
          <cell r="C55">
            <v>1051</v>
          </cell>
        </row>
        <row r="56">
          <cell r="B56">
            <v>12681</v>
          </cell>
          <cell r="C56">
            <v>98</v>
          </cell>
        </row>
      </sheetData>
      <sheetData sheetId="9">
        <row r="33">
          <cell r="B33">
            <v>177163</v>
          </cell>
          <cell r="C33">
            <v>677</v>
          </cell>
        </row>
        <row r="34">
          <cell r="B34">
            <v>19548</v>
          </cell>
          <cell r="C34">
            <v>201</v>
          </cell>
        </row>
        <row r="35">
          <cell r="B35">
            <v>29833</v>
          </cell>
          <cell r="C35">
            <v>14</v>
          </cell>
        </row>
        <row r="36">
          <cell r="B36">
            <v>24111</v>
          </cell>
          <cell r="C36">
            <v>247</v>
          </cell>
        </row>
        <row r="37">
          <cell r="B37">
            <v>60526</v>
          </cell>
          <cell r="C37">
            <v>612</v>
          </cell>
        </row>
        <row r="38">
          <cell r="B38">
            <v>45385</v>
          </cell>
          <cell r="C38">
            <v>300</v>
          </cell>
        </row>
        <row r="39">
          <cell r="B39">
            <v>76789</v>
          </cell>
          <cell r="C39">
            <v>192</v>
          </cell>
        </row>
        <row r="40">
          <cell r="B40">
            <v>41530</v>
          </cell>
          <cell r="C40">
            <v>301</v>
          </cell>
        </row>
        <row r="41">
          <cell r="B41">
            <v>8020</v>
          </cell>
          <cell r="C41">
            <v>2</v>
          </cell>
        </row>
        <row r="42">
          <cell r="B42">
            <v>572192</v>
          </cell>
          <cell r="C42">
            <v>3839</v>
          </cell>
        </row>
        <row r="44">
          <cell r="B44">
            <v>64142</v>
          </cell>
          <cell r="C44">
            <v>218</v>
          </cell>
        </row>
        <row r="45">
          <cell r="B45">
            <v>42296</v>
          </cell>
          <cell r="C45">
            <v>29</v>
          </cell>
        </row>
        <row r="46">
          <cell r="B46">
            <v>101023</v>
          </cell>
          <cell r="C46">
            <v>217</v>
          </cell>
        </row>
        <row r="47">
          <cell r="B47">
            <v>19712</v>
          </cell>
          <cell r="C47">
            <v>137</v>
          </cell>
        </row>
        <row r="48">
          <cell r="B48">
            <v>11472</v>
          </cell>
          <cell r="C48">
            <v>173</v>
          </cell>
        </row>
        <row r="49">
          <cell r="B49">
            <v>11218</v>
          </cell>
          <cell r="C49">
            <v>102</v>
          </cell>
        </row>
        <row r="50">
          <cell r="B50">
            <v>13807</v>
          </cell>
          <cell r="C50">
            <v>166</v>
          </cell>
        </row>
        <row r="51">
          <cell r="B51">
            <v>807710</v>
          </cell>
          <cell r="C51">
            <v>10087</v>
          </cell>
        </row>
        <row r="52">
          <cell r="B52">
            <v>26046</v>
          </cell>
          <cell r="C52">
            <v>26</v>
          </cell>
        </row>
        <row r="53">
          <cell r="B53">
            <v>57370</v>
          </cell>
          <cell r="C53">
            <v>399</v>
          </cell>
        </row>
        <row r="54">
          <cell r="B54">
            <v>16536</v>
          </cell>
          <cell r="C54">
            <v>157</v>
          </cell>
        </row>
        <row r="55">
          <cell r="B55">
            <v>87649</v>
          </cell>
          <cell r="C55">
            <v>1071</v>
          </cell>
        </row>
        <row r="56">
          <cell r="B56">
            <v>12772</v>
          </cell>
          <cell r="C56">
            <v>96</v>
          </cell>
        </row>
      </sheetData>
      <sheetData sheetId="10">
        <row r="33">
          <cell r="B33">
            <v>176806</v>
          </cell>
          <cell r="C33">
            <v>677</v>
          </cell>
        </row>
        <row r="34">
          <cell r="B34">
            <v>19440</v>
          </cell>
          <cell r="C34">
            <v>201</v>
          </cell>
        </row>
        <row r="35">
          <cell r="B35">
            <v>29878</v>
          </cell>
          <cell r="C35">
            <v>14</v>
          </cell>
        </row>
        <row r="36">
          <cell r="B36">
            <v>24110</v>
          </cell>
          <cell r="C36">
            <v>242</v>
          </cell>
        </row>
        <row r="37">
          <cell r="B37">
            <v>60560</v>
          </cell>
          <cell r="C37">
            <v>612</v>
          </cell>
        </row>
        <row r="38">
          <cell r="B38">
            <v>45408</v>
          </cell>
          <cell r="C38">
            <v>300</v>
          </cell>
        </row>
        <row r="39">
          <cell r="B39">
            <v>76703</v>
          </cell>
          <cell r="C39">
            <v>193</v>
          </cell>
        </row>
        <row r="40">
          <cell r="B40">
            <v>41674</v>
          </cell>
          <cell r="C40">
            <v>300</v>
          </cell>
        </row>
        <row r="41">
          <cell r="B41">
            <v>8044</v>
          </cell>
          <cell r="C41">
            <v>2</v>
          </cell>
        </row>
        <row r="42">
          <cell r="B42">
            <v>568411</v>
          </cell>
          <cell r="C42">
            <v>3932</v>
          </cell>
        </row>
        <row r="43">
          <cell r="B43">
            <v>64802</v>
          </cell>
          <cell r="C43">
            <v>1077</v>
          </cell>
        </row>
        <row r="44">
          <cell r="B44">
            <v>64112</v>
          </cell>
          <cell r="C44">
            <v>218</v>
          </cell>
        </row>
        <row r="45">
          <cell r="B45">
            <v>42213</v>
          </cell>
          <cell r="C45">
            <v>29</v>
          </cell>
        </row>
        <row r="46">
          <cell r="B46">
            <v>100627</v>
          </cell>
          <cell r="C46">
            <v>217</v>
          </cell>
        </row>
        <row r="47">
          <cell r="B47">
            <v>19567</v>
          </cell>
          <cell r="C47">
            <v>135</v>
          </cell>
        </row>
        <row r="48">
          <cell r="B48">
            <v>11494</v>
          </cell>
          <cell r="C48">
            <v>161</v>
          </cell>
        </row>
        <row r="49">
          <cell r="B49">
            <v>10998</v>
          </cell>
          <cell r="C49">
            <v>96</v>
          </cell>
        </row>
        <row r="50">
          <cell r="B50">
            <v>13689</v>
          </cell>
          <cell r="C50">
            <v>166</v>
          </cell>
        </row>
        <row r="51">
          <cell r="B51">
            <v>807322</v>
          </cell>
          <cell r="C51">
            <v>10009</v>
          </cell>
        </row>
        <row r="52">
          <cell r="B52">
            <v>25959</v>
          </cell>
          <cell r="C52">
            <v>26</v>
          </cell>
        </row>
        <row r="53">
          <cell r="B53">
            <v>57376</v>
          </cell>
          <cell r="C53">
            <v>424</v>
          </cell>
        </row>
        <row r="54">
          <cell r="B54">
            <v>16372</v>
          </cell>
          <cell r="C54">
            <v>157</v>
          </cell>
        </row>
        <row r="55">
          <cell r="B55">
            <v>87614</v>
          </cell>
          <cell r="C55">
            <v>1066</v>
          </cell>
        </row>
        <row r="56">
          <cell r="B56">
            <v>12865</v>
          </cell>
          <cell r="C56">
            <v>86</v>
          </cell>
        </row>
      </sheetData>
      <sheetData sheetId="11">
        <row r="33">
          <cell r="B33">
            <v>176718</v>
          </cell>
          <cell r="C33">
            <v>677</v>
          </cell>
        </row>
        <row r="34">
          <cell r="B34">
            <v>19098</v>
          </cell>
          <cell r="C34">
            <v>202</v>
          </cell>
        </row>
        <row r="35">
          <cell r="B35">
            <v>29842</v>
          </cell>
          <cell r="C35">
            <v>14</v>
          </cell>
        </row>
        <row r="36">
          <cell r="B36">
            <v>24101</v>
          </cell>
          <cell r="C36">
            <v>247</v>
          </cell>
        </row>
        <row r="37">
          <cell r="B37">
            <v>60400</v>
          </cell>
          <cell r="C37">
            <v>610</v>
          </cell>
        </row>
        <row r="38">
          <cell r="B38">
            <v>45364</v>
          </cell>
        </row>
        <row r="39">
          <cell r="B39">
            <v>76465</v>
          </cell>
          <cell r="C39">
            <v>201</v>
          </cell>
        </row>
        <row r="40">
          <cell r="B40">
            <v>41310</v>
          </cell>
          <cell r="C40">
            <v>300</v>
          </cell>
        </row>
        <row r="41">
          <cell r="B41">
            <v>8031</v>
          </cell>
          <cell r="C41">
            <v>2</v>
          </cell>
        </row>
        <row r="42">
          <cell r="B42">
            <v>565474</v>
          </cell>
          <cell r="C42">
            <v>4062</v>
          </cell>
        </row>
        <row r="43">
          <cell r="B43">
            <v>64395</v>
          </cell>
          <cell r="C43">
            <v>1079</v>
          </cell>
        </row>
        <row r="44">
          <cell r="B44">
            <v>64086</v>
          </cell>
          <cell r="C44">
            <v>219</v>
          </cell>
        </row>
        <row r="45">
          <cell r="B45">
            <v>41997</v>
          </cell>
          <cell r="C45">
            <v>29</v>
          </cell>
        </row>
        <row r="46">
          <cell r="B46">
            <v>100160</v>
          </cell>
          <cell r="C46">
            <v>215</v>
          </cell>
        </row>
        <row r="47">
          <cell r="B47">
            <v>19242</v>
          </cell>
          <cell r="C47">
            <v>135</v>
          </cell>
        </row>
        <row r="48">
          <cell r="B48">
            <v>11405</v>
          </cell>
          <cell r="C48">
            <v>161</v>
          </cell>
        </row>
        <row r="49">
          <cell r="B49">
            <v>10811</v>
          </cell>
          <cell r="C49">
            <v>96</v>
          </cell>
        </row>
        <row r="50">
          <cell r="B50">
            <v>13583</v>
          </cell>
          <cell r="C50">
            <v>166</v>
          </cell>
        </row>
        <row r="51">
          <cell r="B51">
            <v>805237</v>
          </cell>
          <cell r="C51">
            <v>10089</v>
          </cell>
        </row>
        <row r="52">
          <cell r="B52">
            <v>25890</v>
          </cell>
          <cell r="C52">
            <v>26</v>
          </cell>
        </row>
        <row r="53">
          <cell r="B53">
            <v>57167</v>
          </cell>
          <cell r="C53">
            <v>416</v>
          </cell>
        </row>
        <row r="54">
          <cell r="B54">
            <v>16324</v>
          </cell>
          <cell r="C54">
            <v>157</v>
          </cell>
        </row>
        <row r="55">
          <cell r="B55">
            <v>87418</v>
          </cell>
          <cell r="C55">
            <v>1079</v>
          </cell>
        </row>
        <row r="56">
          <cell r="B56">
            <v>12851</v>
          </cell>
          <cell r="C56">
            <v>86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5"/>
      <sheetName val="NOV-15"/>
      <sheetName val="OCT-15"/>
      <sheetName val="SEP-15"/>
      <sheetName val="AGO-15"/>
      <sheetName val="JUL-15"/>
      <sheetName val="JUN-15"/>
      <sheetName val="MAY-15"/>
      <sheetName val="ABR-15"/>
      <sheetName val="MAR-15"/>
      <sheetName val="FEB_15"/>
      <sheetName val="ENE-15"/>
    </sheetNames>
    <sheetDataSet>
      <sheetData sheetId="0"/>
      <sheetData sheetId="1"/>
      <sheetData sheetId="2"/>
      <sheetData sheetId="3"/>
      <sheetData sheetId="4"/>
      <sheetData sheetId="5"/>
      <sheetData sheetId="6"/>
      <sheetData sheetId="7"/>
      <sheetData sheetId="8"/>
      <sheetData sheetId="9"/>
      <sheetData sheetId="10">
        <row r="33">
          <cell r="B33">
            <v>176404</v>
          </cell>
          <cell r="C33">
            <v>678</v>
          </cell>
        </row>
      </sheetData>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5"/>
      <sheetName val="NOV-15"/>
      <sheetName val="OCT-15"/>
      <sheetName val="SEP-15"/>
      <sheetName val="AGO-15"/>
      <sheetName val="JUL-15"/>
      <sheetName val="JUN-15"/>
      <sheetName val="MAY-15"/>
      <sheetName val="ABR-15(ojo)"/>
      <sheetName val="MAR-15"/>
      <sheetName val="FEB_15"/>
      <sheetName val="Hoja1"/>
      <sheetName val="ENE-15"/>
      <sheetName val="CONSOLIDADO"/>
      <sheetName val="Hoja2"/>
    </sheetNames>
    <sheetDataSet>
      <sheetData sheetId="0"/>
      <sheetData sheetId="1"/>
      <sheetData sheetId="2"/>
      <sheetData sheetId="3"/>
      <sheetData sheetId="4">
        <row r="32">
          <cell r="B32">
            <v>177183</v>
          </cell>
          <cell r="C32">
            <v>692</v>
          </cell>
        </row>
        <row r="33">
          <cell r="B33">
            <v>21264</v>
          </cell>
          <cell r="C33">
            <v>175</v>
          </cell>
        </row>
        <row r="34">
          <cell r="B34">
            <v>30225</v>
          </cell>
          <cell r="C34">
            <v>11</v>
          </cell>
        </row>
        <row r="35">
          <cell r="B35">
            <v>24495</v>
          </cell>
          <cell r="C35">
            <v>203</v>
          </cell>
        </row>
        <row r="36">
          <cell r="B36">
            <v>62148</v>
          </cell>
          <cell r="C36">
            <v>535</v>
          </cell>
        </row>
        <row r="37">
          <cell r="B37">
            <v>46288</v>
          </cell>
          <cell r="C37">
            <v>242</v>
          </cell>
        </row>
        <row r="38">
          <cell r="B38">
            <v>81669</v>
          </cell>
          <cell r="C38">
            <v>202</v>
          </cell>
        </row>
        <row r="39">
          <cell r="B39">
            <v>43190</v>
          </cell>
          <cell r="C39">
            <v>297</v>
          </cell>
        </row>
        <row r="40">
          <cell r="B40">
            <v>8036</v>
          </cell>
          <cell r="C40">
            <v>2</v>
          </cell>
        </row>
        <row r="41">
          <cell r="B41">
            <v>601993</v>
          </cell>
          <cell r="C41">
            <v>3003</v>
          </cell>
        </row>
        <row r="42">
          <cell r="B42">
            <v>67953</v>
          </cell>
          <cell r="C42">
            <v>940</v>
          </cell>
        </row>
        <row r="43">
          <cell r="B43">
            <v>66274</v>
          </cell>
          <cell r="C43">
            <v>198</v>
          </cell>
        </row>
        <row r="44">
          <cell r="B44">
            <v>46333</v>
          </cell>
          <cell r="C44">
            <v>28</v>
          </cell>
        </row>
        <row r="45">
          <cell r="B45">
            <v>109802</v>
          </cell>
          <cell r="C45">
            <v>176</v>
          </cell>
        </row>
        <row r="46">
          <cell r="B46">
            <v>20611</v>
          </cell>
          <cell r="C46">
            <v>144</v>
          </cell>
        </row>
        <row r="47">
          <cell r="B47">
            <v>12390</v>
          </cell>
          <cell r="C47">
            <v>153</v>
          </cell>
        </row>
        <row r="48">
          <cell r="B48">
            <v>12280</v>
          </cell>
          <cell r="C48">
            <v>104</v>
          </cell>
        </row>
        <row r="49">
          <cell r="B49">
            <v>14242</v>
          </cell>
          <cell r="C49">
            <v>147</v>
          </cell>
        </row>
        <row r="50">
          <cell r="B50">
            <v>824222</v>
          </cell>
          <cell r="C50">
            <v>9819</v>
          </cell>
        </row>
        <row r="51">
          <cell r="B51">
            <v>28779</v>
          </cell>
          <cell r="C51">
            <v>27</v>
          </cell>
        </row>
        <row r="52">
          <cell r="B52">
            <v>60114</v>
          </cell>
          <cell r="C52">
            <v>301</v>
          </cell>
        </row>
        <row r="53">
          <cell r="B53">
            <v>17835</v>
          </cell>
          <cell r="C53">
            <v>169</v>
          </cell>
        </row>
        <row r="54">
          <cell r="B54">
            <v>89912</v>
          </cell>
          <cell r="C54">
            <v>1063</v>
          </cell>
        </row>
        <row r="55">
          <cell r="B55">
            <v>13272</v>
          </cell>
          <cell r="C55">
            <v>94</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5"/>
      <sheetName val="NOV-15"/>
      <sheetName val="OCT-15"/>
      <sheetName val="SEP-15"/>
      <sheetName val="AGO-15"/>
      <sheetName val="JUL-15"/>
      <sheetName val="JUN-15"/>
      <sheetName val="MAY-15"/>
      <sheetName val="ABR-15"/>
      <sheetName val="MAR-15"/>
      <sheetName val="FEB_15"/>
      <sheetName val="Hoja1"/>
      <sheetName val="ENE-15"/>
      <sheetName val="CONSOLIDADO"/>
      <sheetName val="Hoja2"/>
      <sheetName val="2012"/>
    </sheetNames>
    <sheetDataSet>
      <sheetData sheetId="0"/>
      <sheetData sheetId="1"/>
      <sheetData sheetId="2"/>
      <sheetData sheetId="3">
        <row r="32">
          <cell r="B32">
            <v>177484</v>
          </cell>
          <cell r="C32">
            <v>692</v>
          </cell>
        </row>
        <row r="33">
          <cell r="B33">
            <v>21499</v>
          </cell>
          <cell r="C33">
            <v>175</v>
          </cell>
        </row>
        <row r="34">
          <cell r="B34">
            <v>30247</v>
          </cell>
          <cell r="C34">
            <v>9</v>
          </cell>
        </row>
        <row r="35">
          <cell r="B35">
            <v>24506</v>
          </cell>
          <cell r="C35">
            <v>203</v>
          </cell>
        </row>
        <row r="36">
          <cell r="B36">
            <v>62578</v>
          </cell>
          <cell r="C36">
            <v>536</v>
          </cell>
        </row>
        <row r="37">
          <cell r="B37">
            <v>46342</v>
          </cell>
          <cell r="C37">
            <v>242</v>
          </cell>
        </row>
        <row r="38">
          <cell r="B38">
            <v>82002</v>
          </cell>
          <cell r="C38">
            <v>201</v>
          </cell>
        </row>
        <row r="39">
          <cell r="B39">
            <v>43615</v>
          </cell>
          <cell r="C39">
            <v>297</v>
          </cell>
        </row>
        <row r="40">
          <cell r="B40">
            <v>8006</v>
          </cell>
        </row>
        <row r="41">
          <cell r="B41">
            <v>608234</v>
          </cell>
          <cell r="C41">
            <v>2985</v>
          </cell>
        </row>
        <row r="42">
          <cell r="B42">
            <v>68408</v>
          </cell>
          <cell r="C42">
            <v>939</v>
          </cell>
        </row>
        <row r="43">
          <cell r="B43">
            <v>66523</v>
          </cell>
          <cell r="C43">
            <v>198</v>
          </cell>
        </row>
        <row r="44">
          <cell r="B44">
            <v>46631</v>
          </cell>
          <cell r="C44">
            <v>28</v>
          </cell>
        </row>
        <row r="45">
          <cell r="B45">
            <v>110211</v>
          </cell>
          <cell r="C45">
            <v>176</v>
          </cell>
        </row>
        <row r="46">
          <cell r="B46">
            <v>20533</v>
          </cell>
          <cell r="C46">
            <v>145</v>
          </cell>
        </row>
        <row r="47">
          <cell r="B47">
            <v>12604</v>
          </cell>
          <cell r="C47">
            <v>153</v>
          </cell>
        </row>
        <row r="48">
          <cell r="B48">
            <v>12331</v>
          </cell>
          <cell r="C48">
            <v>104</v>
          </cell>
        </row>
        <row r="49">
          <cell r="B49">
            <v>14377</v>
          </cell>
          <cell r="C49">
            <v>147</v>
          </cell>
        </row>
        <row r="50">
          <cell r="B50">
            <v>826821</v>
          </cell>
          <cell r="C50">
            <v>9833</v>
          </cell>
        </row>
        <row r="51">
          <cell r="B51">
            <v>28761</v>
          </cell>
          <cell r="C51">
            <v>27</v>
          </cell>
        </row>
        <row r="52">
          <cell r="B52">
            <v>60350</v>
          </cell>
          <cell r="C52">
            <v>300</v>
          </cell>
        </row>
        <row r="53">
          <cell r="B53">
            <v>17890</v>
          </cell>
          <cell r="C53">
            <v>170</v>
          </cell>
        </row>
        <row r="54">
          <cell r="B54">
            <v>90282</v>
          </cell>
          <cell r="C54">
            <v>1045</v>
          </cell>
        </row>
        <row r="55">
          <cell r="B55">
            <v>13254</v>
          </cell>
          <cell r="C55">
            <v>94</v>
          </cell>
        </row>
      </sheetData>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refreshError="1"/>
      <sheetData sheetId="1" refreshError="1">
        <row r="30">
          <cell r="D30">
            <v>170383</v>
          </cell>
          <cell r="E30">
            <v>696</v>
          </cell>
          <cell r="F30">
            <v>21778</v>
          </cell>
          <cell r="G30">
            <v>163</v>
          </cell>
          <cell r="H30">
            <v>30061</v>
          </cell>
          <cell r="I30">
            <v>11</v>
          </cell>
          <cell r="J30">
            <v>24547</v>
          </cell>
          <cell r="K30">
            <v>200</v>
          </cell>
          <cell r="L30">
            <v>62104</v>
          </cell>
          <cell r="M30">
            <v>508</v>
          </cell>
          <cell r="N30">
            <v>45420</v>
          </cell>
          <cell r="O30">
            <v>240</v>
          </cell>
          <cell r="P30">
            <v>79791</v>
          </cell>
          <cell r="Q30">
            <v>200</v>
          </cell>
          <cell r="R30">
            <v>42517</v>
          </cell>
          <cell r="S30">
            <v>291</v>
          </cell>
          <cell r="T30">
            <v>7937</v>
          </cell>
          <cell r="U30">
            <v>1</v>
          </cell>
          <cell r="V30">
            <v>591247</v>
          </cell>
          <cell r="W30">
            <v>2787</v>
          </cell>
          <cell r="X30">
            <v>67905</v>
          </cell>
          <cell r="Y30">
            <v>925</v>
          </cell>
          <cell r="Z30">
            <v>66263</v>
          </cell>
          <cell r="AA30">
            <v>218</v>
          </cell>
          <cell r="AB30">
            <v>44781</v>
          </cell>
          <cell r="AC30">
            <v>28</v>
          </cell>
          <cell r="AD30">
            <v>109048</v>
          </cell>
          <cell r="AE30">
            <v>190</v>
          </cell>
          <cell r="AF30">
            <v>20362</v>
          </cell>
          <cell r="AG30">
            <v>142</v>
          </cell>
          <cell r="AH30">
            <v>12318</v>
          </cell>
          <cell r="AI30">
            <v>148</v>
          </cell>
          <cell r="AJ30">
            <v>11692</v>
          </cell>
          <cell r="AK30">
            <v>108</v>
          </cell>
          <cell r="AL30">
            <v>13849</v>
          </cell>
          <cell r="AM30">
            <v>148</v>
          </cell>
          <cell r="AN30">
            <v>819707</v>
          </cell>
          <cell r="AO30">
            <v>9892</v>
          </cell>
          <cell r="AP30">
            <v>27193</v>
          </cell>
          <cell r="AQ30">
            <v>27</v>
          </cell>
          <cell r="AR30">
            <v>57921</v>
          </cell>
          <cell r="AS30">
            <v>129</v>
          </cell>
          <cell r="AT30">
            <v>17095</v>
          </cell>
          <cell r="AU30">
            <v>163</v>
          </cell>
          <cell r="AV30">
            <v>90702</v>
          </cell>
          <cell r="AW30">
            <v>1049</v>
          </cell>
          <cell r="AX30">
            <v>12605</v>
          </cell>
          <cell r="AY30">
            <v>90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tabSelected="1" workbookViewId="0"/>
  </sheetViews>
  <sheetFormatPr baseColWidth="10" defaultRowHeight="15" x14ac:dyDescent="0.25"/>
  <cols>
    <col min="1" max="1" width="3.28515625" style="2" customWidth="1"/>
    <col min="2" max="5" width="11.42578125" style="2"/>
    <col min="6" max="6" width="15.28515625" style="2" customWidth="1"/>
    <col min="7" max="7" width="2.85546875" style="2" customWidth="1"/>
    <col min="8" max="12" width="11.42578125" style="2"/>
    <col min="13" max="13" width="37.7109375" style="2" customWidth="1"/>
    <col min="14" max="16384" width="11.42578125" style="2"/>
  </cols>
  <sheetData>
    <row r="1" spans="1:13" x14ac:dyDescent="0.25">
      <c r="A1" s="449"/>
      <c r="B1" s="450"/>
      <c r="C1" s="450"/>
      <c r="D1" s="450"/>
      <c r="E1" s="450"/>
      <c r="F1" s="450"/>
      <c r="G1" s="450"/>
      <c r="H1" s="450"/>
      <c r="I1" s="450"/>
      <c r="J1" s="450"/>
      <c r="K1" s="450"/>
      <c r="L1" s="450"/>
      <c r="M1" s="451"/>
    </row>
    <row r="2" spans="1:13" ht="18" x14ac:dyDescent="0.25">
      <c r="A2" s="452"/>
      <c r="B2" s="453" t="s">
        <v>3</v>
      </c>
      <c r="C2" s="454"/>
      <c r="D2" s="454"/>
      <c r="E2" s="454"/>
      <c r="F2" s="454"/>
      <c r="G2" s="454"/>
      <c r="H2" s="454"/>
      <c r="I2" s="454"/>
      <c r="J2" s="454"/>
      <c r="K2" s="454"/>
      <c r="L2" s="454"/>
      <c r="M2" s="455"/>
    </row>
    <row r="3" spans="1:13" x14ac:dyDescent="0.25">
      <c r="A3" s="452"/>
      <c r="B3" s="456" t="s">
        <v>0</v>
      </c>
      <c r="C3" s="454"/>
      <c r="D3" s="454"/>
      <c r="E3" s="454"/>
      <c r="F3" s="454"/>
      <c r="G3" s="454"/>
      <c r="H3" s="454"/>
      <c r="I3" s="454"/>
      <c r="J3" s="454"/>
      <c r="K3" s="454"/>
      <c r="L3" s="454"/>
      <c r="M3" s="455"/>
    </row>
    <row r="4" spans="1:13" x14ac:dyDescent="0.25">
      <c r="A4" s="452"/>
      <c r="B4" s="457" t="s">
        <v>73</v>
      </c>
      <c r="C4" s="454"/>
      <c r="D4" s="454"/>
      <c r="E4" s="454"/>
      <c r="F4" s="454"/>
      <c r="G4" s="454"/>
      <c r="H4" s="454"/>
      <c r="I4" s="454"/>
      <c r="J4" s="454"/>
      <c r="K4" s="454"/>
      <c r="L4" s="454"/>
      <c r="M4" s="455"/>
    </row>
    <row r="5" spans="1:13" ht="15.75" thickBot="1" x14ac:dyDescent="0.3">
      <c r="A5" s="452"/>
      <c r="B5" s="454"/>
      <c r="C5" s="454"/>
      <c r="D5" s="454"/>
      <c r="E5" s="454"/>
      <c r="F5" s="454"/>
      <c r="G5" s="454"/>
      <c r="H5" s="454"/>
      <c r="I5" s="454"/>
      <c r="J5" s="454"/>
      <c r="K5" s="454"/>
      <c r="L5" s="454"/>
      <c r="M5" s="455"/>
    </row>
    <row r="6" spans="1:13" x14ac:dyDescent="0.25">
      <c r="A6" s="458"/>
      <c r="B6" s="467" t="s">
        <v>79</v>
      </c>
      <c r="C6" s="459"/>
      <c r="D6" s="459"/>
      <c r="E6" s="459"/>
      <c r="F6" s="459"/>
      <c r="G6" s="459"/>
      <c r="H6" s="459"/>
      <c r="I6" s="459"/>
      <c r="J6" s="459"/>
      <c r="K6" s="459"/>
      <c r="L6" s="459"/>
      <c r="M6" s="460"/>
    </row>
    <row r="7" spans="1:13" x14ac:dyDescent="0.25">
      <c r="A7" s="461"/>
      <c r="B7" s="468" t="s">
        <v>104</v>
      </c>
      <c r="C7" s="462"/>
      <c r="D7" s="462"/>
      <c r="E7" s="462"/>
      <c r="F7" s="462"/>
      <c r="G7" s="462"/>
      <c r="H7" s="462"/>
      <c r="I7" s="462"/>
      <c r="J7" s="462"/>
      <c r="K7" s="462"/>
      <c r="L7" s="462"/>
      <c r="M7" s="463"/>
    </row>
    <row r="8" spans="1:13" ht="15.75" thickBot="1" x14ac:dyDescent="0.3">
      <c r="A8" s="464"/>
      <c r="B8" s="469" t="s">
        <v>105</v>
      </c>
      <c r="C8" s="465"/>
      <c r="D8" s="465"/>
      <c r="E8" s="465"/>
      <c r="F8" s="465"/>
      <c r="G8" s="465"/>
      <c r="H8" s="465"/>
      <c r="I8" s="465"/>
      <c r="J8" s="465"/>
      <c r="K8" s="465"/>
      <c r="L8" s="465"/>
      <c r="M8" s="466"/>
    </row>
    <row r="9" spans="1:13" ht="15.75" thickBot="1" x14ac:dyDescent="0.3">
      <c r="A9" s="16"/>
      <c r="B9" s="17"/>
      <c r="C9" s="18"/>
      <c r="D9" s="18"/>
      <c r="E9" s="18"/>
      <c r="F9" s="18"/>
      <c r="G9" s="18"/>
      <c r="H9" s="18"/>
      <c r="I9" s="18"/>
      <c r="J9" s="18"/>
      <c r="K9" s="18"/>
      <c r="L9" s="18"/>
      <c r="M9" s="19"/>
    </row>
    <row r="10" spans="1:13" x14ac:dyDescent="0.25">
      <c r="A10" s="542" t="s">
        <v>1</v>
      </c>
      <c r="B10" s="543"/>
      <c r="C10" s="543"/>
      <c r="D10" s="543"/>
      <c r="E10" s="543"/>
      <c r="F10" s="544"/>
      <c r="G10" s="545" t="s">
        <v>2</v>
      </c>
      <c r="H10" s="545"/>
      <c r="I10" s="545"/>
      <c r="J10" s="545"/>
      <c r="K10" s="545"/>
      <c r="L10" s="545"/>
      <c r="M10" s="546"/>
    </row>
    <row r="11" spans="1:13" x14ac:dyDescent="0.25">
      <c r="A11" s="547"/>
      <c r="B11" s="547"/>
      <c r="C11" s="547"/>
      <c r="D11" s="547"/>
      <c r="E11" s="547"/>
      <c r="F11" s="548"/>
      <c r="G11" s="552"/>
      <c r="H11" s="552"/>
      <c r="I11" s="552"/>
      <c r="J11" s="552"/>
      <c r="K11" s="552"/>
      <c r="L11" s="552"/>
      <c r="M11" s="553"/>
    </row>
    <row r="12" spans="1:13" x14ac:dyDescent="0.25">
      <c r="A12" s="549" t="s">
        <v>53</v>
      </c>
      <c r="B12" s="549"/>
      <c r="C12" s="549"/>
      <c r="D12" s="549"/>
      <c r="E12" s="549"/>
      <c r="F12" s="550"/>
      <c r="G12" s="444"/>
      <c r="H12" s="551" t="s">
        <v>55</v>
      </c>
      <c r="I12" s="551"/>
      <c r="J12" s="551"/>
      <c r="K12" s="551"/>
      <c r="L12" s="551"/>
      <c r="M12" s="551"/>
    </row>
    <row r="13" spans="1:13" x14ac:dyDescent="0.25">
      <c r="A13" s="539"/>
      <c r="B13" s="540"/>
      <c r="C13" s="540"/>
      <c r="D13" s="540"/>
      <c r="E13" s="540"/>
      <c r="F13" s="540"/>
      <c r="G13" s="540"/>
      <c r="H13" s="540"/>
      <c r="I13" s="540"/>
      <c r="J13" s="540"/>
      <c r="K13" s="540"/>
      <c r="L13" s="540"/>
      <c r="M13" s="541"/>
    </row>
    <row r="14" spans="1:13" x14ac:dyDescent="0.25">
      <c r="A14" s="549" t="s">
        <v>52</v>
      </c>
      <c r="B14" s="549"/>
      <c r="C14" s="549"/>
      <c r="D14" s="549"/>
      <c r="E14" s="549"/>
      <c r="F14" s="550"/>
      <c r="G14" s="444"/>
      <c r="H14" s="551" t="s">
        <v>56</v>
      </c>
      <c r="I14" s="551"/>
      <c r="J14" s="551"/>
      <c r="K14" s="551"/>
      <c r="L14" s="551"/>
      <c r="M14" s="551"/>
    </row>
    <row r="15" spans="1:13" x14ac:dyDescent="0.25">
      <c r="A15" s="554"/>
      <c r="B15" s="555"/>
      <c r="C15" s="555"/>
      <c r="D15" s="555"/>
      <c r="E15" s="555"/>
      <c r="F15" s="555"/>
      <c r="G15" s="555"/>
      <c r="H15" s="555"/>
      <c r="I15" s="555"/>
      <c r="J15" s="555"/>
      <c r="K15" s="555"/>
      <c r="L15" s="555"/>
      <c r="M15" s="556"/>
    </row>
    <row r="16" spans="1:13" x14ac:dyDescent="0.25">
      <c r="A16" s="549" t="s">
        <v>51</v>
      </c>
      <c r="B16" s="549"/>
      <c r="C16" s="549"/>
      <c r="D16" s="549"/>
      <c r="E16" s="549"/>
      <c r="F16" s="550"/>
      <c r="G16" s="444"/>
      <c r="H16" s="551" t="s">
        <v>57</v>
      </c>
      <c r="I16" s="551"/>
      <c r="J16" s="551"/>
      <c r="K16" s="551"/>
      <c r="L16" s="551"/>
      <c r="M16" s="551"/>
    </row>
    <row r="17" spans="1:13" x14ac:dyDescent="0.25">
      <c r="A17" s="554"/>
      <c r="B17" s="555"/>
      <c r="C17" s="555"/>
      <c r="D17" s="555"/>
      <c r="E17" s="555"/>
      <c r="F17" s="555"/>
      <c r="G17" s="555"/>
      <c r="H17" s="555"/>
      <c r="I17" s="555"/>
      <c r="J17" s="555"/>
      <c r="K17" s="555"/>
      <c r="L17" s="555"/>
      <c r="M17" s="556"/>
    </row>
    <row r="18" spans="1:13" x14ac:dyDescent="0.25">
      <c r="A18" s="549" t="s">
        <v>54</v>
      </c>
      <c r="B18" s="549"/>
      <c r="C18" s="549"/>
      <c r="D18" s="549"/>
      <c r="E18" s="549"/>
      <c r="F18" s="550"/>
      <c r="G18" s="444"/>
      <c r="H18" s="551" t="s">
        <v>58</v>
      </c>
      <c r="I18" s="551"/>
      <c r="J18" s="551"/>
      <c r="K18" s="551"/>
      <c r="L18" s="551"/>
      <c r="M18" s="551"/>
    </row>
  </sheetData>
  <mergeCells count="15">
    <mergeCell ref="A16:F16"/>
    <mergeCell ref="A18:F18"/>
    <mergeCell ref="H16:M16"/>
    <mergeCell ref="H18:M18"/>
    <mergeCell ref="A14:F14"/>
    <mergeCell ref="H14:M14"/>
    <mergeCell ref="A17:M17"/>
    <mergeCell ref="A15:M15"/>
    <mergeCell ref="A13:M13"/>
    <mergeCell ref="A10:F10"/>
    <mergeCell ref="G10:M10"/>
    <mergeCell ref="A11:F11"/>
    <mergeCell ref="A12:F12"/>
    <mergeCell ref="H12:M12"/>
    <mergeCell ref="G11:M11"/>
  </mergeCells>
  <hyperlinks>
    <hyperlink ref="A12" location="Cuentas100hab!A1" display="1. Cuentas del Servicio de Acceso a Internet Fijo y Móvil"/>
    <hyperlink ref="A14" location="' D Provincia'!A1" display="2. Datos de Cuentas y Usuarios de Internet por Provincia"/>
    <hyperlink ref="A12:F12" location="'HISTORICO DENSIDAD'!A1" display="1.Densidad de líneas telefónicas desagregado por operadora con información histórica"/>
    <hyperlink ref="A14:F14" location="'HISTORICO POR TIPO DE ACCESO'!A1" display="2. Abonados  y TTUP desagregado por Tipo de acceso con información histórica"/>
    <hyperlink ref="A16" location="' D Provincia'!A1" display="2. Datos de Cuentas y Usuarios de Internet por Provincia"/>
    <hyperlink ref="A16:F16" location="'HISTORICO POR PROVINCIA'!A1" display="3. Abonados  y TTUP desagregado por Provincia con información histórica"/>
    <hyperlink ref="A18:F18" location="'UM-2021 POR OPERADOR Y PROVINCI'!A1" display="4. Abonados  y TTUP desagregado por Operador y provincia al último mes"/>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6"/>
  <sheetViews>
    <sheetView showGridLines="0" topLeftCell="A2" zoomScaleNormal="100" workbookViewId="0">
      <pane ySplit="10" topLeftCell="A141" activePane="bottomLeft" state="frozen"/>
      <selection activeCell="A2" sqref="A2"/>
      <selection pane="bottomLeft" activeCell="X148" sqref="X148"/>
    </sheetView>
  </sheetViews>
  <sheetFormatPr baseColWidth="10" defaultRowHeight="11.25" x14ac:dyDescent="0.2"/>
  <cols>
    <col min="1" max="1" width="9.28515625" style="135" customWidth="1"/>
    <col min="2" max="2" width="14" style="135" customWidth="1"/>
    <col min="3" max="4" width="12.85546875" style="135" customWidth="1"/>
    <col min="5" max="5" width="11.85546875" style="135" customWidth="1"/>
    <col min="6" max="6" width="12.5703125" style="135" customWidth="1"/>
    <col min="7" max="7" width="11.42578125" style="135"/>
    <col min="8" max="8" width="13.7109375" style="135" customWidth="1"/>
    <col min="9" max="9" width="11.42578125" style="135"/>
    <col min="10" max="10" width="14" style="135" customWidth="1"/>
    <col min="11" max="11" width="11.42578125" style="135"/>
    <col min="12" max="12" width="14" style="135" customWidth="1"/>
    <col min="13" max="13" width="11.42578125" style="135"/>
    <col min="14" max="14" width="12.42578125" style="135" customWidth="1"/>
    <col min="15" max="15" width="11.42578125" style="135"/>
    <col min="16" max="16" width="12.42578125" style="135" customWidth="1"/>
    <col min="17" max="17" width="11.42578125" style="135"/>
    <col min="18" max="18" width="14.85546875" style="135" customWidth="1"/>
    <col min="19" max="20" width="11.42578125" style="135"/>
    <col min="21" max="21" width="14.140625" style="135" customWidth="1"/>
    <col min="22" max="22" width="15.42578125" style="135" customWidth="1"/>
    <col min="23" max="23" width="15" style="135" customWidth="1"/>
    <col min="24" max="16384" width="11.42578125" style="135"/>
  </cols>
  <sheetData>
    <row r="1" spans="1:25" s="136" customFormat="1" ht="15" x14ac:dyDescent="0.25">
      <c r="A1" s="14"/>
      <c r="B1" s="15"/>
      <c r="C1" s="15"/>
      <c r="D1" s="15"/>
      <c r="E1" s="15"/>
      <c r="F1" s="15"/>
      <c r="G1" s="15"/>
      <c r="H1" s="15"/>
      <c r="I1" s="15"/>
      <c r="J1" s="15"/>
      <c r="K1" s="15"/>
      <c r="L1" s="15"/>
      <c r="M1" s="15"/>
      <c r="N1" s="15"/>
      <c r="O1" s="15"/>
      <c r="P1" s="15"/>
      <c r="Q1" s="15"/>
      <c r="R1" s="15"/>
      <c r="S1" s="15"/>
      <c r="T1" s="15"/>
      <c r="U1" s="15"/>
      <c r="V1" s="15"/>
      <c r="W1" s="15"/>
      <c r="X1" s="15"/>
      <c r="Y1" s="135"/>
    </row>
    <row r="2" spans="1:25" s="138" customFormat="1" ht="18" x14ac:dyDescent="0.25">
      <c r="A2" s="452"/>
      <c r="B2" s="453" t="s">
        <v>3</v>
      </c>
      <c r="C2" s="454"/>
      <c r="D2" s="454"/>
      <c r="E2" s="454"/>
      <c r="F2" s="454"/>
      <c r="G2" s="454"/>
      <c r="H2" s="454"/>
      <c r="I2" s="454"/>
      <c r="J2" s="454"/>
      <c r="K2" s="454"/>
      <c r="L2" s="454"/>
      <c r="M2" s="454"/>
      <c r="N2" s="454"/>
      <c r="O2" s="454"/>
      <c r="P2" s="454"/>
      <c r="Q2" s="454"/>
      <c r="R2" s="454"/>
      <c r="S2" s="454"/>
      <c r="T2" s="454"/>
      <c r="U2" s="454"/>
      <c r="V2" s="454"/>
      <c r="W2" s="454"/>
      <c r="X2" s="454"/>
      <c r="Y2" s="137"/>
    </row>
    <row r="3" spans="1:25" s="138" customFormat="1" ht="15" x14ac:dyDescent="0.25">
      <c r="A3" s="452"/>
      <c r="B3" s="456" t="s">
        <v>0</v>
      </c>
      <c r="C3" s="454"/>
      <c r="D3" s="454"/>
      <c r="E3" s="454"/>
      <c r="F3" s="454"/>
      <c r="G3" s="454"/>
      <c r="H3" s="454"/>
      <c r="I3" s="454"/>
      <c r="J3" s="454"/>
      <c r="K3" s="454"/>
      <c r="L3" s="454"/>
      <c r="M3" s="454"/>
      <c r="N3" s="454"/>
      <c r="O3" s="454"/>
      <c r="P3" s="454"/>
      <c r="Q3" s="454"/>
      <c r="R3" s="454"/>
      <c r="S3" s="454"/>
      <c r="T3" s="454"/>
      <c r="U3" s="454"/>
      <c r="V3" s="454"/>
      <c r="W3" s="454"/>
      <c r="X3" s="454"/>
      <c r="Y3" s="137"/>
    </row>
    <row r="4" spans="1:25" s="138" customFormat="1" ht="15" x14ac:dyDescent="0.25">
      <c r="A4" s="452"/>
      <c r="B4" s="457" t="s">
        <v>34</v>
      </c>
      <c r="C4" s="454"/>
      <c r="D4" s="454"/>
      <c r="E4" s="454"/>
      <c r="F4" s="454"/>
      <c r="G4" s="454"/>
      <c r="H4" s="454"/>
      <c r="I4" s="454"/>
      <c r="J4" s="454"/>
      <c r="K4" s="454"/>
      <c r="L4" s="454"/>
      <c r="M4" s="454"/>
      <c r="N4" s="454"/>
      <c r="O4" s="454"/>
      <c r="P4" s="454"/>
      <c r="Q4" s="454"/>
      <c r="R4" s="454"/>
      <c r="S4" s="454"/>
      <c r="T4" s="454"/>
      <c r="U4" s="454"/>
      <c r="V4" s="454"/>
      <c r="W4" s="454"/>
      <c r="X4" s="454"/>
      <c r="Y4" s="137"/>
    </row>
    <row r="5" spans="1:25" s="138" customFormat="1" ht="15.75" thickBot="1" x14ac:dyDescent="0.3">
      <c r="A5" s="452"/>
      <c r="B5" s="454"/>
      <c r="C5" s="454"/>
      <c r="D5" s="454"/>
      <c r="E5" s="454"/>
      <c r="F5" s="454"/>
      <c r="G5" s="454"/>
      <c r="H5" s="454"/>
      <c r="I5" s="454"/>
      <c r="J5" s="454"/>
      <c r="K5" s="454"/>
      <c r="L5" s="454"/>
      <c r="M5" s="454"/>
      <c r="N5" s="454"/>
      <c r="O5" s="454"/>
      <c r="P5" s="454"/>
      <c r="Q5" s="454"/>
      <c r="R5" s="454"/>
      <c r="S5" s="454"/>
      <c r="T5" s="454"/>
      <c r="U5" s="454"/>
      <c r="V5" s="454"/>
      <c r="W5" s="454"/>
      <c r="X5" s="454"/>
      <c r="Y5" s="137"/>
    </row>
    <row r="6" spans="1:25" s="138" customFormat="1" ht="15" x14ac:dyDescent="0.25">
      <c r="A6" s="458"/>
      <c r="B6" s="467" t="str">
        <f>+Índice!B6</f>
        <v>Fuente: Reportes prestadores de servicios</v>
      </c>
      <c r="C6" s="459"/>
      <c r="D6" s="459"/>
      <c r="E6" s="459"/>
      <c r="F6" s="459"/>
      <c r="G6" s="459"/>
      <c r="H6" s="459"/>
      <c r="I6" s="459"/>
      <c r="J6" s="459"/>
      <c r="K6" s="459"/>
      <c r="L6" s="459"/>
      <c r="M6" s="459"/>
      <c r="N6" s="459"/>
      <c r="O6" s="459"/>
      <c r="P6" s="459"/>
      <c r="Q6" s="459"/>
      <c r="R6" s="459"/>
      <c r="S6" s="459"/>
      <c r="T6" s="459"/>
      <c r="U6" s="459"/>
      <c r="V6" s="459"/>
      <c r="W6" s="459"/>
      <c r="X6" s="459"/>
      <c r="Y6" s="137"/>
    </row>
    <row r="7" spans="1:25" s="138" customFormat="1" ht="15" x14ac:dyDescent="0.25">
      <c r="A7" s="461"/>
      <c r="B7" s="468" t="str">
        <f>Índice!B7</f>
        <v>Fecha de publicación: Junio 2023</v>
      </c>
      <c r="C7" s="462"/>
      <c r="D7" s="462"/>
      <c r="E7" s="462"/>
      <c r="F7" s="462"/>
      <c r="G7" s="462"/>
      <c r="H7" s="462"/>
      <c r="I7" s="462"/>
      <c r="J7" s="462"/>
      <c r="K7" s="462"/>
      <c r="L7" s="462"/>
      <c r="M7" s="462"/>
      <c r="N7" s="462"/>
      <c r="O7" s="462"/>
      <c r="P7" s="462"/>
      <c r="Q7" s="462"/>
      <c r="R7" s="462"/>
      <c r="S7" s="462"/>
      <c r="T7" s="470" t="s">
        <v>5</v>
      </c>
      <c r="U7" s="462"/>
      <c r="V7" s="462"/>
      <c r="W7" s="462"/>
      <c r="X7" s="462"/>
      <c r="Y7" s="137"/>
    </row>
    <row r="8" spans="1:25" s="138" customFormat="1" ht="15.75" thickBot="1" x14ac:dyDescent="0.3">
      <c r="A8" s="464"/>
      <c r="B8" s="469" t="str">
        <f>Índice!B8</f>
        <v>Fecha de corte: Mayo 2023</v>
      </c>
      <c r="C8" s="465"/>
      <c r="D8" s="465"/>
      <c r="E8" s="465"/>
      <c r="F8" s="465"/>
      <c r="G8" s="465"/>
      <c r="H8" s="465"/>
      <c r="I8" s="465"/>
      <c r="J8" s="465"/>
      <c r="K8" s="465"/>
      <c r="L8" s="465"/>
      <c r="M8" s="465"/>
      <c r="N8" s="465"/>
      <c r="O8" s="465"/>
      <c r="P8" s="465"/>
      <c r="Q8" s="465"/>
      <c r="R8" s="465"/>
      <c r="S8" s="465"/>
      <c r="T8" s="465"/>
      <c r="U8" s="465"/>
      <c r="V8" s="465"/>
      <c r="W8" s="465"/>
      <c r="X8" s="465"/>
      <c r="Y8" s="137"/>
    </row>
    <row r="9" spans="1:25" s="138" customFormat="1" ht="15.75" thickBot="1" x14ac:dyDescent="0.3">
      <c r="A9" s="139"/>
      <c r="B9" s="139"/>
      <c r="C9" s="139"/>
      <c r="D9" s="139"/>
      <c r="E9" s="139"/>
      <c r="F9" s="20"/>
      <c r="G9" s="20"/>
      <c r="H9" s="20"/>
      <c r="I9" s="20"/>
      <c r="J9" s="20"/>
      <c r="K9" s="20"/>
      <c r="L9" s="20"/>
      <c r="M9" s="20"/>
      <c r="N9" s="20"/>
      <c r="O9" s="20"/>
      <c r="P9" s="20"/>
      <c r="Q9" s="20"/>
      <c r="R9" s="20"/>
      <c r="S9" s="20"/>
      <c r="T9" s="140"/>
      <c r="U9" s="20"/>
      <c r="V9" s="20"/>
      <c r="W9" s="20"/>
      <c r="X9" s="20"/>
      <c r="Y9" s="137"/>
    </row>
    <row r="10" spans="1:25" s="136" customFormat="1" ht="23.25" customHeight="1" thickBot="1" x14ac:dyDescent="0.25">
      <c r="A10" s="567" t="s">
        <v>35</v>
      </c>
      <c r="B10" s="570" t="s">
        <v>60</v>
      </c>
      <c r="C10" s="564"/>
      <c r="D10" s="563" t="s">
        <v>36</v>
      </c>
      <c r="E10" s="564"/>
      <c r="F10" s="563" t="s">
        <v>37</v>
      </c>
      <c r="G10" s="564"/>
      <c r="H10" s="563" t="s">
        <v>59</v>
      </c>
      <c r="I10" s="564"/>
      <c r="J10" s="563" t="s">
        <v>38</v>
      </c>
      <c r="K10" s="564"/>
      <c r="L10" s="563" t="s">
        <v>76</v>
      </c>
      <c r="M10" s="564"/>
      <c r="N10" s="563" t="s">
        <v>39</v>
      </c>
      <c r="O10" s="564"/>
      <c r="P10" s="563" t="s">
        <v>40</v>
      </c>
      <c r="Q10" s="564"/>
      <c r="R10" s="563" t="s">
        <v>41</v>
      </c>
      <c r="S10" s="564"/>
      <c r="T10" s="565" t="s">
        <v>42</v>
      </c>
      <c r="U10" s="567" t="s">
        <v>43</v>
      </c>
      <c r="V10" s="560" t="s">
        <v>88</v>
      </c>
      <c r="W10" s="560" t="s">
        <v>89</v>
      </c>
      <c r="X10" s="560" t="s">
        <v>44</v>
      </c>
      <c r="Y10" s="562"/>
    </row>
    <row r="11" spans="1:25" s="136" customFormat="1" ht="38.25" customHeight="1" thickBot="1" x14ac:dyDescent="0.25">
      <c r="A11" s="569"/>
      <c r="B11" s="535" t="s">
        <v>84</v>
      </c>
      <c r="C11" s="471" t="s">
        <v>85</v>
      </c>
      <c r="D11" s="535" t="s">
        <v>84</v>
      </c>
      <c r="E11" s="533" t="s">
        <v>85</v>
      </c>
      <c r="F11" s="535" t="s">
        <v>84</v>
      </c>
      <c r="G11" s="533" t="s">
        <v>85</v>
      </c>
      <c r="H11" s="535" t="s">
        <v>84</v>
      </c>
      <c r="I11" s="533" t="s">
        <v>85</v>
      </c>
      <c r="J11" s="535" t="s">
        <v>84</v>
      </c>
      <c r="K11" s="533" t="s">
        <v>85</v>
      </c>
      <c r="L11" s="535" t="s">
        <v>84</v>
      </c>
      <c r="M11" s="533" t="s">
        <v>85</v>
      </c>
      <c r="N11" s="535" t="s">
        <v>84</v>
      </c>
      <c r="O11" s="533" t="s">
        <v>85</v>
      </c>
      <c r="P11" s="535" t="s">
        <v>84</v>
      </c>
      <c r="Q11" s="533" t="s">
        <v>85</v>
      </c>
      <c r="R11" s="472" t="s">
        <v>86</v>
      </c>
      <c r="S11" s="473" t="s">
        <v>87</v>
      </c>
      <c r="T11" s="566"/>
      <c r="U11" s="568"/>
      <c r="V11" s="561"/>
      <c r="W11" s="561"/>
      <c r="X11" s="561"/>
      <c r="Y11" s="562"/>
    </row>
    <row r="12" spans="1:25" s="136" customFormat="1" x14ac:dyDescent="0.2">
      <c r="A12" s="141">
        <v>2001</v>
      </c>
      <c r="B12" s="142">
        <v>1243059</v>
      </c>
      <c r="C12" s="143">
        <v>2683</v>
      </c>
      <c r="D12" s="142">
        <v>77717</v>
      </c>
      <c r="E12" s="144">
        <v>249</v>
      </c>
      <c r="F12" s="240">
        <v>0</v>
      </c>
      <c r="G12" s="241">
        <v>0</v>
      </c>
      <c r="H12" s="142">
        <v>0</v>
      </c>
      <c r="I12" s="144">
        <v>0</v>
      </c>
      <c r="J12" s="145">
        <v>0</v>
      </c>
      <c r="K12" s="143">
        <v>0</v>
      </c>
      <c r="L12" s="142">
        <v>0</v>
      </c>
      <c r="M12" s="144"/>
      <c r="N12" s="145">
        <v>0</v>
      </c>
      <c r="O12" s="143">
        <v>0</v>
      </c>
      <c r="P12" s="261">
        <v>0</v>
      </c>
      <c r="Q12" s="262">
        <v>0</v>
      </c>
      <c r="R12" s="145">
        <f>B12+D12+F12+H12+J12+L12+N12+P12</f>
        <v>1320776</v>
      </c>
      <c r="S12" s="143">
        <f>C12+E12+G12+I12+K12+M12+O12+Q12</f>
        <v>2932</v>
      </c>
      <c r="T12" s="146">
        <f>R12+S12</f>
        <v>1323708</v>
      </c>
      <c r="U12" s="147">
        <v>12479924</v>
      </c>
      <c r="V12" s="148">
        <v>0</v>
      </c>
      <c r="W12" s="149">
        <f>S12/U12</f>
        <v>2.3493732814398549E-4</v>
      </c>
      <c r="X12" s="150">
        <f>T12/U12</f>
        <v>0.10606699207463123</v>
      </c>
      <c r="Y12" s="135"/>
    </row>
    <row r="13" spans="1:25" s="136" customFormat="1" x14ac:dyDescent="0.2">
      <c r="A13" s="151">
        <f>+A12+1</f>
        <v>2002</v>
      </c>
      <c r="B13" s="152">
        <v>1325920</v>
      </c>
      <c r="C13" s="153">
        <v>4547</v>
      </c>
      <c r="D13" s="152">
        <v>85135</v>
      </c>
      <c r="E13" s="154">
        <v>456</v>
      </c>
      <c r="F13" s="242">
        <v>0</v>
      </c>
      <c r="G13" s="243">
        <v>0</v>
      </c>
      <c r="H13" s="152">
        <v>0</v>
      </c>
      <c r="I13" s="154">
        <v>0</v>
      </c>
      <c r="J13" s="155">
        <v>0</v>
      </c>
      <c r="K13" s="153">
        <v>0</v>
      </c>
      <c r="L13" s="152">
        <v>0</v>
      </c>
      <c r="M13" s="156">
        <v>0</v>
      </c>
      <c r="N13" s="155">
        <v>0</v>
      </c>
      <c r="O13" s="153">
        <v>0</v>
      </c>
      <c r="P13" s="263">
        <v>0</v>
      </c>
      <c r="Q13" s="264">
        <v>0</v>
      </c>
      <c r="R13" s="155">
        <f t="shared" ref="R13:S28" si="0">B13+D13+F13+H13+J13+L13+N13+P13</f>
        <v>1411055</v>
      </c>
      <c r="S13" s="153">
        <f t="shared" si="0"/>
        <v>5003</v>
      </c>
      <c r="T13" s="157">
        <f t="shared" ref="T13:T70" si="1">R13+S13</f>
        <v>1416058</v>
      </c>
      <c r="U13" s="158">
        <v>12660728</v>
      </c>
      <c r="V13" s="159">
        <f>(R13-R12)/R12</f>
        <v>6.8352998540252091E-2</v>
      </c>
      <c r="W13" s="160">
        <f>(S13-S12)/S12</f>
        <v>0.70634379263301506</v>
      </c>
      <c r="X13" s="160">
        <f>T13/U13</f>
        <v>0.11184649097587437</v>
      </c>
      <c r="Y13" s="135"/>
    </row>
    <row r="14" spans="1:25" s="136" customFormat="1" x14ac:dyDescent="0.2">
      <c r="A14" s="151">
        <f t="shared" ref="A14:A15" si="2">+A13+1</f>
        <v>2003</v>
      </c>
      <c r="B14" s="152">
        <v>1437038</v>
      </c>
      <c r="C14" s="153">
        <v>7571</v>
      </c>
      <c r="D14" s="152">
        <v>93662</v>
      </c>
      <c r="E14" s="154">
        <v>484</v>
      </c>
      <c r="F14" s="242">
        <v>0</v>
      </c>
      <c r="G14" s="243">
        <v>0</v>
      </c>
      <c r="H14" s="152">
        <v>0</v>
      </c>
      <c r="I14" s="154">
        <v>0</v>
      </c>
      <c r="J14" s="155">
        <v>0</v>
      </c>
      <c r="K14" s="153">
        <v>0</v>
      </c>
      <c r="L14" s="152">
        <v>0</v>
      </c>
      <c r="M14" s="156">
        <v>0</v>
      </c>
      <c r="N14" s="155">
        <v>0</v>
      </c>
      <c r="O14" s="153">
        <v>0</v>
      </c>
      <c r="P14" s="263">
        <v>0</v>
      </c>
      <c r="Q14" s="264">
        <v>0</v>
      </c>
      <c r="R14" s="155">
        <f t="shared" si="0"/>
        <v>1530700</v>
      </c>
      <c r="S14" s="153">
        <f t="shared" si="0"/>
        <v>8055</v>
      </c>
      <c r="T14" s="157">
        <f t="shared" si="1"/>
        <v>1538755</v>
      </c>
      <c r="U14" s="158">
        <v>12842578</v>
      </c>
      <c r="V14" s="159">
        <f t="shared" ref="V14:V16" si="3">(R14-R13)/R13</f>
        <v>8.4791166892856762E-2</v>
      </c>
      <c r="W14" s="160">
        <f t="shared" ref="W14:W45" si="4">(S14-S13)/S13</f>
        <v>0.61003397961223271</v>
      </c>
      <c r="X14" s="160">
        <f t="shared" ref="X14:X58" si="5">T14/U14</f>
        <v>0.11981667543697223</v>
      </c>
      <c r="Y14" s="135"/>
    </row>
    <row r="15" spans="1:25" s="136" customFormat="1" x14ac:dyDescent="0.2">
      <c r="A15" s="151">
        <f t="shared" si="2"/>
        <v>2004</v>
      </c>
      <c r="B15" s="152">
        <v>1490549</v>
      </c>
      <c r="C15" s="153">
        <v>10698</v>
      </c>
      <c r="D15" s="152">
        <v>99771</v>
      </c>
      <c r="E15" s="154">
        <v>608</v>
      </c>
      <c r="F15" s="242">
        <v>0</v>
      </c>
      <c r="G15" s="243">
        <v>0</v>
      </c>
      <c r="H15" s="152">
        <v>0</v>
      </c>
      <c r="I15" s="154">
        <v>0</v>
      </c>
      <c r="J15" s="155">
        <v>0</v>
      </c>
      <c r="K15" s="153">
        <v>0</v>
      </c>
      <c r="L15" s="152">
        <v>0</v>
      </c>
      <c r="M15" s="156">
        <v>0</v>
      </c>
      <c r="N15" s="155">
        <v>335</v>
      </c>
      <c r="O15" s="153">
        <v>0</v>
      </c>
      <c r="P15" s="263">
        <v>0</v>
      </c>
      <c r="Q15" s="264">
        <v>0</v>
      </c>
      <c r="R15" s="155">
        <f t="shared" si="0"/>
        <v>1590655</v>
      </c>
      <c r="S15" s="153">
        <f t="shared" si="0"/>
        <v>11306</v>
      </c>
      <c r="T15" s="157">
        <f t="shared" si="1"/>
        <v>1601961</v>
      </c>
      <c r="U15" s="158">
        <v>13026891</v>
      </c>
      <c r="V15" s="159">
        <f t="shared" si="3"/>
        <v>3.9168354347684065E-2</v>
      </c>
      <c r="W15" s="160">
        <f t="shared" si="4"/>
        <v>0.40360024829298574</v>
      </c>
      <c r="X15" s="160">
        <f t="shared" si="5"/>
        <v>0.12297339403546095</v>
      </c>
      <c r="Y15" s="135"/>
    </row>
    <row r="16" spans="1:25" s="136" customFormat="1" x14ac:dyDescent="0.2">
      <c r="A16" s="151">
        <v>2005</v>
      </c>
      <c r="B16" s="152">
        <v>1574588</v>
      </c>
      <c r="C16" s="153">
        <v>12535</v>
      </c>
      <c r="D16" s="152">
        <v>103808</v>
      </c>
      <c r="E16" s="154">
        <v>557</v>
      </c>
      <c r="F16" s="242">
        <v>0</v>
      </c>
      <c r="G16" s="243">
        <v>0</v>
      </c>
      <c r="H16" s="152">
        <v>0</v>
      </c>
      <c r="I16" s="154">
        <v>0</v>
      </c>
      <c r="J16" s="155">
        <v>0</v>
      </c>
      <c r="K16" s="153">
        <v>0</v>
      </c>
      <c r="L16" s="152">
        <v>0</v>
      </c>
      <c r="M16" s="156">
        <v>0</v>
      </c>
      <c r="N16" s="155">
        <v>1172</v>
      </c>
      <c r="O16" s="153">
        <v>0</v>
      </c>
      <c r="P16" s="263">
        <v>0</v>
      </c>
      <c r="Q16" s="264">
        <v>0</v>
      </c>
      <c r="R16" s="155">
        <f t="shared" si="0"/>
        <v>1679568</v>
      </c>
      <c r="S16" s="153">
        <f t="shared" si="0"/>
        <v>13092</v>
      </c>
      <c r="T16" s="157">
        <f t="shared" si="1"/>
        <v>1692660</v>
      </c>
      <c r="U16" s="158">
        <v>13215089</v>
      </c>
      <c r="V16" s="159">
        <f t="shared" si="3"/>
        <v>5.5897098993810727E-2</v>
      </c>
      <c r="W16" s="160">
        <f t="shared" si="4"/>
        <v>0.15796921988324783</v>
      </c>
      <c r="X16" s="160">
        <f t="shared" si="5"/>
        <v>0.12808540298139498</v>
      </c>
      <c r="Y16" s="135"/>
    </row>
    <row r="17" spans="1:25" s="136" customFormat="1" x14ac:dyDescent="0.2">
      <c r="A17" s="151">
        <v>2006</v>
      </c>
      <c r="B17" s="152">
        <v>1639546</v>
      </c>
      <c r="C17" s="153">
        <v>12626</v>
      </c>
      <c r="D17" s="152">
        <v>104693</v>
      </c>
      <c r="E17" s="154">
        <v>554</v>
      </c>
      <c r="F17" s="242">
        <v>333</v>
      </c>
      <c r="G17" s="243">
        <v>4</v>
      </c>
      <c r="H17" s="152">
        <v>906</v>
      </c>
      <c r="I17" s="154">
        <v>106</v>
      </c>
      <c r="J17" s="155">
        <v>6755</v>
      </c>
      <c r="K17" s="153">
        <v>390</v>
      </c>
      <c r="L17" s="152">
        <v>0</v>
      </c>
      <c r="M17" s="156">
        <v>0</v>
      </c>
      <c r="N17" s="155">
        <v>2136</v>
      </c>
      <c r="O17" s="153">
        <v>0</v>
      </c>
      <c r="P17" s="263">
        <v>0</v>
      </c>
      <c r="Q17" s="264">
        <v>0</v>
      </c>
      <c r="R17" s="155">
        <f t="shared" si="0"/>
        <v>1754369</v>
      </c>
      <c r="S17" s="153">
        <f t="shared" si="0"/>
        <v>13680</v>
      </c>
      <c r="T17" s="157">
        <f t="shared" si="1"/>
        <v>1768049</v>
      </c>
      <c r="U17" s="158">
        <v>13408270</v>
      </c>
      <c r="V17" s="159">
        <f t="shared" ref="V17:V48" si="6">(R17-R16)/R16</f>
        <v>4.4535856839377747E-2</v>
      </c>
      <c r="W17" s="160">
        <f t="shared" si="4"/>
        <v>4.4912923923006415E-2</v>
      </c>
      <c r="X17" s="160">
        <f t="shared" si="5"/>
        <v>0.13186257436641716</v>
      </c>
      <c r="Y17" s="135"/>
    </row>
    <row r="18" spans="1:25" s="136" customFormat="1" x14ac:dyDescent="0.2">
      <c r="A18" s="151">
        <v>2007</v>
      </c>
      <c r="B18" s="152">
        <v>1681395</v>
      </c>
      <c r="C18" s="153">
        <v>13160</v>
      </c>
      <c r="D18" s="152">
        <v>105845</v>
      </c>
      <c r="E18" s="154">
        <v>554</v>
      </c>
      <c r="F18" s="242">
        <v>634</v>
      </c>
      <c r="G18" s="243">
        <v>4</v>
      </c>
      <c r="H18" s="152">
        <v>644</v>
      </c>
      <c r="I18" s="154">
        <v>98</v>
      </c>
      <c r="J18" s="155">
        <v>12664</v>
      </c>
      <c r="K18" s="153">
        <v>1022</v>
      </c>
      <c r="L18" s="152">
        <v>0</v>
      </c>
      <c r="M18" s="156">
        <v>0</v>
      </c>
      <c r="N18" s="155">
        <v>3649</v>
      </c>
      <c r="O18" s="153">
        <v>91</v>
      </c>
      <c r="P18" s="263">
        <v>0</v>
      </c>
      <c r="Q18" s="264">
        <v>0</v>
      </c>
      <c r="R18" s="155">
        <f t="shared" si="0"/>
        <v>1804831</v>
      </c>
      <c r="S18" s="153">
        <f t="shared" si="0"/>
        <v>14929</v>
      </c>
      <c r="T18" s="157">
        <f t="shared" si="1"/>
        <v>1819760</v>
      </c>
      <c r="U18" s="158">
        <v>13605485</v>
      </c>
      <c r="V18" s="159">
        <f t="shared" si="6"/>
        <v>2.8763618144187455E-2</v>
      </c>
      <c r="W18" s="160">
        <f t="shared" si="4"/>
        <v>9.1301169590643272E-2</v>
      </c>
      <c r="X18" s="160">
        <f t="shared" si="5"/>
        <v>0.13375193901577195</v>
      </c>
      <c r="Y18" s="135"/>
    </row>
    <row r="19" spans="1:25" s="136" customFormat="1" x14ac:dyDescent="0.2">
      <c r="A19" s="151">
        <v>2008</v>
      </c>
      <c r="B19" s="152">
        <v>1715021</v>
      </c>
      <c r="C19" s="153">
        <v>6834</v>
      </c>
      <c r="D19" s="152">
        <v>129174</v>
      </c>
      <c r="E19" s="154">
        <v>519</v>
      </c>
      <c r="F19" s="242">
        <v>1844</v>
      </c>
      <c r="G19" s="243">
        <v>175</v>
      </c>
      <c r="H19" s="152">
        <v>7337</v>
      </c>
      <c r="I19" s="154">
        <v>911</v>
      </c>
      <c r="J19" s="155">
        <v>29924</v>
      </c>
      <c r="K19" s="153">
        <v>3635</v>
      </c>
      <c r="L19" s="152">
        <v>0</v>
      </c>
      <c r="M19" s="156">
        <v>0</v>
      </c>
      <c r="N19" s="155">
        <v>5167</v>
      </c>
      <c r="O19" s="153">
        <v>150</v>
      </c>
      <c r="P19" s="263">
        <v>0</v>
      </c>
      <c r="Q19" s="264">
        <v>0</v>
      </c>
      <c r="R19" s="155">
        <f t="shared" si="0"/>
        <v>1888467</v>
      </c>
      <c r="S19" s="153">
        <f t="shared" si="0"/>
        <v>12224</v>
      </c>
      <c r="T19" s="157">
        <f t="shared" si="1"/>
        <v>1900691</v>
      </c>
      <c r="U19" s="158">
        <v>13805095</v>
      </c>
      <c r="V19" s="159">
        <f t="shared" si="6"/>
        <v>4.6340072837844651E-2</v>
      </c>
      <c r="W19" s="160">
        <f t="shared" si="4"/>
        <v>-0.18119097059414563</v>
      </c>
      <c r="X19" s="160">
        <f t="shared" si="5"/>
        <v>0.13768039988134814</v>
      </c>
      <c r="Y19" s="135"/>
    </row>
    <row r="20" spans="1:25" s="136" customFormat="1" x14ac:dyDescent="0.2">
      <c r="A20" s="151">
        <v>2009</v>
      </c>
      <c r="B20" s="152">
        <v>1800214</v>
      </c>
      <c r="C20" s="153">
        <v>6900</v>
      </c>
      <c r="D20" s="152">
        <v>134865</v>
      </c>
      <c r="E20" s="154">
        <v>519</v>
      </c>
      <c r="F20" s="242">
        <v>2573</v>
      </c>
      <c r="G20" s="243">
        <v>60</v>
      </c>
      <c r="H20" s="152">
        <v>11858</v>
      </c>
      <c r="I20" s="154">
        <v>1563</v>
      </c>
      <c r="J20" s="155">
        <v>34529</v>
      </c>
      <c r="K20" s="153">
        <v>3513</v>
      </c>
      <c r="L20" s="152">
        <v>823</v>
      </c>
      <c r="M20" s="156">
        <v>0</v>
      </c>
      <c r="N20" s="155">
        <v>6616</v>
      </c>
      <c r="O20" s="153">
        <v>179</v>
      </c>
      <c r="P20" s="263">
        <v>16</v>
      </c>
      <c r="Q20" s="264">
        <v>0</v>
      </c>
      <c r="R20" s="155">
        <f t="shared" si="0"/>
        <v>1991494</v>
      </c>
      <c r="S20" s="153">
        <f t="shared" si="0"/>
        <v>12734</v>
      </c>
      <c r="T20" s="157">
        <f t="shared" si="1"/>
        <v>2004228</v>
      </c>
      <c r="U20" s="158">
        <v>14005449</v>
      </c>
      <c r="V20" s="159">
        <f t="shared" si="6"/>
        <v>5.4555891101088876E-2</v>
      </c>
      <c r="W20" s="160">
        <f t="shared" si="4"/>
        <v>4.1721204188481673E-2</v>
      </c>
      <c r="X20" s="160">
        <f t="shared" si="5"/>
        <v>0.14310344495203259</v>
      </c>
      <c r="Y20" s="135"/>
    </row>
    <row r="21" spans="1:25" s="136" customFormat="1" x14ac:dyDescent="0.2">
      <c r="A21" s="151">
        <v>2010</v>
      </c>
      <c r="B21" s="152">
        <v>1844189</v>
      </c>
      <c r="C21" s="153">
        <v>7246</v>
      </c>
      <c r="D21" s="152">
        <v>138829</v>
      </c>
      <c r="E21" s="154">
        <v>560</v>
      </c>
      <c r="F21" s="242">
        <v>2258</v>
      </c>
      <c r="G21" s="243">
        <v>9</v>
      </c>
      <c r="H21" s="152">
        <v>31773</v>
      </c>
      <c r="I21" s="154">
        <v>3533</v>
      </c>
      <c r="J21" s="155">
        <v>36707</v>
      </c>
      <c r="K21" s="153">
        <v>4368</v>
      </c>
      <c r="L21" s="152">
        <v>1769</v>
      </c>
      <c r="M21" s="156">
        <v>0</v>
      </c>
      <c r="N21" s="155">
        <v>7054</v>
      </c>
      <c r="O21" s="153">
        <v>215</v>
      </c>
      <c r="P21" s="263">
        <v>10</v>
      </c>
      <c r="Q21" s="264">
        <v>0</v>
      </c>
      <c r="R21" s="155">
        <f t="shared" si="0"/>
        <v>2062589</v>
      </c>
      <c r="S21" s="153">
        <f t="shared" si="0"/>
        <v>15931</v>
      </c>
      <c r="T21" s="157">
        <f t="shared" si="1"/>
        <v>2078520</v>
      </c>
      <c r="U21" s="158">
        <v>14483499</v>
      </c>
      <c r="V21" s="159">
        <f t="shared" si="6"/>
        <v>3.5699329247288719E-2</v>
      </c>
      <c r="W21" s="160">
        <f t="shared" si="4"/>
        <v>0.251060153918643</v>
      </c>
      <c r="X21" s="160">
        <f t="shared" si="5"/>
        <v>0.14350952073114376</v>
      </c>
      <c r="Y21" s="135"/>
    </row>
    <row r="22" spans="1:25" s="136" customFormat="1" x14ac:dyDescent="0.2">
      <c r="A22" s="151">
        <f t="shared" ref="A22:A23" si="7">+A21+1</f>
        <v>2011</v>
      </c>
      <c r="B22" s="161">
        <v>1934421</v>
      </c>
      <c r="C22" s="162">
        <v>7530</v>
      </c>
      <c r="D22" s="161">
        <v>145522</v>
      </c>
      <c r="E22" s="156">
        <v>606</v>
      </c>
      <c r="F22" s="242">
        <v>0</v>
      </c>
      <c r="G22" s="243">
        <v>0</v>
      </c>
      <c r="H22" s="161">
        <v>60940</v>
      </c>
      <c r="I22" s="156">
        <v>4154</v>
      </c>
      <c r="J22" s="163">
        <v>42463</v>
      </c>
      <c r="K22" s="162">
        <v>4834</v>
      </c>
      <c r="L22" s="161">
        <v>2390</v>
      </c>
      <c r="M22" s="156">
        <v>0</v>
      </c>
      <c r="N22" s="163">
        <v>8345</v>
      </c>
      <c r="O22" s="162">
        <v>271</v>
      </c>
      <c r="P22" s="263">
        <v>10</v>
      </c>
      <c r="Q22" s="264">
        <v>0</v>
      </c>
      <c r="R22" s="163">
        <f t="shared" si="0"/>
        <v>2194091</v>
      </c>
      <c r="S22" s="162">
        <f t="shared" si="0"/>
        <v>17395</v>
      </c>
      <c r="T22" s="164">
        <f t="shared" si="1"/>
        <v>2211486</v>
      </c>
      <c r="U22" s="158">
        <v>14765927</v>
      </c>
      <c r="V22" s="159">
        <f t="shared" si="6"/>
        <v>6.3755794295421914E-2</v>
      </c>
      <c r="W22" s="160">
        <f t="shared" si="4"/>
        <v>9.1896302805850233E-2</v>
      </c>
      <c r="X22" s="160">
        <f t="shared" si="5"/>
        <v>0.1497695336025974</v>
      </c>
      <c r="Y22" s="135"/>
    </row>
    <row r="23" spans="1:25" s="175" customFormat="1" ht="12" thickBot="1" x14ac:dyDescent="0.25">
      <c r="A23" s="165">
        <f t="shared" si="7"/>
        <v>2012</v>
      </c>
      <c r="B23" s="166">
        <v>1990709</v>
      </c>
      <c r="C23" s="167">
        <v>9223</v>
      </c>
      <c r="D23" s="166">
        <v>148768</v>
      </c>
      <c r="E23" s="168">
        <v>610</v>
      </c>
      <c r="F23" s="244">
        <v>0</v>
      </c>
      <c r="G23" s="245">
        <v>0</v>
      </c>
      <c r="H23" s="166">
        <v>89965</v>
      </c>
      <c r="I23" s="168">
        <v>5639</v>
      </c>
      <c r="J23" s="169">
        <v>49230</v>
      </c>
      <c r="K23" s="167">
        <v>4632</v>
      </c>
      <c r="L23" s="166">
        <v>3052</v>
      </c>
      <c r="M23" s="168">
        <v>0</v>
      </c>
      <c r="N23" s="169">
        <v>6563</v>
      </c>
      <c r="O23" s="167">
        <v>271</v>
      </c>
      <c r="P23" s="265">
        <v>10</v>
      </c>
      <c r="Q23" s="266">
        <v>0</v>
      </c>
      <c r="R23" s="169">
        <f t="shared" si="0"/>
        <v>2288297</v>
      </c>
      <c r="S23" s="167">
        <f t="shared" si="0"/>
        <v>20375</v>
      </c>
      <c r="T23" s="170">
        <f t="shared" si="1"/>
        <v>2308672</v>
      </c>
      <c r="U23" s="171">
        <v>15520973</v>
      </c>
      <c r="V23" s="172">
        <f t="shared" si="6"/>
        <v>4.2936231906516187E-2</v>
      </c>
      <c r="W23" s="173">
        <f t="shared" si="4"/>
        <v>0.17131359586087958</v>
      </c>
      <c r="X23" s="173">
        <f t="shared" si="5"/>
        <v>0.14874531384082687</v>
      </c>
      <c r="Y23" s="174"/>
    </row>
    <row r="24" spans="1:25" s="136" customFormat="1" x14ac:dyDescent="0.2">
      <c r="A24" s="176">
        <v>41275</v>
      </c>
      <c r="B24" s="142">
        <v>1997639</v>
      </c>
      <c r="C24" s="143">
        <v>9292</v>
      </c>
      <c r="D24" s="142">
        <v>148993</v>
      </c>
      <c r="E24" s="144">
        <v>611</v>
      </c>
      <c r="F24" s="240">
        <v>0</v>
      </c>
      <c r="G24" s="241">
        <v>0</v>
      </c>
      <c r="H24" s="142">
        <v>90474</v>
      </c>
      <c r="I24" s="144">
        <v>5350</v>
      </c>
      <c r="J24" s="145">
        <v>49392</v>
      </c>
      <c r="K24" s="143">
        <v>4763</v>
      </c>
      <c r="L24" s="142">
        <v>2996</v>
      </c>
      <c r="M24" s="178">
        <v>0</v>
      </c>
      <c r="N24" s="145">
        <v>6552</v>
      </c>
      <c r="O24" s="143">
        <v>289</v>
      </c>
      <c r="P24" s="261">
        <v>10</v>
      </c>
      <c r="Q24" s="262">
        <v>0</v>
      </c>
      <c r="R24" s="145">
        <f t="shared" si="0"/>
        <v>2296056</v>
      </c>
      <c r="S24" s="143">
        <f t="shared" si="0"/>
        <v>20305</v>
      </c>
      <c r="T24" s="146">
        <f t="shared" si="1"/>
        <v>2316361</v>
      </c>
      <c r="U24" s="146">
        <v>15542121</v>
      </c>
      <c r="V24" s="179">
        <f t="shared" si="6"/>
        <v>3.3907311856808797E-3</v>
      </c>
      <c r="W24" s="150">
        <f t="shared" si="4"/>
        <v>-3.4355828220858898E-3</v>
      </c>
      <c r="X24" s="150">
        <f t="shared" si="5"/>
        <v>0.14903763778444395</v>
      </c>
      <c r="Y24" s="135"/>
    </row>
    <row r="25" spans="1:25" s="136" customFormat="1" x14ac:dyDescent="0.2">
      <c r="A25" s="180">
        <v>41306</v>
      </c>
      <c r="B25" s="152">
        <v>2001362</v>
      </c>
      <c r="C25" s="153">
        <v>9359</v>
      </c>
      <c r="D25" s="152">
        <v>149291</v>
      </c>
      <c r="E25" s="154">
        <v>614</v>
      </c>
      <c r="F25" s="246">
        <v>0</v>
      </c>
      <c r="G25" s="247">
        <v>0</v>
      </c>
      <c r="H25" s="152">
        <v>92202</v>
      </c>
      <c r="I25" s="154">
        <v>4552</v>
      </c>
      <c r="J25" s="155">
        <v>51128</v>
      </c>
      <c r="K25" s="153">
        <v>4656</v>
      </c>
      <c r="L25" s="152">
        <v>3256</v>
      </c>
      <c r="M25" s="181">
        <v>0</v>
      </c>
      <c r="N25" s="155">
        <v>6305</v>
      </c>
      <c r="O25" s="153">
        <v>294</v>
      </c>
      <c r="P25" s="263">
        <v>10</v>
      </c>
      <c r="Q25" s="257">
        <v>0</v>
      </c>
      <c r="R25" s="155">
        <f t="shared" si="0"/>
        <v>2303554</v>
      </c>
      <c r="S25" s="153">
        <f t="shared" si="0"/>
        <v>19475</v>
      </c>
      <c r="T25" s="157">
        <f t="shared" si="1"/>
        <v>2323029</v>
      </c>
      <c r="U25" s="157">
        <v>15563269</v>
      </c>
      <c r="V25" s="159">
        <f t="shared" si="6"/>
        <v>3.2655997937332537E-3</v>
      </c>
      <c r="W25" s="160">
        <f t="shared" si="4"/>
        <v>-4.0876631371583351E-2</v>
      </c>
      <c r="X25" s="160">
        <f t="shared" si="5"/>
        <v>0.14926356410083255</v>
      </c>
      <c r="Y25" s="135"/>
    </row>
    <row r="26" spans="1:25" s="136" customFormat="1" x14ac:dyDescent="0.2">
      <c r="A26" s="180">
        <v>41334</v>
      </c>
      <c r="B26" s="152">
        <v>2006736</v>
      </c>
      <c r="C26" s="153">
        <v>9363</v>
      </c>
      <c r="D26" s="152">
        <v>149551</v>
      </c>
      <c r="E26" s="154">
        <v>614</v>
      </c>
      <c r="F26" s="246">
        <v>0</v>
      </c>
      <c r="G26" s="247">
        <v>0</v>
      </c>
      <c r="H26" s="152">
        <v>94378</v>
      </c>
      <c r="I26" s="154">
        <v>4704</v>
      </c>
      <c r="J26" s="155">
        <v>51769</v>
      </c>
      <c r="K26" s="153">
        <v>4793</v>
      </c>
      <c r="L26" s="152">
        <v>3407</v>
      </c>
      <c r="M26" s="181">
        <v>0</v>
      </c>
      <c r="N26" s="155">
        <v>6306</v>
      </c>
      <c r="O26" s="153">
        <v>294</v>
      </c>
      <c r="P26" s="263">
        <v>10</v>
      </c>
      <c r="Q26" s="257">
        <v>0</v>
      </c>
      <c r="R26" s="155">
        <f t="shared" si="0"/>
        <v>2312157</v>
      </c>
      <c r="S26" s="153">
        <f t="shared" si="0"/>
        <v>19768</v>
      </c>
      <c r="T26" s="157">
        <f t="shared" si="1"/>
        <v>2331925</v>
      </c>
      <c r="U26" s="157">
        <v>15584417</v>
      </c>
      <c r="V26" s="159">
        <f t="shared" si="6"/>
        <v>3.7346639149765971E-3</v>
      </c>
      <c r="W26" s="160">
        <f t="shared" si="4"/>
        <v>1.5044929396662387E-2</v>
      </c>
      <c r="X26" s="160">
        <f t="shared" si="5"/>
        <v>0.14963184057510781</v>
      </c>
      <c r="Y26" s="135"/>
    </row>
    <row r="27" spans="1:25" s="136" customFormat="1" x14ac:dyDescent="0.2">
      <c r="A27" s="180">
        <v>41365</v>
      </c>
      <c r="B27" s="152">
        <v>2020651</v>
      </c>
      <c r="C27" s="153">
        <v>9312</v>
      </c>
      <c r="D27" s="152">
        <v>149844</v>
      </c>
      <c r="E27" s="154">
        <v>615</v>
      </c>
      <c r="F27" s="246">
        <v>0</v>
      </c>
      <c r="G27" s="247">
        <v>0</v>
      </c>
      <c r="H27" s="152">
        <v>95457</v>
      </c>
      <c r="I27" s="154">
        <v>4757</v>
      </c>
      <c r="J27" s="155">
        <v>51769</v>
      </c>
      <c r="K27" s="153">
        <v>4793</v>
      </c>
      <c r="L27" s="152">
        <v>3407</v>
      </c>
      <c r="M27" s="181"/>
      <c r="N27" s="155">
        <v>6291</v>
      </c>
      <c r="O27" s="153">
        <v>294</v>
      </c>
      <c r="P27" s="263">
        <v>10</v>
      </c>
      <c r="Q27" s="257">
        <v>0</v>
      </c>
      <c r="R27" s="155">
        <f t="shared" si="0"/>
        <v>2327429</v>
      </c>
      <c r="S27" s="153">
        <f t="shared" si="0"/>
        <v>19771</v>
      </c>
      <c r="T27" s="157">
        <f t="shared" si="1"/>
        <v>2347200</v>
      </c>
      <c r="U27" s="157">
        <v>15605565</v>
      </c>
      <c r="V27" s="159">
        <f t="shared" si="6"/>
        <v>6.6050878032936347E-3</v>
      </c>
      <c r="W27" s="160">
        <f t="shared" si="4"/>
        <v>1.517604208822339E-4</v>
      </c>
      <c r="X27" s="160">
        <f t="shared" si="5"/>
        <v>0.15040788334161564</v>
      </c>
      <c r="Y27" s="135"/>
    </row>
    <row r="28" spans="1:25" s="136" customFormat="1" x14ac:dyDescent="0.2">
      <c r="A28" s="180">
        <v>41395</v>
      </c>
      <c r="B28" s="152">
        <v>2018580</v>
      </c>
      <c r="C28" s="153">
        <v>9427</v>
      </c>
      <c r="D28" s="152">
        <v>149858</v>
      </c>
      <c r="E28" s="154">
        <v>615</v>
      </c>
      <c r="F28" s="246">
        <v>0</v>
      </c>
      <c r="G28" s="247">
        <v>0</v>
      </c>
      <c r="H28" s="152">
        <v>96881</v>
      </c>
      <c r="I28" s="154">
        <v>4963</v>
      </c>
      <c r="J28" s="155">
        <v>53555</v>
      </c>
      <c r="K28" s="153">
        <v>4939</v>
      </c>
      <c r="L28" s="152">
        <v>3241</v>
      </c>
      <c r="M28" s="181">
        <v>0</v>
      </c>
      <c r="N28" s="155">
        <v>6291</v>
      </c>
      <c r="O28" s="153">
        <v>294</v>
      </c>
      <c r="P28" s="263">
        <v>10</v>
      </c>
      <c r="Q28" s="257">
        <v>0</v>
      </c>
      <c r="R28" s="155">
        <f t="shared" si="0"/>
        <v>2328416</v>
      </c>
      <c r="S28" s="153">
        <f t="shared" si="0"/>
        <v>20238</v>
      </c>
      <c r="T28" s="157">
        <f t="shared" si="1"/>
        <v>2348654</v>
      </c>
      <c r="U28" s="157">
        <v>15626713</v>
      </c>
      <c r="V28" s="159">
        <f t="shared" si="6"/>
        <v>4.2407308665484532E-4</v>
      </c>
      <c r="W28" s="160">
        <f t="shared" si="4"/>
        <v>2.3620454200596833E-2</v>
      </c>
      <c r="X28" s="160">
        <f t="shared" si="5"/>
        <v>0.15029737859778958</v>
      </c>
      <c r="Y28" s="135"/>
    </row>
    <row r="29" spans="1:25" s="136" customFormat="1" x14ac:dyDescent="0.2">
      <c r="A29" s="180">
        <v>41426</v>
      </c>
      <c r="B29" s="152">
        <v>2022435</v>
      </c>
      <c r="C29" s="153">
        <v>9410</v>
      </c>
      <c r="D29" s="152">
        <v>150078</v>
      </c>
      <c r="E29" s="154">
        <v>597</v>
      </c>
      <c r="F29" s="242">
        <v>0</v>
      </c>
      <c r="G29" s="243">
        <v>0</v>
      </c>
      <c r="H29" s="152">
        <v>98692</v>
      </c>
      <c r="I29" s="154">
        <v>5122</v>
      </c>
      <c r="J29" s="155">
        <v>55348</v>
      </c>
      <c r="K29" s="153">
        <v>5010</v>
      </c>
      <c r="L29" s="152">
        <v>3285</v>
      </c>
      <c r="M29" s="156">
        <v>0</v>
      </c>
      <c r="N29" s="155">
        <f>6582-294</f>
        <v>6288</v>
      </c>
      <c r="O29" s="153">
        <v>294</v>
      </c>
      <c r="P29" s="263">
        <v>10</v>
      </c>
      <c r="Q29" s="264">
        <v>0</v>
      </c>
      <c r="R29" s="155">
        <f t="shared" ref="R29:S60" si="8">B29+D29+F29+H29+J29+L29+N29+P29</f>
        <v>2336136</v>
      </c>
      <c r="S29" s="153">
        <f t="shared" si="8"/>
        <v>20433</v>
      </c>
      <c r="T29" s="157">
        <f t="shared" si="1"/>
        <v>2356569</v>
      </c>
      <c r="U29" s="157">
        <v>15647861</v>
      </c>
      <c r="V29" s="159">
        <f t="shared" si="6"/>
        <v>3.3155587317730164E-3</v>
      </c>
      <c r="W29" s="160">
        <f t="shared" si="4"/>
        <v>9.635339460420991E-3</v>
      </c>
      <c r="X29" s="160">
        <f t="shared" si="5"/>
        <v>0.15060007243162499</v>
      </c>
      <c r="Y29" s="135"/>
    </row>
    <row r="30" spans="1:25" s="136" customFormat="1" x14ac:dyDescent="0.2">
      <c r="A30" s="180">
        <v>41456</v>
      </c>
      <c r="B30" s="152">
        <v>2028191</v>
      </c>
      <c r="C30" s="153">
        <v>9298</v>
      </c>
      <c r="D30" s="152">
        <v>150798</v>
      </c>
      <c r="E30" s="154">
        <v>597</v>
      </c>
      <c r="F30" s="242"/>
      <c r="G30" s="243"/>
      <c r="H30" s="152">
        <v>99624</v>
      </c>
      <c r="I30" s="154">
        <v>5146</v>
      </c>
      <c r="J30" s="155">
        <v>56676</v>
      </c>
      <c r="K30" s="153">
        <v>4961</v>
      </c>
      <c r="L30" s="152">
        <v>3282</v>
      </c>
      <c r="M30" s="156">
        <v>0</v>
      </c>
      <c r="N30" s="155">
        <v>6284</v>
      </c>
      <c r="O30" s="153">
        <v>294</v>
      </c>
      <c r="P30" s="263">
        <v>7</v>
      </c>
      <c r="Q30" s="264">
        <v>0</v>
      </c>
      <c r="R30" s="155">
        <f t="shared" si="8"/>
        <v>2344862</v>
      </c>
      <c r="S30" s="153">
        <f t="shared" si="8"/>
        <v>20296</v>
      </c>
      <c r="T30" s="157">
        <f t="shared" si="1"/>
        <v>2365158</v>
      </c>
      <c r="U30" s="157">
        <v>15669009</v>
      </c>
      <c r="V30" s="159">
        <f t="shared" si="6"/>
        <v>3.7352277435902703E-3</v>
      </c>
      <c r="W30" s="160">
        <f t="shared" si="4"/>
        <v>-6.7048402094650808E-3</v>
      </c>
      <c r="X30" s="160">
        <f t="shared" si="5"/>
        <v>0.15094496403697261</v>
      </c>
      <c r="Y30" s="135"/>
    </row>
    <row r="31" spans="1:25" s="136" customFormat="1" x14ac:dyDescent="0.2">
      <c r="A31" s="180">
        <v>41487</v>
      </c>
      <c r="B31" s="152">
        <v>2033371</v>
      </c>
      <c r="C31" s="153">
        <v>9186</v>
      </c>
      <c r="D31" s="152">
        <v>150918</v>
      </c>
      <c r="E31" s="154">
        <v>597</v>
      </c>
      <c r="F31" s="242">
        <v>0</v>
      </c>
      <c r="G31" s="243">
        <v>0</v>
      </c>
      <c r="H31" s="152">
        <v>100123</v>
      </c>
      <c r="I31" s="154">
        <v>5089</v>
      </c>
      <c r="J31" s="155">
        <v>57537</v>
      </c>
      <c r="K31" s="153">
        <v>4891</v>
      </c>
      <c r="L31" s="152">
        <v>3486</v>
      </c>
      <c r="M31" s="156">
        <v>0</v>
      </c>
      <c r="N31" s="155">
        <v>6247</v>
      </c>
      <c r="O31" s="153">
        <v>294</v>
      </c>
      <c r="P31" s="263">
        <v>7</v>
      </c>
      <c r="Q31" s="264">
        <v>0</v>
      </c>
      <c r="R31" s="155">
        <f t="shared" si="8"/>
        <v>2351689</v>
      </c>
      <c r="S31" s="153">
        <f t="shared" si="8"/>
        <v>20057</v>
      </c>
      <c r="T31" s="157">
        <f t="shared" si="1"/>
        <v>2371746</v>
      </c>
      <c r="U31" s="157">
        <v>15690157</v>
      </c>
      <c r="V31" s="159">
        <f t="shared" si="6"/>
        <v>2.9114719757495325E-3</v>
      </c>
      <c r="W31" s="160">
        <f t="shared" si="4"/>
        <v>-1.1775719353567205E-2</v>
      </c>
      <c r="X31" s="160">
        <f t="shared" si="5"/>
        <v>0.15116139373238904</v>
      </c>
      <c r="Y31" s="135"/>
    </row>
    <row r="32" spans="1:25" s="136" customFormat="1" x14ac:dyDescent="0.2">
      <c r="A32" s="180">
        <v>41518</v>
      </c>
      <c r="B32" s="152">
        <v>2034457</v>
      </c>
      <c r="C32" s="153">
        <v>9280</v>
      </c>
      <c r="D32" s="152">
        <v>150729</v>
      </c>
      <c r="E32" s="154">
        <v>597</v>
      </c>
      <c r="F32" s="242">
        <v>0</v>
      </c>
      <c r="G32" s="243">
        <v>0</v>
      </c>
      <c r="H32" s="152">
        <v>101524</v>
      </c>
      <c r="I32" s="154">
        <v>5127</v>
      </c>
      <c r="J32" s="155">
        <v>58689</v>
      </c>
      <c r="K32" s="153">
        <v>4984</v>
      </c>
      <c r="L32" s="152">
        <v>3871</v>
      </c>
      <c r="M32" s="156">
        <v>0</v>
      </c>
      <c r="N32" s="155">
        <v>6177</v>
      </c>
      <c r="O32" s="153">
        <v>294</v>
      </c>
      <c r="P32" s="263">
        <v>7</v>
      </c>
      <c r="Q32" s="264">
        <v>0</v>
      </c>
      <c r="R32" s="155">
        <f t="shared" si="8"/>
        <v>2355454</v>
      </c>
      <c r="S32" s="153">
        <f t="shared" si="8"/>
        <v>20282</v>
      </c>
      <c r="T32" s="157">
        <f t="shared" si="1"/>
        <v>2375736</v>
      </c>
      <c r="U32" s="157">
        <v>15711305</v>
      </c>
      <c r="V32" s="159">
        <f t="shared" si="6"/>
        <v>1.6009769999349405E-3</v>
      </c>
      <c r="W32" s="160">
        <f t="shared" si="4"/>
        <v>1.1218028618437454E-2</v>
      </c>
      <c r="X32" s="160">
        <f t="shared" si="5"/>
        <v>0.15121188214473591</v>
      </c>
      <c r="Y32" s="135"/>
    </row>
    <row r="33" spans="1:25" s="136" customFormat="1" x14ac:dyDescent="0.2">
      <c r="A33" s="180">
        <v>41548</v>
      </c>
      <c r="B33" s="152">
        <v>2041795</v>
      </c>
      <c r="C33" s="153">
        <v>9366</v>
      </c>
      <c r="D33" s="152">
        <v>150716</v>
      </c>
      <c r="E33" s="154">
        <v>597</v>
      </c>
      <c r="F33" s="242">
        <v>0</v>
      </c>
      <c r="G33" s="243">
        <v>0</v>
      </c>
      <c r="H33" s="152">
        <v>102265</v>
      </c>
      <c r="I33" s="154">
        <v>5132</v>
      </c>
      <c r="J33" s="155">
        <v>59738</v>
      </c>
      <c r="K33" s="153">
        <v>5115</v>
      </c>
      <c r="L33" s="152">
        <v>4086</v>
      </c>
      <c r="M33" s="156">
        <v>0</v>
      </c>
      <c r="N33" s="155">
        <v>6158</v>
      </c>
      <c r="O33" s="153">
        <v>294</v>
      </c>
      <c r="P33" s="263">
        <v>7</v>
      </c>
      <c r="Q33" s="264">
        <v>0</v>
      </c>
      <c r="R33" s="155">
        <f t="shared" si="8"/>
        <v>2364765</v>
      </c>
      <c r="S33" s="153">
        <f t="shared" si="8"/>
        <v>20504</v>
      </c>
      <c r="T33" s="157">
        <f t="shared" si="1"/>
        <v>2385269</v>
      </c>
      <c r="U33" s="157">
        <v>15732453</v>
      </c>
      <c r="V33" s="159">
        <f t="shared" si="6"/>
        <v>3.9529534433701526E-3</v>
      </c>
      <c r="W33" s="160">
        <f t="shared" si="4"/>
        <v>1.0945666107878907E-2</v>
      </c>
      <c r="X33" s="160">
        <f t="shared" si="5"/>
        <v>0.15161456385727007</v>
      </c>
      <c r="Y33" s="135"/>
    </row>
    <row r="34" spans="1:25" s="136" customFormat="1" x14ac:dyDescent="0.2">
      <c r="A34" s="180">
        <v>41579</v>
      </c>
      <c r="B34" s="152">
        <v>2047631</v>
      </c>
      <c r="C34" s="153">
        <v>9373</v>
      </c>
      <c r="D34" s="152">
        <v>150798</v>
      </c>
      <c r="E34" s="154">
        <v>599</v>
      </c>
      <c r="F34" s="242">
        <v>0</v>
      </c>
      <c r="G34" s="243">
        <v>0</v>
      </c>
      <c r="H34" s="152">
        <v>102707</v>
      </c>
      <c r="I34" s="154">
        <v>5098</v>
      </c>
      <c r="J34" s="155">
        <v>60691</v>
      </c>
      <c r="K34" s="153">
        <v>5271</v>
      </c>
      <c r="L34" s="152">
        <v>4086</v>
      </c>
      <c r="M34" s="156">
        <v>0</v>
      </c>
      <c r="N34" s="155">
        <v>6078</v>
      </c>
      <c r="O34" s="153">
        <v>294</v>
      </c>
      <c r="P34" s="263">
        <v>7</v>
      </c>
      <c r="Q34" s="264">
        <v>0</v>
      </c>
      <c r="R34" s="155">
        <f t="shared" si="8"/>
        <v>2371998</v>
      </c>
      <c r="S34" s="153">
        <f t="shared" si="8"/>
        <v>20635</v>
      </c>
      <c r="T34" s="157">
        <f t="shared" si="1"/>
        <v>2392633</v>
      </c>
      <c r="U34" s="157">
        <v>15753601</v>
      </c>
      <c r="V34" s="159">
        <f t="shared" si="6"/>
        <v>3.0586548769116592E-3</v>
      </c>
      <c r="W34" s="160">
        <f t="shared" si="4"/>
        <v>6.388997268825595E-3</v>
      </c>
      <c r="X34" s="160">
        <f t="shared" si="5"/>
        <v>0.15187848162461395</v>
      </c>
      <c r="Y34" s="135"/>
    </row>
    <row r="35" spans="1:25" s="136" customFormat="1" ht="12" thickBot="1" x14ac:dyDescent="0.25">
      <c r="A35" s="182">
        <v>41609</v>
      </c>
      <c r="B35" s="183">
        <v>2046070</v>
      </c>
      <c r="C35" s="184">
        <v>9416</v>
      </c>
      <c r="D35" s="183">
        <v>150901</v>
      </c>
      <c r="E35" s="185">
        <v>601</v>
      </c>
      <c r="F35" s="248">
        <v>0</v>
      </c>
      <c r="G35" s="249">
        <v>0</v>
      </c>
      <c r="H35" s="183">
        <v>105146</v>
      </c>
      <c r="I35" s="185">
        <v>5038</v>
      </c>
      <c r="J35" s="187">
        <v>61619</v>
      </c>
      <c r="K35" s="184">
        <v>5172</v>
      </c>
      <c r="L35" s="183">
        <v>4455</v>
      </c>
      <c r="M35" s="188">
        <v>0</v>
      </c>
      <c r="N35" s="187">
        <v>6052</v>
      </c>
      <c r="O35" s="184">
        <v>294</v>
      </c>
      <c r="P35" s="267">
        <v>7</v>
      </c>
      <c r="Q35" s="268">
        <v>0</v>
      </c>
      <c r="R35" s="187">
        <f t="shared" si="8"/>
        <v>2374250</v>
      </c>
      <c r="S35" s="184">
        <f t="shared" si="8"/>
        <v>20521</v>
      </c>
      <c r="T35" s="189">
        <f t="shared" si="1"/>
        <v>2394771</v>
      </c>
      <c r="U35" s="189">
        <v>15774749</v>
      </c>
      <c r="V35" s="190">
        <f t="shared" si="6"/>
        <v>9.4941058129054069E-4</v>
      </c>
      <c r="W35" s="191">
        <f t="shared" si="4"/>
        <v>-5.524594136176399E-3</v>
      </c>
      <c r="X35" s="191">
        <f t="shared" si="5"/>
        <v>0.1518104028152841</v>
      </c>
      <c r="Y35" s="135"/>
    </row>
    <row r="36" spans="1:25" s="136" customFormat="1" x14ac:dyDescent="0.2">
      <c r="A36" s="176">
        <v>41640</v>
      </c>
      <c r="B36" s="142">
        <v>2048203</v>
      </c>
      <c r="C36" s="143">
        <v>9484</v>
      </c>
      <c r="D36" s="142">
        <v>150704</v>
      </c>
      <c r="E36" s="144">
        <v>601</v>
      </c>
      <c r="F36" s="240">
        <v>0</v>
      </c>
      <c r="G36" s="241">
        <v>0</v>
      </c>
      <c r="H36" s="142">
        <v>105152</v>
      </c>
      <c r="I36" s="144">
        <v>5023</v>
      </c>
      <c r="J36" s="145">
        <v>62796</v>
      </c>
      <c r="K36" s="143">
        <v>5166</v>
      </c>
      <c r="L36" s="142">
        <v>4485</v>
      </c>
      <c r="M36" s="178">
        <v>0</v>
      </c>
      <c r="N36" s="145">
        <v>6022</v>
      </c>
      <c r="O36" s="143">
        <v>294</v>
      </c>
      <c r="P36" s="261">
        <v>7</v>
      </c>
      <c r="Q36" s="262">
        <v>0</v>
      </c>
      <c r="R36" s="145">
        <f t="shared" si="8"/>
        <v>2377369</v>
      </c>
      <c r="S36" s="143">
        <f t="shared" si="8"/>
        <v>20568</v>
      </c>
      <c r="T36" s="146">
        <f t="shared" si="1"/>
        <v>2397937</v>
      </c>
      <c r="U36" s="147">
        <v>15795809</v>
      </c>
      <c r="V36" s="179">
        <f t="shared" si="6"/>
        <v>1.3136780035800778E-3</v>
      </c>
      <c r="W36" s="150">
        <f t="shared" si="4"/>
        <v>2.2903367282296186E-3</v>
      </c>
      <c r="X36" s="150">
        <f t="shared" si="5"/>
        <v>0.15180843222401588</v>
      </c>
      <c r="Y36" s="135"/>
    </row>
    <row r="37" spans="1:25" s="136" customFormat="1" x14ac:dyDescent="0.2">
      <c r="A37" s="180">
        <v>41671</v>
      </c>
      <c r="B37" s="152">
        <v>2055587</v>
      </c>
      <c r="C37" s="153">
        <v>9478</v>
      </c>
      <c r="D37" s="152">
        <v>150763</v>
      </c>
      <c r="E37" s="154">
        <v>601</v>
      </c>
      <c r="F37" s="242">
        <v>0</v>
      </c>
      <c r="G37" s="243">
        <v>0</v>
      </c>
      <c r="H37" s="152">
        <v>105258</v>
      </c>
      <c r="I37" s="154">
        <v>4998</v>
      </c>
      <c r="J37" s="155">
        <v>63804</v>
      </c>
      <c r="K37" s="153">
        <v>4969</v>
      </c>
      <c r="L37" s="152">
        <v>4624</v>
      </c>
      <c r="M37" s="156">
        <v>0</v>
      </c>
      <c r="N37" s="155">
        <v>6001</v>
      </c>
      <c r="O37" s="153">
        <v>294</v>
      </c>
      <c r="P37" s="263">
        <v>7</v>
      </c>
      <c r="Q37" s="264">
        <v>0</v>
      </c>
      <c r="R37" s="155">
        <f t="shared" si="8"/>
        <v>2386044</v>
      </c>
      <c r="S37" s="153">
        <f t="shared" si="8"/>
        <v>20340</v>
      </c>
      <c r="T37" s="157">
        <f t="shared" si="1"/>
        <v>2406384</v>
      </c>
      <c r="U37" s="158">
        <v>15816868.5</v>
      </c>
      <c r="V37" s="159">
        <f t="shared" si="6"/>
        <v>3.6489918056473352E-3</v>
      </c>
      <c r="W37" s="160">
        <f t="shared" si="4"/>
        <v>-1.1085180863477246E-2</v>
      </c>
      <c r="X37" s="160">
        <f t="shared" si="5"/>
        <v>0.15214035572212034</v>
      </c>
      <c r="Y37" s="135"/>
    </row>
    <row r="38" spans="1:25" s="136" customFormat="1" x14ac:dyDescent="0.2">
      <c r="A38" s="180">
        <v>41699</v>
      </c>
      <c r="B38" s="161">
        <v>2060128</v>
      </c>
      <c r="C38" s="162">
        <v>9596</v>
      </c>
      <c r="D38" s="161">
        <v>151116</v>
      </c>
      <c r="E38" s="156">
        <v>601</v>
      </c>
      <c r="F38" s="242">
        <v>0</v>
      </c>
      <c r="G38" s="243">
        <v>0</v>
      </c>
      <c r="H38" s="161">
        <v>105355</v>
      </c>
      <c r="I38" s="156">
        <v>5023</v>
      </c>
      <c r="J38" s="163">
        <v>64767</v>
      </c>
      <c r="K38" s="162">
        <v>4838</v>
      </c>
      <c r="L38" s="161">
        <v>4654</v>
      </c>
      <c r="M38" s="156">
        <v>0</v>
      </c>
      <c r="N38" s="163">
        <v>5990</v>
      </c>
      <c r="O38" s="162">
        <v>294</v>
      </c>
      <c r="P38" s="263">
        <v>0</v>
      </c>
      <c r="Q38" s="264">
        <v>0</v>
      </c>
      <c r="R38" s="163">
        <f t="shared" si="8"/>
        <v>2392010</v>
      </c>
      <c r="S38" s="162">
        <f t="shared" si="8"/>
        <v>20352</v>
      </c>
      <c r="T38" s="164">
        <f t="shared" si="1"/>
        <v>2412362</v>
      </c>
      <c r="U38" s="158">
        <v>15837928</v>
      </c>
      <c r="V38" s="159">
        <f t="shared" si="6"/>
        <v>2.5003730023419519E-3</v>
      </c>
      <c r="W38" s="160">
        <f t="shared" si="4"/>
        <v>5.8997050147492625E-4</v>
      </c>
      <c r="X38" s="160">
        <f t="shared" si="5"/>
        <v>0.152315504906955</v>
      </c>
      <c r="Y38" s="135"/>
    </row>
    <row r="39" spans="1:25" s="136" customFormat="1" x14ac:dyDescent="0.2">
      <c r="A39" s="180">
        <v>41730</v>
      </c>
      <c r="B39" s="152">
        <v>2058471</v>
      </c>
      <c r="C39" s="153">
        <v>9717</v>
      </c>
      <c r="D39" s="152">
        <v>151061</v>
      </c>
      <c r="E39" s="154">
        <v>601</v>
      </c>
      <c r="F39" s="242">
        <v>0</v>
      </c>
      <c r="G39" s="243">
        <v>0</v>
      </c>
      <c r="H39" s="152">
        <v>105340</v>
      </c>
      <c r="I39" s="154">
        <v>5052</v>
      </c>
      <c r="J39" s="155">
        <v>65638</v>
      </c>
      <c r="K39" s="153">
        <v>4832</v>
      </c>
      <c r="L39" s="152">
        <v>4654</v>
      </c>
      <c r="M39" s="156">
        <v>0</v>
      </c>
      <c r="N39" s="155">
        <v>5948</v>
      </c>
      <c r="O39" s="153">
        <v>294</v>
      </c>
      <c r="P39" s="263">
        <v>0</v>
      </c>
      <c r="Q39" s="264">
        <v>0</v>
      </c>
      <c r="R39" s="155">
        <f t="shared" si="8"/>
        <v>2391112</v>
      </c>
      <c r="S39" s="153">
        <f t="shared" si="8"/>
        <v>20496</v>
      </c>
      <c r="T39" s="157">
        <f t="shared" si="1"/>
        <v>2411608</v>
      </c>
      <c r="U39" s="158">
        <v>15858988</v>
      </c>
      <c r="V39" s="159">
        <f t="shared" si="6"/>
        <v>-3.7541649073373441E-4</v>
      </c>
      <c r="W39" s="160">
        <f t="shared" si="4"/>
        <v>7.0754716981132077E-3</v>
      </c>
      <c r="X39" s="160">
        <f t="shared" si="5"/>
        <v>0.15206569296855513</v>
      </c>
      <c r="Y39" s="135"/>
    </row>
    <row r="40" spans="1:25" s="136" customFormat="1" x14ac:dyDescent="0.2">
      <c r="A40" s="180">
        <v>41760</v>
      </c>
      <c r="B40" s="152">
        <v>2057128</v>
      </c>
      <c r="C40" s="153">
        <v>9650</v>
      </c>
      <c r="D40" s="152">
        <v>151121</v>
      </c>
      <c r="E40" s="154">
        <v>592</v>
      </c>
      <c r="F40" s="242">
        <v>0</v>
      </c>
      <c r="G40" s="243">
        <v>0</v>
      </c>
      <c r="H40" s="152">
        <v>105577</v>
      </c>
      <c r="I40" s="154">
        <v>5062</v>
      </c>
      <c r="J40" s="155">
        <v>66492</v>
      </c>
      <c r="K40" s="153">
        <v>4880</v>
      </c>
      <c r="L40" s="152">
        <v>4914</v>
      </c>
      <c r="M40" s="156">
        <v>0</v>
      </c>
      <c r="N40" s="155">
        <v>5907</v>
      </c>
      <c r="O40" s="153">
        <v>294</v>
      </c>
      <c r="P40" s="263">
        <v>0</v>
      </c>
      <c r="Q40" s="264">
        <v>0</v>
      </c>
      <c r="R40" s="155">
        <f t="shared" si="8"/>
        <v>2391139</v>
      </c>
      <c r="S40" s="153">
        <f t="shared" si="8"/>
        <v>20478</v>
      </c>
      <c r="T40" s="157">
        <f t="shared" si="1"/>
        <v>2411617</v>
      </c>
      <c r="U40" s="158">
        <v>15880047.749999998</v>
      </c>
      <c r="V40" s="159">
        <f t="shared" si="6"/>
        <v>1.1291817363636668E-5</v>
      </c>
      <c r="W40" s="160">
        <f t="shared" si="4"/>
        <v>-8.7822014051522248E-4</v>
      </c>
      <c r="X40" s="160">
        <f t="shared" si="5"/>
        <v>0.15186459373209379</v>
      </c>
      <c r="Y40" s="135"/>
    </row>
    <row r="41" spans="1:25" s="136" customFormat="1" x14ac:dyDescent="0.2">
      <c r="A41" s="180">
        <v>41791</v>
      </c>
      <c r="B41" s="152">
        <v>2057405</v>
      </c>
      <c r="C41" s="153">
        <v>9654</v>
      </c>
      <c r="D41" s="152">
        <v>151172</v>
      </c>
      <c r="E41" s="154">
        <v>602</v>
      </c>
      <c r="F41" s="242">
        <v>0</v>
      </c>
      <c r="G41" s="243">
        <v>0</v>
      </c>
      <c r="H41" s="152">
        <v>106411</v>
      </c>
      <c r="I41" s="154">
        <v>5106</v>
      </c>
      <c r="J41" s="155">
        <v>67304</v>
      </c>
      <c r="K41" s="153">
        <v>4876</v>
      </c>
      <c r="L41" s="152">
        <v>4854</v>
      </c>
      <c r="M41" s="156">
        <v>0</v>
      </c>
      <c r="N41" s="155">
        <v>5889</v>
      </c>
      <c r="O41" s="153">
        <v>294</v>
      </c>
      <c r="P41" s="263">
        <v>0</v>
      </c>
      <c r="Q41" s="264">
        <v>0</v>
      </c>
      <c r="R41" s="155">
        <f t="shared" si="8"/>
        <v>2393035</v>
      </c>
      <c r="S41" s="153">
        <f t="shared" si="8"/>
        <v>20532</v>
      </c>
      <c r="T41" s="157">
        <f t="shared" si="1"/>
        <v>2413567</v>
      </c>
      <c r="U41" s="158">
        <v>15901108</v>
      </c>
      <c r="V41" s="159">
        <f t="shared" si="6"/>
        <v>7.9292755460891231E-4</v>
      </c>
      <c r="W41" s="160">
        <f t="shared" si="4"/>
        <v>2.6369762672135951E-3</v>
      </c>
      <c r="X41" s="160">
        <f t="shared" si="5"/>
        <v>0.15178608937188529</v>
      </c>
      <c r="Y41" s="135"/>
    </row>
    <row r="42" spans="1:25" s="136" customFormat="1" x14ac:dyDescent="0.2">
      <c r="A42" s="180">
        <v>41821</v>
      </c>
      <c r="B42" s="152">
        <v>2050319</v>
      </c>
      <c r="C42" s="153">
        <v>9700</v>
      </c>
      <c r="D42" s="152">
        <v>151375</v>
      </c>
      <c r="E42" s="154">
        <v>592</v>
      </c>
      <c r="F42" s="242">
        <v>0</v>
      </c>
      <c r="G42" s="243">
        <v>0</v>
      </c>
      <c r="H42" s="152">
        <v>107128</v>
      </c>
      <c r="I42" s="154">
        <v>5095</v>
      </c>
      <c r="J42" s="155">
        <v>67895</v>
      </c>
      <c r="K42" s="153">
        <v>4808</v>
      </c>
      <c r="L42" s="152">
        <v>4854</v>
      </c>
      <c r="M42" s="156">
        <v>0</v>
      </c>
      <c r="N42" s="155">
        <v>5863</v>
      </c>
      <c r="O42" s="153">
        <v>294</v>
      </c>
      <c r="P42" s="263">
        <v>0</v>
      </c>
      <c r="Q42" s="264">
        <v>0</v>
      </c>
      <c r="R42" s="155">
        <f t="shared" si="8"/>
        <v>2387434</v>
      </c>
      <c r="S42" s="153">
        <f t="shared" si="8"/>
        <v>20489</v>
      </c>
      <c r="T42" s="157">
        <f t="shared" si="1"/>
        <v>2407923</v>
      </c>
      <c r="U42" s="158">
        <v>15922167</v>
      </c>
      <c r="V42" s="159">
        <f t="shared" si="6"/>
        <v>-2.340542449232878E-3</v>
      </c>
      <c r="W42" s="160">
        <f t="shared" si="4"/>
        <v>-2.0942918371322813E-3</v>
      </c>
      <c r="X42" s="160">
        <f t="shared" si="5"/>
        <v>0.15123085946780987</v>
      </c>
      <c r="Y42" s="135"/>
    </row>
    <row r="43" spans="1:25" s="136" customFormat="1" x14ac:dyDescent="0.2">
      <c r="A43" s="180">
        <v>41852</v>
      </c>
      <c r="B43" s="152">
        <v>2053112</v>
      </c>
      <c r="C43" s="153">
        <v>9824</v>
      </c>
      <c r="D43" s="152">
        <v>151252</v>
      </c>
      <c r="E43" s="154">
        <v>602</v>
      </c>
      <c r="F43" s="242">
        <v>0</v>
      </c>
      <c r="G43" s="243">
        <v>0</v>
      </c>
      <c r="H43" s="152">
        <v>107298</v>
      </c>
      <c r="I43" s="154">
        <v>5088</v>
      </c>
      <c r="J43" s="155">
        <v>68726</v>
      </c>
      <c r="K43" s="153">
        <v>4658</v>
      </c>
      <c r="L43" s="152">
        <v>4722</v>
      </c>
      <c r="M43" s="156">
        <v>0</v>
      </c>
      <c r="N43" s="155">
        <v>5831</v>
      </c>
      <c r="O43" s="153">
        <v>294</v>
      </c>
      <c r="P43" s="263">
        <v>0</v>
      </c>
      <c r="Q43" s="264">
        <v>0</v>
      </c>
      <c r="R43" s="155">
        <f t="shared" si="8"/>
        <v>2390941</v>
      </c>
      <c r="S43" s="153">
        <f t="shared" si="8"/>
        <v>20466</v>
      </c>
      <c r="T43" s="157">
        <f t="shared" si="1"/>
        <v>2411407</v>
      </c>
      <c r="U43" s="158">
        <v>15943226.999999998</v>
      </c>
      <c r="V43" s="159">
        <f t="shared" si="6"/>
        <v>1.4689411309380699E-3</v>
      </c>
      <c r="W43" s="160">
        <f t="shared" si="4"/>
        <v>-1.1225535653277368E-3</v>
      </c>
      <c r="X43" s="160">
        <f t="shared" si="5"/>
        <v>0.15124961841163023</v>
      </c>
      <c r="Y43" s="135"/>
    </row>
    <row r="44" spans="1:25" s="136" customFormat="1" x14ac:dyDescent="0.2">
      <c r="A44" s="180">
        <v>41883</v>
      </c>
      <c r="B44" s="152">
        <v>2049886</v>
      </c>
      <c r="C44" s="153">
        <v>9778</v>
      </c>
      <c r="D44" s="152">
        <v>151252</v>
      </c>
      <c r="E44" s="154">
        <v>602</v>
      </c>
      <c r="F44" s="242">
        <v>0</v>
      </c>
      <c r="G44" s="243">
        <v>0</v>
      </c>
      <c r="H44" s="152">
        <v>107062</v>
      </c>
      <c r="I44" s="154">
        <v>5074</v>
      </c>
      <c r="J44" s="155">
        <v>69634</v>
      </c>
      <c r="K44" s="153">
        <v>4390</v>
      </c>
      <c r="L44" s="152">
        <v>4922</v>
      </c>
      <c r="M44" s="156">
        <v>0</v>
      </c>
      <c r="N44" s="155">
        <v>5819</v>
      </c>
      <c r="O44" s="153">
        <v>294</v>
      </c>
      <c r="P44" s="263">
        <v>0</v>
      </c>
      <c r="Q44" s="264">
        <v>0</v>
      </c>
      <c r="R44" s="155">
        <f t="shared" si="8"/>
        <v>2388575</v>
      </c>
      <c r="S44" s="153">
        <f t="shared" si="8"/>
        <v>20138</v>
      </c>
      <c r="T44" s="157">
        <f t="shared" si="1"/>
        <v>2408713</v>
      </c>
      <c r="U44" s="158">
        <v>15964286.749999996</v>
      </c>
      <c r="V44" s="159">
        <f t="shared" si="6"/>
        <v>-9.8956854226013948E-4</v>
      </c>
      <c r="W44" s="160">
        <f t="shared" si="4"/>
        <v>-1.6026580670380142E-2</v>
      </c>
      <c r="X44" s="160">
        <f t="shared" si="5"/>
        <v>0.1508813414417027</v>
      </c>
      <c r="Y44" s="135"/>
    </row>
    <row r="45" spans="1:25" s="136" customFormat="1" x14ac:dyDescent="0.2">
      <c r="A45" s="180">
        <v>41913</v>
      </c>
      <c r="B45" s="152">
        <v>2063588</v>
      </c>
      <c r="C45" s="153">
        <v>9481</v>
      </c>
      <c r="D45" s="152">
        <v>151125</v>
      </c>
      <c r="E45" s="154">
        <v>596</v>
      </c>
      <c r="F45" s="242">
        <v>0</v>
      </c>
      <c r="G45" s="243">
        <v>0</v>
      </c>
      <c r="H45" s="152">
        <v>107279</v>
      </c>
      <c r="I45" s="154">
        <v>5032</v>
      </c>
      <c r="J45" s="155">
        <v>70457</v>
      </c>
      <c r="K45" s="153">
        <v>4501</v>
      </c>
      <c r="L45" s="152">
        <v>5010</v>
      </c>
      <c r="M45" s="156">
        <v>0</v>
      </c>
      <c r="N45" s="155">
        <v>5814</v>
      </c>
      <c r="O45" s="153">
        <v>294</v>
      </c>
      <c r="P45" s="263">
        <v>0</v>
      </c>
      <c r="Q45" s="264">
        <v>0</v>
      </c>
      <c r="R45" s="155">
        <f t="shared" si="8"/>
        <v>2403273</v>
      </c>
      <c r="S45" s="153">
        <f t="shared" si="8"/>
        <v>19904</v>
      </c>
      <c r="T45" s="157">
        <f t="shared" si="1"/>
        <v>2423177</v>
      </c>
      <c r="U45" s="158">
        <v>15985346.5</v>
      </c>
      <c r="V45" s="159">
        <f t="shared" si="6"/>
        <v>6.1534596987743734E-3</v>
      </c>
      <c r="W45" s="160">
        <f t="shared" si="4"/>
        <v>-1.1619823219783493E-2</v>
      </c>
      <c r="X45" s="160">
        <f t="shared" si="5"/>
        <v>0.15158739286633544</v>
      </c>
      <c r="Y45" s="135"/>
    </row>
    <row r="46" spans="1:25" s="136" customFormat="1" x14ac:dyDescent="0.2">
      <c r="A46" s="180">
        <v>41944</v>
      </c>
      <c r="B46" s="152">
        <v>2076562</v>
      </c>
      <c r="C46" s="153">
        <v>9586</v>
      </c>
      <c r="D46" s="152">
        <v>151153</v>
      </c>
      <c r="E46" s="154">
        <v>607</v>
      </c>
      <c r="F46" s="242">
        <v>0</v>
      </c>
      <c r="G46" s="243">
        <v>0</v>
      </c>
      <c r="H46" s="152">
        <v>107261</v>
      </c>
      <c r="I46" s="154">
        <v>5015</v>
      </c>
      <c r="J46" s="155">
        <v>71158</v>
      </c>
      <c r="K46" s="153">
        <v>4283</v>
      </c>
      <c r="L46" s="152">
        <v>5510</v>
      </c>
      <c r="M46" s="156">
        <v>0</v>
      </c>
      <c r="N46" s="155">
        <v>5809</v>
      </c>
      <c r="O46" s="153">
        <v>294</v>
      </c>
      <c r="P46" s="263">
        <v>0</v>
      </c>
      <c r="Q46" s="264">
        <v>0</v>
      </c>
      <c r="R46" s="155">
        <f t="shared" si="8"/>
        <v>2417453</v>
      </c>
      <c r="S46" s="153">
        <f t="shared" si="8"/>
        <v>19785</v>
      </c>
      <c r="T46" s="157">
        <f t="shared" si="1"/>
        <v>2437238</v>
      </c>
      <c r="U46" s="158">
        <v>16006406</v>
      </c>
      <c r="V46" s="159">
        <f t="shared" si="6"/>
        <v>5.9002868171863952E-3</v>
      </c>
      <c r="W46" s="160">
        <f t="shared" ref="W46:W75" si="9">(S46-S45)/S45</f>
        <v>-5.9786977491961416E-3</v>
      </c>
      <c r="X46" s="160">
        <f t="shared" si="5"/>
        <v>0.15226641133556151</v>
      </c>
      <c r="Y46" s="135"/>
    </row>
    <row r="47" spans="1:25" s="136" customFormat="1" ht="12" thickBot="1" x14ac:dyDescent="0.25">
      <c r="A47" s="182">
        <v>41974</v>
      </c>
      <c r="B47" s="183">
        <v>2080736</v>
      </c>
      <c r="C47" s="184">
        <v>9584</v>
      </c>
      <c r="D47" s="183">
        <v>150808</v>
      </c>
      <c r="E47" s="185">
        <v>597</v>
      </c>
      <c r="F47" s="248">
        <v>0</v>
      </c>
      <c r="G47" s="249">
        <v>0</v>
      </c>
      <c r="H47" s="183">
        <v>107094</v>
      </c>
      <c r="I47" s="185">
        <v>4978</v>
      </c>
      <c r="J47" s="187">
        <v>71781</v>
      </c>
      <c r="K47" s="184">
        <v>4056</v>
      </c>
      <c r="L47" s="183">
        <v>5880</v>
      </c>
      <c r="M47" s="188">
        <v>0</v>
      </c>
      <c r="N47" s="187">
        <v>5882</v>
      </c>
      <c r="O47" s="184">
        <v>294</v>
      </c>
      <c r="P47" s="267">
        <v>0</v>
      </c>
      <c r="Q47" s="268">
        <v>0</v>
      </c>
      <c r="R47" s="187">
        <f t="shared" si="8"/>
        <v>2422181</v>
      </c>
      <c r="S47" s="184">
        <f t="shared" si="8"/>
        <v>19509</v>
      </c>
      <c r="T47" s="189">
        <f t="shared" si="1"/>
        <v>2441690</v>
      </c>
      <c r="U47" s="192">
        <v>16027465.999999996</v>
      </c>
      <c r="V47" s="190">
        <f t="shared" si="6"/>
        <v>1.9557774235941711E-3</v>
      </c>
      <c r="W47" s="191">
        <f t="shared" si="9"/>
        <v>-1.3949962092494314E-2</v>
      </c>
      <c r="X47" s="191">
        <f t="shared" si="5"/>
        <v>0.15234410729681164</v>
      </c>
      <c r="Y47" s="135"/>
    </row>
    <row r="48" spans="1:25" s="136" customFormat="1" x14ac:dyDescent="0.2">
      <c r="A48" s="193">
        <v>42005</v>
      </c>
      <c r="B48" s="194">
        <v>2082868</v>
      </c>
      <c r="C48" s="195">
        <v>9525</v>
      </c>
      <c r="D48" s="194">
        <v>150963</v>
      </c>
      <c r="E48" s="196">
        <v>607</v>
      </c>
      <c r="F48" s="250">
        <v>0</v>
      </c>
      <c r="G48" s="251">
        <v>0</v>
      </c>
      <c r="H48" s="194">
        <v>107575</v>
      </c>
      <c r="I48" s="196">
        <v>4935</v>
      </c>
      <c r="J48" s="197">
        <v>72103</v>
      </c>
      <c r="K48" s="195">
        <v>4029</v>
      </c>
      <c r="L48" s="194">
        <v>5967</v>
      </c>
      <c r="M48" s="198">
        <v>0</v>
      </c>
      <c r="N48" s="197">
        <v>5883</v>
      </c>
      <c r="O48" s="195">
        <v>294</v>
      </c>
      <c r="P48" s="269">
        <v>0</v>
      </c>
      <c r="Q48" s="270">
        <v>0</v>
      </c>
      <c r="R48" s="197">
        <f t="shared" si="8"/>
        <v>2425359</v>
      </c>
      <c r="S48" s="195">
        <f t="shared" si="8"/>
        <v>19390</v>
      </c>
      <c r="T48" s="199">
        <f t="shared" si="1"/>
        <v>2444749</v>
      </c>
      <c r="U48" s="200">
        <v>16048414</v>
      </c>
      <c r="V48" s="201">
        <f t="shared" si="6"/>
        <v>1.3120406773895097E-3</v>
      </c>
      <c r="W48" s="202">
        <f t="shared" si="9"/>
        <v>-6.0997488338715468E-3</v>
      </c>
      <c r="X48" s="202">
        <f t="shared" si="5"/>
        <v>0.15233586321987955</v>
      </c>
      <c r="Y48" s="135"/>
    </row>
    <row r="49" spans="1:25" s="175" customFormat="1" x14ac:dyDescent="0.2">
      <c r="A49" s="203">
        <v>42036</v>
      </c>
      <c r="B49" s="161">
        <v>2103539</v>
      </c>
      <c r="C49" s="162">
        <v>9573</v>
      </c>
      <c r="D49" s="161">
        <v>150957</v>
      </c>
      <c r="E49" s="156">
        <v>607</v>
      </c>
      <c r="F49" s="242">
        <v>0</v>
      </c>
      <c r="G49" s="243">
        <v>0</v>
      </c>
      <c r="H49" s="161">
        <v>108189</v>
      </c>
      <c r="I49" s="156">
        <v>4929</v>
      </c>
      <c r="J49" s="163">
        <v>72365</v>
      </c>
      <c r="K49" s="162">
        <v>4056</v>
      </c>
      <c r="L49" s="161">
        <v>5974</v>
      </c>
      <c r="M49" s="156">
        <v>0</v>
      </c>
      <c r="N49" s="163">
        <v>5896</v>
      </c>
      <c r="O49" s="162">
        <v>294</v>
      </c>
      <c r="P49" s="263">
        <v>0</v>
      </c>
      <c r="Q49" s="264">
        <v>0</v>
      </c>
      <c r="R49" s="163">
        <f t="shared" si="8"/>
        <v>2446920</v>
      </c>
      <c r="S49" s="162">
        <f t="shared" si="8"/>
        <v>19459</v>
      </c>
      <c r="T49" s="164">
        <f>R49+S49</f>
        <v>2466379</v>
      </c>
      <c r="U49" s="204">
        <v>16069362</v>
      </c>
      <c r="V49" s="205">
        <f t="shared" ref="V49:V75" si="10">(R49-R48)/R48</f>
        <v>8.8898179609699021E-3</v>
      </c>
      <c r="W49" s="206">
        <f t="shared" si="9"/>
        <v>3.558535327488396E-3</v>
      </c>
      <c r="X49" s="206">
        <f t="shared" si="5"/>
        <v>0.15348331813048957</v>
      </c>
      <c r="Y49" s="174"/>
    </row>
    <row r="50" spans="1:25" s="136" customFormat="1" x14ac:dyDescent="0.2">
      <c r="A50" s="180">
        <v>42064</v>
      </c>
      <c r="B50" s="161">
        <v>2098673</v>
      </c>
      <c r="C50" s="162">
        <v>9664</v>
      </c>
      <c r="D50" s="161">
        <v>151688</v>
      </c>
      <c r="E50" s="156">
        <v>597</v>
      </c>
      <c r="F50" s="242">
        <v>0</v>
      </c>
      <c r="G50" s="243">
        <v>0</v>
      </c>
      <c r="H50" s="161">
        <v>108371</v>
      </c>
      <c r="I50" s="156">
        <v>4939</v>
      </c>
      <c r="J50" s="163">
        <v>73417</v>
      </c>
      <c r="K50" s="162">
        <v>3843</v>
      </c>
      <c r="L50" s="161">
        <v>6174</v>
      </c>
      <c r="M50" s="156">
        <v>0</v>
      </c>
      <c r="N50" s="163">
        <v>5878</v>
      </c>
      <c r="O50" s="162">
        <v>294</v>
      </c>
      <c r="P50" s="263">
        <v>0</v>
      </c>
      <c r="Q50" s="264">
        <v>0</v>
      </c>
      <c r="R50" s="155">
        <f t="shared" si="8"/>
        <v>2444201</v>
      </c>
      <c r="S50" s="153">
        <f t="shared" si="8"/>
        <v>19337</v>
      </c>
      <c r="T50" s="157">
        <f t="shared" si="1"/>
        <v>2463538</v>
      </c>
      <c r="U50" s="158">
        <v>16090311</v>
      </c>
      <c r="V50" s="159">
        <f t="shared" si="10"/>
        <v>-1.1111928465172543E-3</v>
      </c>
      <c r="W50" s="160">
        <f t="shared" si="9"/>
        <v>-6.269592476489028E-3</v>
      </c>
      <c r="X50" s="160">
        <f t="shared" si="5"/>
        <v>0.15310692254487809</v>
      </c>
      <c r="Y50" s="135"/>
    </row>
    <row r="51" spans="1:25" s="136" customFormat="1" x14ac:dyDescent="0.2">
      <c r="A51" s="203">
        <v>42095</v>
      </c>
      <c r="B51" s="161">
        <v>2106683</v>
      </c>
      <c r="C51" s="162">
        <v>9713</v>
      </c>
      <c r="D51" s="161">
        <v>152024</v>
      </c>
      <c r="E51" s="156">
        <v>606</v>
      </c>
      <c r="F51" s="242">
        <v>0</v>
      </c>
      <c r="G51" s="243">
        <v>0</v>
      </c>
      <c r="H51" s="161">
        <v>108570</v>
      </c>
      <c r="I51" s="156">
        <v>4906</v>
      </c>
      <c r="J51" s="163">
        <v>74415</v>
      </c>
      <c r="K51" s="162">
        <v>3833</v>
      </c>
      <c r="L51" s="161">
        <v>6254</v>
      </c>
      <c r="M51" s="156">
        <v>0</v>
      </c>
      <c r="N51" s="163">
        <v>5802</v>
      </c>
      <c r="O51" s="162">
        <v>294</v>
      </c>
      <c r="P51" s="263">
        <v>0</v>
      </c>
      <c r="Q51" s="264">
        <v>0</v>
      </c>
      <c r="R51" s="155">
        <f t="shared" si="8"/>
        <v>2453748</v>
      </c>
      <c r="S51" s="153">
        <f t="shared" si="8"/>
        <v>19352</v>
      </c>
      <c r="T51" s="157">
        <f t="shared" si="1"/>
        <v>2473100</v>
      </c>
      <c r="U51" s="158">
        <v>16111259</v>
      </c>
      <c r="V51" s="159">
        <f t="shared" si="10"/>
        <v>3.9059799091809553E-3</v>
      </c>
      <c r="W51" s="160">
        <f t="shared" si="9"/>
        <v>7.7571495061281486E-4</v>
      </c>
      <c r="X51" s="160">
        <f t="shared" si="5"/>
        <v>0.15350134958416348</v>
      </c>
      <c r="Y51" s="135"/>
    </row>
    <row r="52" spans="1:25" s="136" customFormat="1" x14ac:dyDescent="0.2">
      <c r="A52" s="207">
        <v>42125</v>
      </c>
      <c r="B52" s="208">
        <v>2115499</v>
      </c>
      <c r="C52" s="167">
        <v>9509</v>
      </c>
      <c r="D52" s="166">
        <v>151977</v>
      </c>
      <c r="E52" s="168">
        <v>600</v>
      </c>
      <c r="F52" s="244">
        <v>0</v>
      </c>
      <c r="G52" s="245">
        <v>0</v>
      </c>
      <c r="H52" s="166">
        <v>106707</v>
      </c>
      <c r="I52" s="168">
        <v>4730</v>
      </c>
      <c r="J52" s="169">
        <v>75489</v>
      </c>
      <c r="K52" s="167">
        <v>3868</v>
      </c>
      <c r="L52" s="166">
        <v>6224</v>
      </c>
      <c r="M52" s="168">
        <v>0</v>
      </c>
      <c r="N52" s="169">
        <v>5860</v>
      </c>
      <c r="O52" s="167">
        <v>294</v>
      </c>
      <c r="P52" s="265">
        <v>0</v>
      </c>
      <c r="Q52" s="266">
        <v>0</v>
      </c>
      <c r="R52" s="209">
        <f t="shared" si="8"/>
        <v>2461756</v>
      </c>
      <c r="S52" s="210">
        <f t="shared" si="8"/>
        <v>19001</v>
      </c>
      <c r="T52" s="211">
        <f t="shared" si="1"/>
        <v>2480757</v>
      </c>
      <c r="U52" s="212">
        <v>16132206.8333333</v>
      </c>
      <c r="V52" s="213">
        <f t="shared" si="10"/>
        <v>3.2635788190148295E-3</v>
      </c>
      <c r="W52" s="214">
        <f t="shared" si="9"/>
        <v>-1.8137660190161223E-2</v>
      </c>
      <c r="X52" s="214">
        <f t="shared" si="5"/>
        <v>0.15377666711253143</v>
      </c>
      <c r="Y52" s="135"/>
    </row>
    <row r="53" spans="1:25" s="136" customFormat="1" x14ac:dyDescent="0.2">
      <c r="A53" s="180">
        <v>42156</v>
      </c>
      <c r="B53" s="152">
        <v>2120660</v>
      </c>
      <c r="C53" s="162">
        <v>9483</v>
      </c>
      <c r="D53" s="161">
        <v>152119</v>
      </c>
      <c r="E53" s="156">
        <v>610</v>
      </c>
      <c r="F53" s="242">
        <v>0</v>
      </c>
      <c r="G53" s="243">
        <v>0</v>
      </c>
      <c r="H53" s="161">
        <v>107217</v>
      </c>
      <c r="I53" s="156">
        <v>4694</v>
      </c>
      <c r="J53" s="163">
        <v>76443</v>
      </c>
      <c r="K53" s="162">
        <v>3864</v>
      </c>
      <c r="L53" s="161">
        <v>6314</v>
      </c>
      <c r="M53" s="156">
        <v>0</v>
      </c>
      <c r="N53" s="163">
        <v>5851</v>
      </c>
      <c r="O53" s="162">
        <v>294</v>
      </c>
      <c r="P53" s="263">
        <v>0</v>
      </c>
      <c r="Q53" s="264">
        <v>0</v>
      </c>
      <c r="R53" s="215">
        <f t="shared" si="8"/>
        <v>2468604</v>
      </c>
      <c r="S53" s="153">
        <f t="shared" si="8"/>
        <v>18945</v>
      </c>
      <c r="T53" s="157">
        <f t="shared" si="1"/>
        <v>2487549</v>
      </c>
      <c r="U53" s="158">
        <v>16153155</v>
      </c>
      <c r="V53" s="159">
        <f t="shared" si="10"/>
        <v>2.7817541624758912E-3</v>
      </c>
      <c r="W53" s="160">
        <f t="shared" si="9"/>
        <v>-2.9472133045629176E-3</v>
      </c>
      <c r="X53" s="160">
        <f t="shared" si="5"/>
        <v>0.15399771747376906</v>
      </c>
      <c r="Y53" s="135"/>
    </row>
    <row r="54" spans="1:25" s="136" customFormat="1" x14ac:dyDescent="0.2">
      <c r="A54" s="180">
        <v>42186</v>
      </c>
      <c r="B54" s="152">
        <v>2126481</v>
      </c>
      <c r="C54" s="162">
        <v>9503</v>
      </c>
      <c r="D54" s="161">
        <v>152808</v>
      </c>
      <c r="E54" s="156">
        <v>612</v>
      </c>
      <c r="F54" s="246">
        <v>0</v>
      </c>
      <c r="G54" s="247">
        <v>0</v>
      </c>
      <c r="H54" s="161">
        <v>107813</v>
      </c>
      <c r="I54" s="156">
        <v>4653</v>
      </c>
      <c r="J54" s="163">
        <v>77244</v>
      </c>
      <c r="K54" s="162">
        <v>3897</v>
      </c>
      <c r="L54" s="161">
        <v>6684</v>
      </c>
      <c r="M54" s="181">
        <v>0</v>
      </c>
      <c r="N54" s="163">
        <f>6085+43</f>
        <v>6128</v>
      </c>
      <c r="O54" s="162">
        <v>294</v>
      </c>
      <c r="P54" s="263">
        <v>0</v>
      </c>
      <c r="Q54" s="257">
        <v>0</v>
      </c>
      <c r="R54" s="155">
        <f t="shared" si="8"/>
        <v>2477158</v>
      </c>
      <c r="S54" s="162">
        <f t="shared" si="8"/>
        <v>18959</v>
      </c>
      <c r="T54" s="157">
        <f t="shared" si="1"/>
        <v>2496117</v>
      </c>
      <c r="U54" s="204">
        <v>16174103.1666667</v>
      </c>
      <c r="V54" s="159">
        <f t="shared" si="10"/>
        <v>3.4651163167523022E-3</v>
      </c>
      <c r="W54" s="160">
        <f t="shared" si="9"/>
        <v>7.3898126154658223E-4</v>
      </c>
      <c r="X54" s="160">
        <f t="shared" si="5"/>
        <v>0.15432800040154693</v>
      </c>
      <c r="Y54" s="135"/>
    </row>
    <row r="55" spans="1:25" s="136" customFormat="1" x14ac:dyDescent="0.2">
      <c r="A55" s="180">
        <v>42217</v>
      </c>
      <c r="B55" s="152">
        <v>2130771</v>
      </c>
      <c r="C55" s="153">
        <v>9483</v>
      </c>
      <c r="D55" s="152">
        <v>151164</v>
      </c>
      <c r="E55" s="154">
        <v>613</v>
      </c>
      <c r="F55" s="246">
        <v>0</v>
      </c>
      <c r="G55" s="247">
        <v>0</v>
      </c>
      <c r="H55" s="152">
        <v>108079</v>
      </c>
      <c r="I55" s="154">
        <v>4644</v>
      </c>
      <c r="J55" s="155">
        <v>78047</v>
      </c>
      <c r="K55" s="153">
        <v>3852</v>
      </c>
      <c r="L55" s="152">
        <v>6694</v>
      </c>
      <c r="M55" s="156">
        <v>0</v>
      </c>
      <c r="N55" s="155">
        <v>5755</v>
      </c>
      <c r="O55" s="153">
        <v>133</v>
      </c>
      <c r="P55" s="256">
        <v>0</v>
      </c>
      <c r="Q55" s="257">
        <v>0</v>
      </c>
      <c r="R55" s="155">
        <f t="shared" si="8"/>
        <v>2480510</v>
      </c>
      <c r="S55" s="162">
        <f t="shared" si="8"/>
        <v>18725</v>
      </c>
      <c r="T55" s="157">
        <f t="shared" si="1"/>
        <v>2499235</v>
      </c>
      <c r="U55" s="204">
        <v>16195051.3333333</v>
      </c>
      <c r="V55" s="159">
        <f t="shared" si="10"/>
        <v>1.3531635850438284E-3</v>
      </c>
      <c r="W55" s="160">
        <f t="shared" si="9"/>
        <v>-1.2342423123582467E-2</v>
      </c>
      <c r="X55" s="160">
        <f t="shared" si="5"/>
        <v>0.1543209063410608</v>
      </c>
      <c r="Y55" s="135"/>
    </row>
    <row r="56" spans="1:25" s="136" customFormat="1" x14ac:dyDescent="0.2">
      <c r="A56" s="180">
        <v>42248</v>
      </c>
      <c r="B56" s="152">
        <v>2142176</v>
      </c>
      <c r="C56" s="153">
        <v>9551</v>
      </c>
      <c r="D56" s="152">
        <v>151456</v>
      </c>
      <c r="E56" s="154">
        <v>613</v>
      </c>
      <c r="F56" s="246">
        <v>0</v>
      </c>
      <c r="G56" s="247">
        <v>0</v>
      </c>
      <c r="H56" s="152">
        <v>108382</v>
      </c>
      <c r="I56" s="154">
        <v>4621</v>
      </c>
      <c r="J56" s="155">
        <v>78830</v>
      </c>
      <c r="K56" s="153">
        <v>3783</v>
      </c>
      <c r="L56" s="152">
        <v>6698</v>
      </c>
      <c r="M56" s="156">
        <v>0</v>
      </c>
      <c r="N56" s="155">
        <v>5947</v>
      </c>
      <c r="O56" s="153">
        <v>133</v>
      </c>
      <c r="P56" s="256">
        <v>0</v>
      </c>
      <c r="Q56" s="257">
        <v>0</v>
      </c>
      <c r="R56" s="155">
        <f t="shared" si="8"/>
        <v>2493489</v>
      </c>
      <c r="S56" s="162">
        <f t="shared" si="8"/>
        <v>18701</v>
      </c>
      <c r="T56" s="157">
        <f t="shared" si="1"/>
        <v>2512190</v>
      </c>
      <c r="U56" s="204">
        <v>16215999.5</v>
      </c>
      <c r="V56" s="159">
        <f t="shared" si="10"/>
        <v>5.2323917258950779E-3</v>
      </c>
      <c r="W56" s="160">
        <f t="shared" si="9"/>
        <v>-1.2817089452603471E-3</v>
      </c>
      <c r="X56" s="160">
        <f t="shared" si="5"/>
        <v>0.15492045371609686</v>
      </c>
      <c r="Y56" s="135"/>
    </row>
    <row r="57" spans="1:25" s="136" customFormat="1" x14ac:dyDescent="0.2">
      <c r="A57" s="180">
        <v>42278</v>
      </c>
      <c r="B57" s="152">
        <v>2149437</v>
      </c>
      <c r="C57" s="153">
        <v>9558</v>
      </c>
      <c r="D57" s="152">
        <v>149139</v>
      </c>
      <c r="E57" s="154">
        <v>613</v>
      </c>
      <c r="F57" s="246">
        <v>0</v>
      </c>
      <c r="G57" s="247">
        <v>0</v>
      </c>
      <c r="H57" s="152">
        <v>109016</v>
      </c>
      <c r="I57" s="154">
        <v>4615</v>
      </c>
      <c r="J57" s="155">
        <v>79627</v>
      </c>
      <c r="K57" s="153">
        <v>3697</v>
      </c>
      <c r="L57" s="152">
        <v>6784</v>
      </c>
      <c r="M57" s="156">
        <v>0</v>
      </c>
      <c r="N57" s="155">
        <v>5738</v>
      </c>
      <c r="O57" s="153">
        <v>133</v>
      </c>
      <c r="P57" s="256">
        <v>0</v>
      </c>
      <c r="Q57" s="257">
        <v>0</v>
      </c>
      <c r="R57" s="155">
        <f t="shared" si="8"/>
        <v>2499741</v>
      </c>
      <c r="S57" s="162">
        <f t="shared" si="8"/>
        <v>18616</v>
      </c>
      <c r="T57" s="157">
        <f t="shared" si="1"/>
        <v>2518357</v>
      </c>
      <c r="U57" s="204">
        <v>16236948</v>
      </c>
      <c r="V57" s="159">
        <f t="shared" si="10"/>
        <v>2.5073300904876663E-3</v>
      </c>
      <c r="W57" s="160">
        <f t="shared" si="9"/>
        <v>-4.5452114860167906E-3</v>
      </c>
      <c r="X57" s="160">
        <f t="shared" si="5"/>
        <v>0.15510039201948544</v>
      </c>
      <c r="Y57" s="135"/>
    </row>
    <row r="58" spans="1:25" s="136" customFormat="1" x14ac:dyDescent="0.2">
      <c r="A58" s="180">
        <v>42309</v>
      </c>
      <c r="B58" s="152">
        <v>2156501</v>
      </c>
      <c r="C58" s="153">
        <v>9568</v>
      </c>
      <c r="D58" s="152">
        <v>148954</v>
      </c>
      <c r="E58" s="154">
        <v>613</v>
      </c>
      <c r="F58" s="246">
        <v>0</v>
      </c>
      <c r="G58" s="247">
        <v>0</v>
      </c>
      <c r="H58" s="152">
        <v>109113</v>
      </c>
      <c r="I58" s="154">
        <v>4613</v>
      </c>
      <c r="J58" s="155">
        <v>80050</v>
      </c>
      <c r="K58" s="153">
        <v>3726</v>
      </c>
      <c r="L58" s="152">
        <v>6968</v>
      </c>
      <c r="M58" s="156">
        <v>0</v>
      </c>
      <c r="N58" s="155">
        <v>5730</v>
      </c>
      <c r="O58" s="153">
        <v>133</v>
      </c>
      <c r="P58" s="256">
        <v>0</v>
      </c>
      <c r="Q58" s="257">
        <v>0</v>
      </c>
      <c r="R58" s="155">
        <f t="shared" si="8"/>
        <v>2507316</v>
      </c>
      <c r="S58" s="162">
        <f t="shared" si="8"/>
        <v>18653</v>
      </c>
      <c r="T58" s="157">
        <f t="shared" si="1"/>
        <v>2525969</v>
      </c>
      <c r="U58" s="204">
        <v>16236953</v>
      </c>
      <c r="V58" s="159">
        <f t="shared" si="10"/>
        <v>3.0303139405242381E-3</v>
      </c>
      <c r="W58" s="160">
        <f t="shared" si="9"/>
        <v>1.9875376020627418E-3</v>
      </c>
      <c r="X58" s="160">
        <f t="shared" si="5"/>
        <v>0.15556915142884259</v>
      </c>
      <c r="Y58" s="135"/>
    </row>
    <row r="59" spans="1:25" s="136" customFormat="1" ht="12" thickBot="1" x14ac:dyDescent="0.25">
      <c r="A59" s="207">
        <v>42339</v>
      </c>
      <c r="B59" s="208">
        <v>2145006</v>
      </c>
      <c r="C59" s="210">
        <v>9529</v>
      </c>
      <c r="D59" s="208">
        <v>146618</v>
      </c>
      <c r="E59" s="216">
        <v>614</v>
      </c>
      <c r="F59" s="252">
        <v>0</v>
      </c>
      <c r="G59" s="253">
        <v>0</v>
      </c>
      <c r="H59" s="208">
        <v>108980</v>
      </c>
      <c r="I59" s="216">
        <v>4416</v>
      </c>
      <c r="J59" s="209">
        <v>80572</v>
      </c>
      <c r="K59" s="210">
        <v>3691</v>
      </c>
      <c r="L59" s="208">
        <v>7368</v>
      </c>
      <c r="M59" s="168">
        <v>0</v>
      </c>
      <c r="N59" s="209">
        <v>5730</v>
      </c>
      <c r="O59" s="210">
        <v>133</v>
      </c>
      <c r="P59" s="258">
        <v>0</v>
      </c>
      <c r="Q59" s="259">
        <v>0</v>
      </c>
      <c r="R59" s="209">
        <f t="shared" si="8"/>
        <v>2494274</v>
      </c>
      <c r="S59" s="167">
        <f t="shared" si="8"/>
        <v>18383</v>
      </c>
      <c r="T59" s="211">
        <f t="shared" si="1"/>
        <v>2512657</v>
      </c>
      <c r="U59" s="171">
        <v>16278844</v>
      </c>
      <c r="V59" s="213">
        <f t="shared" si="10"/>
        <v>-5.201578101842767E-3</v>
      </c>
      <c r="W59" s="214">
        <f t="shared" si="9"/>
        <v>-1.4474883396772636E-2</v>
      </c>
      <c r="X59" s="214">
        <f>T59/U59</f>
        <v>0.15435107062884809</v>
      </c>
      <c r="Y59" s="135"/>
    </row>
    <row r="60" spans="1:25" s="136" customFormat="1" x14ac:dyDescent="0.2">
      <c r="A60" s="176">
        <v>42370</v>
      </c>
      <c r="B60" s="277">
        <v>2145315</v>
      </c>
      <c r="C60" s="177">
        <v>9540</v>
      </c>
      <c r="D60" s="142">
        <v>146916</v>
      </c>
      <c r="E60" s="144">
        <v>614</v>
      </c>
      <c r="F60" s="254">
        <v>0</v>
      </c>
      <c r="G60" s="255">
        <v>0</v>
      </c>
      <c r="H60" s="142">
        <v>109205</v>
      </c>
      <c r="I60" s="144">
        <v>4413</v>
      </c>
      <c r="J60" s="142">
        <v>80631</v>
      </c>
      <c r="K60" s="144">
        <v>3696</v>
      </c>
      <c r="L60" s="142">
        <v>7368</v>
      </c>
      <c r="M60" s="178">
        <v>0</v>
      </c>
      <c r="N60" s="142">
        <f>5687+43</f>
        <v>5730</v>
      </c>
      <c r="O60" s="144">
        <v>133</v>
      </c>
      <c r="P60" s="271">
        <v>0</v>
      </c>
      <c r="Q60" s="294">
        <v>0</v>
      </c>
      <c r="R60" s="142">
        <f t="shared" si="8"/>
        <v>2495165</v>
      </c>
      <c r="S60" s="290">
        <f t="shared" si="8"/>
        <v>18396</v>
      </c>
      <c r="T60" s="146">
        <f t="shared" si="1"/>
        <v>2513561</v>
      </c>
      <c r="U60" s="290">
        <v>16299668</v>
      </c>
      <c r="V60" s="179">
        <f t="shared" si="10"/>
        <v>3.5721817250229925E-4</v>
      </c>
      <c r="W60" s="281">
        <f t="shared" si="9"/>
        <v>7.0717510743621822E-4</v>
      </c>
      <c r="X60" s="285">
        <f t="shared" ref="X60:X65" si="11">T60/U60</f>
        <v>0.15420933726993702</v>
      </c>
      <c r="Y60" s="135"/>
    </row>
    <row r="61" spans="1:25" s="136" customFormat="1" x14ac:dyDescent="0.2">
      <c r="A61" s="180">
        <v>42401</v>
      </c>
      <c r="B61" s="163">
        <v>2104341</v>
      </c>
      <c r="C61" s="162">
        <v>9513</v>
      </c>
      <c r="D61" s="152">
        <v>145352</v>
      </c>
      <c r="E61" s="154">
        <v>614</v>
      </c>
      <c r="F61" s="256">
        <v>0</v>
      </c>
      <c r="G61" s="257">
        <v>0</v>
      </c>
      <c r="H61" s="152">
        <v>108173</v>
      </c>
      <c r="I61" s="154">
        <v>4550</v>
      </c>
      <c r="J61" s="152">
        <v>80956</v>
      </c>
      <c r="K61" s="154">
        <v>3686</v>
      </c>
      <c r="L61" s="152">
        <v>7368</v>
      </c>
      <c r="M61" s="156">
        <v>0</v>
      </c>
      <c r="N61" s="152">
        <v>5730</v>
      </c>
      <c r="O61" s="154">
        <v>133</v>
      </c>
      <c r="P61" s="246">
        <v>0</v>
      </c>
      <c r="Q61" s="295">
        <v>0</v>
      </c>
      <c r="R61" s="152">
        <f t="shared" ref="R61:S65" si="12">B61+D61+F61+H61+J61+L61+N61+P61</f>
        <v>2451920</v>
      </c>
      <c r="S61" s="204">
        <f t="shared" si="12"/>
        <v>18496</v>
      </c>
      <c r="T61" s="157">
        <f t="shared" si="1"/>
        <v>2470416</v>
      </c>
      <c r="U61" s="204">
        <v>16320492</v>
      </c>
      <c r="V61" s="286">
        <f t="shared" si="10"/>
        <v>-1.7331519158051673E-2</v>
      </c>
      <c r="W61" s="282">
        <f t="shared" si="9"/>
        <v>5.4359643400739288E-3</v>
      </c>
      <c r="X61" s="286">
        <f t="shared" si="11"/>
        <v>0.15136896608264017</v>
      </c>
      <c r="Y61" s="135"/>
    </row>
    <row r="62" spans="1:25" s="136" customFormat="1" x14ac:dyDescent="0.2">
      <c r="A62" s="180">
        <v>42430</v>
      </c>
      <c r="B62" s="163">
        <v>2101595</v>
      </c>
      <c r="C62" s="162">
        <v>9511</v>
      </c>
      <c r="D62" s="152">
        <v>144813</v>
      </c>
      <c r="E62" s="154">
        <v>615</v>
      </c>
      <c r="F62" s="256">
        <v>0</v>
      </c>
      <c r="G62" s="257">
        <v>0</v>
      </c>
      <c r="H62" s="152">
        <v>107955</v>
      </c>
      <c r="I62" s="154">
        <v>4574</v>
      </c>
      <c r="J62" s="152">
        <v>81364</v>
      </c>
      <c r="K62" s="154">
        <v>3723</v>
      </c>
      <c r="L62" s="152">
        <v>7738</v>
      </c>
      <c r="M62" s="156">
        <v>0</v>
      </c>
      <c r="N62" s="152">
        <v>5730</v>
      </c>
      <c r="O62" s="154">
        <v>133</v>
      </c>
      <c r="P62" s="246">
        <v>0</v>
      </c>
      <c r="Q62" s="295">
        <v>0</v>
      </c>
      <c r="R62" s="152">
        <f t="shared" si="12"/>
        <v>2449195</v>
      </c>
      <c r="S62" s="204">
        <f t="shared" si="12"/>
        <v>18556</v>
      </c>
      <c r="T62" s="157">
        <f t="shared" si="1"/>
        <v>2467751</v>
      </c>
      <c r="U62" s="204">
        <v>16341316</v>
      </c>
      <c r="V62" s="286">
        <f t="shared" si="10"/>
        <v>-1.1113739436849489E-3</v>
      </c>
      <c r="W62" s="282">
        <f t="shared" si="9"/>
        <v>3.2439446366782005E-3</v>
      </c>
      <c r="X62" s="286">
        <f t="shared" si="11"/>
        <v>0.15101299063061996</v>
      </c>
      <c r="Y62" s="135"/>
    </row>
    <row r="63" spans="1:25" s="136" customFormat="1" x14ac:dyDescent="0.2">
      <c r="A63" s="180">
        <v>42461</v>
      </c>
      <c r="B63" s="155">
        <v>2099265</v>
      </c>
      <c r="C63" s="162">
        <v>9489</v>
      </c>
      <c r="D63" s="152">
        <v>144843</v>
      </c>
      <c r="E63" s="154">
        <v>615</v>
      </c>
      <c r="F63" s="256">
        <v>0</v>
      </c>
      <c r="G63" s="257">
        <v>0</v>
      </c>
      <c r="H63" s="152">
        <v>107183</v>
      </c>
      <c r="I63" s="154">
        <v>4578</v>
      </c>
      <c r="J63" s="152">
        <v>82237</v>
      </c>
      <c r="K63" s="154">
        <v>3539</v>
      </c>
      <c r="L63" s="152">
        <v>7968</v>
      </c>
      <c r="M63" s="156">
        <v>0</v>
      </c>
      <c r="N63" s="152">
        <v>5730</v>
      </c>
      <c r="O63" s="154">
        <v>133</v>
      </c>
      <c r="P63" s="246">
        <v>0</v>
      </c>
      <c r="Q63" s="295">
        <v>0</v>
      </c>
      <c r="R63" s="152">
        <f t="shared" si="12"/>
        <v>2447226</v>
      </c>
      <c r="S63" s="204">
        <f t="shared" si="12"/>
        <v>18354</v>
      </c>
      <c r="T63" s="157">
        <f t="shared" si="1"/>
        <v>2465580</v>
      </c>
      <c r="U63" s="204">
        <v>16341316</v>
      </c>
      <c r="V63" s="286">
        <f t="shared" si="10"/>
        <v>-8.0393762032014596E-4</v>
      </c>
      <c r="W63" s="282">
        <f t="shared" si="9"/>
        <v>-1.0885966803190343E-2</v>
      </c>
      <c r="X63" s="286">
        <f t="shared" si="11"/>
        <v>0.15088013719335702</v>
      </c>
      <c r="Y63" s="135"/>
    </row>
    <row r="64" spans="1:25" s="136" customFormat="1" x14ac:dyDescent="0.2">
      <c r="A64" s="180">
        <v>42491</v>
      </c>
      <c r="B64" s="155">
        <v>2098410</v>
      </c>
      <c r="C64" s="162">
        <v>9483</v>
      </c>
      <c r="D64" s="152">
        <v>145124</v>
      </c>
      <c r="E64" s="154">
        <v>615</v>
      </c>
      <c r="F64" s="256">
        <v>0</v>
      </c>
      <c r="G64" s="257">
        <v>0</v>
      </c>
      <c r="H64" s="152">
        <v>107106</v>
      </c>
      <c r="I64" s="154">
        <v>4563</v>
      </c>
      <c r="J64" s="152">
        <v>83040</v>
      </c>
      <c r="K64" s="154">
        <v>3364</v>
      </c>
      <c r="L64" s="152">
        <v>8016</v>
      </c>
      <c r="M64" s="156">
        <v>0</v>
      </c>
      <c r="N64" s="152">
        <v>5631</v>
      </c>
      <c r="O64" s="154">
        <v>133</v>
      </c>
      <c r="P64" s="246">
        <v>0</v>
      </c>
      <c r="Q64" s="295">
        <v>0</v>
      </c>
      <c r="R64" s="152">
        <f>B64+D64+F64+H64+J64+L64+N64+P64</f>
        <v>2447327</v>
      </c>
      <c r="S64" s="204">
        <f t="shared" si="12"/>
        <v>18158</v>
      </c>
      <c r="T64" s="157">
        <f t="shared" si="1"/>
        <v>2465485</v>
      </c>
      <c r="U64" s="204">
        <v>16341317</v>
      </c>
      <c r="V64" s="286">
        <f t="shared" si="10"/>
        <v>4.1271218922976466E-5</v>
      </c>
      <c r="W64" s="282">
        <f t="shared" si="9"/>
        <v>-1.0678871090770405E-2</v>
      </c>
      <c r="X64" s="286">
        <f t="shared" si="11"/>
        <v>0.15087431447538777</v>
      </c>
      <c r="Y64" s="135"/>
    </row>
    <row r="65" spans="1:25" s="138" customFormat="1" x14ac:dyDescent="0.2">
      <c r="A65" s="278">
        <v>42522</v>
      </c>
      <c r="B65" s="232">
        <v>2095797</v>
      </c>
      <c r="C65" s="233">
        <v>8664</v>
      </c>
      <c r="D65" s="230">
        <v>149397</v>
      </c>
      <c r="E65" s="231">
        <v>609</v>
      </c>
      <c r="F65" s="256">
        <v>0</v>
      </c>
      <c r="G65" s="257">
        <v>0</v>
      </c>
      <c r="H65" s="230">
        <v>107398</v>
      </c>
      <c r="I65" s="231">
        <v>4329</v>
      </c>
      <c r="J65" s="230">
        <v>83788</v>
      </c>
      <c r="K65" s="231">
        <v>3347</v>
      </c>
      <c r="L65" s="230">
        <v>8435</v>
      </c>
      <c r="M65" s="231">
        <v>0</v>
      </c>
      <c r="N65" s="230">
        <v>5631</v>
      </c>
      <c r="O65" s="231">
        <v>133</v>
      </c>
      <c r="P65" s="246">
        <v>0</v>
      </c>
      <c r="Q65" s="295">
        <v>0</v>
      </c>
      <c r="R65" s="230">
        <f>B65+D65+F65+H65+J65+L65+N65+P65</f>
        <v>2450446</v>
      </c>
      <c r="S65" s="291">
        <f t="shared" si="12"/>
        <v>17082</v>
      </c>
      <c r="T65" s="234">
        <f t="shared" si="1"/>
        <v>2467528</v>
      </c>
      <c r="U65" s="291">
        <v>16341318</v>
      </c>
      <c r="V65" s="287">
        <f t="shared" si="10"/>
        <v>1.2744516772789252E-3</v>
      </c>
      <c r="W65" s="283">
        <f t="shared" si="9"/>
        <v>-5.925762749201454E-2</v>
      </c>
      <c r="X65" s="287">
        <f t="shared" si="11"/>
        <v>0.15099932575817937</v>
      </c>
      <c r="Y65" s="137"/>
    </row>
    <row r="66" spans="1:25" s="136" customFormat="1" x14ac:dyDescent="0.2">
      <c r="A66" s="207">
        <v>42552</v>
      </c>
      <c r="B66" s="209">
        <v>2098478</v>
      </c>
      <c r="C66" s="167">
        <v>8301</v>
      </c>
      <c r="D66" s="208">
        <v>143718</v>
      </c>
      <c r="E66" s="216">
        <v>605</v>
      </c>
      <c r="F66" s="256">
        <v>0</v>
      </c>
      <c r="G66" s="257">
        <v>0</v>
      </c>
      <c r="H66" s="152">
        <v>106984</v>
      </c>
      <c r="I66" s="154">
        <v>4296</v>
      </c>
      <c r="J66" s="152">
        <v>83873</v>
      </c>
      <c r="K66" s="154">
        <v>3343</v>
      </c>
      <c r="L66" s="152">
        <v>8695</v>
      </c>
      <c r="M66" s="154">
        <v>0</v>
      </c>
      <c r="N66" s="152">
        <v>5605</v>
      </c>
      <c r="O66" s="154">
        <v>133</v>
      </c>
      <c r="P66" s="252">
        <v>0</v>
      </c>
      <c r="Q66" s="296">
        <v>0</v>
      </c>
      <c r="R66" s="208">
        <f>B66+D66+F66+H66+J66+L66+N66+P66</f>
        <v>2447353</v>
      </c>
      <c r="S66" s="171">
        <f t="shared" ref="S66" si="13">C66+E66+G66+I66+K66+M66+O66+Q66</f>
        <v>16678</v>
      </c>
      <c r="T66" s="234">
        <f t="shared" si="1"/>
        <v>2464031</v>
      </c>
      <c r="U66" s="171">
        <v>16424611</v>
      </c>
      <c r="V66" s="222">
        <f t="shared" si="10"/>
        <v>-1.2622192041775253E-3</v>
      </c>
      <c r="W66" s="284">
        <f t="shared" si="9"/>
        <v>-2.3650626390352418E-2</v>
      </c>
      <c r="X66" s="222">
        <f t="shared" ref="X66:X70" si="14">T66/U66</f>
        <v>0.15002066106771114</v>
      </c>
      <c r="Y66" s="135"/>
    </row>
    <row r="67" spans="1:25" s="223" customFormat="1" x14ac:dyDescent="0.2">
      <c r="A67" s="207">
        <v>42583</v>
      </c>
      <c r="B67" s="209">
        <v>2097009</v>
      </c>
      <c r="C67" s="167">
        <v>8309</v>
      </c>
      <c r="D67" s="208">
        <v>143966</v>
      </c>
      <c r="E67" s="216">
        <v>615</v>
      </c>
      <c r="F67" s="256">
        <v>0</v>
      </c>
      <c r="G67" s="257">
        <v>0</v>
      </c>
      <c r="H67" s="152">
        <v>106436</v>
      </c>
      <c r="I67" s="154">
        <v>4253</v>
      </c>
      <c r="J67" s="152">
        <v>84295</v>
      </c>
      <c r="K67" s="154">
        <v>3333</v>
      </c>
      <c r="L67" s="152">
        <v>8695</v>
      </c>
      <c r="M67" s="154">
        <v>0</v>
      </c>
      <c r="N67" s="152">
        <v>5868</v>
      </c>
      <c r="O67" s="154">
        <v>133</v>
      </c>
      <c r="P67" s="252">
        <v>0</v>
      </c>
      <c r="Q67" s="296">
        <v>0</v>
      </c>
      <c r="R67" s="208">
        <v>2446269</v>
      </c>
      <c r="S67" s="171">
        <v>16643</v>
      </c>
      <c r="T67" s="293">
        <f t="shared" si="1"/>
        <v>2462912</v>
      </c>
      <c r="U67" s="171">
        <v>16445435</v>
      </c>
      <c r="V67" s="222">
        <f t="shared" si="10"/>
        <v>-4.4292752210245109E-4</v>
      </c>
      <c r="W67" s="284">
        <f t="shared" si="9"/>
        <v>-2.0985729703801416E-3</v>
      </c>
      <c r="X67" s="222">
        <f t="shared" si="14"/>
        <v>0.14976265449956172</v>
      </c>
    </row>
    <row r="68" spans="1:25" s="223" customFormat="1" x14ac:dyDescent="0.2">
      <c r="A68" s="180">
        <v>42614</v>
      </c>
      <c r="B68" s="155">
        <v>2093851</v>
      </c>
      <c r="C68" s="162">
        <v>8297</v>
      </c>
      <c r="D68" s="152">
        <v>142247</v>
      </c>
      <c r="E68" s="156">
        <v>615</v>
      </c>
      <c r="F68" s="256">
        <v>0</v>
      </c>
      <c r="G68" s="257">
        <v>0</v>
      </c>
      <c r="H68" s="152">
        <v>106481</v>
      </c>
      <c r="I68" s="154">
        <v>4211</v>
      </c>
      <c r="J68" s="152">
        <v>85065</v>
      </c>
      <c r="K68" s="154">
        <v>3344</v>
      </c>
      <c r="L68" s="152">
        <v>8982</v>
      </c>
      <c r="M68" s="154">
        <v>0</v>
      </c>
      <c r="N68" s="152">
        <v>5912</v>
      </c>
      <c r="O68" s="154">
        <v>133</v>
      </c>
      <c r="P68" s="246">
        <v>0</v>
      </c>
      <c r="Q68" s="295">
        <v>0</v>
      </c>
      <c r="R68" s="152">
        <v>2442538</v>
      </c>
      <c r="S68" s="204">
        <v>16600</v>
      </c>
      <c r="T68" s="234">
        <f t="shared" si="1"/>
        <v>2459138</v>
      </c>
      <c r="U68" s="204">
        <v>16466259</v>
      </c>
      <c r="V68" s="286">
        <f t="shared" si="10"/>
        <v>-1.5251797737697694E-3</v>
      </c>
      <c r="W68" s="282">
        <f t="shared" si="9"/>
        <v>-2.5836688097097878E-3</v>
      </c>
      <c r="X68" s="286">
        <f t="shared" si="14"/>
        <v>0.14934406169610231</v>
      </c>
    </row>
    <row r="69" spans="1:25" s="223" customFormat="1" x14ac:dyDescent="0.2">
      <c r="A69" s="180">
        <v>42644</v>
      </c>
      <c r="B69" s="155">
        <v>2085414</v>
      </c>
      <c r="C69" s="162">
        <v>8291</v>
      </c>
      <c r="D69" s="152">
        <v>142456</v>
      </c>
      <c r="E69" s="156">
        <v>615</v>
      </c>
      <c r="F69" s="256">
        <v>0</v>
      </c>
      <c r="G69" s="257">
        <v>0</v>
      </c>
      <c r="H69" s="152">
        <v>109252</v>
      </c>
      <c r="I69" s="154">
        <v>4252</v>
      </c>
      <c r="J69" s="152">
        <v>83322</v>
      </c>
      <c r="K69" s="154">
        <v>3367</v>
      </c>
      <c r="L69" s="152">
        <v>9051</v>
      </c>
      <c r="M69" s="154">
        <v>0</v>
      </c>
      <c r="N69" s="152">
        <v>6033</v>
      </c>
      <c r="O69" s="154">
        <v>133</v>
      </c>
      <c r="P69" s="246">
        <v>0</v>
      </c>
      <c r="Q69" s="295">
        <v>0</v>
      </c>
      <c r="R69" s="152">
        <v>2435426</v>
      </c>
      <c r="S69" s="204">
        <v>16658</v>
      </c>
      <c r="T69" s="234">
        <f t="shared" si="1"/>
        <v>2452084</v>
      </c>
      <c r="U69" s="204">
        <v>16487082</v>
      </c>
      <c r="V69" s="286">
        <f t="shared" si="10"/>
        <v>-2.91172542658497E-3</v>
      </c>
      <c r="W69" s="282">
        <f t="shared" si="9"/>
        <v>3.4939759036144579E-3</v>
      </c>
      <c r="X69" s="286">
        <f t="shared" si="14"/>
        <v>0.14872759169876149</v>
      </c>
    </row>
    <row r="70" spans="1:25" s="223" customFormat="1" x14ac:dyDescent="0.2">
      <c r="A70" s="180">
        <v>42675</v>
      </c>
      <c r="B70" s="155">
        <v>2078348</v>
      </c>
      <c r="C70" s="162">
        <v>8229</v>
      </c>
      <c r="D70" s="152">
        <v>141343</v>
      </c>
      <c r="E70" s="156">
        <v>615</v>
      </c>
      <c r="F70" s="256">
        <v>0</v>
      </c>
      <c r="G70" s="257">
        <v>0</v>
      </c>
      <c r="H70" s="152">
        <v>108963</v>
      </c>
      <c r="I70" s="154">
        <v>4198</v>
      </c>
      <c r="J70" s="152">
        <v>87254</v>
      </c>
      <c r="K70" s="154">
        <v>3367</v>
      </c>
      <c r="L70" s="152">
        <v>9211</v>
      </c>
      <c r="M70" s="154">
        <v>0</v>
      </c>
      <c r="N70" s="152">
        <v>6049</v>
      </c>
      <c r="O70" s="154">
        <v>133</v>
      </c>
      <c r="P70" s="246">
        <v>0</v>
      </c>
      <c r="Q70" s="295">
        <v>0</v>
      </c>
      <c r="R70" s="152">
        <v>2431066</v>
      </c>
      <c r="S70" s="204">
        <v>16542</v>
      </c>
      <c r="T70" s="234">
        <f t="shared" si="1"/>
        <v>2447608</v>
      </c>
      <c r="U70" s="204">
        <v>16507906.166666668</v>
      </c>
      <c r="V70" s="286">
        <f t="shared" si="10"/>
        <v>-1.7902412144733611E-3</v>
      </c>
      <c r="W70" s="282">
        <f t="shared" si="9"/>
        <v>-6.9636210829631413E-3</v>
      </c>
      <c r="X70" s="286">
        <f t="shared" si="14"/>
        <v>0.14826883405372721</v>
      </c>
    </row>
    <row r="71" spans="1:25" s="223" customFormat="1" ht="12" thickBot="1" x14ac:dyDescent="0.25">
      <c r="A71" s="182">
        <v>42705</v>
      </c>
      <c r="B71" s="187">
        <v>2072889</v>
      </c>
      <c r="C71" s="186">
        <v>8126</v>
      </c>
      <c r="D71" s="183">
        <v>140958</v>
      </c>
      <c r="E71" s="188">
        <v>615</v>
      </c>
      <c r="F71" s="260">
        <v>0</v>
      </c>
      <c r="G71" s="298">
        <v>0</v>
      </c>
      <c r="H71" s="183">
        <v>108329</v>
      </c>
      <c r="I71" s="185">
        <v>4171</v>
      </c>
      <c r="J71" s="183">
        <v>87254</v>
      </c>
      <c r="K71" s="185">
        <v>3367</v>
      </c>
      <c r="L71" s="183">
        <v>9267</v>
      </c>
      <c r="M71" s="185">
        <v>0</v>
      </c>
      <c r="N71" s="183">
        <v>6064</v>
      </c>
      <c r="O71" s="185">
        <v>133</v>
      </c>
      <c r="P71" s="299">
        <v>0</v>
      </c>
      <c r="Q71" s="297">
        <v>0</v>
      </c>
      <c r="R71" s="183">
        <f t="shared" ref="R71:S74" si="15">B71+D71+F71+H71+J71+L71+N71+P71</f>
        <v>2424761</v>
      </c>
      <c r="S71" s="292">
        <f t="shared" si="15"/>
        <v>16412</v>
      </c>
      <c r="T71" s="189">
        <f t="shared" ref="T71:T76" si="16">R71+S71</f>
        <v>2441173</v>
      </c>
      <c r="U71" s="292">
        <v>16528730.000000002</v>
      </c>
      <c r="V71" s="288">
        <f t="shared" si="10"/>
        <v>-2.5935124755971247E-3</v>
      </c>
      <c r="W71" s="289">
        <f t="shared" si="9"/>
        <v>-7.8587837020916464E-3</v>
      </c>
      <c r="X71" s="288">
        <f t="shared" ref="X71" si="17">T71/U71</f>
        <v>0.14769271444327542</v>
      </c>
    </row>
    <row r="72" spans="1:25" s="223" customFormat="1" x14ac:dyDescent="0.2">
      <c r="A72" s="193">
        <v>42736</v>
      </c>
      <c r="B72" s="142">
        <v>2069212</v>
      </c>
      <c r="C72" s="178">
        <v>8091</v>
      </c>
      <c r="D72" s="197">
        <v>141134</v>
      </c>
      <c r="E72" s="300">
        <v>615</v>
      </c>
      <c r="F72" s="254">
        <v>0</v>
      </c>
      <c r="G72" s="255">
        <v>0</v>
      </c>
      <c r="H72" s="197">
        <v>108047</v>
      </c>
      <c r="I72" s="195">
        <v>4102</v>
      </c>
      <c r="J72" s="142">
        <v>88460</v>
      </c>
      <c r="K72" s="144">
        <v>3471</v>
      </c>
      <c r="L72" s="197">
        <v>9558</v>
      </c>
      <c r="M72" s="195">
        <v>0</v>
      </c>
      <c r="N72" s="142">
        <v>5970</v>
      </c>
      <c r="O72" s="144">
        <v>133</v>
      </c>
      <c r="P72" s="301">
        <v>0</v>
      </c>
      <c r="Q72" s="302">
        <v>0</v>
      </c>
      <c r="R72" s="146">
        <f t="shared" si="15"/>
        <v>2422381</v>
      </c>
      <c r="S72" s="304">
        <f t="shared" si="15"/>
        <v>16412</v>
      </c>
      <c r="T72" s="146">
        <f t="shared" si="16"/>
        <v>2438793</v>
      </c>
      <c r="U72" s="304">
        <v>16549417.249999994</v>
      </c>
      <c r="V72" s="285">
        <f t="shared" si="10"/>
        <v>-9.8154003631698125E-4</v>
      </c>
      <c r="W72" s="306">
        <f t="shared" si="9"/>
        <v>0</v>
      </c>
      <c r="X72" s="280">
        <f t="shared" ref="X72:X76" si="18">T72/U72</f>
        <v>0.14736428257013104</v>
      </c>
    </row>
    <row r="73" spans="1:25" s="223" customFormat="1" x14ac:dyDescent="0.2">
      <c r="A73" s="180">
        <v>42767</v>
      </c>
      <c r="B73" s="152">
        <v>2065852</v>
      </c>
      <c r="C73" s="156">
        <v>8149</v>
      </c>
      <c r="D73" s="155">
        <v>143670</v>
      </c>
      <c r="E73" s="162">
        <v>611</v>
      </c>
      <c r="F73" s="256">
        <v>0</v>
      </c>
      <c r="G73" s="257">
        <v>0</v>
      </c>
      <c r="H73" s="155">
        <v>107882</v>
      </c>
      <c r="I73" s="153">
        <v>4102</v>
      </c>
      <c r="J73" s="152">
        <v>88799</v>
      </c>
      <c r="K73" s="154">
        <v>3543</v>
      </c>
      <c r="L73" s="155">
        <v>9853</v>
      </c>
      <c r="M73" s="153">
        <v>0</v>
      </c>
      <c r="N73" s="152">
        <v>5978</v>
      </c>
      <c r="O73" s="154">
        <v>133</v>
      </c>
      <c r="P73" s="246">
        <v>0</v>
      </c>
      <c r="Q73" s="247">
        <v>0</v>
      </c>
      <c r="R73" s="157">
        <f t="shared" si="15"/>
        <v>2422034</v>
      </c>
      <c r="S73" s="204">
        <f t="shared" si="15"/>
        <v>16538</v>
      </c>
      <c r="T73" s="157">
        <f t="shared" si="16"/>
        <v>2438572</v>
      </c>
      <c r="U73" s="204">
        <v>16570104.500000006</v>
      </c>
      <c r="V73" s="286">
        <f t="shared" si="10"/>
        <v>-1.4324749079521346E-4</v>
      </c>
      <c r="W73" s="307">
        <f t="shared" si="9"/>
        <v>7.677309285888374E-3</v>
      </c>
      <c r="X73" s="279">
        <f t="shared" si="18"/>
        <v>0.1471669656639763</v>
      </c>
    </row>
    <row r="74" spans="1:25" s="223" customFormat="1" x14ac:dyDescent="0.2">
      <c r="A74" s="180">
        <v>42795</v>
      </c>
      <c r="B74" s="152">
        <v>2064642</v>
      </c>
      <c r="C74" s="156">
        <v>7844</v>
      </c>
      <c r="D74" s="155">
        <v>142986</v>
      </c>
      <c r="E74" s="162">
        <v>621</v>
      </c>
      <c r="F74" s="256">
        <v>0</v>
      </c>
      <c r="G74" s="257">
        <v>0</v>
      </c>
      <c r="H74" s="155">
        <v>107526</v>
      </c>
      <c r="I74" s="153">
        <v>4030</v>
      </c>
      <c r="J74" s="152">
        <v>89237</v>
      </c>
      <c r="K74" s="154">
        <v>3748</v>
      </c>
      <c r="L74" s="155">
        <v>10633</v>
      </c>
      <c r="M74" s="153">
        <v>0</v>
      </c>
      <c r="N74" s="152">
        <v>5998</v>
      </c>
      <c r="O74" s="154">
        <v>133</v>
      </c>
      <c r="P74" s="246">
        <v>0</v>
      </c>
      <c r="Q74" s="247">
        <v>0</v>
      </c>
      <c r="R74" s="157">
        <f t="shared" si="15"/>
        <v>2421022</v>
      </c>
      <c r="S74" s="204">
        <f t="shared" si="15"/>
        <v>16376</v>
      </c>
      <c r="T74" s="157">
        <f t="shared" si="16"/>
        <v>2437398</v>
      </c>
      <c r="U74" s="204">
        <v>16590791.75</v>
      </c>
      <c r="V74" s="286">
        <f t="shared" si="10"/>
        <v>-4.1783063326113505E-4</v>
      </c>
      <c r="W74" s="307">
        <f t="shared" si="9"/>
        <v>-9.7956222034103271E-3</v>
      </c>
      <c r="X74" s="279">
        <f t="shared" si="18"/>
        <v>0.14691269932913237</v>
      </c>
    </row>
    <row r="75" spans="1:25" s="223" customFormat="1" x14ac:dyDescent="0.2">
      <c r="A75" s="180">
        <v>42826</v>
      </c>
      <c r="B75" s="152">
        <v>2065245</v>
      </c>
      <c r="C75" s="156">
        <v>7837</v>
      </c>
      <c r="D75" s="155">
        <v>143112</v>
      </c>
      <c r="E75" s="162">
        <v>614</v>
      </c>
      <c r="F75" s="256">
        <v>0</v>
      </c>
      <c r="G75" s="257">
        <v>0</v>
      </c>
      <c r="H75" s="155">
        <v>107239</v>
      </c>
      <c r="I75" s="153">
        <v>3978</v>
      </c>
      <c r="J75" s="152">
        <v>89816</v>
      </c>
      <c r="K75" s="154">
        <v>3623</v>
      </c>
      <c r="L75" s="155">
        <v>10773</v>
      </c>
      <c r="M75" s="153">
        <v>0</v>
      </c>
      <c r="N75" s="152">
        <v>6009</v>
      </c>
      <c r="O75" s="154">
        <v>133</v>
      </c>
      <c r="P75" s="246">
        <v>0</v>
      </c>
      <c r="Q75" s="247">
        <v>0</v>
      </c>
      <c r="R75" s="157">
        <f t="shared" ref="R75:S80" si="19">B75+D75+F75+H75+J75+L75+N75+P75</f>
        <v>2422194</v>
      </c>
      <c r="S75" s="204">
        <f t="shared" si="19"/>
        <v>16185</v>
      </c>
      <c r="T75" s="157">
        <f t="shared" si="16"/>
        <v>2438379</v>
      </c>
      <c r="U75" s="204">
        <v>16611478.999999994</v>
      </c>
      <c r="V75" s="286">
        <f t="shared" si="10"/>
        <v>4.8409308135159452E-4</v>
      </c>
      <c r="W75" s="307">
        <f t="shared" si="9"/>
        <v>-1.1663409868099658E-2</v>
      </c>
      <c r="X75" s="279">
        <f t="shared" si="18"/>
        <v>0.14678879586820662</v>
      </c>
    </row>
    <row r="76" spans="1:25" s="223" customFormat="1" x14ac:dyDescent="0.2">
      <c r="A76" s="180">
        <v>42856</v>
      </c>
      <c r="B76" s="152">
        <v>2062300</v>
      </c>
      <c r="C76" s="156">
        <v>7829</v>
      </c>
      <c r="D76" s="155">
        <v>142743</v>
      </c>
      <c r="E76" s="162">
        <v>617</v>
      </c>
      <c r="F76" s="256">
        <v>0</v>
      </c>
      <c r="G76" s="257">
        <v>0</v>
      </c>
      <c r="H76" s="155">
        <v>106878</v>
      </c>
      <c r="I76" s="153">
        <v>3932</v>
      </c>
      <c r="J76" s="152">
        <v>90675</v>
      </c>
      <c r="K76" s="154">
        <v>3785</v>
      </c>
      <c r="L76" s="155">
        <v>10597</v>
      </c>
      <c r="M76" s="153">
        <v>0</v>
      </c>
      <c r="N76" s="152">
        <v>6058</v>
      </c>
      <c r="O76" s="154">
        <v>133</v>
      </c>
      <c r="P76" s="246">
        <v>0</v>
      </c>
      <c r="Q76" s="247">
        <v>0</v>
      </c>
      <c r="R76" s="157">
        <f t="shared" si="19"/>
        <v>2419251</v>
      </c>
      <c r="S76" s="204">
        <f t="shared" si="19"/>
        <v>16296</v>
      </c>
      <c r="T76" s="157">
        <f t="shared" si="16"/>
        <v>2435547</v>
      </c>
      <c r="U76" s="204">
        <v>16632166.250000006</v>
      </c>
      <c r="V76" s="286">
        <f t="shared" ref="V76:W78" si="20">(R76-R75)/R75</f>
        <v>-1.2150141565869621E-3</v>
      </c>
      <c r="W76" s="307">
        <f t="shared" si="20"/>
        <v>6.8582020389249309E-3</v>
      </c>
      <c r="X76" s="279">
        <f t="shared" si="18"/>
        <v>0.14643594606926197</v>
      </c>
    </row>
    <row r="77" spans="1:25" s="136" customFormat="1" x14ac:dyDescent="0.2">
      <c r="A77" s="180">
        <v>42887</v>
      </c>
      <c r="B77" s="152">
        <v>2059471</v>
      </c>
      <c r="C77" s="156">
        <v>7816</v>
      </c>
      <c r="D77" s="155">
        <v>142959</v>
      </c>
      <c r="E77" s="162">
        <v>619</v>
      </c>
      <c r="F77" s="256">
        <v>0</v>
      </c>
      <c r="G77" s="257">
        <v>0</v>
      </c>
      <c r="H77" s="155">
        <v>106801</v>
      </c>
      <c r="I77" s="153">
        <v>3891</v>
      </c>
      <c r="J77" s="152">
        <v>91137</v>
      </c>
      <c r="K77" s="154">
        <v>3805</v>
      </c>
      <c r="L77" s="155">
        <v>10857</v>
      </c>
      <c r="M77" s="153">
        <v>0</v>
      </c>
      <c r="N77" s="152">
        <v>6257</v>
      </c>
      <c r="O77" s="154">
        <v>133</v>
      </c>
      <c r="P77" s="246">
        <v>0</v>
      </c>
      <c r="Q77" s="247">
        <v>0</v>
      </c>
      <c r="R77" s="157">
        <f t="shared" si="19"/>
        <v>2417482</v>
      </c>
      <c r="S77" s="204">
        <f t="shared" si="19"/>
        <v>16264</v>
      </c>
      <c r="T77" s="157">
        <f t="shared" ref="T77" si="21">R77+S77</f>
        <v>2433746</v>
      </c>
      <c r="U77" s="204">
        <v>16652853.5</v>
      </c>
      <c r="V77" s="286">
        <f t="shared" si="20"/>
        <v>-7.3121805054539605E-4</v>
      </c>
      <c r="W77" s="307">
        <f t="shared" si="20"/>
        <v>-1.9636720667648502E-3</v>
      </c>
      <c r="X77" s="279">
        <f t="shared" ref="X77:X81" si="22">T77/U77</f>
        <v>0.14614588424740541</v>
      </c>
    </row>
    <row r="78" spans="1:25" s="136" customFormat="1" x14ac:dyDescent="0.2">
      <c r="A78" s="180">
        <v>42917</v>
      </c>
      <c r="B78" s="152">
        <v>2054416</v>
      </c>
      <c r="C78" s="156">
        <v>7790</v>
      </c>
      <c r="D78" s="155">
        <v>142184</v>
      </c>
      <c r="E78" s="162">
        <v>622</v>
      </c>
      <c r="F78" s="256">
        <v>0</v>
      </c>
      <c r="G78" s="257">
        <v>0</v>
      </c>
      <c r="H78" s="155">
        <v>106217</v>
      </c>
      <c r="I78" s="153">
        <v>3850</v>
      </c>
      <c r="J78" s="152">
        <v>91560</v>
      </c>
      <c r="K78" s="154">
        <v>3868</v>
      </c>
      <c r="L78" s="155">
        <v>11367</v>
      </c>
      <c r="M78" s="153">
        <v>0</v>
      </c>
      <c r="N78" s="152">
        <v>6606</v>
      </c>
      <c r="O78" s="154">
        <v>133</v>
      </c>
      <c r="P78" s="246">
        <v>0</v>
      </c>
      <c r="Q78" s="247">
        <v>0</v>
      </c>
      <c r="R78" s="157">
        <f t="shared" si="19"/>
        <v>2412350</v>
      </c>
      <c r="S78" s="204">
        <f t="shared" si="19"/>
        <v>16263</v>
      </c>
      <c r="T78" s="157">
        <f t="shared" ref="T78" si="23">R78+S78</f>
        <v>2428613</v>
      </c>
      <c r="U78" s="204">
        <v>16673540.749999994</v>
      </c>
      <c r="V78" s="286">
        <f t="shared" si="20"/>
        <v>-2.1228699944818618E-3</v>
      </c>
      <c r="W78" s="307">
        <f t="shared" si="20"/>
        <v>-6.1485489424495816E-5</v>
      </c>
      <c r="X78" s="279">
        <f t="shared" si="22"/>
        <v>0.14565670462046287</v>
      </c>
    </row>
    <row r="79" spans="1:25" s="136" customFormat="1" x14ac:dyDescent="0.2">
      <c r="A79" s="180">
        <v>42948</v>
      </c>
      <c r="B79" s="152">
        <v>2053366</v>
      </c>
      <c r="C79" s="156">
        <v>7806</v>
      </c>
      <c r="D79" s="155">
        <v>142466</v>
      </c>
      <c r="E79" s="162">
        <v>622</v>
      </c>
      <c r="F79" s="256">
        <v>0</v>
      </c>
      <c r="G79" s="257">
        <v>0</v>
      </c>
      <c r="H79" s="155">
        <v>105893</v>
      </c>
      <c r="I79" s="153">
        <v>3810</v>
      </c>
      <c r="J79" s="152">
        <v>92283</v>
      </c>
      <c r="K79" s="154">
        <v>3982</v>
      </c>
      <c r="L79" s="155">
        <v>11109</v>
      </c>
      <c r="M79" s="153">
        <v>0</v>
      </c>
      <c r="N79" s="152">
        <v>7009</v>
      </c>
      <c r="O79" s="154">
        <v>133</v>
      </c>
      <c r="P79" s="246">
        <v>0</v>
      </c>
      <c r="Q79" s="247">
        <v>0</v>
      </c>
      <c r="R79" s="157">
        <f t="shared" si="19"/>
        <v>2412126</v>
      </c>
      <c r="S79" s="204">
        <f t="shared" si="19"/>
        <v>16353</v>
      </c>
      <c r="T79" s="157">
        <f t="shared" ref="T79:T80" si="24">R79+S79</f>
        <v>2428479</v>
      </c>
      <c r="U79" s="204">
        <v>16694228.000000004</v>
      </c>
      <c r="V79" s="286">
        <f t="shared" ref="V79" si="25">(R79-R78)/R78</f>
        <v>-9.285551433249736E-5</v>
      </c>
      <c r="W79" s="307">
        <f t="shared" ref="W79:W89" si="26">(S79-S78)/S78</f>
        <v>5.5340343110127279E-3</v>
      </c>
      <c r="X79" s="279">
        <f t="shared" si="22"/>
        <v>0.14546818217649835</v>
      </c>
    </row>
    <row r="80" spans="1:25" s="136" customFormat="1" x14ac:dyDescent="0.2">
      <c r="A80" s="180">
        <v>42979</v>
      </c>
      <c r="B80" s="152">
        <v>2050762</v>
      </c>
      <c r="C80" s="156">
        <v>7789</v>
      </c>
      <c r="D80" s="155">
        <v>141804</v>
      </c>
      <c r="E80" s="162">
        <v>623</v>
      </c>
      <c r="F80" s="256">
        <v>0</v>
      </c>
      <c r="G80" s="257">
        <v>0</v>
      </c>
      <c r="H80" s="155">
        <v>104660</v>
      </c>
      <c r="I80" s="153">
        <v>3723</v>
      </c>
      <c r="J80" s="152">
        <v>92347</v>
      </c>
      <c r="K80" s="154">
        <v>3855</v>
      </c>
      <c r="L80" s="155">
        <v>11098</v>
      </c>
      <c r="M80" s="153">
        <v>0</v>
      </c>
      <c r="N80" s="152">
        <v>7208</v>
      </c>
      <c r="O80" s="154">
        <v>133</v>
      </c>
      <c r="P80" s="246">
        <v>0</v>
      </c>
      <c r="Q80" s="247">
        <v>0</v>
      </c>
      <c r="R80" s="157">
        <f t="shared" si="19"/>
        <v>2407879</v>
      </c>
      <c r="S80" s="204">
        <f t="shared" si="19"/>
        <v>16123</v>
      </c>
      <c r="T80" s="157">
        <f t="shared" si="24"/>
        <v>2424002</v>
      </c>
      <c r="U80" s="204">
        <v>16714915.25</v>
      </c>
      <c r="V80" s="286">
        <f t="shared" ref="V80:V89" si="27">(R80-R79)/R79</f>
        <v>-1.7606874599419766E-3</v>
      </c>
      <c r="W80" s="307">
        <f t="shared" si="26"/>
        <v>-1.4064697609001406E-2</v>
      </c>
      <c r="X80" s="279">
        <f t="shared" si="22"/>
        <v>0.14502029856238727</v>
      </c>
    </row>
    <row r="81" spans="1:24" s="136" customFormat="1" x14ac:dyDescent="0.2">
      <c r="A81" s="180">
        <v>43009</v>
      </c>
      <c r="B81" s="152">
        <v>2051919</v>
      </c>
      <c r="C81" s="156">
        <v>7784</v>
      </c>
      <c r="D81" s="155">
        <v>141925</v>
      </c>
      <c r="E81" s="162">
        <v>623</v>
      </c>
      <c r="F81" s="256">
        <v>0</v>
      </c>
      <c r="G81" s="257">
        <v>0</v>
      </c>
      <c r="H81" s="155">
        <v>104495</v>
      </c>
      <c r="I81" s="153">
        <v>3704</v>
      </c>
      <c r="J81" s="152">
        <v>92809</v>
      </c>
      <c r="K81" s="154">
        <v>3858</v>
      </c>
      <c r="L81" s="155">
        <v>10927</v>
      </c>
      <c r="M81" s="153">
        <v>0</v>
      </c>
      <c r="N81" s="152">
        <v>7425</v>
      </c>
      <c r="O81" s="154">
        <v>133</v>
      </c>
      <c r="P81" s="246">
        <v>0</v>
      </c>
      <c r="Q81" s="247">
        <v>0</v>
      </c>
      <c r="R81" s="157">
        <f t="shared" ref="R81:R86" si="28">B81+D81+F81+H81+J81+L81+N81+P81</f>
        <v>2409500</v>
      </c>
      <c r="S81" s="204">
        <f t="shared" ref="S81:S129" si="29">C81+E81+G81+I81+K81+M81+O81+Q81</f>
        <v>16102</v>
      </c>
      <c r="T81" s="157">
        <f t="shared" ref="T81:T82" si="30">R81+S81</f>
        <v>2425602</v>
      </c>
      <c r="U81" s="204">
        <v>16735602.499999994</v>
      </c>
      <c r="V81" s="286">
        <f t="shared" si="27"/>
        <v>6.732065855468651E-4</v>
      </c>
      <c r="W81" s="307">
        <f t="shared" si="26"/>
        <v>-1.3024871301866897E-3</v>
      </c>
      <c r="X81" s="279">
        <f t="shared" si="22"/>
        <v>0.14493664031516049</v>
      </c>
    </row>
    <row r="82" spans="1:24" s="136" customFormat="1" x14ac:dyDescent="0.2">
      <c r="A82" s="180">
        <v>43040</v>
      </c>
      <c r="B82" s="152">
        <v>2048029</v>
      </c>
      <c r="C82" s="156">
        <v>7769</v>
      </c>
      <c r="D82" s="155">
        <v>141925</v>
      </c>
      <c r="E82" s="162">
        <v>623</v>
      </c>
      <c r="F82" s="256">
        <v>0</v>
      </c>
      <c r="G82" s="257">
        <v>0</v>
      </c>
      <c r="H82" s="155">
        <v>103971</v>
      </c>
      <c r="I82" s="153">
        <v>3667</v>
      </c>
      <c r="J82" s="152">
        <v>93052</v>
      </c>
      <c r="K82" s="154">
        <v>3901</v>
      </c>
      <c r="L82" s="155">
        <v>11046</v>
      </c>
      <c r="M82" s="153">
        <v>0</v>
      </c>
      <c r="N82" s="152">
        <v>7580</v>
      </c>
      <c r="O82" s="154">
        <v>133</v>
      </c>
      <c r="P82" s="246">
        <v>0</v>
      </c>
      <c r="Q82" s="247">
        <v>0</v>
      </c>
      <c r="R82" s="157">
        <f t="shared" si="28"/>
        <v>2405603</v>
      </c>
      <c r="S82" s="204">
        <f t="shared" si="29"/>
        <v>16093</v>
      </c>
      <c r="T82" s="157">
        <f t="shared" si="30"/>
        <v>2421696</v>
      </c>
      <c r="U82" s="204">
        <v>16756289.750000004</v>
      </c>
      <c r="V82" s="286">
        <f t="shared" si="27"/>
        <v>-1.6173479975098567E-3</v>
      </c>
      <c r="W82" s="307">
        <f t="shared" si="26"/>
        <v>-5.5893677803999506E-4</v>
      </c>
      <c r="X82" s="279">
        <f t="shared" ref="X82:X87" si="31">T82/U82</f>
        <v>0.1445245956074494</v>
      </c>
    </row>
    <row r="83" spans="1:24" s="136" customFormat="1" ht="12" thickBot="1" x14ac:dyDescent="0.25">
      <c r="A83" s="207">
        <v>43070</v>
      </c>
      <c r="B83" s="342">
        <v>2041553</v>
      </c>
      <c r="C83" s="343">
        <v>8397</v>
      </c>
      <c r="D83" s="344">
        <v>142165</v>
      </c>
      <c r="E83" s="345">
        <v>624</v>
      </c>
      <c r="F83" s="258">
        <v>0</v>
      </c>
      <c r="G83" s="259">
        <v>0</v>
      </c>
      <c r="H83" s="344">
        <v>103110</v>
      </c>
      <c r="I83" s="345">
        <v>3629</v>
      </c>
      <c r="J83" s="342">
        <v>92905</v>
      </c>
      <c r="K83" s="343">
        <v>3928</v>
      </c>
      <c r="L83" s="344">
        <v>11078</v>
      </c>
      <c r="M83" s="345">
        <v>0</v>
      </c>
      <c r="N83" s="342">
        <v>7682</v>
      </c>
      <c r="O83" s="343">
        <v>133</v>
      </c>
      <c r="P83" s="252">
        <v>0</v>
      </c>
      <c r="Q83" s="253">
        <v>0</v>
      </c>
      <c r="R83" s="346">
        <f t="shared" si="28"/>
        <v>2398493</v>
      </c>
      <c r="S83" s="347">
        <f t="shared" si="29"/>
        <v>16711</v>
      </c>
      <c r="T83" s="211">
        <f t="shared" ref="T83:T106" si="32">R83+S83</f>
        <v>2415204</v>
      </c>
      <c r="U83" s="171">
        <v>16776977</v>
      </c>
      <c r="V83" s="222">
        <f t="shared" si="27"/>
        <v>-2.9555999057201041E-3</v>
      </c>
      <c r="W83" s="348">
        <f t="shared" si="26"/>
        <v>3.8401789597961845E-2</v>
      </c>
      <c r="X83" s="349">
        <f t="shared" si="31"/>
        <v>0.1439594272555777</v>
      </c>
    </row>
    <row r="84" spans="1:24" s="136" customFormat="1" x14ac:dyDescent="0.2">
      <c r="A84" s="358">
        <v>43101</v>
      </c>
      <c r="B84" s="359">
        <v>2036837</v>
      </c>
      <c r="C84" s="362">
        <v>7726</v>
      </c>
      <c r="D84" s="366">
        <v>140482</v>
      </c>
      <c r="E84" s="367">
        <v>674</v>
      </c>
      <c r="F84" s="254">
        <v>0</v>
      </c>
      <c r="G84" s="255">
        <v>0</v>
      </c>
      <c r="H84" s="364">
        <v>103151</v>
      </c>
      <c r="I84" s="359">
        <v>3580</v>
      </c>
      <c r="J84" s="359">
        <v>92915</v>
      </c>
      <c r="K84" s="362">
        <v>3976</v>
      </c>
      <c r="L84" s="366">
        <v>11038</v>
      </c>
      <c r="M84" s="367">
        <v>0</v>
      </c>
      <c r="N84" s="364">
        <v>7827</v>
      </c>
      <c r="O84" s="362">
        <v>133</v>
      </c>
      <c r="P84" s="254">
        <v>0</v>
      </c>
      <c r="Q84" s="255">
        <v>0</v>
      </c>
      <c r="R84" s="370">
        <f t="shared" si="28"/>
        <v>2392250</v>
      </c>
      <c r="S84" s="372">
        <f t="shared" si="29"/>
        <v>16089</v>
      </c>
      <c r="T84" s="147">
        <f t="shared" si="32"/>
        <v>2408339</v>
      </c>
      <c r="U84" s="374">
        <v>16797512.916666668</v>
      </c>
      <c r="V84" s="281">
        <f t="shared" si="27"/>
        <v>-2.6028843944927087E-3</v>
      </c>
      <c r="W84" s="285">
        <f t="shared" si="26"/>
        <v>-3.7220992160852132E-2</v>
      </c>
      <c r="X84" s="150">
        <f t="shared" si="31"/>
        <v>0.14337473719757768</v>
      </c>
    </row>
    <row r="85" spans="1:24" s="136" customFormat="1" x14ac:dyDescent="0.2">
      <c r="A85" s="360">
        <v>43132</v>
      </c>
      <c r="B85" s="357">
        <v>2030426</v>
      </c>
      <c r="C85" s="363">
        <v>7683</v>
      </c>
      <c r="D85" s="368">
        <v>140482</v>
      </c>
      <c r="E85" s="369">
        <v>684</v>
      </c>
      <c r="F85" s="256">
        <v>0</v>
      </c>
      <c r="G85" s="257">
        <v>0</v>
      </c>
      <c r="H85" s="365">
        <v>102552</v>
      </c>
      <c r="I85" s="357">
        <v>3550</v>
      </c>
      <c r="J85" s="357">
        <v>93045</v>
      </c>
      <c r="K85" s="363">
        <v>3961</v>
      </c>
      <c r="L85" s="368">
        <v>11428</v>
      </c>
      <c r="M85" s="369">
        <v>0</v>
      </c>
      <c r="N85" s="365">
        <v>8004</v>
      </c>
      <c r="O85" s="363">
        <v>133</v>
      </c>
      <c r="P85" s="256">
        <v>0</v>
      </c>
      <c r="Q85" s="257">
        <v>0</v>
      </c>
      <c r="R85" s="371">
        <f t="shared" si="28"/>
        <v>2385937</v>
      </c>
      <c r="S85" s="373">
        <f t="shared" si="29"/>
        <v>16011</v>
      </c>
      <c r="T85" s="158">
        <f t="shared" si="32"/>
        <v>2401948</v>
      </c>
      <c r="U85" s="164">
        <v>16818048.833333336</v>
      </c>
      <c r="V85" s="282">
        <f t="shared" si="27"/>
        <v>-2.6389382380604034E-3</v>
      </c>
      <c r="W85" s="286">
        <f t="shared" si="26"/>
        <v>-4.8480328174529182E-3</v>
      </c>
      <c r="X85" s="160">
        <f t="shared" si="31"/>
        <v>0.14281965903436697</v>
      </c>
    </row>
    <row r="86" spans="1:24" s="136" customFormat="1" x14ac:dyDescent="0.2">
      <c r="A86" s="360">
        <v>43160</v>
      </c>
      <c r="B86" s="357">
        <v>2027067</v>
      </c>
      <c r="C86" s="363">
        <v>7537</v>
      </c>
      <c r="D86" s="368">
        <v>140482</v>
      </c>
      <c r="E86" s="369">
        <v>684</v>
      </c>
      <c r="F86" s="256">
        <v>0</v>
      </c>
      <c r="G86" s="257">
        <v>0</v>
      </c>
      <c r="H86" s="365">
        <v>102560</v>
      </c>
      <c r="I86" s="357">
        <v>3491</v>
      </c>
      <c r="J86" s="357">
        <v>93318</v>
      </c>
      <c r="K86" s="363">
        <v>4030</v>
      </c>
      <c r="L86" s="368">
        <v>11668</v>
      </c>
      <c r="M86" s="369">
        <v>0</v>
      </c>
      <c r="N86" s="365">
        <v>8146</v>
      </c>
      <c r="O86" s="363">
        <v>133</v>
      </c>
      <c r="P86" s="256">
        <v>0</v>
      </c>
      <c r="Q86" s="257">
        <v>0</v>
      </c>
      <c r="R86" s="371">
        <f t="shared" si="28"/>
        <v>2383241</v>
      </c>
      <c r="S86" s="373">
        <f t="shared" si="29"/>
        <v>15875</v>
      </c>
      <c r="T86" s="158">
        <f t="shared" si="32"/>
        <v>2399116</v>
      </c>
      <c r="U86" s="164">
        <v>16838584.750000004</v>
      </c>
      <c r="V86" s="282">
        <f t="shared" si="27"/>
        <v>-1.1299543952753154E-3</v>
      </c>
      <c r="W86" s="286">
        <f t="shared" si="26"/>
        <v>-8.4941602648179373E-3</v>
      </c>
      <c r="X86" s="160">
        <f t="shared" si="31"/>
        <v>0.14247729459567554</v>
      </c>
    </row>
    <row r="87" spans="1:24" s="136" customFormat="1" x14ac:dyDescent="0.2">
      <c r="A87" s="360">
        <v>43191</v>
      </c>
      <c r="B87" s="357">
        <v>2026159</v>
      </c>
      <c r="C87" s="363">
        <v>7502</v>
      </c>
      <c r="D87" s="368">
        <v>140482</v>
      </c>
      <c r="E87" s="369">
        <v>684</v>
      </c>
      <c r="F87" s="256">
        <v>0</v>
      </c>
      <c r="G87" s="257">
        <v>0</v>
      </c>
      <c r="H87" s="365">
        <v>102323</v>
      </c>
      <c r="I87" s="357">
        <v>3452</v>
      </c>
      <c r="J87" s="357">
        <v>93726</v>
      </c>
      <c r="K87" s="363">
        <v>4056</v>
      </c>
      <c r="L87" s="368">
        <v>11668</v>
      </c>
      <c r="M87" s="369">
        <v>0</v>
      </c>
      <c r="N87" s="365">
        <v>8277</v>
      </c>
      <c r="O87" s="363">
        <v>133</v>
      </c>
      <c r="P87" s="256">
        <v>0</v>
      </c>
      <c r="Q87" s="257">
        <v>0</v>
      </c>
      <c r="R87" s="371">
        <f>B87+D87+F87+H87+J87+L87+N87+P87</f>
        <v>2382635</v>
      </c>
      <c r="S87" s="373">
        <f t="shared" si="29"/>
        <v>15827</v>
      </c>
      <c r="T87" s="158">
        <f t="shared" si="32"/>
        <v>2398462</v>
      </c>
      <c r="U87" s="164">
        <v>16859120.666666672</v>
      </c>
      <c r="V87" s="282">
        <f t="shared" si="27"/>
        <v>-2.5427558522197292E-4</v>
      </c>
      <c r="W87" s="286">
        <f t="shared" si="26"/>
        <v>-3.0236220472440946E-3</v>
      </c>
      <c r="X87" s="160">
        <f t="shared" si="31"/>
        <v>0.14226495245046583</v>
      </c>
    </row>
    <row r="88" spans="1:24" s="136" customFormat="1" x14ac:dyDescent="0.2">
      <c r="A88" s="399">
        <v>43221</v>
      </c>
      <c r="B88" s="400">
        <v>2024670</v>
      </c>
      <c r="C88" s="345">
        <v>7518</v>
      </c>
      <c r="D88" s="342">
        <v>139126</v>
      </c>
      <c r="E88" s="343">
        <v>674</v>
      </c>
      <c r="F88" s="258">
        <v>0</v>
      </c>
      <c r="G88" s="259">
        <v>0</v>
      </c>
      <c r="H88" s="344">
        <v>101932</v>
      </c>
      <c r="I88" s="400">
        <v>3418</v>
      </c>
      <c r="J88" s="400">
        <v>93817</v>
      </c>
      <c r="K88" s="345">
        <v>4066</v>
      </c>
      <c r="L88" s="342">
        <v>11823</v>
      </c>
      <c r="M88" s="343">
        <v>0</v>
      </c>
      <c r="N88" s="344">
        <v>8400</v>
      </c>
      <c r="O88" s="345">
        <v>133</v>
      </c>
      <c r="P88" s="258">
        <v>0</v>
      </c>
      <c r="Q88" s="259">
        <v>0</v>
      </c>
      <c r="R88" s="347">
        <f>B88+D88+F88+H88+J88+L88+N88+P88</f>
        <v>2379768</v>
      </c>
      <c r="S88" s="346">
        <f t="shared" si="29"/>
        <v>15809</v>
      </c>
      <c r="T88" s="212">
        <f t="shared" si="32"/>
        <v>2395577</v>
      </c>
      <c r="U88" s="170">
        <v>16879657</v>
      </c>
      <c r="V88" s="284">
        <f t="shared" si="27"/>
        <v>-1.2032896352147937E-3</v>
      </c>
      <c r="W88" s="222">
        <f t="shared" si="26"/>
        <v>-1.137297024072787E-3</v>
      </c>
      <c r="X88" s="214">
        <f t="shared" ref="X88:X95" si="33">T88/U88</f>
        <v>0.14192095254068254</v>
      </c>
    </row>
    <row r="89" spans="1:24" s="136" customFormat="1" x14ac:dyDescent="0.2">
      <c r="A89" s="360">
        <v>43252</v>
      </c>
      <c r="B89" s="357">
        <v>2021545</v>
      </c>
      <c r="C89" s="363">
        <v>7512</v>
      </c>
      <c r="D89" s="368">
        <v>139245</v>
      </c>
      <c r="E89" s="369">
        <v>650</v>
      </c>
      <c r="F89" s="256">
        <v>0</v>
      </c>
      <c r="G89" s="257">
        <v>0</v>
      </c>
      <c r="H89" s="365">
        <v>101809</v>
      </c>
      <c r="I89" s="357">
        <v>3373</v>
      </c>
      <c r="J89" s="357">
        <v>93843</v>
      </c>
      <c r="K89" s="363">
        <v>4052</v>
      </c>
      <c r="L89" s="368">
        <v>11725</v>
      </c>
      <c r="M89" s="369">
        <v>0</v>
      </c>
      <c r="N89" s="365">
        <v>8580</v>
      </c>
      <c r="O89" s="363">
        <v>133</v>
      </c>
      <c r="P89" s="256">
        <v>0</v>
      </c>
      <c r="Q89" s="257">
        <v>0</v>
      </c>
      <c r="R89" s="371">
        <f>B89+D89+F89+H89+J89+L89+N89+P89</f>
        <v>2376747</v>
      </c>
      <c r="S89" s="373">
        <f t="shared" si="29"/>
        <v>15720</v>
      </c>
      <c r="T89" s="158">
        <f t="shared" si="32"/>
        <v>2392467</v>
      </c>
      <c r="U89" s="164">
        <v>16900192.500000007</v>
      </c>
      <c r="V89" s="282">
        <f t="shared" si="27"/>
        <v>-1.2694514759421928E-3</v>
      </c>
      <c r="W89" s="286">
        <f t="shared" si="26"/>
        <v>-5.629704598646341E-3</v>
      </c>
      <c r="X89" s="160">
        <f t="shared" si="33"/>
        <v>0.14156448217971476</v>
      </c>
    </row>
    <row r="90" spans="1:24" s="136" customFormat="1" x14ac:dyDescent="0.2">
      <c r="A90" s="401">
        <v>43282</v>
      </c>
      <c r="B90" s="402">
        <v>2019343</v>
      </c>
      <c r="C90" s="403">
        <v>7512</v>
      </c>
      <c r="D90" s="404">
        <v>139323</v>
      </c>
      <c r="E90" s="405">
        <v>676</v>
      </c>
      <c r="F90" s="406">
        <v>0</v>
      </c>
      <c r="G90" s="407">
        <v>0</v>
      </c>
      <c r="H90" s="408">
        <v>101426</v>
      </c>
      <c r="I90" s="402">
        <v>3338</v>
      </c>
      <c r="J90" s="402">
        <v>93815</v>
      </c>
      <c r="K90" s="403">
        <v>4044</v>
      </c>
      <c r="L90" s="404">
        <v>11925</v>
      </c>
      <c r="M90" s="405">
        <v>0</v>
      </c>
      <c r="N90" s="408">
        <v>8671</v>
      </c>
      <c r="O90" s="403">
        <v>133</v>
      </c>
      <c r="P90" s="406"/>
      <c r="Q90" s="407">
        <v>0</v>
      </c>
      <c r="R90" s="409">
        <f>B90+D90+F90+H90+J90+L90+N90+P91</f>
        <v>2374503</v>
      </c>
      <c r="S90" s="410">
        <f t="shared" si="29"/>
        <v>15703</v>
      </c>
      <c r="T90" s="411">
        <f t="shared" si="32"/>
        <v>2390206</v>
      </c>
      <c r="U90" s="412">
        <v>16920728</v>
      </c>
      <c r="V90" s="413">
        <f t="shared" ref="V90:W94" si="34">(R90-R89)/R89</f>
        <v>-9.4414761015791757E-4</v>
      </c>
      <c r="W90" s="414">
        <f t="shared" si="34"/>
        <v>-1.0814249363867684E-3</v>
      </c>
      <c r="X90" s="415">
        <f t="shared" si="33"/>
        <v>0.14125905221099233</v>
      </c>
    </row>
    <row r="91" spans="1:24" s="136" customFormat="1" x14ac:dyDescent="0.2">
      <c r="A91" s="360">
        <v>43313</v>
      </c>
      <c r="B91" s="357">
        <v>2015890</v>
      </c>
      <c r="C91" s="363">
        <v>7419</v>
      </c>
      <c r="D91" s="368">
        <v>139363</v>
      </c>
      <c r="E91" s="369">
        <v>676</v>
      </c>
      <c r="F91" s="256">
        <v>0</v>
      </c>
      <c r="G91" s="257">
        <v>0</v>
      </c>
      <c r="H91" s="365">
        <v>101005</v>
      </c>
      <c r="I91" s="357">
        <v>3327</v>
      </c>
      <c r="J91" s="357">
        <v>93948</v>
      </c>
      <c r="K91" s="363">
        <v>4086</v>
      </c>
      <c r="L91" s="368">
        <v>12245</v>
      </c>
      <c r="M91" s="369">
        <v>0</v>
      </c>
      <c r="N91" s="365">
        <v>8829</v>
      </c>
      <c r="O91" s="363">
        <v>133</v>
      </c>
      <c r="P91" s="256">
        <v>0</v>
      </c>
      <c r="Q91" s="257">
        <v>0</v>
      </c>
      <c r="R91" s="371">
        <f>B91+D91+F91+H91+J91+L91+N91+P149</f>
        <v>2371280</v>
      </c>
      <c r="S91" s="373">
        <f t="shared" si="29"/>
        <v>15641</v>
      </c>
      <c r="T91" s="158">
        <f t="shared" si="32"/>
        <v>2386921</v>
      </c>
      <c r="U91" s="164">
        <v>16941264</v>
      </c>
      <c r="V91" s="282">
        <f t="shared" si="34"/>
        <v>-1.3573366721372851E-3</v>
      </c>
      <c r="W91" s="286">
        <f t="shared" si="34"/>
        <v>-3.9482901356428712E-3</v>
      </c>
      <c r="X91" s="160">
        <f t="shared" si="33"/>
        <v>0.14089391440922</v>
      </c>
    </row>
    <row r="92" spans="1:24" s="136" customFormat="1" x14ac:dyDescent="0.2">
      <c r="A92" s="401">
        <v>43344</v>
      </c>
      <c r="B92" s="402">
        <v>2011804</v>
      </c>
      <c r="C92" s="403">
        <v>7432</v>
      </c>
      <c r="D92" s="404">
        <v>139386</v>
      </c>
      <c r="E92" s="405">
        <v>676</v>
      </c>
      <c r="F92" s="406">
        <v>0</v>
      </c>
      <c r="G92" s="407">
        <v>0</v>
      </c>
      <c r="H92" s="408">
        <v>100496</v>
      </c>
      <c r="I92" s="402">
        <v>3288</v>
      </c>
      <c r="J92" s="402">
        <v>93768</v>
      </c>
      <c r="K92" s="403">
        <v>4132</v>
      </c>
      <c r="L92" s="404">
        <v>12854</v>
      </c>
      <c r="M92" s="405">
        <v>0</v>
      </c>
      <c r="N92" s="408">
        <v>8860</v>
      </c>
      <c r="O92" s="403">
        <v>133</v>
      </c>
      <c r="P92" s="406">
        <v>0</v>
      </c>
      <c r="Q92" s="407">
        <v>0</v>
      </c>
      <c r="R92" s="409">
        <f>B92+D92+F92+H92+J92+L92+N92+P150</f>
        <v>2367168</v>
      </c>
      <c r="S92" s="410">
        <f t="shared" si="29"/>
        <v>15661</v>
      </c>
      <c r="T92" s="411">
        <f t="shared" si="32"/>
        <v>2382829</v>
      </c>
      <c r="U92" s="412">
        <v>16961800.250000011</v>
      </c>
      <c r="V92" s="413">
        <f t="shared" si="34"/>
        <v>-1.7340845450558348E-3</v>
      </c>
      <c r="W92" s="414">
        <f t="shared" si="34"/>
        <v>1.2786906208042965E-3</v>
      </c>
      <c r="X92" s="415">
        <f t="shared" si="33"/>
        <v>0.1404820811988986</v>
      </c>
    </row>
    <row r="93" spans="1:24" s="136" customFormat="1" x14ac:dyDescent="0.2">
      <c r="A93" s="360">
        <v>43374</v>
      </c>
      <c r="B93" s="357">
        <v>2006233</v>
      </c>
      <c r="C93" s="363">
        <v>7443</v>
      </c>
      <c r="D93" s="368">
        <v>137395</v>
      </c>
      <c r="E93" s="369">
        <v>676</v>
      </c>
      <c r="F93" s="256">
        <v>0</v>
      </c>
      <c r="G93" s="257">
        <v>0</v>
      </c>
      <c r="H93" s="365">
        <v>100176</v>
      </c>
      <c r="I93" s="357">
        <v>3247</v>
      </c>
      <c r="J93" s="357">
        <v>92883</v>
      </c>
      <c r="K93" s="363">
        <v>4237</v>
      </c>
      <c r="L93" s="368">
        <v>13354</v>
      </c>
      <c r="M93" s="369">
        <v>0</v>
      </c>
      <c r="N93" s="365">
        <v>8941</v>
      </c>
      <c r="O93" s="363">
        <v>133</v>
      </c>
      <c r="P93" s="256">
        <v>0</v>
      </c>
      <c r="Q93" s="257">
        <v>0</v>
      </c>
      <c r="R93" s="371">
        <f>B93+D93+F93+H93+J93+L93+N93+P151</f>
        <v>2358982</v>
      </c>
      <c r="S93" s="373">
        <f t="shared" si="29"/>
        <v>15736</v>
      </c>
      <c r="T93" s="158">
        <f t="shared" si="32"/>
        <v>2374718</v>
      </c>
      <c r="U93" s="164">
        <v>16982336.166666679</v>
      </c>
      <c r="V93" s="282">
        <f t="shared" si="34"/>
        <v>-3.4581406980831102E-3</v>
      </c>
      <c r="W93" s="286">
        <f t="shared" si="34"/>
        <v>4.7889662218249156E-3</v>
      </c>
      <c r="X93" s="160">
        <f t="shared" si="33"/>
        <v>0.13983458911036936</v>
      </c>
    </row>
    <row r="94" spans="1:24" s="136" customFormat="1" x14ac:dyDescent="0.2">
      <c r="A94" s="401">
        <v>43405</v>
      </c>
      <c r="B94" s="402">
        <v>2000430</v>
      </c>
      <c r="C94" s="403">
        <v>7454</v>
      </c>
      <c r="D94" s="404">
        <v>137413</v>
      </c>
      <c r="E94" s="405">
        <v>676</v>
      </c>
      <c r="F94" s="406">
        <v>0</v>
      </c>
      <c r="G94" s="407">
        <v>0</v>
      </c>
      <c r="H94" s="408">
        <v>99760</v>
      </c>
      <c r="I94" s="402">
        <v>3209</v>
      </c>
      <c r="J94" s="402">
        <v>92429</v>
      </c>
      <c r="K94" s="403">
        <v>4309</v>
      </c>
      <c r="L94" s="404">
        <v>13874</v>
      </c>
      <c r="M94" s="405">
        <v>0</v>
      </c>
      <c r="N94" s="408">
        <v>8990</v>
      </c>
      <c r="O94" s="403">
        <v>133</v>
      </c>
      <c r="P94" s="406">
        <v>0</v>
      </c>
      <c r="Q94" s="407">
        <v>0</v>
      </c>
      <c r="R94" s="409">
        <f>B94+D94+F94+H94+J94+L94+N94+P154</f>
        <v>2352896</v>
      </c>
      <c r="S94" s="410">
        <f t="shared" si="29"/>
        <v>15781</v>
      </c>
      <c r="T94" s="411">
        <f t="shared" si="32"/>
        <v>2368677</v>
      </c>
      <c r="U94" s="412">
        <v>17002872.083333347</v>
      </c>
      <c r="V94" s="413">
        <f t="shared" si="34"/>
        <v>-2.5799264258904902E-3</v>
      </c>
      <c r="W94" s="414">
        <f t="shared" si="34"/>
        <v>2.8596847991865784E-3</v>
      </c>
      <c r="X94" s="415">
        <f t="shared" si="33"/>
        <v>0.13931040522982222</v>
      </c>
    </row>
    <row r="95" spans="1:24" s="136" customFormat="1" ht="12" thickBot="1" x14ac:dyDescent="0.25">
      <c r="A95" s="356">
        <v>43435</v>
      </c>
      <c r="B95" s="361">
        <v>1992434</v>
      </c>
      <c r="C95" s="275">
        <v>7402</v>
      </c>
      <c r="D95" s="272">
        <v>137409</v>
      </c>
      <c r="E95" s="273">
        <v>676</v>
      </c>
      <c r="F95" s="260">
        <v>0</v>
      </c>
      <c r="G95" s="298">
        <v>0</v>
      </c>
      <c r="H95" s="274">
        <v>99764</v>
      </c>
      <c r="I95" s="361">
        <v>3170</v>
      </c>
      <c r="J95" s="361">
        <v>92128</v>
      </c>
      <c r="K95" s="275">
        <v>4245</v>
      </c>
      <c r="L95" s="272">
        <v>14124</v>
      </c>
      <c r="M95" s="273">
        <v>0</v>
      </c>
      <c r="N95" s="274">
        <v>9096</v>
      </c>
      <c r="O95" s="275">
        <v>133</v>
      </c>
      <c r="P95" s="260">
        <v>0</v>
      </c>
      <c r="Q95" s="298">
        <v>0</v>
      </c>
      <c r="R95" s="305">
        <f>B95+D95+F95+H95+J95+L95+N95+P155</f>
        <v>2344955</v>
      </c>
      <c r="S95" s="303">
        <f t="shared" si="29"/>
        <v>15626</v>
      </c>
      <c r="T95" s="192">
        <f t="shared" si="32"/>
        <v>2360581</v>
      </c>
      <c r="U95" s="375">
        <v>17023408.000000015</v>
      </c>
      <c r="V95" s="289">
        <f t="shared" ref="V95:W100" si="35">(R95-R94)/R94</f>
        <v>-3.3749897998041562E-3</v>
      </c>
      <c r="W95" s="288">
        <f t="shared" si="35"/>
        <v>-9.8219377732716561E-3</v>
      </c>
      <c r="X95" s="191">
        <f t="shared" si="33"/>
        <v>0.13866676989707336</v>
      </c>
    </row>
    <row r="96" spans="1:24" s="136" customFormat="1" x14ac:dyDescent="0.2">
      <c r="A96" s="360">
        <v>43466</v>
      </c>
      <c r="B96" s="357">
        <v>1981841</v>
      </c>
      <c r="C96" s="363">
        <v>7334</v>
      </c>
      <c r="D96" s="368">
        <v>137442</v>
      </c>
      <c r="E96" s="369">
        <v>676</v>
      </c>
      <c r="F96" s="256">
        <v>0</v>
      </c>
      <c r="G96" s="257">
        <v>0</v>
      </c>
      <c r="H96" s="365">
        <v>99586</v>
      </c>
      <c r="I96" s="357">
        <v>3138</v>
      </c>
      <c r="J96" s="357">
        <v>92126</v>
      </c>
      <c r="K96" s="363">
        <v>4237</v>
      </c>
      <c r="L96" s="368">
        <v>14124</v>
      </c>
      <c r="M96" s="369">
        <v>0</v>
      </c>
      <c r="N96" s="365">
        <v>9203</v>
      </c>
      <c r="O96" s="363">
        <v>133</v>
      </c>
      <c r="P96" s="256">
        <v>0</v>
      </c>
      <c r="Q96" s="257">
        <v>0</v>
      </c>
      <c r="R96" s="371">
        <f>B96+D96+F96+H96+J96+L96+N96+P156</f>
        <v>2334322</v>
      </c>
      <c r="S96" s="373">
        <f t="shared" si="29"/>
        <v>15518</v>
      </c>
      <c r="T96" s="158">
        <f t="shared" si="32"/>
        <v>2349840</v>
      </c>
      <c r="U96" s="164">
        <v>17043789.5</v>
      </c>
      <c r="V96" s="282">
        <f t="shared" si="35"/>
        <v>-4.5344153725764462E-3</v>
      </c>
      <c r="W96" s="286">
        <f t="shared" si="35"/>
        <v>-6.9115576603097405E-3</v>
      </c>
      <c r="X96" s="160">
        <f t="shared" ref="X96:X122" si="36">T96/U96</f>
        <v>0.13787074758227916</v>
      </c>
    </row>
    <row r="97" spans="1:25" s="136" customFormat="1" x14ac:dyDescent="0.2">
      <c r="A97" s="360">
        <v>43497</v>
      </c>
      <c r="B97" s="357">
        <v>1976955</v>
      </c>
      <c r="C97" s="363">
        <v>7330</v>
      </c>
      <c r="D97" s="368">
        <v>137279</v>
      </c>
      <c r="E97" s="369">
        <v>676</v>
      </c>
      <c r="F97" s="256">
        <v>0</v>
      </c>
      <c r="G97" s="257">
        <v>0</v>
      </c>
      <c r="H97" s="365">
        <v>99395</v>
      </c>
      <c r="I97" s="357">
        <v>3101</v>
      </c>
      <c r="J97" s="357">
        <v>91975</v>
      </c>
      <c r="K97" s="363">
        <v>4256</v>
      </c>
      <c r="L97" s="368">
        <v>14314</v>
      </c>
      <c r="M97" s="369">
        <v>0</v>
      </c>
      <c r="N97" s="365">
        <v>9329</v>
      </c>
      <c r="O97" s="363">
        <v>133</v>
      </c>
      <c r="P97" s="256">
        <v>0</v>
      </c>
      <c r="Q97" s="257">
        <v>0</v>
      </c>
      <c r="R97" s="371">
        <f>B97+D97+F97+H97+J97+L97+N97+P157</f>
        <v>2329247</v>
      </c>
      <c r="S97" s="373">
        <f t="shared" si="29"/>
        <v>15496</v>
      </c>
      <c r="T97" s="158">
        <f t="shared" si="32"/>
        <v>2344743</v>
      </c>
      <c r="U97" s="164">
        <v>17064171.000000022</v>
      </c>
      <c r="V97" s="282">
        <f t="shared" si="35"/>
        <v>-2.1740788117491933E-3</v>
      </c>
      <c r="W97" s="286">
        <f t="shared" si="35"/>
        <v>-1.4177084675860291E-3</v>
      </c>
      <c r="X97" s="160">
        <f t="shared" si="36"/>
        <v>0.13740737830158856</v>
      </c>
    </row>
    <row r="98" spans="1:25" s="136" customFormat="1" x14ac:dyDescent="0.2">
      <c r="A98" s="360">
        <v>43525</v>
      </c>
      <c r="B98" s="357">
        <v>1969458</v>
      </c>
      <c r="C98" s="363">
        <v>7288</v>
      </c>
      <c r="D98" s="368">
        <v>137258</v>
      </c>
      <c r="E98" s="369">
        <v>676</v>
      </c>
      <c r="F98" s="256">
        <v>0</v>
      </c>
      <c r="G98" s="257">
        <v>0</v>
      </c>
      <c r="H98" s="365">
        <v>99891</v>
      </c>
      <c r="I98" s="357">
        <v>3059</v>
      </c>
      <c r="J98" s="357">
        <v>91624</v>
      </c>
      <c r="K98" s="363">
        <v>4270</v>
      </c>
      <c r="L98" s="368">
        <v>14712</v>
      </c>
      <c r="M98" s="369">
        <v>0</v>
      </c>
      <c r="N98" s="365">
        <v>9502</v>
      </c>
      <c r="O98" s="363">
        <v>133</v>
      </c>
      <c r="P98" s="256">
        <v>0</v>
      </c>
      <c r="Q98" s="257">
        <v>0</v>
      </c>
      <c r="R98" s="371">
        <f>B98+D98+F98+H98+J98+L98+N98+P158</f>
        <v>2322445</v>
      </c>
      <c r="S98" s="373">
        <f t="shared" si="29"/>
        <v>15426</v>
      </c>
      <c r="T98" s="158">
        <f t="shared" si="32"/>
        <v>2337871</v>
      </c>
      <c r="U98" s="164">
        <v>17084552.500000004</v>
      </c>
      <c r="V98" s="282">
        <f t="shared" si="35"/>
        <v>-2.9202570616169089E-3</v>
      </c>
      <c r="W98" s="286">
        <f t="shared" si="35"/>
        <v>-4.5172947857511619E-3</v>
      </c>
      <c r="X98" s="160">
        <f t="shared" si="36"/>
        <v>0.13684121957540296</v>
      </c>
    </row>
    <row r="99" spans="1:25" s="136" customFormat="1" x14ac:dyDescent="0.2">
      <c r="A99" s="360">
        <v>43556</v>
      </c>
      <c r="B99" s="357">
        <v>1959789</v>
      </c>
      <c r="C99" s="363">
        <v>7260</v>
      </c>
      <c r="D99" s="368">
        <v>137219</v>
      </c>
      <c r="E99" s="369">
        <v>676</v>
      </c>
      <c r="F99" s="256">
        <v>0</v>
      </c>
      <c r="G99" s="257">
        <v>0</v>
      </c>
      <c r="H99" s="365">
        <v>99645</v>
      </c>
      <c r="I99" s="357">
        <v>3033</v>
      </c>
      <c r="J99" s="357">
        <v>91520</v>
      </c>
      <c r="K99" s="363">
        <v>4282</v>
      </c>
      <c r="L99" s="368">
        <v>14812</v>
      </c>
      <c r="M99" s="369">
        <v>0</v>
      </c>
      <c r="N99" s="365">
        <v>9708</v>
      </c>
      <c r="O99" s="363">
        <v>133</v>
      </c>
      <c r="P99" s="256">
        <v>0</v>
      </c>
      <c r="Q99" s="257">
        <v>0</v>
      </c>
      <c r="R99" s="371">
        <f>B99+D99+F99+H99+J99+L99+N99+P159</f>
        <v>2312693</v>
      </c>
      <c r="S99" s="373">
        <f t="shared" si="29"/>
        <v>15384</v>
      </c>
      <c r="T99" s="158">
        <f t="shared" si="32"/>
        <v>2328077</v>
      </c>
      <c r="U99" s="164">
        <v>17104933.999999989</v>
      </c>
      <c r="V99" s="282">
        <f t="shared" si="35"/>
        <v>-4.1990230123856538E-3</v>
      </c>
      <c r="W99" s="286">
        <f t="shared" si="35"/>
        <v>-2.7226760015558148E-3</v>
      </c>
      <c r="X99" s="160">
        <f t="shared" si="36"/>
        <v>0.13610558216711047</v>
      </c>
    </row>
    <row r="100" spans="1:25" s="136" customFormat="1" x14ac:dyDescent="0.2">
      <c r="A100" s="360">
        <v>43586</v>
      </c>
      <c r="B100" s="357">
        <v>1948320</v>
      </c>
      <c r="C100" s="363">
        <v>7233</v>
      </c>
      <c r="D100" s="368">
        <v>137162</v>
      </c>
      <c r="E100" s="369">
        <v>676</v>
      </c>
      <c r="F100" s="256">
        <v>0</v>
      </c>
      <c r="G100" s="257">
        <v>0</v>
      </c>
      <c r="H100" s="365">
        <v>99013</v>
      </c>
      <c r="I100" s="357">
        <v>2998</v>
      </c>
      <c r="J100" s="357">
        <v>91154</v>
      </c>
      <c r="K100" s="363">
        <v>4350</v>
      </c>
      <c r="L100" s="368">
        <v>15232</v>
      </c>
      <c r="M100" s="369">
        <v>0</v>
      </c>
      <c r="N100" s="365">
        <v>9835</v>
      </c>
      <c r="O100" s="363">
        <v>133</v>
      </c>
      <c r="P100" s="256">
        <v>0</v>
      </c>
      <c r="Q100" s="257">
        <v>0</v>
      </c>
      <c r="R100" s="371">
        <f>B100+D100+F100+H100+J100+L100+N100+P160</f>
        <v>2300716</v>
      </c>
      <c r="S100" s="373">
        <f t="shared" si="29"/>
        <v>15390</v>
      </c>
      <c r="T100" s="158">
        <f t="shared" si="32"/>
        <v>2316106</v>
      </c>
      <c r="U100" s="164">
        <v>17125315.500000004</v>
      </c>
      <c r="V100" s="282">
        <f t="shared" si="35"/>
        <v>-5.1788110224746647E-3</v>
      </c>
      <c r="W100" s="286">
        <f t="shared" si="35"/>
        <v>3.9001560062402497E-4</v>
      </c>
      <c r="X100" s="160">
        <f t="shared" si="36"/>
        <v>0.13524457403427104</v>
      </c>
    </row>
    <row r="101" spans="1:25" s="136" customFormat="1" x14ac:dyDescent="0.2">
      <c r="A101" s="360">
        <v>43617</v>
      </c>
      <c r="B101" s="357">
        <v>1935980</v>
      </c>
      <c r="C101" s="363">
        <v>7202</v>
      </c>
      <c r="D101" s="368">
        <v>137052</v>
      </c>
      <c r="E101" s="369">
        <v>676</v>
      </c>
      <c r="F101" s="256">
        <v>0</v>
      </c>
      <c r="G101" s="257">
        <v>0</v>
      </c>
      <c r="H101" s="365">
        <v>98972</v>
      </c>
      <c r="I101" s="357">
        <v>2966</v>
      </c>
      <c r="J101" s="357">
        <v>90766</v>
      </c>
      <c r="K101" s="363">
        <v>4371</v>
      </c>
      <c r="L101" s="368">
        <v>15462</v>
      </c>
      <c r="M101" s="369">
        <v>0</v>
      </c>
      <c r="N101" s="365">
        <v>10052</v>
      </c>
      <c r="O101" s="363">
        <v>133</v>
      </c>
      <c r="P101" s="256">
        <v>0</v>
      </c>
      <c r="Q101" s="257">
        <v>0</v>
      </c>
      <c r="R101" s="371">
        <f>B101+D101+F101+H101+J101+L101+N101+P161</f>
        <v>2288284</v>
      </c>
      <c r="S101" s="373">
        <f t="shared" si="29"/>
        <v>15348</v>
      </c>
      <c r="T101" s="158">
        <f t="shared" si="32"/>
        <v>2303632</v>
      </c>
      <c r="U101" s="164">
        <v>17145696.999999993</v>
      </c>
      <c r="V101" s="282">
        <f t="shared" ref="V101:W128" si="37">(R101-R100)/R100</f>
        <v>-5.4035352472882351E-3</v>
      </c>
      <c r="W101" s="286">
        <f t="shared" si="37"/>
        <v>-2.7290448343079924E-3</v>
      </c>
      <c r="X101" s="160">
        <f t="shared" si="36"/>
        <v>0.13435627609656237</v>
      </c>
    </row>
    <row r="102" spans="1:25" s="136" customFormat="1" x14ac:dyDescent="0.2">
      <c r="A102" s="360">
        <v>43647</v>
      </c>
      <c r="B102" s="357">
        <v>1919131</v>
      </c>
      <c r="C102" s="363">
        <v>7159</v>
      </c>
      <c r="D102" s="368">
        <v>136907</v>
      </c>
      <c r="E102" s="369">
        <v>676</v>
      </c>
      <c r="F102" s="256">
        <v>0</v>
      </c>
      <c r="G102" s="257">
        <v>0</v>
      </c>
      <c r="H102" s="365">
        <v>99047</v>
      </c>
      <c r="I102" s="357">
        <v>2959</v>
      </c>
      <c r="J102" s="357">
        <v>90537</v>
      </c>
      <c r="K102" s="363">
        <v>4477</v>
      </c>
      <c r="L102" s="368">
        <v>16172</v>
      </c>
      <c r="M102" s="369">
        <v>0</v>
      </c>
      <c r="N102" s="365">
        <v>10252</v>
      </c>
      <c r="O102" s="363">
        <v>133</v>
      </c>
      <c r="P102" s="256">
        <v>0</v>
      </c>
      <c r="Q102" s="257">
        <v>0</v>
      </c>
      <c r="R102" s="371">
        <f>B102+D102+F102+H102+J102+L102+N102+P162</f>
        <v>2272046</v>
      </c>
      <c r="S102" s="373">
        <f t="shared" si="29"/>
        <v>15404</v>
      </c>
      <c r="T102" s="158">
        <f t="shared" si="32"/>
        <v>2287450</v>
      </c>
      <c r="U102" s="164">
        <v>17166078.499999996</v>
      </c>
      <c r="V102" s="282">
        <f t="shared" si="37"/>
        <v>-7.0961471565592384E-3</v>
      </c>
      <c r="W102" s="286">
        <f t="shared" si="37"/>
        <v>3.6486838676048996E-3</v>
      </c>
      <c r="X102" s="160">
        <f t="shared" si="36"/>
        <v>0.13325408013251253</v>
      </c>
    </row>
    <row r="103" spans="1:25" s="136" customFormat="1" x14ac:dyDescent="0.2">
      <c r="A103" s="360">
        <v>43678</v>
      </c>
      <c r="B103" s="357">
        <v>1898707</v>
      </c>
      <c r="C103" s="363">
        <v>7128</v>
      </c>
      <c r="D103" s="368">
        <v>136791</v>
      </c>
      <c r="E103" s="369">
        <v>676</v>
      </c>
      <c r="F103" s="256">
        <v>0</v>
      </c>
      <c r="G103" s="257">
        <v>0</v>
      </c>
      <c r="H103" s="365">
        <v>99114</v>
      </c>
      <c r="I103" s="357">
        <v>2943</v>
      </c>
      <c r="J103" s="357">
        <v>89973</v>
      </c>
      <c r="K103" s="363">
        <v>4447</v>
      </c>
      <c r="L103" s="368">
        <v>16432</v>
      </c>
      <c r="M103" s="369">
        <v>0</v>
      </c>
      <c r="N103" s="365">
        <v>10419</v>
      </c>
      <c r="O103" s="363">
        <v>133</v>
      </c>
      <c r="P103" s="256">
        <v>0</v>
      </c>
      <c r="Q103" s="257">
        <v>0</v>
      </c>
      <c r="R103" s="371">
        <f>B103+D103+F103+H103+J103+L103+N103+P163</f>
        <v>2251436</v>
      </c>
      <c r="S103" s="373">
        <f t="shared" si="29"/>
        <v>15327</v>
      </c>
      <c r="T103" s="158">
        <f t="shared" si="32"/>
        <v>2266763</v>
      </c>
      <c r="U103" s="164">
        <v>17186459.999999993</v>
      </c>
      <c r="V103" s="282">
        <f t="shared" si="37"/>
        <v>-9.0711191586790065E-3</v>
      </c>
      <c r="W103" s="286">
        <f t="shared" si="37"/>
        <v>-4.998701635938717E-3</v>
      </c>
      <c r="X103" s="160">
        <f t="shared" si="36"/>
        <v>0.13189237341488597</v>
      </c>
    </row>
    <row r="104" spans="1:25" s="136" customFormat="1" x14ac:dyDescent="0.2">
      <c r="A104" s="360">
        <v>43709</v>
      </c>
      <c r="B104" s="357">
        <v>1882764</v>
      </c>
      <c r="C104" s="363">
        <v>7106</v>
      </c>
      <c r="D104" s="368">
        <v>136705</v>
      </c>
      <c r="E104" s="369">
        <v>676</v>
      </c>
      <c r="F104" s="256">
        <v>0</v>
      </c>
      <c r="G104" s="257">
        <v>0</v>
      </c>
      <c r="H104" s="365">
        <v>99768</v>
      </c>
      <c r="I104" s="357">
        <v>2922</v>
      </c>
      <c r="J104" s="357">
        <v>89671</v>
      </c>
      <c r="K104" s="363">
        <v>4426</v>
      </c>
      <c r="L104" s="368">
        <v>16482</v>
      </c>
      <c r="M104" s="369">
        <v>0</v>
      </c>
      <c r="N104" s="365">
        <v>10546</v>
      </c>
      <c r="O104" s="363">
        <v>133</v>
      </c>
      <c r="P104" s="256">
        <v>0</v>
      </c>
      <c r="Q104" s="257">
        <v>0</v>
      </c>
      <c r="R104" s="371">
        <f>B104+D104+F104+H104+J104+L104+N104+P164</f>
        <v>2235936</v>
      </c>
      <c r="S104" s="373">
        <f t="shared" si="29"/>
        <v>15263</v>
      </c>
      <c r="T104" s="158">
        <f t="shared" si="32"/>
        <v>2251199</v>
      </c>
      <c r="U104" s="164">
        <v>17206841.499999993</v>
      </c>
      <c r="V104" s="282">
        <f t="shared" si="37"/>
        <v>-6.8844950511584603E-3</v>
      </c>
      <c r="W104" s="286">
        <f t="shared" si="37"/>
        <v>-4.1756377634240231E-3</v>
      </c>
      <c r="X104" s="160">
        <f t="shared" si="36"/>
        <v>0.13083162299135498</v>
      </c>
    </row>
    <row r="105" spans="1:25" s="136" customFormat="1" x14ac:dyDescent="0.2">
      <c r="A105" s="360">
        <v>43739</v>
      </c>
      <c r="B105" s="357">
        <v>1861960</v>
      </c>
      <c r="C105" s="363">
        <v>7061</v>
      </c>
      <c r="D105" s="368">
        <v>136618</v>
      </c>
      <c r="E105" s="369">
        <v>676</v>
      </c>
      <c r="F105" s="256">
        <v>0</v>
      </c>
      <c r="G105" s="257">
        <v>0</v>
      </c>
      <c r="H105" s="365">
        <v>100345</v>
      </c>
      <c r="I105" s="357">
        <v>2865</v>
      </c>
      <c r="J105" s="357">
        <v>89252</v>
      </c>
      <c r="K105" s="363">
        <v>4450</v>
      </c>
      <c r="L105" s="368">
        <v>17139</v>
      </c>
      <c r="M105" s="369">
        <v>0</v>
      </c>
      <c r="N105" s="365">
        <v>10672</v>
      </c>
      <c r="O105" s="363">
        <v>133</v>
      </c>
      <c r="P105" s="256">
        <v>0</v>
      </c>
      <c r="Q105" s="257">
        <v>0</v>
      </c>
      <c r="R105" s="371">
        <f>B105+D105+F105+H105+J105+L105+N105+P165</f>
        <v>2215986</v>
      </c>
      <c r="S105" s="373">
        <f t="shared" si="29"/>
        <v>15185</v>
      </c>
      <c r="T105" s="158">
        <f t="shared" si="32"/>
        <v>2231171</v>
      </c>
      <c r="U105" s="164">
        <v>17227223</v>
      </c>
      <c r="V105" s="282">
        <f t="shared" si="37"/>
        <v>-8.9224378515306343E-3</v>
      </c>
      <c r="W105" s="286">
        <f t="shared" si="37"/>
        <v>-5.1103976937692461E-3</v>
      </c>
      <c r="X105" s="160">
        <f t="shared" si="36"/>
        <v>0.12951425775355668</v>
      </c>
    </row>
    <row r="106" spans="1:25" s="136" customFormat="1" x14ac:dyDescent="0.2">
      <c r="A106" s="360">
        <v>43770</v>
      </c>
      <c r="B106" s="357">
        <v>1843553</v>
      </c>
      <c r="C106" s="363">
        <v>7036</v>
      </c>
      <c r="D106" s="368">
        <v>136454</v>
      </c>
      <c r="E106" s="369">
        <v>676</v>
      </c>
      <c r="F106" s="256">
        <v>0</v>
      </c>
      <c r="G106" s="257">
        <v>0</v>
      </c>
      <c r="H106" s="365">
        <v>100623</v>
      </c>
      <c r="I106" s="357">
        <v>2834</v>
      </c>
      <c r="J106" s="357">
        <v>88615</v>
      </c>
      <c r="K106" s="363">
        <v>4441</v>
      </c>
      <c r="L106" s="368">
        <v>17264</v>
      </c>
      <c r="M106" s="369">
        <v>0</v>
      </c>
      <c r="N106" s="365">
        <v>10785</v>
      </c>
      <c r="O106" s="363">
        <v>133</v>
      </c>
      <c r="P106" s="256">
        <v>0</v>
      </c>
      <c r="Q106" s="257">
        <v>0</v>
      </c>
      <c r="R106" s="371">
        <f>B106+D106+F106+H106+J106+L106+N106+P166</f>
        <v>2197294</v>
      </c>
      <c r="S106" s="373">
        <f t="shared" si="29"/>
        <v>15120</v>
      </c>
      <c r="T106" s="158">
        <f t="shared" si="32"/>
        <v>2212414</v>
      </c>
      <c r="U106" s="164">
        <v>17247604.500000004</v>
      </c>
      <c r="V106" s="282">
        <f t="shared" si="37"/>
        <v>-8.4350713407034157E-3</v>
      </c>
      <c r="W106" s="286">
        <f t="shared" si="37"/>
        <v>-4.2805400065854459E-3</v>
      </c>
      <c r="X106" s="160">
        <f t="shared" si="36"/>
        <v>0.12827369737055366</v>
      </c>
    </row>
    <row r="107" spans="1:25" s="136" customFormat="1" ht="12" thickBot="1" x14ac:dyDescent="0.25">
      <c r="A107" s="384">
        <v>43800</v>
      </c>
      <c r="B107" s="385">
        <v>1827111</v>
      </c>
      <c r="C107" s="386">
        <v>6709</v>
      </c>
      <c r="D107" s="387">
        <v>136291</v>
      </c>
      <c r="E107" s="388">
        <v>676</v>
      </c>
      <c r="F107" s="389">
        <v>0</v>
      </c>
      <c r="G107" s="390">
        <v>0</v>
      </c>
      <c r="H107" s="391">
        <v>101153</v>
      </c>
      <c r="I107" s="385">
        <v>2821</v>
      </c>
      <c r="J107" s="385">
        <v>88216</v>
      </c>
      <c r="K107" s="386">
        <v>4374</v>
      </c>
      <c r="L107" s="387">
        <v>17554</v>
      </c>
      <c r="M107" s="388">
        <v>0</v>
      </c>
      <c r="N107" s="391">
        <v>10877</v>
      </c>
      <c r="O107" s="386">
        <v>58</v>
      </c>
      <c r="P107" s="389">
        <v>0</v>
      </c>
      <c r="Q107" s="390">
        <v>0</v>
      </c>
      <c r="R107" s="392">
        <f>B107+D107+F107+H107+J107+L107+N107+P167</f>
        <v>2181202</v>
      </c>
      <c r="S107" s="393">
        <f t="shared" si="29"/>
        <v>14638</v>
      </c>
      <c r="T107" s="394">
        <f t="shared" ref="T107:T129" si="38">R107+S107</f>
        <v>2195840</v>
      </c>
      <c r="U107" s="395">
        <v>17267985.955258224</v>
      </c>
      <c r="V107" s="396">
        <f t="shared" si="37"/>
        <v>-7.3235534252585228E-3</v>
      </c>
      <c r="W107" s="397">
        <f t="shared" si="37"/>
        <v>-3.1878306878306881E-2</v>
      </c>
      <c r="X107" s="398">
        <f t="shared" si="36"/>
        <v>0.12716248470953564</v>
      </c>
      <c r="Y107" s="135"/>
    </row>
    <row r="108" spans="1:25" s="136" customFormat="1" x14ac:dyDescent="0.2">
      <c r="A108" s="360">
        <v>43831</v>
      </c>
      <c r="B108" s="357">
        <v>1802519</v>
      </c>
      <c r="C108" s="363">
        <v>6661</v>
      </c>
      <c r="D108" s="368">
        <v>134311</v>
      </c>
      <c r="E108" s="369">
        <v>676</v>
      </c>
      <c r="F108" s="256">
        <v>0</v>
      </c>
      <c r="G108" s="257">
        <v>0</v>
      </c>
      <c r="H108" s="365">
        <v>101756</v>
      </c>
      <c r="I108" s="357">
        <v>2805</v>
      </c>
      <c r="J108" s="357">
        <v>88137</v>
      </c>
      <c r="K108" s="363">
        <v>4455</v>
      </c>
      <c r="L108" s="368">
        <v>17204</v>
      </c>
      <c r="M108" s="369">
        <v>0</v>
      </c>
      <c r="N108" s="365">
        <v>10984</v>
      </c>
      <c r="O108" s="363">
        <v>43</v>
      </c>
      <c r="P108" s="256">
        <v>0</v>
      </c>
      <c r="Q108" s="257">
        <v>0</v>
      </c>
      <c r="R108" s="371">
        <f>B108+D108+F108+H108+J108+L108+N108+P168</f>
        <v>2154911</v>
      </c>
      <c r="S108" s="373">
        <f t="shared" si="29"/>
        <v>14640</v>
      </c>
      <c r="T108" s="158">
        <f t="shared" si="38"/>
        <v>2169551</v>
      </c>
      <c r="U108" s="164">
        <v>17288207.401884053</v>
      </c>
      <c r="V108" s="282">
        <f t="shared" ref="V108:V119" si="39">(R108-R107)/R107</f>
        <v>-1.2053445760640234E-2</v>
      </c>
      <c r="W108" s="286">
        <f t="shared" si="37"/>
        <v>1.3663068725235688E-4</v>
      </c>
      <c r="X108" s="160">
        <f t="shared" si="36"/>
        <v>0.12549311502148941</v>
      </c>
    </row>
    <row r="109" spans="1:25" s="136" customFormat="1" x14ac:dyDescent="0.2">
      <c r="A109" s="360">
        <v>43862</v>
      </c>
      <c r="B109" s="357">
        <v>1789657</v>
      </c>
      <c r="C109" s="363">
        <v>6573</v>
      </c>
      <c r="D109" s="368">
        <v>134050</v>
      </c>
      <c r="E109" s="369">
        <v>676</v>
      </c>
      <c r="F109" s="256">
        <v>0</v>
      </c>
      <c r="G109" s="257">
        <v>0</v>
      </c>
      <c r="H109" s="365">
        <v>101297</v>
      </c>
      <c r="I109" s="357">
        <v>2791</v>
      </c>
      <c r="J109" s="357">
        <v>86791</v>
      </c>
      <c r="K109" s="363">
        <v>4433</v>
      </c>
      <c r="L109" s="368">
        <v>17390</v>
      </c>
      <c r="M109" s="369">
        <v>0</v>
      </c>
      <c r="N109" s="365">
        <v>11083</v>
      </c>
      <c r="O109" s="363">
        <v>43</v>
      </c>
      <c r="P109" s="256">
        <v>0</v>
      </c>
      <c r="Q109" s="257">
        <v>0</v>
      </c>
      <c r="R109" s="371">
        <f>B109+D109+F109+H109+J109+L109+N109+P169</f>
        <v>2140268</v>
      </c>
      <c r="S109" s="373">
        <f t="shared" si="29"/>
        <v>14516</v>
      </c>
      <c r="T109" s="158">
        <f t="shared" si="38"/>
        <v>2154784</v>
      </c>
      <c r="U109" s="164">
        <v>17308428.848509841</v>
      </c>
      <c r="V109" s="282">
        <f t="shared" si="39"/>
        <v>-6.7951762276957147E-3</v>
      </c>
      <c r="W109" s="286">
        <f t="shared" si="37"/>
        <v>-8.4699453551912562E-3</v>
      </c>
      <c r="X109" s="160">
        <f t="shared" si="36"/>
        <v>0.1244933332112068</v>
      </c>
    </row>
    <row r="110" spans="1:25" s="136" customFormat="1" x14ac:dyDescent="0.2">
      <c r="A110" s="360">
        <v>43891</v>
      </c>
      <c r="B110" s="357">
        <v>1777337</v>
      </c>
      <c r="C110" s="363">
        <v>6554</v>
      </c>
      <c r="D110" s="368">
        <v>133853</v>
      </c>
      <c r="E110" s="369">
        <v>676</v>
      </c>
      <c r="F110" s="256">
        <v>0</v>
      </c>
      <c r="G110" s="257">
        <v>0</v>
      </c>
      <c r="H110" s="365">
        <v>101087</v>
      </c>
      <c r="I110" s="357">
        <v>2747</v>
      </c>
      <c r="J110" s="357">
        <v>87816</v>
      </c>
      <c r="K110" s="363">
        <v>4414</v>
      </c>
      <c r="L110" s="368">
        <v>17670</v>
      </c>
      <c r="M110" s="369">
        <v>0</v>
      </c>
      <c r="N110" s="365">
        <v>11118</v>
      </c>
      <c r="O110" s="363">
        <v>43</v>
      </c>
      <c r="P110" s="256">
        <v>0</v>
      </c>
      <c r="Q110" s="257">
        <v>0</v>
      </c>
      <c r="R110" s="371">
        <f>B110+D110+F110+H110+J110+L110+N110+P170</f>
        <v>2128881</v>
      </c>
      <c r="S110" s="373">
        <f t="shared" si="29"/>
        <v>14434</v>
      </c>
      <c r="T110" s="158">
        <f t="shared" si="38"/>
        <v>2143315</v>
      </c>
      <c r="U110" s="164">
        <v>17328650.295135688</v>
      </c>
      <c r="V110" s="282">
        <f t="shared" si="39"/>
        <v>-5.3203617490893661E-3</v>
      </c>
      <c r="W110" s="286">
        <f t="shared" si="37"/>
        <v>-5.6489391016809037E-3</v>
      </c>
      <c r="X110" s="160">
        <f t="shared" si="36"/>
        <v>0.12368620541679742</v>
      </c>
    </row>
    <row r="111" spans="1:25" s="136" customFormat="1" x14ac:dyDescent="0.2">
      <c r="A111" s="360">
        <v>43922</v>
      </c>
      <c r="B111" s="357">
        <v>1774050</v>
      </c>
      <c r="C111" s="363">
        <v>6527</v>
      </c>
      <c r="D111" s="368">
        <v>133729</v>
      </c>
      <c r="E111" s="369">
        <v>676</v>
      </c>
      <c r="F111" s="256">
        <v>0</v>
      </c>
      <c r="G111" s="257">
        <v>0</v>
      </c>
      <c r="H111" s="365">
        <v>99506</v>
      </c>
      <c r="I111" s="357">
        <v>2723</v>
      </c>
      <c r="J111" s="357">
        <v>88929</v>
      </c>
      <c r="K111" s="363">
        <v>4295</v>
      </c>
      <c r="L111" s="368">
        <v>17850</v>
      </c>
      <c r="M111" s="369">
        <v>0</v>
      </c>
      <c r="N111" s="365">
        <v>11174</v>
      </c>
      <c r="O111" s="363">
        <v>43</v>
      </c>
      <c r="P111" s="256">
        <v>0</v>
      </c>
      <c r="Q111" s="257">
        <v>0</v>
      </c>
      <c r="R111" s="371">
        <f>B111+D111+F111+H111+J111+L111+N111+P171</f>
        <v>2125238</v>
      </c>
      <c r="S111" s="373">
        <f t="shared" si="29"/>
        <v>14264</v>
      </c>
      <c r="T111" s="158">
        <f t="shared" si="38"/>
        <v>2139502</v>
      </c>
      <c r="U111" s="164">
        <v>17348871.741761539</v>
      </c>
      <c r="V111" s="282">
        <f t="shared" si="39"/>
        <v>-1.711227635551259E-3</v>
      </c>
      <c r="W111" s="286">
        <f t="shared" si="37"/>
        <v>-1.1777746986282389E-2</v>
      </c>
      <c r="X111" s="160">
        <f t="shared" si="36"/>
        <v>0.12332225587038452</v>
      </c>
    </row>
    <row r="112" spans="1:25" s="136" customFormat="1" x14ac:dyDescent="0.2">
      <c r="A112" s="360">
        <v>43952</v>
      </c>
      <c r="B112" s="357">
        <v>1772624</v>
      </c>
      <c r="C112" s="363">
        <v>6520</v>
      </c>
      <c r="D112" s="368">
        <v>133757</v>
      </c>
      <c r="E112" s="369">
        <v>676</v>
      </c>
      <c r="F112" s="256">
        <v>0</v>
      </c>
      <c r="G112" s="257">
        <v>0</v>
      </c>
      <c r="H112" s="365">
        <v>99239</v>
      </c>
      <c r="I112" s="357">
        <v>2702</v>
      </c>
      <c r="J112" s="357">
        <v>88773</v>
      </c>
      <c r="K112" s="363">
        <v>4263</v>
      </c>
      <c r="L112" s="368">
        <v>18320</v>
      </c>
      <c r="M112" s="369">
        <v>0</v>
      </c>
      <c r="N112" s="365">
        <v>11174</v>
      </c>
      <c r="O112" s="363">
        <v>43</v>
      </c>
      <c r="P112" s="256">
        <v>0</v>
      </c>
      <c r="Q112" s="257">
        <v>0</v>
      </c>
      <c r="R112" s="371">
        <f>B112+D112+F112+H112+J112+L112+N112+P172</f>
        <v>2123887</v>
      </c>
      <c r="S112" s="373">
        <f t="shared" si="29"/>
        <v>14204</v>
      </c>
      <c r="T112" s="158">
        <f t="shared" si="38"/>
        <v>2138091</v>
      </c>
      <c r="U112" s="164">
        <v>17369093.188387331</v>
      </c>
      <c r="V112" s="282">
        <f t="shared" si="39"/>
        <v>-6.3569350820943352E-4</v>
      </c>
      <c r="W112" s="286">
        <f t="shared" si="37"/>
        <v>-4.2063937184520471E-3</v>
      </c>
      <c r="X112" s="160">
        <f t="shared" si="36"/>
        <v>0.12309744537668149</v>
      </c>
    </row>
    <row r="113" spans="1:25" s="136" customFormat="1" ht="12" thickBot="1" x14ac:dyDescent="0.25">
      <c r="A113" s="488">
        <v>43983</v>
      </c>
      <c r="B113" s="489">
        <v>1768906</v>
      </c>
      <c r="C113" s="490">
        <v>6520</v>
      </c>
      <c r="D113" s="491">
        <v>133713</v>
      </c>
      <c r="E113" s="492">
        <v>676</v>
      </c>
      <c r="F113" s="493">
        <v>0</v>
      </c>
      <c r="G113" s="494">
        <v>0</v>
      </c>
      <c r="H113" s="495">
        <v>98252</v>
      </c>
      <c r="I113" s="489">
        <v>2634</v>
      </c>
      <c r="J113" s="489">
        <v>88975</v>
      </c>
      <c r="K113" s="490">
        <v>4295</v>
      </c>
      <c r="L113" s="491">
        <v>18610</v>
      </c>
      <c r="M113" s="492">
        <v>0</v>
      </c>
      <c r="N113" s="495">
        <v>11176</v>
      </c>
      <c r="O113" s="490">
        <v>43</v>
      </c>
      <c r="P113" s="493">
        <v>0</v>
      </c>
      <c r="Q113" s="494">
        <v>0</v>
      </c>
      <c r="R113" s="496">
        <f>B113+D113+F113+H113+J113+L113+N113+P173</f>
        <v>2119632</v>
      </c>
      <c r="S113" s="497">
        <f t="shared" si="29"/>
        <v>14168</v>
      </c>
      <c r="T113" s="498">
        <f t="shared" si="38"/>
        <v>2133800</v>
      </c>
      <c r="U113" s="499">
        <v>17389314.635013156</v>
      </c>
      <c r="V113" s="500">
        <f t="shared" si="39"/>
        <v>-2.0034022525680507E-3</v>
      </c>
      <c r="W113" s="501">
        <f t="shared" si="37"/>
        <v>-2.5344973246972683E-3</v>
      </c>
      <c r="X113" s="502">
        <f t="shared" si="36"/>
        <v>0.12270753878382429</v>
      </c>
      <c r="Y113" s="487"/>
    </row>
    <row r="114" spans="1:25" s="136" customFormat="1" ht="12" thickBot="1" x14ac:dyDescent="0.25">
      <c r="A114" s="488">
        <v>44013</v>
      </c>
      <c r="B114" s="489">
        <v>1758474</v>
      </c>
      <c r="C114" s="490">
        <v>6494</v>
      </c>
      <c r="D114" s="491">
        <v>133117</v>
      </c>
      <c r="E114" s="492">
        <v>676</v>
      </c>
      <c r="F114" s="493">
        <v>0</v>
      </c>
      <c r="G114" s="494">
        <v>0</v>
      </c>
      <c r="H114" s="495">
        <v>96873</v>
      </c>
      <c r="I114" s="489">
        <v>2586</v>
      </c>
      <c r="J114" s="489">
        <v>87494</v>
      </c>
      <c r="K114" s="490">
        <v>4260</v>
      </c>
      <c r="L114" s="491">
        <v>18125</v>
      </c>
      <c r="M114" s="492">
        <v>0</v>
      </c>
      <c r="N114" s="495">
        <v>11252</v>
      </c>
      <c r="O114" s="490">
        <v>43</v>
      </c>
      <c r="P114" s="493">
        <v>0</v>
      </c>
      <c r="Q114" s="494">
        <v>0</v>
      </c>
      <c r="R114" s="496">
        <f>B114+D114+F114+H114+J114+L114+N114+P174</f>
        <v>2105335</v>
      </c>
      <c r="S114" s="497">
        <f t="shared" si="29"/>
        <v>14059</v>
      </c>
      <c r="T114" s="498">
        <f t="shared" si="38"/>
        <v>2119394</v>
      </c>
      <c r="U114" s="499">
        <v>17409536</v>
      </c>
      <c r="V114" s="500">
        <f t="shared" si="39"/>
        <v>-6.7450387614453834E-3</v>
      </c>
      <c r="W114" s="501">
        <f t="shared" si="37"/>
        <v>-7.69339356295878E-3</v>
      </c>
      <c r="X114" s="502">
        <f t="shared" si="36"/>
        <v>0.12173753510719643</v>
      </c>
      <c r="Y114" s="487"/>
    </row>
    <row r="115" spans="1:25" s="136" customFormat="1" ht="12" thickBot="1" x14ac:dyDescent="0.25">
      <c r="A115" s="488">
        <v>44044</v>
      </c>
      <c r="B115" s="489">
        <v>1748652</v>
      </c>
      <c r="C115" s="490">
        <v>6451</v>
      </c>
      <c r="D115" s="491">
        <v>132732</v>
      </c>
      <c r="E115" s="492">
        <v>676</v>
      </c>
      <c r="F115" s="493">
        <v>0</v>
      </c>
      <c r="G115" s="494">
        <v>0</v>
      </c>
      <c r="H115" s="495">
        <v>97595</v>
      </c>
      <c r="I115" s="489">
        <v>2497</v>
      </c>
      <c r="J115" s="489">
        <v>87494</v>
      </c>
      <c r="K115" s="490">
        <v>4260</v>
      </c>
      <c r="L115" s="491">
        <v>18875</v>
      </c>
      <c r="M115" s="492">
        <v>0</v>
      </c>
      <c r="N115" s="495">
        <v>11307</v>
      </c>
      <c r="O115" s="490">
        <v>43</v>
      </c>
      <c r="P115" s="493">
        <v>0</v>
      </c>
      <c r="Q115" s="494">
        <v>0</v>
      </c>
      <c r="R115" s="496">
        <f>B115+D115+F115+H115+J115+L115+N115+P175</f>
        <v>2096655</v>
      </c>
      <c r="S115" s="497">
        <f t="shared" si="29"/>
        <v>13927</v>
      </c>
      <c r="T115" s="498">
        <f t="shared" si="38"/>
        <v>2110582</v>
      </c>
      <c r="U115" s="499">
        <v>17429758</v>
      </c>
      <c r="V115" s="500">
        <f t="shared" si="39"/>
        <v>-4.1228593074261344E-3</v>
      </c>
      <c r="W115" s="501">
        <f>(S115-S114)/S114</f>
        <v>-9.3890034853119E-3</v>
      </c>
      <c r="X115" s="502">
        <f t="shared" si="36"/>
        <v>0.12109072311847359</v>
      </c>
      <c r="Y115" s="487"/>
    </row>
    <row r="116" spans="1:25" s="136" customFormat="1" ht="12" thickBot="1" x14ac:dyDescent="0.25">
      <c r="A116" s="488">
        <v>44075</v>
      </c>
      <c r="B116" s="489">
        <v>1737213</v>
      </c>
      <c r="C116" s="490">
        <v>6437</v>
      </c>
      <c r="D116" s="491">
        <v>132373</v>
      </c>
      <c r="E116" s="492">
        <v>676</v>
      </c>
      <c r="F116" s="493">
        <v>0</v>
      </c>
      <c r="G116" s="494">
        <v>0</v>
      </c>
      <c r="H116" s="495">
        <v>98179</v>
      </c>
      <c r="I116" s="489">
        <v>2448</v>
      </c>
      <c r="J116" s="489">
        <v>86189</v>
      </c>
      <c r="K116" s="490">
        <v>4210</v>
      </c>
      <c r="L116" s="491">
        <v>18546</v>
      </c>
      <c r="M116" s="492">
        <v>0</v>
      </c>
      <c r="N116" s="495">
        <v>11352</v>
      </c>
      <c r="O116" s="490">
        <v>43</v>
      </c>
      <c r="P116" s="493">
        <v>0</v>
      </c>
      <c r="Q116" s="494">
        <v>0</v>
      </c>
      <c r="R116" s="496">
        <f>B116+D116+F116+H116+J116+L116+N116+P176</f>
        <v>2083852</v>
      </c>
      <c r="S116" s="497">
        <f t="shared" si="29"/>
        <v>13814</v>
      </c>
      <c r="T116" s="498">
        <f t="shared" si="38"/>
        <v>2097666</v>
      </c>
      <c r="U116" s="499">
        <v>17449978.974890605</v>
      </c>
      <c r="V116" s="500">
        <f t="shared" si="39"/>
        <v>-6.106393278817927E-3</v>
      </c>
      <c r="W116" s="501">
        <f t="shared" si="37"/>
        <v>-8.113735908666618E-3</v>
      </c>
      <c r="X116" s="502">
        <f t="shared" si="36"/>
        <v>0.12021023079846722</v>
      </c>
      <c r="Y116" s="487"/>
    </row>
    <row r="117" spans="1:25" s="136" customFormat="1" ht="12" thickBot="1" x14ac:dyDescent="0.25">
      <c r="A117" s="488">
        <v>44105</v>
      </c>
      <c r="B117" s="489">
        <v>1726544</v>
      </c>
      <c r="C117" s="490">
        <v>6381</v>
      </c>
      <c r="D117" s="491">
        <v>132013</v>
      </c>
      <c r="E117" s="492">
        <v>676</v>
      </c>
      <c r="F117" s="493">
        <v>0</v>
      </c>
      <c r="G117" s="494">
        <v>0</v>
      </c>
      <c r="H117" s="495">
        <v>98737</v>
      </c>
      <c r="I117" s="489">
        <v>2405</v>
      </c>
      <c r="J117" s="489">
        <v>85878</v>
      </c>
      <c r="K117" s="490">
        <v>4156</v>
      </c>
      <c r="L117" s="491">
        <v>18361</v>
      </c>
      <c r="M117" s="492">
        <v>0</v>
      </c>
      <c r="N117" s="495">
        <v>11443</v>
      </c>
      <c r="O117" s="490">
        <v>43</v>
      </c>
      <c r="P117" s="493">
        <v>0</v>
      </c>
      <c r="Q117" s="494">
        <v>0</v>
      </c>
      <c r="R117" s="496">
        <f>B117+D117+F117+H117+J117+L117+N117+P177</f>
        <v>2072976</v>
      </c>
      <c r="S117" s="497">
        <f t="shared" si="29"/>
        <v>13661</v>
      </c>
      <c r="T117" s="498">
        <f t="shared" si="38"/>
        <v>2086637</v>
      </c>
      <c r="U117" s="499">
        <v>17470200.421516426</v>
      </c>
      <c r="V117" s="500">
        <f t="shared" si="39"/>
        <v>-5.2191806327896604E-3</v>
      </c>
      <c r="W117" s="501">
        <f t="shared" si="37"/>
        <v>-1.1075720283770088E-2</v>
      </c>
      <c r="X117" s="502">
        <f t="shared" si="36"/>
        <v>0.11943978601585375</v>
      </c>
      <c r="Y117" s="487"/>
    </row>
    <row r="118" spans="1:25" s="136" customFormat="1" ht="12" thickBot="1" x14ac:dyDescent="0.25">
      <c r="A118" s="488">
        <v>44136</v>
      </c>
      <c r="B118" s="489">
        <v>1716925</v>
      </c>
      <c r="C118" s="490">
        <v>6363</v>
      </c>
      <c r="D118" s="491">
        <v>131706</v>
      </c>
      <c r="E118" s="492">
        <v>674</v>
      </c>
      <c r="F118" s="493">
        <v>0</v>
      </c>
      <c r="G118" s="494">
        <v>0</v>
      </c>
      <c r="H118" s="495">
        <v>99444</v>
      </c>
      <c r="I118" s="489">
        <v>2351</v>
      </c>
      <c r="J118" s="489">
        <v>85534</v>
      </c>
      <c r="K118" s="490">
        <v>4150</v>
      </c>
      <c r="L118" s="491">
        <v>18461</v>
      </c>
      <c r="M118" s="492">
        <v>0</v>
      </c>
      <c r="N118" s="495">
        <v>11598</v>
      </c>
      <c r="O118" s="490">
        <v>43</v>
      </c>
      <c r="P118" s="493">
        <v>0</v>
      </c>
      <c r="Q118" s="494">
        <v>0</v>
      </c>
      <c r="R118" s="496">
        <f>B118+D118+F118+H118+J118+L118+N118+P178</f>
        <v>2063668</v>
      </c>
      <c r="S118" s="497">
        <f t="shared" si="29"/>
        <v>13581</v>
      </c>
      <c r="T118" s="498">
        <f t="shared" si="38"/>
        <v>2077249</v>
      </c>
      <c r="U118" s="499">
        <v>17490421.868142299</v>
      </c>
      <c r="V118" s="500">
        <f t="shared" si="39"/>
        <v>-4.4901629348337848E-3</v>
      </c>
      <c r="W118" s="501">
        <f t="shared" si="37"/>
        <v>-5.8560866700827175E-3</v>
      </c>
      <c r="X118" s="502">
        <f t="shared" si="36"/>
        <v>0.1187649455033202</v>
      </c>
      <c r="Y118" s="487"/>
    </row>
    <row r="119" spans="1:25" s="136" customFormat="1" ht="12" thickBot="1" x14ac:dyDescent="0.25">
      <c r="A119" s="488">
        <v>44166</v>
      </c>
      <c r="B119" s="489">
        <v>1703198</v>
      </c>
      <c r="C119" s="490">
        <v>6356</v>
      </c>
      <c r="D119" s="491">
        <v>131501</v>
      </c>
      <c r="E119" s="492">
        <v>674</v>
      </c>
      <c r="F119" s="493">
        <v>0</v>
      </c>
      <c r="G119" s="494">
        <v>0</v>
      </c>
      <c r="H119" s="495">
        <v>100213</v>
      </c>
      <c r="I119" s="489">
        <v>2332</v>
      </c>
      <c r="J119" s="489">
        <v>84122</v>
      </c>
      <c r="K119" s="490">
        <v>4118</v>
      </c>
      <c r="L119" s="491">
        <v>18491</v>
      </c>
      <c r="M119" s="492">
        <v>0</v>
      </c>
      <c r="N119" s="495">
        <v>11996</v>
      </c>
      <c r="O119" s="490">
        <v>43</v>
      </c>
      <c r="P119" s="493">
        <v>0</v>
      </c>
      <c r="Q119" s="494">
        <v>0</v>
      </c>
      <c r="R119" s="496">
        <f>B119+D119+F119+H119+J119+L119+N119+P179</f>
        <v>2049521</v>
      </c>
      <c r="S119" s="497">
        <f t="shared" si="29"/>
        <v>13523</v>
      </c>
      <c r="T119" s="498">
        <f t="shared" si="38"/>
        <v>2063044</v>
      </c>
      <c r="U119" s="499">
        <v>17510643.314768095</v>
      </c>
      <c r="V119" s="500">
        <f t="shared" si="39"/>
        <v>-6.8552693553420412E-3</v>
      </c>
      <c r="W119" s="501">
        <f t="shared" si="37"/>
        <v>-4.2706722627199765E-3</v>
      </c>
      <c r="X119" s="502">
        <f t="shared" si="36"/>
        <v>0.11781657377830737</v>
      </c>
      <c r="Y119" s="487"/>
    </row>
    <row r="120" spans="1:25" s="136" customFormat="1" ht="12" thickBot="1" x14ac:dyDescent="0.25">
      <c r="A120" s="488">
        <v>44197</v>
      </c>
      <c r="B120" s="489">
        <v>1683002</v>
      </c>
      <c r="C120" s="490">
        <v>6343</v>
      </c>
      <c r="D120" s="491">
        <v>131097</v>
      </c>
      <c r="E120" s="492">
        <v>674</v>
      </c>
      <c r="F120" s="493">
        <v>0</v>
      </c>
      <c r="G120" s="494">
        <v>0</v>
      </c>
      <c r="H120" s="495">
        <v>101844</v>
      </c>
      <c r="I120" s="489">
        <v>2310</v>
      </c>
      <c r="J120" s="489">
        <v>83568</v>
      </c>
      <c r="K120" s="490">
        <v>4059</v>
      </c>
      <c r="L120" s="491">
        <v>18491</v>
      </c>
      <c r="M120" s="492">
        <v>0</v>
      </c>
      <c r="N120" s="495">
        <v>12085</v>
      </c>
      <c r="O120" s="490">
        <v>43</v>
      </c>
      <c r="P120" s="493">
        <v>0</v>
      </c>
      <c r="Q120" s="494">
        <v>0</v>
      </c>
      <c r="R120" s="496">
        <f>B120+D120+F120+H120+J120+L120+N120+P180</f>
        <v>2030087</v>
      </c>
      <c r="S120" s="497">
        <f t="shared" si="29"/>
        <v>13429</v>
      </c>
      <c r="T120" s="498">
        <f t="shared" si="38"/>
        <v>2043516</v>
      </c>
      <c r="U120" s="499">
        <v>17510643.314768095</v>
      </c>
      <c r="V120" s="500">
        <f t="shared" ref="V120:V126" si="40">(R120-R119)/R119</f>
        <v>-9.4822156006208278E-3</v>
      </c>
      <c r="W120" s="501">
        <f t="shared" si="37"/>
        <v>-6.9511203135398953E-3</v>
      </c>
      <c r="X120" s="502">
        <f t="shared" si="36"/>
        <v>0.11670136632139284</v>
      </c>
      <c r="Y120" s="487"/>
    </row>
    <row r="121" spans="1:25" s="136" customFormat="1" ht="12" thickBot="1" x14ac:dyDescent="0.25">
      <c r="A121" s="488">
        <v>44228</v>
      </c>
      <c r="B121" s="489">
        <v>1670935</v>
      </c>
      <c r="C121" s="490">
        <v>6329</v>
      </c>
      <c r="D121" s="491">
        <v>130810</v>
      </c>
      <c r="E121" s="492">
        <v>674</v>
      </c>
      <c r="F121" s="493">
        <v>0</v>
      </c>
      <c r="G121" s="494">
        <v>0</v>
      </c>
      <c r="H121" s="495">
        <v>103986</v>
      </c>
      <c r="I121" s="489">
        <v>2286</v>
      </c>
      <c r="J121" s="489">
        <v>80091</v>
      </c>
      <c r="K121" s="490">
        <v>4033</v>
      </c>
      <c r="L121" s="491">
        <v>18611</v>
      </c>
      <c r="M121" s="492">
        <v>0</v>
      </c>
      <c r="N121" s="495">
        <v>12175</v>
      </c>
      <c r="O121" s="490">
        <v>43</v>
      </c>
      <c r="P121" s="493">
        <v>0</v>
      </c>
      <c r="Q121" s="494">
        <v>0</v>
      </c>
      <c r="R121" s="496">
        <f>B121+D121+F121+H121+J121+L121+N121+P181</f>
        <v>2016608</v>
      </c>
      <c r="S121" s="497">
        <f t="shared" si="29"/>
        <v>13365</v>
      </c>
      <c r="T121" s="498">
        <f t="shared" si="38"/>
        <v>2029973</v>
      </c>
      <c r="U121" s="499">
        <v>17510643.314768095</v>
      </c>
      <c r="V121" s="500">
        <f t="shared" si="40"/>
        <v>-6.6396169228215346E-3</v>
      </c>
      <c r="W121" s="501">
        <f t="shared" si="37"/>
        <v>-4.7658053466378735E-3</v>
      </c>
      <c r="X121" s="502">
        <f t="shared" si="36"/>
        <v>0.11592795099012525</v>
      </c>
      <c r="Y121" s="487"/>
    </row>
    <row r="122" spans="1:25" s="136" customFormat="1" ht="12" thickBot="1" x14ac:dyDescent="0.25">
      <c r="A122" s="488">
        <v>44256</v>
      </c>
      <c r="B122" s="489">
        <v>1651967</v>
      </c>
      <c r="C122" s="490">
        <v>6252</v>
      </c>
      <c r="D122" s="491">
        <v>130512</v>
      </c>
      <c r="E122" s="492">
        <v>674</v>
      </c>
      <c r="F122" s="493">
        <v>0</v>
      </c>
      <c r="G122" s="494">
        <v>0</v>
      </c>
      <c r="H122" s="495">
        <v>94452</v>
      </c>
      <c r="I122" s="489">
        <v>2195</v>
      </c>
      <c r="J122" s="489">
        <v>72707</v>
      </c>
      <c r="K122" s="490">
        <v>3884</v>
      </c>
      <c r="L122" s="491">
        <v>18611</v>
      </c>
      <c r="M122" s="492">
        <v>0</v>
      </c>
      <c r="N122" s="495">
        <v>12326</v>
      </c>
      <c r="O122" s="490">
        <v>43</v>
      </c>
      <c r="P122" s="493">
        <v>0</v>
      </c>
      <c r="Q122" s="494">
        <v>0</v>
      </c>
      <c r="R122" s="496">
        <f>B122+D122+F122+H122+J122+L122+N122+P182</f>
        <v>1980575</v>
      </c>
      <c r="S122" s="497">
        <f t="shared" si="29"/>
        <v>13048</v>
      </c>
      <c r="T122" s="498">
        <f t="shared" si="38"/>
        <v>1993623</v>
      </c>
      <c r="U122" s="499">
        <v>17510643.314768095</v>
      </c>
      <c r="V122" s="500">
        <f t="shared" si="40"/>
        <v>-1.7868123105730018E-2</v>
      </c>
      <c r="W122" s="501">
        <f t="shared" si="37"/>
        <v>-2.3718668163112609E-2</v>
      </c>
      <c r="X122" s="502">
        <f t="shared" si="36"/>
        <v>0.11385207066142577</v>
      </c>
      <c r="Y122" s="487"/>
    </row>
    <row r="123" spans="1:25" s="136" customFormat="1" ht="12" thickBot="1" x14ac:dyDescent="0.25">
      <c r="A123" s="488">
        <v>44287</v>
      </c>
      <c r="B123" s="489">
        <v>1691897</v>
      </c>
      <c r="C123" s="490">
        <v>6281</v>
      </c>
      <c r="D123" s="491">
        <v>130128</v>
      </c>
      <c r="E123" s="492">
        <v>674</v>
      </c>
      <c r="F123" s="493">
        <v>0</v>
      </c>
      <c r="G123" s="494">
        <v>0</v>
      </c>
      <c r="H123" s="495">
        <v>96123</v>
      </c>
      <c r="I123" s="489">
        <v>2175</v>
      </c>
      <c r="J123" s="489">
        <v>71321</v>
      </c>
      <c r="K123" s="490">
        <v>3902</v>
      </c>
      <c r="L123" s="491">
        <v>18611</v>
      </c>
      <c r="M123" s="492">
        <v>0</v>
      </c>
      <c r="N123" s="495">
        <v>12430</v>
      </c>
      <c r="O123" s="490">
        <v>43</v>
      </c>
      <c r="P123" s="493">
        <v>0</v>
      </c>
      <c r="Q123" s="494">
        <v>0</v>
      </c>
      <c r="R123" s="496">
        <f>B123+D123+F123+H123+J123+L123+N123+P183</f>
        <v>2020510</v>
      </c>
      <c r="S123" s="497">
        <f t="shared" si="29"/>
        <v>13075</v>
      </c>
      <c r="T123" s="498">
        <f t="shared" si="38"/>
        <v>2033585</v>
      </c>
      <c r="U123" s="499">
        <v>17510643.314768095</v>
      </c>
      <c r="V123" s="500">
        <f t="shared" si="40"/>
        <v>2.0163336404831929E-2</v>
      </c>
      <c r="W123" s="501">
        <f t="shared" si="37"/>
        <v>2.0692826486817901E-3</v>
      </c>
      <c r="X123" s="502">
        <f t="shared" ref="X123:X125" si="41">T123/U123</f>
        <v>0.11613422553612972</v>
      </c>
      <c r="Y123" s="487"/>
    </row>
    <row r="124" spans="1:25" s="136" customFormat="1" ht="12" thickBot="1" x14ac:dyDescent="0.25">
      <c r="A124" s="488">
        <v>44317</v>
      </c>
      <c r="B124" s="489">
        <v>1630808</v>
      </c>
      <c r="C124" s="490">
        <v>6262</v>
      </c>
      <c r="D124" s="491">
        <v>129749</v>
      </c>
      <c r="E124" s="492">
        <v>630</v>
      </c>
      <c r="F124" s="493">
        <v>0</v>
      </c>
      <c r="G124" s="494">
        <v>0</v>
      </c>
      <c r="H124" s="495">
        <v>97937</v>
      </c>
      <c r="I124" s="489">
        <v>2145</v>
      </c>
      <c r="J124" s="489">
        <v>70516</v>
      </c>
      <c r="K124" s="490">
        <v>3643</v>
      </c>
      <c r="L124" s="491">
        <v>18611</v>
      </c>
      <c r="M124" s="492">
        <v>0</v>
      </c>
      <c r="N124" s="495">
        <v>12548</v>
      </c>
      <c r="O124" s="490">
        <v>43</v>
      </c>
      <c r="P124" s="493">
        <v>0</v>
      </c>
      <c r="Q124" s="494">
        <v>0</v>
      </c>
      <c r="R124" s="496">
        <f>B124+D124+F124+H124+J124+L124+N124+P184</f>
        <v>1960169</v>
      </c>
      <c r="S124" s="497">
        <f t="shared" si="29"/>
        <v>12723</v>
      </c>
      <c r="T124" s="498">
        <f t="shared" si="38"/>
        <v>1972892</v>
      </c>
      <c r="U124" s="499">
        <v>17510643.314768095</v>
      </c>
      <c r="V124" s="500">
        <f t="shared" si="40"/>
        <v>-2.9864242196277178E-2</v>
      </c>
      <c r="W124" s="501">
        <f t="shared" si="37"/>
        <v>-2.6921606118546847E-2</v>
      </c>
      <c r="X124" s="502">
        <f t="shared" si="41"/>
        <v>0.11266816213063434</v>
      </c>
      <c r="Y124" s="487"/>
    </row>
    <row r="125" spans="1:25" s="136" customFormat="1" ht="12" thickBot="1" x14ac:dyDescent="0.25">
      <c r="A125" s="488">
        <v>44348</v>
      </c>
      <c r="B125" s="489">
        <v>1578612</v>
      </c>
      <c r="C125" s="490">
        <v>6252</v>
      </c>
      <c r="D125" s="491">
        <v>129368</v>
      </c>
      <c r="E125" s="492">
        <v>571</v>
      </c>
      <c r="F125" s="493">
        <v>0</v>
      </c>
      <c r="G125" s="494">
        <v>0</v>
      </c>
      <c r="H125" s="495">
        <v>99425</v>
      </c>
      <c r="I125" s="489">
        <v>2128</v>
      </c>
      <c r="J125" s="489">
        <v>69335</v>
      </c>
      <c r="K125" s="490">
        <v>3672</v>
      </c>
      <c r="L125" s="491">
        <v>18611</v>
      </c>
      <c r="M125" s="492">
        <v>0</v>
      </c>
      <c r="N125" s="495">
        <v>12675</v>
      </c>
      <c r="O125" s="490">
        <v>43</v>
      </c>
      <c r="P125" s="493">
        <v>0</v>
      </c>
      <c r="Q125" s="494">
        <v>0</v>
      </c>
      <c r="R125" s="496">
        <f>B125+D125+F125+H125+J125+L125+N125+P185</f>
        <v>1908026</v>
      </c>
      <c r="S125" s="497">
        <f t="shared" si="29"/>
        <v>12666</v>
      </c>
      <c r="T125" s="498">
        <f t="shared" si="38"/>
        <v>1920692</v>
      </c>
      <c r="U125" s="499">
        <v>17510643.314768095</v>
      </c>
      <c r="V125" s="500">
        <f t="shared" si="40"/>
        <v>-2.6601277746969777E-2</v>
      </c>
      <c r="W125" s="501">
        <f t="shared" si="37"/>
        <v>-4.4800754539023819E-3</v>
      </c>
      <c r="X125" s="502">
        <f t="shared" si="41"/>
        <v>0.10968711802724748</v>
      </c>
      <c r="Y125" s="487"/>
    </row>
    <row r="126" spans="1:25" s="136" customFormat="1" ht="12" thickBot="1" x14ac:dyDescent="0.25">
      <c r="A126" s="488">
        <v>44378</v>
      </c>
      <c r="B126" s="489">
        <v>1537881</v>
      </c>
      <c r="C126" s="490">
        <v>6220</v>
      </c>
      <c r="D126" s="491">
        <v>128974</v>
      </c>
      <c r="E126" s="492">
        <v>512</v>
      </c>
      <c r="F126" s="493">
        <v>0</v>
      </c>
      <c r="G126" s="494">
        <v>0</v>
      </c>
      <c r="H126" s="495">
        <v>103200</v>
      </c>
      <c r="I126" s="489">
        <v>2096</v>
      </c>
      <c r="J126" s="489">
        <v>68357</v>
      </c>
      <c r="K126" s="490">
        <v>3672</v>
      </c>
      <c r="L126" s="491">
        <v>18611</v>
      </c>
      <c r="M126" s="492">
        <v>0</v>
      </c>
      <c r="N126" s="495">
        <v>12759</v>
      </c>
      <c r="O126" s="490">
        <v>43</v>
      </c>
      <c r="P126" s="493">
        <v>0</v>
      </c>
      <c r="Q126" s="494">
        <v>0</v>
      </c>
      <c r="R126" s="496">
        <f>B126+D126+F126+H126+J126+L126+N126+P186</f>
        <v>1869782</v>
      </c>
      <c r="S126" s="497">
        <f t="shared" si="29"/>
        <v>12543</v>
      </c>
      <c r="T126" s="498">
        <f t="shared" si="38"/>
        <v>1882325</v>
      </c>
      <c r="U126" s="499">
        <v>17510643.314768095</v>
      </c>
      <c r="V126" s="500">
        <f t="shared" si="40"/>
        <v>-2.0043752024343484E-2</v>
      </c>
      <c r="W126" s="501">
        <f t="shared" si="37"/>
        <v>-9.7110374230222635E-3</v>
      </c>
      <c r="X126" s="502">
        <f t="shared" ref="X126:X132" si="42">T126/U126</f>
        <v>0.10749605061125814</v>
      </c>
      <c r="Y126" s="487"/>
    </row>
    <row r="127" spans="1:25" s="136" customFormat="1" ht="12" thickBot="1" x14ac:dyDescent="0.25">
      <c r="A127" s="488">
        <v>44409</v>
      </c>
      <c r="B127" s="489">
        <v>1537881</v>
      </c>
      <c r="C127" s="490">
        <v>6220</v>
      </c>
      <c r="D127" s="491">
        <v>128599</v>
      </c>
      <c r="E127" s="492">
        <v>462</v>
      </c>
      <c r="F127" s="493">
        <v>0</v>
      </c>
      <c r="G127" s="494">
        <v>0</v>
      </c>
      <c r="H127" s="495">
        <v>107228</v>
      </c>
      <c r="I127" s="489">
        <v>2051</v>
      </c>
      <c r="J127" s="489">
        <v>67484</v>
      </c>
      <c r="K127" s="490">
        <v>3614</v>
      </c>
      <c r="L127" s="491">
        <v>18611</v>
      </c>
      <c r="M127" s="492">
        <v>0</v>
      </c>
      <c r="N127" s="495">
        <v>11307</v>
      </c>
      <c r="O127" s="490">
        <v>43</v>
      </c>
      <c r="P127" s="493">
        <v>0</v>
      </c>
      <c r="Q127" s="494">
        <v>0</v>
      </c>
      <c r="R127" s="496">
        <f>B127+D127+F127+H127+J127+L127+N127+P187</f>
        <v>1871110</v>
      </c>
      <c r="S127" s="497">
        <f t="shared" si="29"/>
        <v>12390</v>
      </c>
      <c r="T127" s="498">
        <f t="shared" si="38"/>
        <v>1883500</v>
      </c>
      <c r="U127" s="499">
        <v>17510643.314768095</v>
      </c>
      <c r="V127" s="500">
        <f>(R127-R126)/R126</f>
        <v>7.1024322621567645E-4</v>
      </c>
      <c r="W127" s="501">
        <f t="shared" si="37"/>
        <v>-1.2198038746711314E-2</v>
      </c>
      <c r="X127" s="502">
        <f t="shared" si="42"/>
        <v>0.10756315265764663</v>
      </c>
      <c r="Y127" s="487"/>
    </row>
    <row r="128" spans="1:25" s="136" customFormat="1" ht="12" thickBot="1" x14ac:dyDescent="0.25">
      <c r="A128" s="488">
        <v>44440</v>
      </c>
      <c r="B128" s="489">
        <v>1537881</v>
      </c>
      <c r="C128" s="490">
        <v>6220</v>
      </c>
      <c r="D128" s="491">
        <v>128191</v>
      </c>
      <c r="E128" s="492">
        <v>383</v>
      </c>
      <c r="F128" s="493">
        <v>0</v>
      </c>
      <c r="G128" s="494">
        <v>0</v>
      </c>
      <c r="H128" s="495">
        <v>111369</v>
      </c>
      <c r="I128" s="489">
        <v>2033</v>
      </c>
      <c r="J128" s="489">
        <v>66338</v>
      </c>
      <c r="K128" s="490">
        <v>3529</v>
      </c>
      <c r="L128" s="491">
        <v>18611</v>
      </c>
      <c r="M128" s="492">
        <v>0</v>
      </c>
      <c r="N128" s="495">
        <v>12975</v>
      </c>
      <c r="O128" s="490">
        <v>43</v>
      </c>
      <c r="P128" s="493">
        <v>0</v>
      </c>
      <c r="Q128" s="494">
        <v>0</v>
      </c>
      <c r="R128" s="496">
        <f>B128+D128+F128+H128+J128+L128+N128+P188</f>
        <v>1875365</v>
      </c>
      <c r="S128" s="497">
        <f t="shared" si="29"/>
        <v>12208</v>
      </c>
      <c r="T128" s="498">
        <f t="shared" si="38"/>
        <v>1887573</v>
      </c>
      <c r="U128" s="499">
        <v>17510643.314768095</v>
      </c>
      <c r="V128" s="500">
        <f>(R128-R127)/R127</f>
        <v>2.2740512316218714E-3</v>
      </c>
      <c r="W128" s="501">
        <f t="shared" si="37"/>
        <v>-1.4689265536723164E-2</v>
      </c>
      <c r="X128" s="502">
        <f t="shared" si="42"/>
        <v>0.10779575404908523</v>
      </c>
      <c r="Y128" s="487"/>
    </row>
    <row r="129" spans="1:25" s="136" customFormat="1" ht="12" thickBot="1" x14ac:dyDescent="0.25">
      <c r="A129" s="488">
        <v>44470</v>
      </c>
      <c r="B129" s="489">
        <v>1526722</v>
      </c>
      <c r="C129" s="490">
        <v>6196</v>
      </c>
      <c r="D129" s="491">
        <v>127751</v>
      </c>
      <c r="E129" s="492">
        <v>302</v>
      </c>
      <c r="F129" s="493">
        <v>0</v>
      </c>
      <c r="G129" s="494">
        <v>0</v>
      </c>
      <c r="H129" s="495">
        <v>119276</v>
      </c>
      <c r="I129" s="489">
        <v>2010</v>
      </c>
      <c r="J129" s="489">
        <v>65461</v>
      </c>
      <c r="K129" s="490">
        <v>3556</v>
      </c>
      <c r="L129" s="491">
        <v>18611</v>
      </c>
      <c r="M129" s="492">
        <v>0</v>
      </c>
      <c r="N129" s="495">
        <v>13055</v>
      </c>
      <c r="O129" s="490">
        <v>43</v>
      </c>
      <c r="P129" s="493">
        <v>0</v>
      </c>
      <c r="Q129" s="494">
        <v>0</v>
      </c>
      <c r="R129" s="496">
        <f>B129+D129+F129+H129+J129+L129+N129+P189</f>
        <v>1870876</v>
      </c>
      <c r="S129" s="497">
        <f t="shared" si="29"/>
        <v>12107</v>
      </c>
      <c r="T129" s="498">
        <f t="shared" si="38"/>
        <v>1882983</v>
      </c>
      <c r="U129" s="499">
        <v>17510643.314768095</v>
      </c>
      <c r="V129" s="500">
        <f>(R129-R128)/R128</f>
        <v>-2.3936673660860685E-3</v>
      </c>
      <c r="W129" s="501">
        <f t="shared" ref="W129:W134" si="43">(S129-S128)/S128</f>
        <v>-8.2732634338138922E-3</v>
      </c>
      <c r="X129" s="502">
        <f t="shared" si="42"/>
        <v>0.1075336277572357</v>
      </c>
      <c r="Y129" s="487"/>
    </row>
    <row r="130" spans="1:25" s="136" customFormat="1" ht="12" thickBot="1" x14ac:dyDescent="0.25">
      <c r="A130" s="488">
        <v>44501</v>
      </c>
      <c r="B130" s="489">
        <v>1507926</v>
      </c>
      <c r="C130" s="490">
        <v>8831</v>
      </c>
      <c r="D130" s="491">
        <v>127349</v>
      </c>
      <c r="E130" s="492">
        <v>251</v>
      </c>
      <c r="F130" s="493">
        <v>0</v>
      </c>
      <c r="G130" s="494">
        <v>0</v>
      </c>
      <c r="H130" s="495">
        <v>128196</v>
      </c>
      <c r="I130" s="489">
        <v>2004</v>
      </c>
      <c r="J130" s="489">
        <v>64258</v>
      </c>
      <c r="K130" s="490">
        <v>3459</v>
      </c>
      <c r="L130" s="491">
        <v>18611</v>
      </c>
      <c r="M130" s="492">
        <v>0</v>
      </c>
      <c r="N130" s="495">
        <v>13144</v>
      </c>
      <c r="O130" s="490">
        <v>43</v>
      </c>
      <c r="P130" s="493">
        <v>0</v>
      </c>
      <c r="Q130" s="494">
        <v>0</v>
      </c>
      <c r="R130" s="496">
        <f>B130+D130+F130+H130+J130+L130+N130+P190</f>
        <v>1859484</v>
      </c>
      <c r="S130" s="497">
        <f t="shared" ref="S130:S131" si="44">C130+E130+G130+I130+K130+M130+O130+Q130</f>
        <v>14588</v>
      </c>
      <c r="T130" s="498">
        <f t="shared" ref="T130:T131" si="45">R130+S130</f>
        <v>1874072</v>
      </c>
      <c r="U130" s="499">
        <v>17510643.314768095</v>
      </c>
      <c r="V130" s="500">
        <f t="shared" ref="V130:V132" si="46">(R130-R129)/R129</f>
        <v>-6.0891261633587686E-3</v>
      </c>
      <c r="W130" s="501">
        <f t="shared" si="43"/>
        <v>0.20492277195011149</v>
      </c>
      <c r="X130" s="502">
        <f t="shared" si="42"/>
        <v>0.10702473725905025</v>
      </c>
      <c r="Y130" s="487"/>
    </row>
    <row r="131" spans="1:25" s="136" customFormat="1" ht="12" thickBot="1" x14ac:dyDescent="0.25">
      <c r="A131" s="488">
        <v>44531</v>
      </c>
      <c r="B131" s="489">
        <v>1477667</v>
      </c>
      <c r="C131" s="490">
        <v>6081</v>
      </c>
      <c r="D131" s="491">
        <v>127000</v>
      </c>
      <c r="E131" s="492">
        <v>251</v>
      </c>
      <c r="F131" s="493">
        <v>0</v>
      </c>
      <c r="G131" s="494">
        <v>0</v>
      </c>
      <c r="H131" s="495">
        <v>135564</v>
      </c>
      <c r="I131" s="489">
        <v>1990</v>
      </c>
      <c r="J131" s="489">
        <v>62848</v>
      </c>
      <c r="K131" s="490">
        <v>3387</v>
      </c>
      <c r="L131" s="491">
        <v>18611</v>
      </c>
      <c r="M131" s="492">
        <v>0</v>
      </c>
      <c r="N131" s="495">
        <v>13224</v>
      </c>
      <c r="O131" s="490">
        <v>43</v>
      </c>
      <c r="P131" s="493">
        <v>0</v>
      </c>
      <c r="Q131" s="494">
        <v>0</v>
      </c>
      <c r="R131" s="496">
        <f t="shared" ref="R131" si="47">B131+D131+F131+H131+J131+L131+N131+P190</f>
        <v>1834914</v>
      </c>
      <c r="S131" s="497">
        <f t="shared" si="44"/>
        <v>11752</v>
      </c>
      <c r="T131" s="498">
        <f t="shared" si="45"/>
        <v>1846666</v>
      </c>
      <c r="U131" s="499">
        <v>17510643.314768095</v>
      </c>
      <c r="V131" s="500">
        <f t="shared" si="46"/>
        <v>-1.3213343056460825E-2</v>
      </c>
      <c r="W131" s="501">
        <f t="shared" si="43"/>
        <v>-0.19440636139292569</v>
      </c>
      <c r="X131" s="502">
        <f t="shared" si="42"/>
        <v>0.10545963199664755</v>
      </c>
      <c r="Y131" s="487"/>
    </row>
    <row r="132" spans="1:25" s="136" customFormat="1" ht="12" thickBot="1" x14ac:dyDescent="0.25">
      <c r="A132" s="488">
        <v>44562</v>
      </c>
      <c r="B132" s="489">
        <v>1462066</v>
      </c>
      <c r="C132" s="490">
        <v>6027</v>
      </c>
      <c r="D132" s="491">
        <v>126682</v>
      </c>
      <c r="E132" s="492">
        <v>251</v>
      </c>
      <c r="F132" s="493">
        <v>0</v>
      </c>
      <c r="G132" s="494">
        <v>0</v>
      </c>
      <c r="H132" s="495">
        <v>143578</v>
      </c>
      <c r="I132" s="489">
        <v>1968</v>
      </c>
      <c r="J132" s="489">
        <v>62127</v>
      </c>
      <c r="K132" s="490">
        <v>3361</v>
      </c>
      <c r="L132" s="491">
        <v>18611</v>
      </c>
      <c r="M132" s="492">
        <v>0</v>
      </c>
      <c r="N132" s="495">
        <v>13292</v>
      </c>
      <c r="O132" s="490">
        <v>43</v>
      </c>
      <c r="P132" s="493">
        <v>0</v>
      </c>
      <c r="Q132" s="494">
        <v>0</v>
      </c>
      <c r="R132" s="496">
        <f t="shared" ref="R132" si="48">B132+D132+F132+H132+J132+L132+N132+P191</f>
        <v>1826356</v>
      </c>
      <c r="S132" s="497">
        <f t="shared" ref="S132" si="49">C132+E132+G132+I132+K132+M132+O132+Q132</f>
        <v>11650</v>
      </c>
      <c r="T132" s="498">
        <f t="shared" ref="T132" si="50">R132+S132</f>
        <v>1838006</v>
      </c>
      <c r="U132" s="499">
        <v>17989912</v>
      </c>
      <c r="V132" s="500">
        <f t="shared" si="46"/>
        <v>-4.6639788022762923E-3</v>
      </c>
      <c r="W132" s="501">
        <f t="shared" si="43"/>
        <v>-8.6793737236215106E-3</v>
      </c>
      <c r="X132" s="502">
        <f t="shared" si="42"/>
        <v>0.1021687043271807</v>
      </c>
      <c r="Y132" s="487"/>
    </row>
    <row r="133" spans="1:25" s="136" customFormat="1" ht="12" thickBot="1" x14ac:dyDescent="0.25">
      <c r="A133" s="488">
        <v>44593</v>
      </c>
      <c r="B133" s="489">
        <v>1437874</v>
      </c>
      <c r="C133" s="490">
        <v>6009</v>
      </c>
      <c r="D133" s="491">
        <v>126250</v>
      </c>
      <c r="E133" s="492">
        <v>250</v>
      </c>
      <c r="F133" s="493">
        <v>0</v>
      </c>
      <c r="G133" s="494">
        <v>0</v>
      </c>
      <c r="H133" s="495">
        <v>151067</v>
      </c>
      <c r="I133" s="489">
        <v>1968</v>
      </c>
      <c r="J133" s="489">
        <v>61299</v>
      </c>
      <c r="K133" s="490">
        <v>3428</v>
      </c>
      <c r="L133" s="491">
        <v>18611</v>
      </c>
      <c r="M133" s="492">
        <v>0</v>
      </c>
      <c r="N133" s="495">
        <v>13386</v>
      </c>
      <c r="O133" s="490">
        <v>43</v>
      </c>
      <c r="P133" s="493">
        <v>0</v>
      </c>
      <c r="Q133" s="494">
        <v>0</v>
      </c>
      <c r="R133" s="496">
        <f t="shared" ref="R133" si="51">B133+D133+F133+H133+J133+L133+N133+P192</f>
        <v>1808487</v>
      </c>
      <c r="S133" s="497">
        <f t="shared" ref="S133" si="52">C133+E133+G133+I133+K133+M133+O133+Q133</f>
        <v>11698</v>
      </c>
      <c r="T133" s="498">
        <f t="shared" ref="T133" si="53">R133+S133</f>
        <v>1820185</v>
      </c>
      <c r="U133" s="499">
        <v>17989912</v>
      </c>
      <c r="V133" s="500">
        <f t="shared" ref="V133" si="54">(R133-R132)/R132</f>
        <v>-9.7839632579847513E-3</v>
      </c>
      <c r="W133" s="501">
        <f t="shared" si="43"/>
        <v>4.1201716738197428E-3</v>
      </c>
      <c r="X133" s="502">
        <f t="shared" ref="X133" si="55">T133/U133</f>
        <v>0.10117809358934052</v>
      </c>
      <c r="Y133" s="487"/>
    </row>
    <row r="134" spans="1:25" s="136" customFormat="1" ht="12" thickBot="1" x14ac:dyDescent="0.25">
      <c r="A134" s="488">
        <v>44621</v>
      </c>
      <c r="B134" s="489">
        <v>1383349</v>
      </c>
      <c r="C134" s="490">
        <v>5989</v>
      </c>
      <c r="D134" s="491">
        <v>125781</v>
      </c>
      <c r="E134" s="492">
        <v>250</v>
      </c>
      <c r="F134" s="493">
        <v>0</v>
      </c>
      <c r="G134" s="494">
        <v>0</v>
      </c>
      <c r="H134" s="495">
        <v>157710</v>
      </c>
      <c r="I134" s="489">
        <v>1950</v>
      </c>
      <c r="J134" s="489">
        <v>60562</v>
      </c>
      <c r="K134" s="490">
        <v>3389</v>
      </c>
      <c r="L134" s="491">
        <v>20452</v>
      </c>
      <c r="M134" s="492">
        <v>0</v>
      </c>
      <c r="N134" s="495">
        <v>13470</v>
      </c>
      <c r="O134" s="490">
        <v>43</v>
      </c>
      <c r="P134" s="406">
        <v>0</v>
      </c>
      <c r="Q134" s="407">
        <v>0</v>
      </c>
      <c r="R134" s="409">
        <f t="shared" ref="R134" si="56">B134+D134+F134+H134+J134+L134+N134+P193</f>
        <v>1761324</v>
      </c>
      <c r="S134" s="410">
        <f t="shared" ref="S134" si="57">C134+E134+G134+I134+K134+M134+O134+Q134</f>
        <v>11621</v>
      </c>
      <c r="T134" s="411">
        <f t="shared" ref="T134" si="58">R134+S134</f>
        <v>1772945</v>
      </c>
      <c r="U134" s="412">
        <v>17989912</v>
      </c>
      <c r="V134" s="413">
        <f t="shared" ref="V134" si="59">(R134-R133)/R133</f>
        <v>-2.6078705569904565E-2</v>
      </c>
      <c r="W134" s="414">
        <f t="shared" si="43"/>
        <v>-6.5823217644041714E-3</v>
      </c>
      <c r="X134" s="415">
        <f t="shared" ref="X134" si="60">T134/U134</f>
        <v>9.8552177464792487E-2</v>
      </c>
      <c r="Y134" s="487"/>
    </row>
    <row r="135" spans="1:25" s="136" customFormat="1" ht="12" thickBot="1" x14ac:dyDescent="0.25">
      <c r="A135" s="401">
        <v>44652</v>
      </c>
      <c r="B135" s="402">
        <v>1382467</v>
      </c>
      <c r="C135" s="403">
        <v>5962</v>
      </c>
      <c r="D135" s="404">
        <v>125322</v>
      </c>
      <c r="E135" s="405">
        <v>250</v>
      </c>
      <c r="F135" s="493">
        <v>0</v>
      </c>
      <c r="G135" s="494">
        <v>0</v>
      </c>
      <c r="H135" s="408">
        <v>159178</v>
      </c>
      <c r="I135" s="402">
        <v>1943</v>
      </c>
      <c r="J135" s="402">
        <v>59387</v>
      </c>
      <c r="K135" s="403">
        <v>3131</v>
      </c>
      <c r="L135" s="404">
        <v>19578</v>
      </c>
      <c r="M135" s="492">
        <v>0</v>
      </c>
      <c r="N135" s="408">
        <v>13560</v>
      </c>
      <c r="O135" s="403">
        <v>43</v>
      </c>
      <c r="P135" s="530">
        <v>0</v>
      </c>
      <c r="Q135" s="530">
        <v>0</v>
      </c>
      <c r="R135" s="357">
        <f>B135+D135+F135+H135+J135+L135+N135+P194</f>
        <v>1759492</v>
      </c>
      <c r="S135" s="357">
        <f t="shared" ref="S135:S148" si="61">C135+E135+G135+I135+K135+M135+O135+Q135</f>
        <v>11329</v>
      </c>
      <c r="T135" s="531">
        <f t="shared" ref="T135:T142" si="62">R135+S135</f>
        <v>1770821</v>
      </c>
      <c r="U135" s="534">
        <v>17989912</v>
      </c>
      <c r="V135" s="532">
        <f t="shared" ref="V135:W148" si="63">(R135-R134)/R134</f>
        <v>-1.040126632010919E-3</v>
      </c>
      <c r="W135" s="532">
        <f t="shared" si="63"/>
        <v>-2.5126925393683847E-2</v>
      </c>
      <c r="X135" s="532">
        <f t="shared" ref="X135:X142" si="64">T135/U135</f>
        <v>9.8434111295263707E-2</v>
      </c>
      <c r="Y135" s="487"/>
    </row>
    <row r="136" spans="1:25" s="136" customFormat="1" ht="12" thickBot="1" x14ac:dyDescent="0.25">
      <c r="A136" s="529">
        <v>44682</v>
      </c>
      <c r="B136" s="357">
        <v>1363685</v>
      </c>
      <c r="C136" s="357">
        <v>5950</v>
      </c>
      <c r="D136" s="357">
        <v>124936</v>
      </c>
      <c r="E136" s="357">
        <v>248</v>
      </c>
      <c r="F136" s="493">
        <v>0</v>
      </c>
      <c r="G136" s="494">
        <v>0</v>
      </c>
      <c r="H136" s="357">
        <v>163818</v>
      </c>
      <c r="I136" s="357">
        <v>1936</v>
      </c>
      <c r="J136" s="357">
        <v>58367</v>
      </c>
      <c r="K136" s="357">
        <v>3050</v>
      </c>
      <c r="L136" s="357">
        <v>19578</v>
      </c>
      <c r="M136" s="492">
        <v>0</v>
      </c>
      <c r="N136" s="357">
        <v>13614</v>
      </c>
      <c r="O136" s="363">
        <v>43</v>
      </c>
      <c r="P136" s="530">
        <v>0</v>
      </c>
      <c r="Q136" s="530">
        <v>0</v>
      </c>
      <c r="R136" s="357">
        <f>B136+D136+F136+H136+J136+L136+N136+P195</f>
        <v>1743998</v>
      </c>
      <c r="S136" s="357">
        <f t="shared" si="61"/>
        <v>11227</v>
      </c>
      <c r="T136" s="531">
        <f t="shared" si="62"/>
        <v>1755225</v>
      </c>
      <c r="U136" s="534">
        <v>17989912</v>
      </c>
      <c r="V136" s="532">
        <f t="shared" si="63"/>
        <v>-8.8059508085288254E-3</v>
      </c>
      <c r="W136" s="532">
        <f t="shared" si="63"/>
        <v>-9.0034424927178044E-3</v>
      </c>
      <c r="X136" s="532">
        <f t="shared" si="64"/>
        <v>9.7567180984542895E-2</v>
      </c>
      <c r="Y136" s="487"/>
    </row>
    <row r="137" spans="1:25" s="136" customFormat="1" ht="12" thickBot="1" x14ac:dyDescent="0.25">
      <c r="A137" s="529">
        <v>44713</v>
      </c>
      <c r="B137" s="357">
        <v>1340760</v>
      </c>
      <c r="C137" s="357">
        <v>5932</v>
      </c>
      <c r="D137" s="357">
        <v>124262</v>
      </c>
      <c r="E137" s="357">
        <v>231</v>
      </c>
      <c r="F137" s="493">
        <v>0</v>
      </c>
      <c r="G137" s="494">
        <v>0</v>
      </c>
      <c r="H137" s="357">
        <v>168582</v>
      </c>
      <c r="I137" s="357">
        <v>1931</v>
      </c>
      <c r="J137" s="357">
        <v>58367</v>
      </c>
      <c r="K137" s="357">
        <v>3050</v>
      </c>
      <c r="L137" s="357">
        <v>21008</v>
      </c>
      <c r="M137" s="492">
        <v>0</v>
      </c>
      <c r="N137" s="357">
        <v>13715</v>
      </c>
      <c r="O137" s="363">
        <v>43</v>
      </c>
      <c r="P137" s="530">
        <v>0</v>
      </c>
      <c r="Q137" s="530">
        <v>0</v>
      </c>
      <c r="R137" s="357">
        <f>B137+D137+F137+H137+J137+L137+N137+P196</f>
        <v>1726694</v>
      </c>
      <c r="S137" s="357">
        <f t="shared" si="61"/>
        <v>11187</v>
      </c>
      <c r="T137" s="531">
        <f t="shared" si="62"/>
        <v>1737881</v>
      </c>
      <c r="U137" s="534">
        <v>17989912</v>
      </c>
      <c r="V137" s="532">
        <f t="shared" si="63"/>
        <v>-9.922029727098311E-3</v>
      </c>
      <c r="W137" s="532">
        <f t="shared" si="63"/>
        <v>-3.5628395831477687E-3</v>
      </c>
      <c r="X137" s="532">
        <f t="shared" si="64"/>
        <v>9.6603085106808748E-2</v>
      </c>
      <c r="Y137" s="487"/>
    </row>
    <row r="138" spans="1:25" s="136" customFormat="1" ht="12" thickBot="1" x14ac:dyDescent="0.25">
      <c r="A138" s="529">
        <v>44743</v>
      </c>
      <c r="B138" s="357">
        <v>1320419</v>
      </c>
      <c r="C138" s="357">
        <v>5918</v>
      </c>
      <c r="D138" s="357">
        <v>123902</v>
      </c>
      <c r="E138" s="357">
        <v>191</v>
      </c>
      <c r="F138" s="493">
        <v>0</v>
      </c>
      <c r="G138" s="494">
        <v>0</v>
      </c>
      <c r="H138" s="357">
        <v>174246</v>
      </c>
      <c r="I138" s="357">
        <v>1915</v>
      </c>
      <c r="J138" s="357">
        <v>53679</v>
      </c>
      <c r="K138" s="357">
        <v>2872</v>
      </c>
      <c r="L138" s="357">
        <v>21995</v>
      </c>
      <c r="M138" s="492">
        <v>0</v>
      </c>
      <c r="N138" s="357">
        <v>13645</v>
      </c>
      <c r="O138" s="363">
        <v>43</v>
      </c>
      <c r="P138" s="530">
        <v>0</v>
      </c>
      <c r="Q138" s="530">
        <v>0</v>
      </c>
      <c r="R138" s="357">
        <f>B138+D138+F138+H138+J138+L138+N138+P197</f>
        <v>1707886</v>
      </c>
      <c r="S138" s="357">
        <f t="shared" si="61"/>
        <v>10939</v>
      </c>
      <c r="T138" s="531">
        <f t="shared" si="62"/>
        <v>1718825</v>
      </c>
      <c r="U138" s="534">
        <v>17989912</v>
      </c>
      <c r="V138" s="532">
        <f t="shared" si="63"/>
        <v>-1.0892491663259384E-2</v>
      </c>
      <c r="W138" s="532">
        <f t="shared" si="63"/>
        <v>-2.2168588540269957E-2</v>
      </c>
      <c r="X138" s="532">
        <f t="shared" si="64"/>
        <v>9.5543824783578701E-2</v>
      </c>
      <c r="Y138" s="487"/>
    </row>
    <row r="139" spans="1:25" s="136" customFormat="1" ht="12" thickBot="1" x14ac:dyDescent="0.25">
      <c r="A139" s="529">
        <v>44774</v>
      </c>
      <c r="B139" s="357">
        <v>1301450</v>
      </c>
      <c r="C139" s="357">
        <v>5902</v>
      </c>
      <c r="D139" s="357">
        <v>123475</v>
      </c>
      <c r="E139" s="357">
        <v>186</v>
      </c>
      <c r="F139" s="493">
        <v>0</v>
      </c>
      <c r="G139" s="494">
        <v>0</v>
      </c>
      <c r="H139" s="357">
        <v>179243</v>
      </c>
      <c r="I139" s="357">
        <v>1818</v>
      </c>
      <c r="J139" s="357">
        <v>52576</v>
      </c>
      <c r="K139" s="357">
        <v>2792</v>
      </c>
      <c r="L139" s="357">
        <v>22366</v>
      </c>
      <c r="M139" s="492">
        <v>0</v>
      </c>
      <c r="N139" s="357">
        <v>13748</v>
      </c>
      <c r="O139" s="363">
        <v>43</v>
      </c>
      <c r="P139" s="530">
        <v>0</v>
      </c>
      <c r="Q139" s="530">
        <v>0</v>
      </c>
      <c r="R139" s="357">
        <f>B139+D139+F139+H139+J139+L139+N139+P198</f>
        <v>1692858</v>
      </c>
      <c r="S139" s="357">
        <f t="shared" si="61"/>
        <v>10741</v>
      </c>
      <c r="T139" s="531">
        <f t="shared" si="62"/>
        <v>1703599</v>
      </c>
      <c r="U139" s="534">
        <v>17989912</v>
      </c>
      <c r="V139" s="532">
        <f t="shared" si="63"/>
        <v>-8.799182146817762E-3</v>
      </c>
      <c r="W139" s="532">
        <f t="shared" si="63"/>
        <v>-1.8100374805740928E-2</v>
      </c>
      <c r="X139" s="532">
        <f t="shared" si="64"/>
        <v>9.4697461555120446E-2</v>
      </c>
      <c r="Y139" s="487"/>
    </row>
    <row r="140" spans="1:25" s="136" customFormat="1" ht="12" thickBot="1" x14ac:dyDescent="0.25">
      <c r="A140" s="529">
        <v>44805</v>
      </c>
      <c r="B140" s="357">
        <v>1277708</v>
      </c>
      <c r="C140" s="357">
        <v>5875</v>
      </c>
      <c r="D140" s="357">
        <v>122697</v>
      </c>
      <c r="E140" s="357">
        <v>185</v>
      </c>
      <c r="F140" s="493">
        <v>0</v>
      </c>
      <c r="G140" s="494">
        <v>0</v>
      </c>
      <c r="H140" s="357">
        <v>183662</v>
      </c>
      <c r="I140" s="357">
        <v>1779</v>
      </c>
      <c r="J140" s="357">
        <v>51318</v>
      </c>
      <c r="K140" s="357">
        <v>2730</v>
      </c>
      <c r="L140" s="357">
        <v>22366</v>
      </c>
      <c r="M140" s="492">
        <v>0</v>
      </c>
      <c r="N140" s="357">
        <v>13815</v>
      </c>
      <c r="O140" s="363">
        <v>43</v>
      </c>
      <c r="P140" s="530">
        <v>0</v>
      </c>
      <c r="Q140" s="530">
        <v>0</v>
      </c>
      <c r="R140" s="357">
        <f>B140+D140+F140+H140+J140+L140+N140+P199</f>
        <v>1671566</v>
      </c>
      <c r="S140" s="357">
        <f t="shared" si="61"/>
        <v>10612</v>
      </c>
      <c r="T140" s="531">
        <f t="shared" si="62"/>
        <v>1682178</v>
      </c>
      <c r="U140" s="534">
        <v>17989912</v>
      </c>
      <c r="V140" s="532">
        <f t="shared" si="63"/>
        <v>-1.2577546374238123E-2</v>
      </c>
      <c r="W140" s="532">
        <f t="shared" si="63"/>
        <v>-1.2010054929708594E-2</v>
      </c>
      <c r="X140" s="532">
        <f t="shared" si="64"/>
        <v>9.3506738665536548E-2</v>
      </c>
      <c r="Y140" s="487"/>
    </row>
    <row r="141" spans="1:25" s="136" customFormat="1" ht="12" thickBot="1" x14ac:dyDescent="0.25">
      <c r="A141" s="529">
        <v>44835</v>
      </c>
      <c r="B141" s="357">
        <v>1258726</v>
      </c>
      <c r="C141" s="357">
        <v>5853</v>
      </c>
      <c r="D141" s="357">
        <v>122262</v>
      </c>
      <c r="E141" s="357">
        <v>183</v>
      </c>
      <c r="F141" s="493">
        <v>0</v>
      </c>
      <c r="G141" s="494">
        <v>0</v>
      </c>
      <c r="H141" s="357">
        <v>184558</v>
      </c>
      <c r="I141" s="357">
        <v>1760</v>
      </c>
      <c r="J141" s="357">
        <v>50537</v>
      </c>
      <c r="K141" s="357">
        <v>2636</v>
      </c>
      <c r="L141" s="357">
        <v>22801</v>
      </c>
      <c r="M141" s="492">
        <v>0</v>
      </c>
      <c r="N141" s="357">
        <v>13900</v>
      </c>
      <c r="O141" s="363">
        <v>43</v>
      </c>
      <c r="P141" s="530">
        <v>0</v>
      </c>
      <c r="Q141" s="530">
        <v>0</v>
      </c>
      <c r="R141" s="357">
        <f>B141+D141+F141+H141+J141+L141+N141+P200</f>
        <v>1652784</v>
      </c>
      <c r="S141" s="357">
        <f t="shared" si="61"/>
        <v>10475</v>
      </c>
      <c r="T141" s="531">
        <f t="shared" si="62"/>
        <v>1663259</v>
      </c>
      <c r="U141" s="534">
        <v>17989912</v>
      </c>
      <c r="V141" s="532">
        <f t="shared" si="63"/>
        <v>-1.1236170154214671E-2</v>
      </c>
      <c r="W141" s="532">
        <f t="shared" si="63"/>
        <v>-1.290991330569167E-2</v>
      </c>
      <c r="X141" s="532">
        <f t="shared" si="64"/>
        <v>9.2455093721414541E-2</v>
      </c>
      <c r="Y141" s="487"/>
    </row>
    <row r="142" spans="1:25" s="136" customFormat="1" ht="12" thickBot="1" x14ac:dyDescent="0.25">
      <c r="A142" s="529">
        <v>44866</v>
      </c>
      <c r="B142" s="357">
        <v>1265262</v>
      </c>
      <c r="C142" s="357">
        <v>5850</v>
      </c>
      <c r="D142" s="357">
        <v>121849</v>
      </c>
      <c r="E142" s="357">
        <v>183</v>
      </c>
      <c r="F142" s="493">
        <v>0</v>
      </c>
      <c r="G142" s="494">
        <v>0</v>
      </c>
      <c r="H142" s="357">
        <v>188561</v>
      </c>
      <c r="I142" s="357">
        <v>1761</v>
      </c>
      <c r="J142" s="357">
        <v>49477</v>
      </c>
      <c r="K142" s="357">
        <v>2589</v>
      </c>
      <c r="L142" s="357">
        <v>23201</v>
      </c>
      <c r="M142" s="492">
        <v>0</v>
      </c>
      <c r="N142" s="357">
        <v>13971</v>
      </c>
      <c r="O142" s="363">
        <v>43</v>
      </c>
      <c r="P142" s="530">
        <v>0</v>
      </c>
      <c r="Q142" s="530">
        <v>0</v>
      </c>
      <c r="R142" s="357">
        <f>B142+D142+F142+H142+J142+L142+N142+P201</f>
        <v>1662321</v>
      </c>
      <c r="S142" s="357">
        <f t="shared" si="61"/>
        <v>10426</v>
      </c>
      <c r="T142" s="531">
        <f t="shared" si="62"/>
        <v>1672747</v>
      </c>
      <c r="U142" s="534">
        <v>17989912</v>
      </c>
      <c r="V142" s="532">
        <f t="shared" si="63"/>
        <v>5.770263990938925E-3</v>
      </c>
      <c r="W142" s="532">
        <f t="shared" si="63"/>
        <v>-4.6778042959427207E-3</v>
      </c>
      <c r="X142" s="532">
        <f t="shared" si="64"/>
        <v>9.2982500414676844E-2</v>
      </c>
      <c r="Y142" s="487"/>
    </row>
    <row r="143" spans="1:25" s="136" customFormat="1" ht="12" thickBot="1" x14ac:dyDescent="0.25">
      <c r="A143" s="529">
        <v>44896</v>
      </c>
      <c r="B143" s="357">
        <v>1236871</v>
      </c>
      <c r="C143" s="357">
        <v>5805</v>
      </c>
      <c r="D143" s="357">
        <v>121372</v>
      </c>
      <c r="E143" s="357">
        <v>183</v>
      </c>
      <c r="F143" s="493">
        <v>0</v>
      </c>
      <c r="G143" s="494">
        <v>0</v>
      </c>
      <c r="H143" s="357">
        <v>189488</v>
      </c>
      <c r="I143" s="357">
        <v>1750</v>
      </c>
      <c r="J143" s="357">
        <v>48575</v>
      </c>
      <c r="K143" s="357">
        <v>2505</v>
      </c>
      <c r="L143" s="357">
        <v>23618</v>
      </c>
      <c r="M143" s="492">
        <v>0</v>
      </c>
      <c r="N143" s="357">
        <v>14028</v>
      </c>
      <c r="O143" s="363">
        <v>43</v>
      </c>
      <c r="P143" s="530">
        <v>0</v>
      </c>
      <c r="Q143" s="530">
        <v>0</v>
      </c>
      <c r="R143" s="357">
        <f>B143+D143+F143+H143+J143+L143+N143+P202</f>
        <v>1633952</v>
      </c>
      <c r="S143" s="357">
        <f t="shared" si="61"/>
        <v>10286</v>
      </c>
      <c r="T143" s="531">
        <f>R143+S143</f>
        <v>1644238</v>
      </c>
      <c r="U143" s="534">
        <v>17989912</v>
      </c>
      <c r="V143" s="532">
        <f t="shared" si="63"/>
        <v>-1.706589762145819E-2</v>
      </c>
      <c r="W143" s="532">
        <f t="shared" si="63"/>
        <v>-1.3427968540187992E-2</v>
      </c>
      <c r="X143" s="532">
        <f>T143/U143</f>
        <v>9.1397778932993112E-2</v>
      </c>
      <c r="Y143" s="487"/>
    </row>
    <row r="144" spans="1:25" s="136" customFormat="1" ht="12" thickBot="1" x14ac:dyDescent="0.25">
      <c r="A144" s="488">
        <v>44927</v>
      </c>
      <c r="B144" s="357">
        <v>1229750</v>
      </c>
      <c r="C144" s="357">
        <v>5811</v>
      </c>
      <c r="D144" s="357">
        <v>120979</v>
      </c>
      <c r="E144" s="357">
        <v>180</v>
      </c>
      <c r="F144" s="493">
        <v>0</v>
      </c>
      <c r="G144" s="494">
        <v>0</v>
      </c>
      <c r="H144" s="357">
        <v>191478</v>
      </c>
      <c r="I144" s="357">
        <v>1750</v>
      </c>
      <c r="J144" s="357">
        <v>47818</v>
      </c>
      <c r="K144" s="357">
        <v>2440</v>
      </c>
      <c r="L144" s="357">
        <v>23709</v>
      </c>
      <c r="M144" s="492">
        <v>0</v>
      </c>
      <c r="N144" s="357">
        <v>14275</v>
      </c>
      <c r="O144" s="363">
        <v>43</v>
      </c>
      <c r="P144" s="530">
        <v>0</v>
      </c>
      <c r="Q144" s="530">
        <v>0</v>
      </c>
      <c r="R144" s="357">
        <f>B144+D144+F144+H144+J144+L144+N144+P203</f>
        <v>1628009</v>
      </c>
      <c r="S144" s="357">
        <f t="shared" si="61"/>
        <v>10224</v>
      </c>
      <c r="T144" s="531">
        <f>R144+S144</f>
        <v>1638233</v>
      </c>
      <c r="U144" s="534">
        <v>18205188</v>
      </c>
      <c r="V144" s="532">
        <f t="shared" si="63"/>
        <v>-3.6371937486535714E-3</v>
      </c>
      <c r="W144" s="532">
        <f t="shared" si="63"/>
        <v>-6.0276103441571065E-3</v>
      </c>
      <c r="X144" s="532">
        <f>T144/U144</f>
        <v>8.9987150915442349E-2</v>
      </c>
      <c r="Y144" s="487"/>
    </row>
    <row r="145" spans="1:25" s="136" customFormat="1" ht="12" thickBot="1" x14ac:dyDescent="0.25">
      <c r="A145" s="488">
        <v>44958</v>
      </c>
      <c r="B145" s="357">
        <v>1217834</v>
      </c>
      <c r="C145" s="357">
        <v>5800</v>
      </c>
      <c r="D145" s="357">
        <v>120257</v>
      </c>
      <c r="E145" s="357">
        <v>180</v>
      </c>
      <c r="F145" s="493">
        <v>0</v>
      </c>
      <c r="G145" s="494">
        <v>0</v>
      </c>
      <c r="H145" s="357">
        <v>192346</v>
      </c>
      <c r="I145" s="357">
        <v>1734</v>
      </c>
      <c r="J145" s="357">
        <v>47052</v>
      </c>
      <c r="K145" s="357">
        <v>2385</v>
      </c>
      <c r="L145" s="357">
        <v>23709</v>
      </c>
      <c r="M145" s="492">
        <v>0</v>
      </c>
      <c r="N145" s="357">
        <v>14344</v>
      </c>
      <c r="O145" s="363">
        <v>43</v>
      </c>
      <c r="P145" s="530">
        <v>0</v>
      </c>
      <c r="Q145" s="530">
        <v>0</v>
      </c>
      <c r="R145" s="357">
        <f>B145+D145+F145+H145+J145+L145+N145+P204</f>
        <v>1615542</v>
      </c>
      <c r="S145" s="357">
        <f t="shared" si="61"/>
        <v>10142</v>
      </c>
      <c r="T145" s="531">
        <f>R145+S145</f>
        <v>1625684</v>
      </c>
      <c r="U145" s="534">
        <v>18205188</v>
      </c>
      <c r="V145" s="532">
        <f t="shared" si="63"/>
        <v>-7.6578200734762521E-3</v>
      </c>
      <c r="W145" s="532">
        <f t="shared" si="63"/>
        <v>-8.0203442879499213E-3</v>
      </c>
      <c r="X145" s="532">
        <f>T145/U145</f>
        <v>8.9297841911876993E-2</v>
      </c>
      <c r="Y145" s="487"/>
    </row>
    <row r="146" spans="1:25" s="136" customFormat="1" ht="12" thickBot="1" x14ac:dyDescent="0.25">
      <c r="A146" s="488">
        <v>44986</v>
      </c>
      <c r="B146" s="357">
        <v>1204772</v>
      </c>
      <c r="C146" s="357">
        <v>5799</v>
      </c>
      <c r="D146" s="357">
        <v>109390</v>
      </c>
      <c r="E146" s="357">
        <v>178</v>
      </c>
      <c r="F146" s="493">
        <v>0</v>
      </c>
      <c r="G146" s="494">
        <v>0</v>
      </c>
      <c r="H146" s="357">
        <v>193975</v>
      </c>
      <c r="I146" s="357">
        <v>1734</v>
      </c>
      <c r="J146" s="357">
        <v>45859</v>
      </c>
      <c r="K146" s="357">
        <v>2437</v>
      </c>
      <c r="L146" s="357">
        <v>24149</v>
      </c>
      <c r="M146" s="492">
        <v>0</v>
      </c>
      <c r="N146" s="357">
        <v>14401</v>
      </c>
      <c r="O146" s="363">
        <v>43</v>
      </c>
      <c r="P146" s="530">
        <v>0</v>
      </c>
      <c r="Q146" s="530">
        <v>0</v>
      </c>
      <c r="R146" s="357">
        <f>B146+D146+F146+H146+J146+L146+N146+P205</f>
        <v>1592546</v>
      </c>
      <c r="S146" s="357">
        <f t="shared" si="61"/>
        <v>10191</v>
      </c>
      <c r="T146" s="531">
        <f>R146+S146</f>
        <v>1602737</v>
      </c>
      <c r="U146" s="534">
        <v>18205188</v>
      </c>
      <c r="V146" s="532">
        <f t="shared" si="63"/>
        <v>-1.4234232226707817E-2</v>
      </c>
      <c r="W146" s="532">
        <f t="shared" si="63"/>
        <v>4.8313942023269574E-3</v>
      </c>
      <c r="X146" s="532">
        <f>T146/U146</f>
        <v>8.8037377037798237E-2</v>
      </c>
      <c r="Y146" s="487"/>
    </row>
    <row r="147" spans="1:25" s="136" customFormat="1" ht="12" thickBot="1" x14ac:dyDescent="0.25">
      <c r="A147" s="488">
        <v>45017</v>
      </c>
      <c r="B147" s="357">
        <v>1191348</v>
      </c>
      <c r="C147" s="357">
        <v>5759</v>
      </c>
      <c r="D147" s="357">
        <v>108711</v>
      </c>
      <c r="E147" s="357">
        <v>178</v>
      </c>
      <c r="F147" s="493">
        <v>0</v>
      </c>
      <c r="G147" s="494">
        <v>0</v>
      </c>
      <c r="H147" s="357">
        <v>190668</v>
      </c>
      <c r="I147" s="357">
        <v>1704</v>
      </c>
      <c r="J147" s="357">
        <v>45039</v>
      </c>
      <c r="K147" s="357">
        <v>2121</v>
      </c>
      <c r="L147" s="357">
        <v>24149</v>
      </c>
      <c r="M147" s="492">
        <v>0</v>
      </c>
      <c r="N147" s="357">
        <v>14456</v>
      </c>
      <c r="O147" s="363">
        <v>43</v>
      </c>
      <c r="P147" s="530">
        <v>0</v>
      </c>
      <c r="Q147" s="530">
        <v>0</v>
      </c>
      <c r="R147" s="357">
        <f>B147+D147+F147+H147+J147+L147+N147+P206</f>
        <v>1574371</v>
      </c>
      <c r="S147" s="357">
        <f t="shared" si="61"/>
        <v>9805</v>
      </c>
      <c r="T147" s="531">
        <f>R147+S147</f>
        <v>1584176</v>
      </c>
      <c r="U147" s="534">
        <v>18205188</v>
      </c>
      <c r="V147" s="532">
        <f t="shared" si="63"/>
        <v>-1.1412543185565754E-2</v>
      </c>
      <c r="W147" s="532">
        <f t="shared" si="63"/>
        <v>-3.7876557747031692E-2</v>
      </c>
      <c r="X147" s="532">
        <f>T147/U147</f>
        <v>8.701783249917551E-2</v>
      </c>
      <c r="Y147" s="487"/>
    </row>
    <row r="148" spans="1:25" s="136" customFormat="1" ht="12" thickBot="1" x14ac:dyDescent="0.25">
      <c r="A148" s="488">
        <v>45047</v>
      </c>
      <c r="B148" s="357">
        <v>1181322</v>
      </c>
      <c r="C148" s="357">
        <v>5755</v>
      </c>
      <c r="D148" s="357">
        <v>108294</v>
      </c>
      <c r="E148" s="357">
        <v>177</v>
      </c>
      <c r="F148" s="493">
        <v>0</v>
      </c>
      <c r="G148" s="494">
        <v>0</v>
      </c>
      <c r="H148" s="357">
        <v>188386</v>
      </c>
      <c r="I148" s="357">
        <v>1698</v>
      </c>
      <c r="J148" s="357">
        <v>44203</v>
      </c>
      <c r="K148" s="357">
        <v>2089</v>
      </c>
      <c r="L148" s="357">
        <v>24169</v>
      </c>
      <c r="M148" s="492">
        <v>0</v>
      </c>
      <c r="N148" s="357">
        <v>14541</v>
      </c>
      <c r="O148" s="363">
        <v>43</v>
      </c>
      <c r="P148" s="530">
        <v>0</v>
      </c>
      <c r="Q148" s="530">
        <v>0</v>
      </c>
      <c r="R148" s="357">
        <f>B148+D148+F148+H148+J148+L148+N148+P207</f>
        <v>1560915</v>
      </c>
      <c r="S148" s="357">
        <f t="shared" si="61"/>
        <v>9762</v>
      </c>
      <c r="T148" s="531">
        <f>R148+S148</f>
        <v>1570677</v>
      </c>
      <c r="U148" s="534">
        <v>18205188</v>
      </c>
      <c r="V148" s="532">
        <f t="shared" si="63"/>
        <v>-8.5469053990450787E-3</v>
      </c>
      <c r="W148" s="532">
        <f t="shared" si="63"/>
        <v>-4.3855175930647625E-3</v>
      </c>
      <c r="X148" s="532">
        <f>T148/U148</f>
        <v>8.6276340568413795E-2</v>
      </c>
      <c r="Y148" s="487"/>
    </row>
    <row r="149" spans="1:25" s="136" customFormat="1" x14ac:dyDescent="0.2">
      <c r="A149" s="135"/>
      <c r="B149" s="135" t="s">
        <v>62</v>
      </c>
      <c r="C149" s="135"/>
      <c r="D149" s="135"/>
      <c r="E149" s="135"/>
      <c r="F149" s="135"/>
      <c r="G149" s="135"/>
      <c r="H149" s="217"/>
      <c r="I149" s="135"/>
      <c r="J149" s="135"/>
      <c r="K149" s="135"/>
      <c r="L149" s="135"/>
      <c r="M149" s="135"/>
      <c r="N149" s="135"/>
      <c r="O149" s="135"/>
      <c r="P149" s="135"/>
      <c r="Q149" s="135"/>
      <c r="R149" s="135"/>
      <c r="S149" s="135"/>
      <c r="T149" s="135"/>
      <c r="U149" s="135"/>
      <c r="V149" s="135"/>
      <c r="W149" s="135"/>
      <c r="X149" s="135"/>
      <c r="Y149" s="135"/>
    </row>
    <row r="150" spans="1:25" s="136" customFormat="1" x14ac:dyDescent="0.2">
      <c r="A150" s="135"/>
      <c r="B150" s="135" t="s">
        <v>63</v>
      </c>
      <c r="C150" s="135" t="s">
        <v>61</v>
      </c>
      <c r="D150" s="135"/>
      <c r="E150" s="135"/>
      <c r="F150" s="135"/>
      <c r="G150" s="135"/>
      <c r="H150" s="135"/>
      <c r="I150" s="135"/>
      <c r="J150" s="135"/>
      <c r="K150" s="135"/>
      <c r="L150" s="135"/>
      <c r="M150" s="135"/>
      <c r="N150" s="135"/>
      <c r="O150" s="135"/>
      <c r="P150" s="135"/>
      <c r="Q150" s="135"/>
      <c r="R150" s="135"/>
      <c r="S150" s="135"/>
      <c r="T150" s="135"/>
      <c r="U150" s="135"/>
      <c r="V150" s="135"/>
      <c r="W150" s="135"/>
      <c r="X150" s="135"/>
      <c r="Y150" s="135"/>
    </row>
    <row r="151" spans="1:25" s="136" customFormat="1" x14ac:dyDescent="0.2">
      <c r="A151" s="135"/>
      <c r="B151" s="135" t="s">
        <v>64</v>
      </c>
      <c r="C151" s="135" t="s">
        <v>77</v>
      </c>
      <c r="D151" s="135"/>
      <c r="E151" s="135"/>
      <c r="F151" s="135"/>
      <c r="G151" s="135"/>
      <c r="H151" s="135"/>
      <c r="I151" s="135"/>
      <c r="J151" s="135"/>
      <c r="K151" s="135"/>
      <c r="L151" s="135"/>
      <c r="M151" s="135"/>
      <c r="N151" s="135"/>
      <c r="O151" s="135"/>
      <c r="P151" s="135"/>
      <c r="Q151" s="135"/>
      <c r="R151" s="135"/>
      <c r="S151" s="135"/>
      <c r="T151" s="135"/>
      <c r="U151" s="135"/>
      <c r="V151" s="135"/>
      <c r="W151" s="135"/>
      <c r="X151" s="135"/>
      <c r="Y151" s="135"/>
    </row>
    <row r="152" spans="1:25" s="136" customFormat="1" x14ac:dyDescent="0.2">
      <c r="A152" s="487"/>
      <c r="B152" s="487" t="s">
        <v>80</v>
      </c>
      <c r="C152" s="487" t="s">
        <v>81</v>
      </c>
      <c r="D152" s="487"/>
      <c r="E152" s="487"/>
      <c r="F152" s="487"/>
      <c r="G152" s="487"/>
      <c r="H152" s="487"/>
      <c r="I152" s="487"/>
      <c r="J152" s="487"/>
      <c r="K152" s="487"/>
      <c r="L152" s="487"/>
      <c r="M152" s="487"/>
      <c r="N152" s="487"/>
      <c r="O152" s="487"/>
      <c r="P152" s="487"/>
      <c r="Q152" s="487"/>
      <c r="R152" s="487"/>
      <c r="S152" s="487"/>
      <c r="T152" s="487"/>
      <c r="U152" s="487"/>
      <c r="V152" s="487"/>
      <c r="W152" s="487"/>
      <c r="X152" s="487"/>
      <c r="Y152" s="487"/>
    </row>
    <row r="153" spans="1:25" s="136" customFormat="1" x14ac:dyDescent="0.2">
      <c r="A153" s="487"/>
      <c r="B153" s="487" t="s">
        <v>82</v>
      </c>
      <c r="C153" s="487" t="s">
        <v>83</v>
      </c>
      <c r="D153" s="487"/>
      <c r="E153" s="487"/>
      <c r="F153" s="487"/>
      <c r="G153" s="487"/>
      <c r="H153" s="487"/>
      <c r="I153" s="487"/>
      <c r="J153" s="487"/>
      <c r="K153" s="487"/>
      <c r="L153" s="487"/>
      <c r="M153" s="487"/>
      <c r="N153" s="487"/>
      <c r="O153" s="487"/>
      <c r="P153" s="487"/>
      <c r="Q153" s="487"/>
      <c r="R153" s="487"/>
      <c r="S153" s="487"/>
      <c r="T153" s="487"/>
      <c r="U153" s="487"/>
      <c r="V153" s="487"/>
      <c r="W153" s="487"/>
      <c r="X153" s="487"/>
      <c r="Y153" s="487"/>
    </row>
    <row r="154" spans="1:25" x14ac:dyDescent="0.2">
      <c r="B154" s="217"/>
      <c r="H154" s="217"/>
    </row>
    <row r="155" spans="1:25" x14ac:dyDescent="0.2">
      <c r="B155" s="135" t="s">
        <v>74</v>
      </c>
      <c r="C155" s="135" t="s">
        <v>75</v>
      </c>
      <c r="F155" s="217"/>
    </row>
    <row r="157" spans="1:25" ht="12.75" x14ac:dyDescent="0.2">
      <c r="A157" s="571" t="s">
        <v>64</v>
      </c>
      <c r="B157" s="571"/>
      <c r="C157" s="572" t="s">
        <v>70</v>
      </c>
      <c r="D157" s="573"/>
      <c r="E157" s="573"/>
      <c r="F157" s="573"/>
      <c r="G157" s="573"/>
      <c r="H157" s="573"/>
      <c r="I157" s="573"/>
      <c r="J157" s="573"/>
      <c r="K157" s="573"/>
      <c r="L157" s="573"/>
      <c r="M157" s="573"/>
      <c r="N157" s="573"/>
      <c r="O157" s="573"/>
      <c r="P157" s="574"/>
    </row>
    <row r="158" spans="1:25" ht="15" x14ac:dyDescent="0.25">
      <c r="A158" s="571"/>
      <c r="B158" s="571"/>
      <c r="C158" s="235"/>
      <c r="D158" s="236" t="s">
        <v>65</v>
      </c>
      <c r="E158" s="575" t="s">
        <v>66</v>
      </c>
      <c r="F158" s="576"/>
      <c r="G158" s="576"/>
      <c r="H158" s="576"/>
      <c r="I158" s="576"/>
      <c r="J158" s="576"/>
      <c r="K158" s="576"/>
      <c r="L158" s="576"/>
      <c r="M158" s="576"/>
      <c r="N158" s="576"/>
      <c r="O158" s="576"/>
      <c r="P158" s="576"/>
    </row>
    <row r="159" spans="1:25" ht="15" x14ac:dyDescent="0.25">
      <c r="A159" s="237"/>
      <c r="B159" s="237"/>
      <c r="C159" s="238"/>
      <c r="D159" s="236" t="s">
        <v>67</v>
      </c>
      <c r="E159" s="577" t="s">
        <v>68</v>
      </c>
      <c r="F159" s="578"/>
      <c r="G159" s="578"/>
      <c r="H159" s="578"/>
      <c r="I159" s="578"/>
      <c r="J159" s="578"/>
      <c r="K159" s="578"/>
      <c r="L159" s="578"/>
      <c r="M159" s="578"/>
      <c r="N159" s="578"/>
      <c r="O159" s="578"/>
      <c r="P159" s="579"/>
    </row>
    <row r="160" spans="1:25" ht="15" x14ac:dyDescent="0.25">
      <c r="A160" s="237"/>
      <c r="B160" s="237"/>
      <c r="C160" s="239"/>
      <c r="D160" s="236" t="s">
        <v>69</v>
      </c>
      <c r="E160" s="572" t="s">
        <v>71</v>
      </c>
      <c r="F160" s="573"/>
      <c r="G160" s="573"/>
      <c r="H160" s="573"/>
      <c r="I160" s="573"/>
      <c r="J160" s="573"/>
      <c r="K160" s="573"/>
      <c r="L160" s="573"/>
      <c r="M160" s="573"/>
      <c r="N160" s="573"/>
      <c r="O160" s="573"/>
      <c r="P160" s="574"/>
    </row>
    <row r="161" spans="3:16" ht="15" x14ac:dyDescent="0.2">
      <c r="C161" s="276"/>
      <c r="D161" s="557" t="s">
        <v>72</v>
      </c>
      <c r="E161" s="558"/>
      <c r="F161" s="558"/>
      <c r="G161" s="558"/>
      <c r="H161" s="558"/>
      <c r="I161" s="558"/>
      <c r="J161" s="558"/>
      <c r="K161" s="558"/>
      <c r="L161" s="558"/>
      <c r="M161" s="558"/>
      <c r="N161" s="558"/>
      <c r="O161" s="558"/>
      <c r="P161" s="559"/>
    </row>
    <row r="164" spans="3:16" x14ac:dyDescent="0.2">
      <c r="C164" s="217"/>
      <c r="E164" s="217"/>
      <c r="H164" s="217"/>
      <c r="J164" s="217"/>
      <c r="N164" s="217"/>
    </row>
    <row r="165" spans="3:16" x14ac:dyDescent="0.2">
      <c r="C165" s="217"/>
      <c r="E165" s="217"/>
      <c r="H165" s="217"/>
      <c r="J165" s="217"/>
      <c r="N165" s="217"/>
    </row>
    <row r="166" spans="3:16" x14ac:dyDescent="0.2">
      <c r="C166" s="217"/>
      <c r="E166" s="217"/>
      <c r="H166" s="217"/>
      <c r="J166" s="217"/>
      <c r="N166" s="217"/>
    </row>
  </sheetData>
  <mergeCells count="22">
    <mergeCell ref="A157:B158"/>
    <mergeCell ref="C157:P157"/>
    <mergeCell ref="E158:P158"/>
    <mergeCell ref="E159:P159"/>
    <mergeCell ref="E160:P160"/>
    <mergeCell ref="A10:A11"/>
    <mergeCell ref="B10:C10"/>
    <mergeCell ref="D10:E10"/>
    <mergeCell ref="F10:G10"/>
    <mergeCell ref="H10:I10"/>
    <mergeCell ref="D161:P161"/>
    <mergeCell ref="V10:V11"/>
    <mergeCell ref="W10:W11"/>
    <mergeCell ref="X10:X11"/>
    <mergeCell ref="Y10:Y11"/>
    <mergeCell ref="L10:M10"/>
    <mergeCell ref="N10:O10"/>
    <mergeCell ref="P10:Q10"/>
    <mergeCell ref="R10:S10"/>
    <mergeCell ref="T10:T11"/>
    <mergeCell ref="U10:U11"/>
    <mergeCell ref="J10:K10"/>
  </mergeCells>
  <hyperlinks>
    <hyperlink ref="K7" location="Indice!A1" display="Regresar al Índice"/>
    <hyperlink ref="T7" location="Índice!A1" display="Regresar al Índice"/>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158"/>
  <sheetViews>
    <sheetView showGridLines="0" zoomScale="85" zoomScaleNormal="85" workbookViewId="0">
      <pane ySplit="10" topLeftCell="A128" activePane="bottomLeft" state="frozen"/>
      <selection pane="bottomLeft"/>
    </sheetView>
  </sheetViews>
  <sheetFormatPr baseColWidth="10" defaultRowHeight="15" x14ac:dyDescent="0.25"/>
  <cols>
    <col min="1" max="1" width="4.140625" style="1" customWidth="1"/>
    <col min="2" max="2" width="25.85546875" style="1" customWidth="1"/>
    <col min="3" max="6" width="24.42578125" style="1" customWidth="1"/>
    <col min="7" max="16384" width="11.42578125" style="1"/>
  </cols>
  <sheetData>
    <row r="1" spans="1:84" ht="24.75" customHeight="1" x14ac:dyDescent="0.25">
      <c r="A1" s="4"/>
      <c r="B1" s="449"/>
      <c r="C1" s="450"/>
      <c r="D1" s="450"/>
      <c r="E1" s="450"/>
      <c r="F1" s="451"/>
      <c r="G1" s="20"/>
      <c r="H1" s="20"/>
      <c r="I1" s="20"/>
      <c r="J1" s="20"/>
      <c r="K1" s="20"/>
      <c r="L1" s="20"/>
      <c r="M1" s="20"/>
      <c r="N1" s="20"/>
      <c r="O1" s="20"/>
      <c r="P1" s="20"/>
      <c r="Q1" s="20"/>
      <c r="R1" s="20"/>
      <c r="S1" s="20"/>
      <c r="T1" s="20"/>
      <c r="U1" s="20"/>
      <c r="V1" s="20"/>
    </row>
    <row r="2" spans="1:84" s="2" customFormat="1" ht="18" customHeight="1" x14ac:dyDescent="0.25">
      <c r="A2" s="4"/>
      <c r="B2" s="474" t="s">
        <v>3</v>
      </c>
      <c r="C2" s="454"/>
      <c r="D2" s="454"/>
      <c r="E2" s="454"/>
      <c r="F2" s="455"/>
      <c r="G2" s="20"/>
      <c r="H2" s="20"/>
      <c r="I2" s="20"/>
      <c r="J2" s="20"/>
      <c r="K2" s="20"/>
      <c r="L2" s="20"/>
      <c r="M2" s="20"/>
      <c r="N2" s="20"/>
      <c r="O2" s="20"/>
      <c r="P2" s="20"/>
      <c r="Q2" s="20"/>
      <c r="R2" s="20"/>
      <c r="S2" s="20"/>
      <c r="T2" s="20"/>
      <c r="U2" s="20"/>
      <c r="V2" s="20"/>
    </row>
    <row r="3" spans="1:84" ht="15.75" customHeight="1" x14ac:dyDescent="0.25">
      <c r="B3" s="475" t="s">
        <v>0</v>
      </c>
      <c r="C3" s="454"/>
      <c r="D3" s="454"/>
      <c r="E3" s="454"/>
      <c r="F3" s="455"/>
      <c r="G3" s="20"/>
      <c r="H3" s="20"/>
      <c r="I3" s="20"/>
      <c r="J3" s="20"/>
      <c r="K3" s="20"/>
      <c r="L3" s="20"/>
      <c r="M3" s="20"/>
      <c r="N3" s="20"/>
      <c r="O3" s="20"/>
      <c r="P3" s="20"/>
      <c r="Q3" s="20"/>
      <c r="R3" s="20"/>
      <c r="S3" s="20"/>
      <c r="T3" s="20"/>
      <c r="U3" s="20"/>
      <c r="V3" s="20"/>
    </row>
    <row r="4" spans="1:84" x14ac:dyDescent="0.25">
      <c r="B4" s="476" t="s">
        <v>90</v>
      </c>
      <c r="C4" s="454"/>
      <c r="D4" s="454"/>
      <c r="E4" s="454"/>
      <c r="F4" s="455"/>
      <c r="G4" s="20"/>
      <c r="H4" s="20"/>
      <c r="I4" s="20"/>
      <c r="J4" s="20"/>
      <c r="K4" s="20"/>
      <c r="L4" s="20"/>
      <c r="M4" s="20"/>
      <c r="N4" s="20"/>
      <c r="O4" s="20"/>
      <c r="P4" s="20"/>
      <c r="Q4" s="20"/>
      <c r="R4" s="20"/>
      <c r="S4" s="20"/>
      <c r="T4" s="20"/>
      <c r="U4" s="20"/>
      <c r="V4" s="20"/>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4" ht="15.75" thickBot="1" x14ac:dyDescent="0.3">
      <c r="A5" s="4"/>
      <c r="B5" s="452"/>
      <c r="C5" s="454"/>
      <c r="D5" s="454"/>
      <c r="E5" s="454"/>
      <c r="F5" s="455"/>
      <c r="G5" s="20"/>
      <c r="H5" s="20"/>
      <c r="I5" s="20"/>
      <c r="J5" s="20"/>
      <c r="K5" s="20"/>
      <c r="L5" s="20"/>
      <c r="M5" s="20"/>
      <c r="N5" s="20"/>
      <c r="O5" s="20"/>
      <c r="P5" s="20"/>
      <c r="Q5" s="20"/>
      <c r="R5" s="20"/>
      <c r="S5" s="20"/>
      <c r="T5" s="20"/>
      <c r="U5" s="20"/>
      <c r="V5" s="20"/>
      <c r="W5" s="6"/>
      <c r="X5" s="6"/>
      <c r="Y5" s="6"/>
      <c r="Z5" s="6"/>
      <c r="AA5" s="6"/>
      <c r="AB5" s="6"/>
      <c r="AC5" s="6"/>
      <c r="AD5" s="6"/>
      <c r="AE5" s="6"/>
      <c r="AF5" s="6"/>
      <c r="AG5" s="6"/>
      <c r="AH5" s="6"/>
      <c r="AI5" s="6"/>
      <c r="AJ5" s="6"/>
      <c r="AK5" s="6"/>
      <c r="AL5" s="6"/>
      <c r="AM5" s="6"/>
      <c r="AN5" s="6"/>
      <c r="AO5" s="6"/>
      <c r="AP5" s="6"/>
      <c r="AQ5" s="6"/>
      <c r="AR5" s="6"/>
      <c r="AS5" s="6"/>
      <c r="AT5" s="9"/>
      <c r="AU5" s="9"/>
      <c r="AV5" s="9"/>
      <c r="AW5" s="9"/>
      <c r="AX5" s="9"/>
      <c r="AY5" s="9"/>
      <c r="AZ5" s="9"/>
      <c r="BA5" s="9"/>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row>
    <row r="6" spans="1:84" x14ac:dyDescent="0.25">
      <c r="A6" s="528"/>
      <c r="B6" s="467" t="str">
        <f>+Índice!B6</f>
        <v>Fuente: Reportes prestadores de servicios</v>
      </c>
      <c r="C6" s="459"/>
      <c r="D6" s="459"/>
      <c r="E6" s="459"/>
      <c r="F6" s="460"/>
      <c r="G6" s="20"/>
      <c r="H6" s="20"/>
      <c r="I6" s="20"/>
      <c r="J6" s="20"/>
      <c r="K6" s="20"/>
      <c r="L6" s="20"/>
      <c r="M6" s="20"/>
      <c r="N6" s="20"/>
      <c r="O6" s="20"/>
      <c r="P6" s="20"/>
      <c r="Q6" s="20"/>
      <c r="R6" s="20"/>
      <c r="S6" s="20"/>
      <c r="T6" s="20"/>
      <c r="U6" s="20"/>
      <c r="V6" s="20"/>
      <c r="W6" s="6"/>
      <c r="X6" s="6"/>
      <c r="Y6" s="6"/>
      <c r="Z6" s="6"/>
      <c r="AA6" s="6"/>
      <c r="AB6" s="6"/>
      <c r="AC6" s="6"/>
      <c r="AD6" s="6"/>
      <c r="AE6" s="6"/>
      <c r="AF6" s="6"/>
      <c r="AG6" s="6"/>
      <c r="AH6" s="6"/>
      <c r="AI6" s="6"/>
      <c r="AJ6" s="6"/>
      <c r="AK6" s="6"/>
      <c r="AL6" s="6"/>
      <c r="AM6" s="6"/>
      <c r="AN6" s="6"/>
      <c r="AO6" s="6"/>
      <c r="AP6" s="6"/>
      <c r="AQ6" s="6"/>
      <c r="AR6" s="6"/>
      <c r="AS6" s="6"/>
      <c r="AT6" s="9"/>
      <c r="AU6" s="9"/>
      <c r="AV6" s="9"/>
      <c r="AW6" s="9"/>
      <c r="AX6" s="9"/>
      <c r="AY6" s="9"/>
      <c r="AZ6" s="9"/>
      <c r="BA6" s="9"/>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4" ht="18" x14ac:dyDescent="0.25">
      <c r="A7" s="528"/>
      <c r="B7" s="468" t="str">
        <f>Índice!B7</f>
        <v>Fecha de publicación: Junio 2023</v>
      </c>
      <c r="C7" s="462"/>
      <c r="D7" s="462"/>
      <c r="E7" s="462"/>
      <c r="F7" s="480" t="s">
        <v>5</v>
      </c>
      <c r="G7" s="20"/>
      <c r="H7" s="20"/>
      <c r="I7" s="20"/>
      <c r="J7" s="20"/>
      <c r="K7" s="20"/>
      <c r="L7" s="20"/>
      <c r="M7" s="20"/>
      <c r="N7" s="20"/>
      <c r="O7" s="20"/>
      <c r="P7" s="20"/>
      <c r="Q7" s="20"/>
      <c r="R7" s="20"/>
      <c r="S7" s="20"/>
      <c r="T7" s="20"/>
      <c r="U7" s="20"/>
      <c r="V7" s="20"/>
      <c r="W7" s="10"/>
      <c r="X7" s="10"/>
      <c r="Y7" s="10"/>
      <c r="Z7" s="10"/>
      <c r="AA7" s="10"/>
      <c r="AB7" s="10"/>
      <c r="AC7" s="10"/>
      <c r="AD7" s="10"/>
      <c r="AE7" s="10"/>
      <c r="AF7" s="10"/>
      <c r="AG7" s="10"/>
      <c r="AH7" s="10"/>
      <c r="AI7" s="10"/>
      <c r="AJ7" s="10"/>
      <c r="AK7" s="10"/>
      <c r="AL7" s="10"/>
      <c r="AM7" s="10"/>
      <c r="AN7" s="10"/>
      <c r="AO7" s="10"/>
      <c r="AP7" s="10"/>
      <c r="AQ7" s="10"/>
      <c r="AR7" s="10"/>
      <c r="AS7" s="10"/>
      <c r="AT7" s="9"/>
      <c r="AU7" s="9"/>
      <c r="AV7" s="9"/>
      <c r="AW7" s="9"/>
      <c r="AX7" s="9"/>
      <c r="AY7" s="9"/>
      <c r="AZ7" s="9"/>
      <c r="BA7" s="9"/>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4" ht="18.75" thickBot="1" x14ac:dyDescent="0.3">
      <c r="A8" s="4"/>
      <c r="B8" s="482" t="str">
        <f>Índice!B8</f>
        <v>Fecha de corte: Mayo 2023</v>
      </c>
      <c r="C8" s="465"/>
      <c r="D8" s="465"/>
      <c r="E8" s="465"/>
      <c r="F8" s="466"/>
      <c r="G8" s="20"/>
      <c r="H8" s="20"/>
      <c r="I8" s="20"/>
      <c r="J8" s="20"/>
      <c r="K8" s="20"/>
      <c r="L8" s="20"/>
      <c r="M8" s="20"/>
      <c r="N8" s="20"/>
      <c r="O8" s="20"/>
      <c r="P8" s="20"/>
      <c r="Q8" s="20"/>
      <c r="R8" s="20"/>
      <c r="S8" s="20"/>
      <c r="T8" s="20"/>
      <c r="U8" s="20"/>
      <c r="V8" s="20"/>
      <c r="W8" s="10"/>
      <c r="X8" s="10"/>
      <c r="Y8" s="10"/>
      <c r="Z8" s="10"/>
      <c r="AA8" s="10"/>
      <c r="AB8" s="10"/>
      <c r="AC8" s="10"/>
      <c r="AD8" s="10"/>
      <c r="AE8" s="10"/>
      <c r="AF8" s="10"/>
      <c r="AG8" s="10"/>
      <c r="AH8" s="10"/>
      <c r="AI8" s="10"/>
      <c r="AJ8" s="10"/>
      <c r="AK8" s="10"/>
      <c r="AL8" s="10"/>
      <c r="AM8" s="10"/>
      <c r="AN8" s="10"/>
      <c r="AO8" s="10"/>
      <c r="AP8" s="10"/>
      <c r="AQ8" s="10"/>
      <c r="AR8" s="10"/>
      <c r="AS8" s="10"/>
      <c r="AT8" s="9"/>
      <c r="AU8" s="9"/>
      <c r="AV8" s="9"/>
      <c r="AW8" s="9"/>
      <c r="AX8" s="9"/>
      <c r="AY8" s="9"/>
      <c r="AZ8" s="9"/>
      <c r="BA8" s="9"/>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4" ht="15.75" thickBot="1" x14ac:dyDescent="0.3"/>
    <row r="10" spans="1:84" ht="45.75" thickBot="1" x14ac:dyDescent="0.3">
      <c r="A10" s="4"/>
      <c r="B10" s="477"/>
      <c r="C10" s="478" t="s">
        <v>91</v>
      </c>
      <c r="D10" s="478" t="s">
        <v>92</v>
      </c>
      <c r="E10" s="478" t="s">
        <v>93</v>
      </c>
      <c r="F10" s="479" t="s">
        <v>94</v>
      </c>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9"/>
      <c r="AU10" s="9"/>
      <c r="AV10" s="9"/>
      <c r="AW10" s="9"/>
      <c r="AX10" s="9"/>
      <c r="AY10" s="9"/>
      <c r="AZ10" s="9"/>
      <c r="BA10" s="9"/>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row>
    <row r="11" spans="1:84" ht="15.75" thickBot="1" x14ac:dyDescent="0.3">
      <c r="A11" s="4"/>
      <c r="B11" s="25">
        <v>2011</v>
      </c>
      <c r="C11" s="26">
        <v>2131267</v>
      </c>
      <c r="D11" s="38">
        <v>62824</v>
      </c>
      <c r="E11" s="26">
        <v>17386</v>
      </c>
      <c r="F11" s="38">
        <v>9</v>
      </c>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9"/>
      <c r="AU11" s="9"/>
      <c r="AV11" s="9"/>
      <c r="AW11" s="9"/>
      <c r="AX11" s="9"/>
      <c r="AY11" s="9"/>
      <c r="AZ11" s="9"/>
      <c r="BA11" s="9"/>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4" ht="15.75" thickBot="1" x14ac:dyDescent="0.3">
      <c r="A12" s="4"/>
      <c r="B12" s="25">
        <v>2012</v>
      </c>
      <c r="C12" s="26">
        <v>2198913</v>
      </c>
      <c r="D12" s="38">
        <v>89384</v>
      </c>
      <c r="E12" s="26">
        <v>20093</v>
      </c>
      <c r="F12" s="38">
        <v>282</v>
      </c>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9"/>
      <c r="AU12" s="9"/>
      <c r="AV12" s="9"/>
      <c r="AW12" s="9"/>
      <c r="AX12" s="9"/>
      <c r="AY12" s="9"/>
      <c r="AZ12" s="9"/>
      <c r="BA12" s="9"/>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4" x14ac:dyDescent="0.25">
      <c r="A13" s="4"/>
      <c r="B13" s="27">
        <v>41275</v>
      </c>
      <c r="C13" s="21">
        <v>2204556</v>
      </c>
      <c r="D13" s="39">
        <v>91500</v>
      </c>
      <c r="E13" s="21">
        <v>20014</v>
      </c>
      <c r="F13" s="39">
        <v>291</v>
      </c>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9"/>
      <c r="AU13" s="9"/>
      <c r="AV13" s="9"/>
      <c r="AW13" s="9"/>
      <c r="AX13" s="9"/>
      <c r="AY13" s="9"/>
      <c r="AZ13" s="9"/>
      <c r="BA13" s="9"/>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4" x14ac:dyDescent="0.25">
      <c r="A14" s="4"/>
      <c r="B14" s="8">
        <v>41306</v>
      </c>
      <c r="C14" s="7">
        <v>2208589</v>
      </c>
      <c r="D14" s="36">
        <v>94965</v>
      </c>
      <c r="E14" s="7">
        <v>19182</v>
      </c>
      <c r="F14" s="36">
        <v>293</v>
      </c>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9"/>
      <c r="AU14" s="9"/>
      <c r="AV14" s="9"/>
      <c r="AW14" s="9"/>
      <c r="AX14" s="9"/>
      <c r="AY14" s="9"/>
      <c r="AZ14" s="9"/>
      <c r="BA14" s="9"/>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row>
    <row r="15" spans="1:84" x14ac:dyDescent="0.25">
      <c r="A15" s="4"/>
      <c r="B15" s="8">
        <v>41334</v>
      </c>
      <c r="C15" s="7">
        <v>2213639</v>
      </c>
      <c r="D15" s="36">
        <v>98518</v>
      </c>
      <c r="E15" s="7">
        <v>19474</v>
      </c>
      <c r="F15" s="36">
        <v>294</v>
      </c>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9"/>
      <c r="AU15" s="9"/>
      <c r="AV15" s="9"/>
      <c r="AW15" s="9"/>
      <c r="AX15" s="9"/>
      <c r="AY15" s="9"/>
      <c r="AZ15" s="9"/>
      <c r="BA15" s="9"/>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4" x14ac:dyDescent="0.25">
      <c r="A16" s="4"/>
      <c r="B16" s="8">
        <v>41365</v>
      </c>
      <c r="C16" s="7">
        <v>2221731</v>
      </c>
      <c r="D16" s="36">
        <v>105698</v>
      </c>
      <c r="E16" s="7">
        <v>19455</v>
      </c>
      <c r="F16" s="36">
        <v>316</v>
      </c>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9"/>
      <c r="AU16" s="9"/>
      <c r="AV16" s="9"/>
      <c r="AW16" s="9"/>
      <c r="AX16" s="9"/>
      <c r="AY16" s="9"/>
      <c r="AZ16" s="9"/>
      <c r="BA16" s="9"/>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row>
    <row r="17" spans="1:84" x14ac:dyDescent="0.25">
      <c r="A17" s="4"/>
      <c r="B17" s="8">
        <v>41395</v>
      </c>
      <c r="C17" s="7">
        <v>2224061</v>
      </c>
      <c r="D17" s="36">
        <v>104355</v>
      </c>
      <c r="E17" s="7">
        <v>19879</v>
      </c>
      <c r="F17" s="36">
        <v>359</v>
      </c>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9"/>
      <c r="AU17" s="9"/>
      <c r="AV17" s="9"/>
      <c r="AW17" s="9"/>
      <c r="AX17" s="9"/>
      <c r="AY17" s="9"/>
      <c r="AZ17" s="9"/>
      <c r="BA17" s="9"/>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row>
    <row r="18" spans="1:84" x14ac:dyDescent="0.25">
      <c r="A18" s="4"/>
      <c r="B18" s="8">
        <v>41426</v>
      </c>
      <c r="C18" s="7">
        <v>2230186</v>
      </c>
      <c r="D18" s="36">
        <v>105950</v>
      </c>
      <c r="E18" s="7">
        <v>19963</v>
      </c>
      <c r="F18" s="36">
        <v>470</v>
      </c>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9"/>
      <c r="AU18" s="9"/>
      <c r="AV18" s="9"/>
      <c r="AW18" s="9"/>
      <c r="AX18" s="9"/>
      <c r="AY18" s="9"/>
      <c r="AZ18" s="9"/>
      <c r="BA18" s="9"/>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row>
    <row r="19" spans="1:84" x14ac:dyDescent="0.25">
      <c r="A19" s="4"/>
      <c r="B19" s="8">
        <v>41456</v>
      </c>
      <c r="C19" s="7">
        <v>2238914</v>
      </c>
      <c r="D19" s="36">
        <v>105948</v>
      </c>
      <c r="E19" s="7">
        <v>19756</v>
      </c>
      <c r="F19" s="36">
        <v>540</v>
      </c>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9"/>
      <c r="AU19" s="9"/>
      <c r="AV19" s="9"/>
      <c r="AW19" s="9"/>
      <c r="AX19" s="9"/>
      <c r="AY19" s="9"/>
      <c r="AZ19" s="9"/>
      <c r="BA19" s="9"/>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row>
    <row r="20" spans="1:84" x14ac:dyDescent="0.25">
      <c r="A20" s="4"/>
      <c r="B20" s="8">
        <v>41487</v>
      </c>
      <c r="C20" s="7">
        <v>2244108</v>
      </c>
      <c r="D20" s="36">
        <v>107581</v>
      </c>
      <c r="E20" s="7">
        <v>19479</v>
      </c>
      <c r="F20" s="36">
        <v>578</v>
      </c>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9"/>
      <c r="AU20" s="9"/>
      <c r="AV20" s="9"/>
      <c r="AW20" s="9"/>
      <c r="AX20" s="9"/>
      <c r="AY20" s="9"/>
      <c r="AZ20" s="9"/>
      <c r="BA20" s="9"/>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row>
    <row r="21" spans="1:84" x14ac:dyDescent="0.25">
      <c r="A21" s="4"/>
      <c r="B21" s="8">
        <v>41518</v>
      </c>
      <c r="C21" s="7">
        <v>2247192</v>
      </c>
      <c r="D21" s="36">
        <v>108262</v>
      </c>
      <c r="E21" s="7">
        <v>19626</v>
      </c>
      <c r="F21" s="36">
        <v>656</v>
      </c>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9"/>
      <c r="AU21" s="9"/>
      <c r="AV21" s="9"/>
      <c r="AW21" s="9"/>
      <c r="AX21" s="9"/>
      <c r="AY21" s="9"/>
      <c r="AZ21" s="9"/>
      <c r="BA21" s="9"/>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row>
    <row r="22" spans="1:84" x14ac:dyDescent="0.25">
      <c r="A22" s="4"/>
      <c r="B22" s="8">
        <v>41548</v>
      </c>
      <c r="C22" s="7">
        <v>2256413</v>
      </c>
      <c r="D22" s="36">
        <v>108352</v>
      </c>
      <c r="E22" s="7">
        <v>19800</v>
      </c>
      <c r="F22" s="36">
        <v>704</v>
      </c>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9"/>
      <c r="AU22" s="9"/>
      <c r="AV22" s="9"/>
      <c r="AW22" s="9"/>
      <c r="AX22" s="9"/>
      <c r="AY22" s="9"/>
      <c r="AZ22" s="9"/>
      <c r="BA22" s="9"/>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row>
    <row r="23" spans="1:84" x14ac:dyDescent="0.25">
      <c r="A23" s="4"/>
      <c r="B23" s="8">
        <v>41579</v>
      </c>
      <c r="C23" s="7">
        <v>2262920</v>
      </c>
      <c r="D23" s="36">
        <v>109078</v>
      </c>
      <c r="E23" s="7">
        <v>19919</v>
      </c>
      <c r="F23" s="36">
        <v>716</v>
      </c>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9"/>
      <c r="AU23" s="9"/>
      <c r="AV23" s="9"/>
      <c r="AW23" s="9"/>
      <c r="AX23" s="9"/>
      <c r="AY23" s="9"/>
      <c r="AZ23" s="9"/>
      <c r="BA23" s="9"/>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row>
    <row r="24" spans="1:84" ht="15.75" thickBot="1" x14ac:dyDescent="0.3">
      <c r="A24" s="4"/>
      <c r="B24" s="28">
        <v>2013</v>
      </c>
      <c r="C24" s="22">
        <v>2265797</v>
      </c>
      <c r="D24" s="40">
        <v>108453</v>
      </c>
      <c r="E24" s="22">
        <v>19786</v>
      </c>
      <c r="F24" s="40">
        <v>735</v>
      </c>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9"/>
      <c r="AU24" s="9"/>
      <c r="AV24" s="9"/>
      <c r="AW24" s="9"/>
      <c r="AX24" s="9"/>
      <c r="AY24" s="9"/>
      <c r="AZ24" s="9"/>
      <c r="BA24" s="9"/>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row>
    <row r="25" spans="1:84" x14ac:dyDescent="0.25">
      <c r="A25" s="4"/>
      <c r="B25" s="27">
        <v>41640</v>
      </c>
      <c r="C25" s="21">
        <v>2261657</v>
      </c>
      <c r="D25" s="39">
        <v>115712</v>
      </c>
      <c r="E25" s="39">
        <f>20258-446</f>
        <v>19812</v>
      </c>
      <c r="F25" s="39">
        <v>756</v>
      </c>
      <c r="G25" s="5"/>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9"/>
      <c r="AU25" s="9"/>
      <c r="AV25" s="9"/>
      <c r="AW25" s="9"/>
      <c r="AX25" s="9"/>
      <c r="AY25" s="9"/>
      <c r="AZ25" s="9"/>
      <c r="BA25" s="9"/>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row>
    <row r="26" spans="1:84" x14ac:dyDescent="0.25">
      <c r="A26" s="4"/>
      <c r="B26" s="8">
        <v>41671</v>
      </c>
      <c r="C26" s="7">
        <v>2276524</v>
      </c>
      <c r="D26" s="36">
        <v>109520</v>
      </c>
      <c r="E26" s="36">
        <f>20028-446</f>
        <v>19582</v>
      </c>
      <c r="F26" s="36">
        <v>758</v>
      </c>
      <c r="G26" s="5"/>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9"/>
      <c r="AU26" s="9"/>
      <c r="AV26" s="9"/>
      <c r="AW26" s="9"/>
      <c r="AX26" s="9"/>
      <c r="AY26" s="9"/>
      <c r="AZ26" s="9"/>
      <c r="BA26" s="9"/>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row>
    <row r="27" spans="1:84" x14ac:dyDescent="0.25">
      <c r="A27" s="4"/>
      <c r="B27" s="8">
        <v>41699</v>
      </c>
      <c r="C27" s="7">
        <f>-9+2281343</f>
        <v>2281334</v>
      </c>
      <c r="D27" s="36">
        <v>110676</v>
      </c>
      <c r="E27" s="36">
        <v>19570</v>
      </c>
      <c r="F27" s="36">
        <v>782</v>
      </c>
      <c r="G27" s="5"/>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9"/>
      <c r="AU27" s="9"/>
      <c r="AV27" s="9"/>
      <c r="AW27" s="9"/>
      <c r="AX27" s="9"/>
      <c r="AY27" s="9"/>
      <c r="AZ27" s="9"/>
      <c r="BA27" s="9"/>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row>
    <row r="28" spans="1:84" x14ac:dyDescent="0.25">
      <c r="A28" s="4"/>
      <c r="B28" s="8">
        <v>41730</v>
      </c>
      <c r="C28" s="7">
        <v>2282002</v>
      </c>
      <c r="D28" s="36">
        <v>109110</v>
      </c>
      <c r="E28" s="36">
        <v>19699</v>
      </c>
      <c r="F28" s="36">
        <v>797</v>
      </c>
      <c r="G28" s="5"/>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9"/>
      <c r="AU28" s="9"/>
      <c r="AV28" s="9"/>
      <c r="AW28" s="9"/>
      <c r="AX28" s="9"/>
      <c r="AY28" s="9"/>
      <c r="AZ28" s="9"/>
      <c r="BA28" s="9"/>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row>
    <row r="29" spans="1:84" x14ac:dyDescent="0.25">
      <c r="A29" s="4"/>
      <c r="B29" s="8">
        <v>41760</v>
      </c>
      <c r="C29" s="7">
        <v>2281920</v>
      </c>
      <c r="D29" s="36">
        <v>109219</v>
      </c>
      <c r="E29" s="36">
        <v>19665</v>
      </c>
      <c r="F29" s="36">
        <v>813</v>
      </c>
      <c r="G29" s="5"/>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9"/>
      <c r="AU29" s="9"/>
      <c r="AV29" s="9"/>
      <c r="AW29" s="9"/>
      <c r="AX29" s="9"/>
      <c r="AY29" s="9"/>
      <c r="AZ29" s="9"/>
      <c r="BA29" s="9"/>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row>
    <row r="30" spans="1:84" x14ac:dyDescent="0.25">
      <c r="A30" s="4"/>
      <c r="B30" s="8">
        <v>41791</v>
      </c>
      <c r="C30" s="7">
        <v>2285455</v>
      </c>
      <c r="D30" s="36">
        <v>107580</v>
      </c>
      <c r="E30" s="36">
        <v>19714</v>
      </c>
      <c r="F30" s="36">
        <v>818</v>
      </c>
      <c r="G30" s="5"/>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9"/>
      <c r="AU30" s="9"/>
      <c r="AV30" s="9"/>
      <c r="AW30" s="9"/>
      <c r="AX30" s="9"/>
      <c r="AY30" s="9"/>
      <c r="AZ30" s="9"/>
      <c r="BA30" s="9"/>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row>
    <row r="31" spans="1:84" x14ac:dyDescent="0.25">
      <c r="A31" s="4"/>
      <c r="B31" s="8">
        <v>41821</v>
      </c>
      <c r="C31" s="7">
        <v>2279065</v>
      </c>
      <c r="D31" s="36">
        <v>108369</v>
      </c>
      <c r="E31" s="36">
        <v>19657</v>
      </c>
      <c r="F31" s="36">
        <v>832</v>
      </c>
      <c r="G31" s="5"/>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9"/>
      <c r="AU31" s="9"/>
      <c r="AV31" s="9"/>
      <c r="AW31" s="9"/>
      <c r="AX31" s="9"/>
      <c r="AY31" s="9"/>
      <c r="AZ31" s="9"/>
      <c r="BA31" s="9"/>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row>
    <row r="32" spans="1:84" x14ac:dyDescent="0.25">
      <c r="A32" s="4"/>
      <c r="B32" s="8">
        <v>41852</v>
      </c>
      <c r="C32" s="7">
        <v>2282724</v>
      </c>
      <c r="D32" s="36">
        <v>108217</v>
      </c>
      <c r="E32" s="36">
        <v>19628</v>
      </c>
      <c r="F32" s="36">
        <v>838</v>
      </c>
      <c r="G32" s="5"/>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9"/>
      <c r="AU32" s="9"/>
      <c r="AV32" s="9"/>
      <c r="AW32" s="9"/>
      <c r="AX32" s="9"/>
      <c r="AY32" s="9"/>
      <c r="AZ32" s="9"/>
      <c r="BA32" s="9"/>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row>
    <row r="33" spans="1:84" x14ac:dyDescent="0.25">
      <c r="A33" s="4"/>
      <c r="B33" s="8">
        <v>41883</v>
      </c>
      <c r="C33" s="7">
        <v>2281036</v>
      </c>
      <c r="D33" s="36">
        <v>107539</v>
      </c>
      <c r="E33" s="36">
        <v>19299</v>
      </c>
      <c r="F33" s="36">
        <v>839</v>
      </c>
      <c r="G33" s="5"/>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9"/>
      <c r="AU33" s="9"/>
      <c r="AV33" s="9"/>
      <c r="AW33" s="9"/>
      <c r="AX33" s="9"/>
      <c r="AY33" s="9"/>
      <c r="AZ33" s="9"/>
      <c r="BA33" s="9"/>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row>
    <row r="34" spans="1:84" x14ac:dyDescent="0.25">
      <c r="A34" s="4"/>
      <c r="B34" s="8">
        <v>41913</v>
      </c>
      <c r="C34" s="7">
        <v>2295378</v>
      </c>
      <c r="D34" s="36">
        <v>107895</v>
      </c>
      <c r="E34" s="36">
        <v>19066</v>
      </c>
      <c r="F34" s="36">
        <v>838</v>
      </c>
      <c r="G34" s="5"/>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9"/>
      <c r="AU34" s="9"/>
      <c r="AV34" s="9"/>
      <c r="AW34" s="9"/>
      <c r="AX34" s="9"/>
      <c r="AY34" s="9"/>
      <c r="AZ34" s="9"/>
      <c r="BA34" s="9"/>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row>
    <row r="35" spans="1:84" x14ac:dyDescent="0.25">
      <c r="A35" s="4"/>
      <c r="B35" s="8">
        <v>41944</v>
      </c>
      <c r="C35" s="7">
        <v>2308984</v>
      </c>
      <c r="D35" s="36">
        <v>108469</v>
      </c>
      <c r="E35" s="36">
        <v>18961</v>
      </c>
      <c r="F35" s="36">
        <v>824</v>
      </c>
      <c r="G35" s="5"/>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9"/>
      <c r="AU35" s="9"/>
      <c r="AV35" s="9"/>
      <c r="AW35" s="9"/>
      <c r="AX35" s="9"/>
      <c r="AY35" s="9"/>
      <c r="AZ35" s="9"/>
      <c r="BA35" s="9"/>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row>
    <row r="36" spans="1:84" ht="15.75" thickBot="1" x14ac:dyDescent="0.3">
      <c r="A36" s="4"/>
      <c r="B36" s="28">
        <v>2014</v>
      </c>
      <c r="C36" s="22">
        <v>2315203</v>
      </c>
      <c r="D36" s="40">
        <v>106978</v>
      </c>
      <c r="E36" s="40">
        <v>18667</v>
      </c>
      <c r="F36" s="40">
        <v>842</v>
      </c>
      <c r="G36" s="5"/>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9"/>
      <c r="AU36" s="9"/>
      <c r="AV36" s="9"/>
      <c r="AW36" s="9"/>
      <c r="AX36" s="9"/>
      <c r="AY36" s="9"/>
      <c r="AZ36" s="9"/>
      <c r="BA36" s="9"/>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row>
    <row r="37" spans="1:84" x14ac:dyDescent="0.25">
      <c r="A37" s="4"/>
      <c r="B37" s="29">
        <v>42005</v>
      </c>
      <c r="C37" s="31">
        <v>2317301</v>
      </c>
      <c r="D37" s="34">
        <v>108058</v>
      </c>
      <c r="E37" s="31">
        <v>18549</v>
      </c>
      <c r="F37" s="34">
        <v>841</v>
      </c>
      <c r="G37" s="5"/>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9"/>
      <c r="AU37" s="9"/>
      <c r="AV37" s="9"/>
      <c r="AW37" s="9"/>
      <c r="AX37" s="9"/>
      <c r="AY37" s="9"/>
      <c r="AZ37" s="9"/>
      <c r="BA37" s="9"/>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row>
    <row r="38" spans="1:84" x14ac:dyDescent="0.25">
      <c r="A38" s="4"/>
      <c r="B38" s="30">
        <v>42036</v>
      </c>
      <c r="C38" s="32">
        <v>2338301</v>
      </c>
      <c r="D38" s="35">
        <v>108619</v>
      </c>
      <c r="E38" s="32">
        <v>18893</v>
      </c>
      <c r="F38" s="35">
        <v>566</v>
      </c>
      <c r="G38" s="580"/>
      <c r="H38" s="580"/>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9"/>
      <c r="AU38" s="9"/>
      <c r="AV38" s="9"/>
      <c r="AW38" s="9"/>
      <c r="AX38" s="9"/>
      <c r="AY38" s="9"/>
      <c r="AZ38" s="9"/>
      <c r="BA38" s="9"/>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row>
    <row r="39" spans="1:84" x14ac:dyDescent="0.25">
      <c r="A39" s="4"/>
      <c r="B39" s="30">
        <v>42064</v>
      </c>
      <c r="C39" s="33">
        <v>2336196</v>
      </c>
      <c r="D39" s="36">
        <v>108005</v>
      </c>
      <c r="E39" s="33">
        <v>18507</v>
      </c>
      <c r="F39" s="36">
        <v>830</v>
      </c>
      <c r="G39" s="5"/>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9"/>
      <c r="AU39" s="9"/>
      <c r="AV39" s="9"/>
      <c r="AW39" s="9"/>
      <c r="AX39" s="9"/>
      <c r="AY39" s="9"/>
      <c r="AZ39" s="9"/>
      <c r="BA39" s="9"/>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row>
    <row r="40" spans="1:84" x14ac:dyDescent="0.25">
      <c r="A40" s="4"/>
      <c r="B40" s="30">
        <v>42095</v>
      </c>
      <c r="C40" s="33">
        <v>2345365</v>
      </c>
      <c r="D40" s="36">
        <v>108383</v>
      </c>
      <c r="E40" s="33">
        <v>18532</v>
      </c>
      <c r="F40" s="36">
        <v>820</v>
      </c>
      <c r="G40" s="5"/>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9"/>
      <c r="AU40" s="9"/>
      <c r="AV40" s="9"/>
      <c r="AW40" s="9"/>
      <c r="AX40" s="9"/>
      <c r="AY40" s="9"/>
      <c r="AZ40" s="9"/>
      <c r="BA40" s="9"/>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row>
    <row r="41" spans="1:84" x14ac:dyDescent="0.25">
      <c r="A41" s="4"/>
      <c r="B41" s="30">
        <v>42125</v>
      </c>
      <c r="C41" s="33">
        <v>2352789</v>
      </c>
      <c r="D41" s="36">
        <v>108967</v>
      </c>
      <c r="E41" s="33">
        <v>18189</v>
      </c>
      <c r="F41" s="36">
        <v>812</v>
      </c>
      <c r="G41" s="5"/>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9"/>
      <c r="AU41" s="9"/>
      <c r="AV41" s="9"/>
      <c r="AW41" s="9"/>
      <c r="AX41" s="9"/>
      <c r="AY41" s="9"/>
      <c r="AZ41" s="9"/>
      <c r="BA41" s="9"/>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row>
    <row r="42" spans="1:84" x14ac:dyDescent="0.25">
      <c r="A42" s="4"/>
      <c r="B42" s="30">
        <v>42156</v>
      </c>
      <c r="C42" s="33">
        <v>2358528</v>
      </c>
      <c r="D42" s="36">
        <v>110076</v>
      </c>
      <c r="E42" s="33">
        <v>18112</v>
      </c>
      <c r="F42" s="36">
        <v>833</v>
      </c>
      <c r="G42" s="5"/>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9"/>
      <c r="AU42" s="9"/>
      <c r="AV42" s="9"/>
      <c r="AW42" s="9"/>
      <c r="AX42" s="9"/>
      <c r="AY42" s="9"/>
      <c r="AZ42" s="9"/>
      <c r="BA42" s="9"/>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row>
    <row r="43" spans="1:84" x14ac:dyDescent="0.25">
      <c r="A43" s="4"/>
      <c r="B43" s="30">
        <v>42186</v>
      </c>
      <c r="C43" s="33">
        <v>2367395</v>
      </c>
      <c r="D43" s="36">
        <v>109763</v>
      </c>
      <c r="E43" s="33">
        <v>18126</v>
      </c>
      <c r="F43" s="36">
        <v>833</v>
      </c>
      <c r="G43" s="5"/>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9"/>
      <c r="AU43" s="9"/>
      <c r="AV43" s="9"/>
      <c r="AW43" s="9"/>
      <c r="AX43" s="9"/>
      <c r="AY43" s="9"/>
      <c r="AZ43" s="9"/>
      <c r="BA43" s="9"/>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row>
    <row r="44" spans="1:84" x14ac:dyDescent="0.25">
      <c r="A44" s="4"/>
      <c r="B44" s="30">
        <v>42217</v>
      </c>
      <c r="C44" s="33">
        <v>2370485</v>
      </c>
      <c r="D44" s="36">
        <v>110025</v>
      </c>
      <c r="E44" s="33">
        <v>17892</v>
      </c>
      <c r="F44" s="36">
        <v>833</v>
      </c>
      <c r="G44" s="13"/>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9"/>
      <c r="AU44" s="9"/>
      <c r="AV44" s="9"/>
      <c r="AW44" s="9"/>
      <c r="AX44" s="9"/>
      <c r="AY44" s="9"/>
      <c r="AZ44" s="9"/>
      <c r="BA44" s="9"/>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row>
    <row r="45" spans="1:84" x14ac:dyDescent="0.25">
      <c r="A45" s="4"/>
      <c r="B45" s="30">
        <v>42248</v>
      </c>
      <c r="C45" s="33">
        <v>2383556</v>
      </c>
      <c r="D45" s="36">
        <v>109933</v>
      </c>
      <c r="E45" s="33">
        <v>17870</v>
      </c>
      <c r="F45" s="36">
        <v>831</v>
      </c>
      <c r="G45" s="23"/>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9"/>
      <c r="AU45" s="9"/>
      <c r="AV45" s="9"/>
      <c r="AW45" s="9"/>
      <c r="AX45" s="9"/>
      <c r="AY45" s="9"/>
      <c r="AZ45" s="9"/>
      <c r="BA45" s="9"/>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row>
    <row r="46" spans="1:84" x14ac:dyDescent="0.25">
      <c r="A46" s="4"/>
      <c r="B46" s="30">
        <v>42278</v>
      </c>
      <c r="C46" s="33">
        <v>2389993</v>
      </c>
      <c r="D46" s="36">
        <v>109748</v>
      </c>
      <c r="E46" s="33">
        <v>17779</v>
      </c>
      <c r="F46" s="36">
        <v>837</v>
      </c>
      <c r="G46" s="24"/>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9"/>
      <c r="AU46" s="9"/>
      <c r="AV46" s="9"/>
      <c r="AW46" s="9"/>
      <c r="AX46" s="9"/>
      <c r="AY46" s="9"/>
      <c r="AZ46" s="9"/>
      <c r="BA46" s="9"/>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row>
    <row r="47" spans="1:84" x14ac:dyDescent="0.25">
      <c r="A47" s="4"/>
      <c r="B47" s="30">
        <v>42309</v>
      </c>
      <c r="C47" s="33">
        <v>2397765</v>
      </c>
      <c r="D47" s="36">
        <v>109551</v>
      </c>
      <c r="E47" s="33">
        <v>17808</v>
      </c>
      <c r="F47" s="36">
        <v>845</v>
      </c>
      <c r="G47" s="5"/>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9"/>
      <c r="AU47" s="9"/>
      <c r="AV47" s="9"/>
      <c r="AW47" s="9"/>
      <c r="AX47" s="9"/>
      <c r="AY47" s="9"/>
      <c r="AZ47" s="9"/>
      <c r="BA47" s="9"/>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row>
    <row r="48" spans="1:84" ht="15.75" thickBot="1" x14ac:dyDescent="0.3">
      <c r="A48" s="4"/>
      <c r="B48" s="308">
        <v>2015</v>
      </c>
      <c r="C48" s="40">
        <v>2385952</v>
      </c>
      <c r="D48" s="43">
        <v>108322</v>
      </c>
      <c r="E48" s="309">
        <v>17534</v>
      </c>
      <c r="F48" s="43">
        <v>849</v>
      </c>
      <c r="G48" s="37"/>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9"/>
      <c r="AU48" s="9"/>
      <c r="AV48" s="9"/>
      <c r="AW48" s="9"/>
      <c r="AX48" s="9"/>
      <c r="AY48" s="9"/>
      <c r="AZ48" s="9"/>
      <c r="BA48" s="9"/>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row>
    <row r="49" spans="1:84" x14ac:dyDescent="0.25">
      <c r="A49" s="4"/>
      <c r="B49" s="29">
        <v>42370</v>
      </c>
      <c r="C49" s="310">
        <v>2386981</v>
      </c>
      <c r="D49" s="39">
        <v>108184</v>
      </c>
      <c r="E49" s="310">
        <v>17543</v>
      </c>
      <c r="F49" s="39">
        <v>853</v>
      </c>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row>
    <row r="50" spans="1:84" x14ac:dyDescent="0.25">
      <c r="A50" s="4"/>
      <c r="B50" s="30">
        <v>42401</v>
      </c>
      <c r="C50" s="33">
        <v>2346704</v>
      </c>
      <c r="D50" s="36">
        <v>105216</v>
      </c>
      <c r="E50" s="33">
        <v>17643</v>
      </c>
      <c r="F50" s="36">
        <v>853</v>
      </c>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row>
    <row r="51" spans="1:84" x14ac:dyDescent="0.25">
      <c r="A51" s="4"/>
      <c r="B51" s="30">
        <v>42430</v>
      </c>
      <c r="C51" s="33">
        <v>2344522</v>
      </c>
      <c r="D51" s="36">
        <v>104673</v>
      </c>
      <c r="E51" s="33">
        <v>17736</v>
      </c>
      <c r="F51" s="36">
        <v>820</v>
      </c>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row>
    <row r="52" spans="1:84" x14ac:dyDescent="0.25">
      <c r="A52" s="4"/>
      <c r="B52" s="30">
        <v>42461</v>
      </c>
      <c r="C52" s="33">
        <v>2342972</v>
      </c>
      <c r="D52" s="36">
        <v>104254</v>
      </c>
      <c r="E52" s="33">
        <v>17499</v>
      </c>
      <c r="F52" s="36">
        <v>855</v>
      </c>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row>
    <row r="53" spans="1:84" x14ac:dyDescent="0.25">
      <c r="B53" s="30">
        <v>42491</v>
      </c>
      <c r="C53" s="33">
        <v>2343295</v>
      </c>
      <c r="D53" s="36">
        <v>104032</v>
      </c>
      <c r="E53" s="33">
        <v>17308</v>
      </c>
      <c r="F53" s="36">
        <v>850</v>
      </c>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9"/>
      <c r="BA53" s="9"/>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row>
    <row r="54" spans="1:84" x14ac:dyDescent="0.25">
      <c r="B54" s="30">
        <v>42522</v>
      </c>
      <c r="C54" s="33">
        <v>2346060</v>
      </c>
      <c r="D54" s="36">
        <v>104386</v>
      </c>
      <c r="E54" s="33">
        <v>16228</v>
      </c>
      <c r="F54" s="36">
        <v>854</v>
      </c>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row>
    <row r="55" spans="1:84" x14ac:dyDescent="0.25">
      <c r="B55" s="30">
        <v>42552</v>
      </c>
      <c r="C55" s="33">
        <v>2344107</v>
      </c>
      <c r="D55" s="36">
        <v>103246</v>
      </c>
      <c r="E55" s="33">
        <v>15824</v>
      </c>
      <c r="F55" s="36">
        <v>854</v>
      </c>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row>
    <row r="56" spans="1:84" x14ac:dyDescent="0.25">
      <c r="B56" s="30">
        <v>42583</v>
      </c>
      <c r="C56" s="33">
        <v>2343097</v>
      </c>
      <c r="D56" s="36">
        <v>103172</v>
      </c>
      <c r="E56" s="33">
        <v>15793</v>
      </c>
      <c r="F56" s="36">
        <v>850</v>
      </c>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row>
    <row r="57" spans="1:84" x14ac:dyDescent="0.25">
      <c r="B57" s="30">
        <v>42614</v>
      </c>
      <c r="C57" s="33">
        <v>2340179</v>
      </c>
      <c r="D57" s="36">
        <v>102359</v>
      </c>
      <c r="E57" s="33">
        <v>15754</v>
      </c>
      <c r="F57" s="36">
        <v>846</v>
      </c>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row>
    <row r="58" spans="1:84" x14ac:dyDescent="0.25">
      <c r="B58" s="30">
        <v>42644</v>
      </c>
      <c r="C58" s="33">
        <v>2333637</v>
      </c>
      <c r="D58" s="36">
        <v>101891</v>
      </c>
      <c r="E58" s="33">
        <v>15810</v>
      </c>
      <c r="F58" s="36">
        <v>848</v>
      </c>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row>
    <row r="59" spans="1:84" x14ac:dyDescent="0.25">
      <c r="B59" s="30">
        <v>42675</v>
      </c>
      <c r="C59" s="33">
        <v>2330079</v>
      </c>
      <c r="D59" s="36">
        <v>101089</v>
      </c>
      <c r="E59" s="33">
        <v>15661</v>
      </c>
      <c r="F59" s="36">
        <v>881</v>
      </c>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row>
    <row r="60" spans="1:84" ht="15.75" thickBot="1" x14ac:dyDescent="0.3">
      <c r="B60" s="312">
        <v>42705</v>
      </c>
      <c r="C60" s="311">
        <v>2324243</v>
      </c>
      <c r="D60" s="40">
        <v>100518</v>
      </c>
      <c r="E60" s="311">
        <v>15539</v>
      </c>
      <c r="F60" s="40">
        <v>873</v>
      </c>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row>
    <row r="61" spans="1:84" x14ac:dyDescent="0.25">
      <c r="B61" s="27">
        <v>42736</v>
      </c>
      <c r="C61" s="39">
        <v>2322420</v>
      </c>
      <c r="D61" s="310">
        <v>99961</v>
      </c>
      <c r="E61" s="39">
        <v>15564</v>
      </c>
      <c r="F61" s="41">
        <v>848</v>
      </c>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row>
    <row r="62" spans="1:84" x14ac:dyDescent="0.25">
      <c r="B62" s="8">
        <v>42767</v>
      </c>
      <c r="C62" s="36">
        <v>2322818</v>
      </c>
      <c r="D62" s="33">
        <v>99216</v>
      </c>
      <c r="E62" s="36">
        <v>15657</v>
      </c>
      <c r="F62" s="42">
        <v>881</v>
      </c>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row>
    <row r="63" spans="1:84" x14ac:dyDescent="0.25">
      <c r="B63" s="8">
        <v>42795</v>
      </c>
      <c r="C63" s="36">
        <v>2323951</v>
      </c>
      <c r="D63" s="33">
        <v>97071</v>
      </c>
      <c r="E63" s="36">
        <v>15527</v>
      </c>
      <c r="F63" s="42">
        <v>849</v>
      </c>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row>
    <row r="64" spans="1:84" x14ac:dyDescent="0.25">
      <c r="B64" s="8">
        <v>42826</v>
      </c>
      <c r="C64" s="36">
        <v>2324450</v>
      </c>
      <c r="D64" s="33">
        <v>97744</v>
      </c>
      <c r="E64" s="36">
        <v>15337</v>
      </c>
      <c r="F64" s="42">
        <v>848</v>
      </c>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9"/>
      <c r="BA64" s="9"/>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row>
    <row r="65" spans="2:84" x14ac:dyDescent="0.25">
      <c r="B65" s="8">
        <v>42856</v>
      </c>
      <c r="C65" s="36">
        <v>2322460</v>
      </c>
      <c r="D65" s="33">
        <v>96791</v>
      </c>
      <c r="E65" s="36">
        <v>15448</v>
      </c>
      <c r="F65" s="42">
        <v>848</v>
      </c>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9"/>
      <c r="BA65" s="9"/>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row>
    <row r="66" spans="2:84" x14ac:dyDescent="0.25">
      <c r="B66" s="8">
        <v>42887</v>
      </c>
      <c r="C66" s="36">
        <v>2321409</v>
      </c>
      <c r="D66" s="33">
        <v>96073</v>
      </c>
      <c r="E66" s="36">
        <v>15416</v>
      </c>
      <c r="F66" s="42">
        <v>848</v>
      </c>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c r="AZ66" s="9"/>
      <c r="BA66" s="9"/>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row>
    <row r="67" spans="2:84" x14ac:dyDescent="0.25">
      <c r="B67" s="8">
        <v>42917</v>
      </c>
      <c r="C67" s="36">
        <v>2317298</v>
      </c>
      <c r="D67" s="33">
        <v>95052</v>
      </c>
      <c r="E67" s="36">
        <v>15416</v>
      </c>
      <c r="F67" s="42">
        <v>847</v>
      </c>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c r="AZ67" s="9"/>
      <c r="BA67" s="9"/>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row>
    <row r="68" spans="2:84" x14ac:dyDescent="0.25">
      <c r="B68" s="8">
        <v>42948</v>
      </c>
      <c r="C68" s="36">
        <v>2317827</v>
      </c>
      <c r="D68" s="33">
        <v>94299</v>
      </c>
      <c r="E68" s="36">
        <v>15506</v>
      </c>
      <c r="F68" s="42">
        <v>847</v>
      </c>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c r="AX68" s="9"/>
      <c r="AY68" s="9"/>
      <c r="AZ68" s="9"/>
      <c r="BA68" s="9"/>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row>
    <row r="69" spans="2:84" x14ac:dyDescent="0.25">
      <c r="B69" s="8">
        <v>42979</v>
      </c>
      <c r="C69" s="36">
        <v>2314416</v>
      </c>
      <c r="D69" s="33">
        <v>93463</v>
      </c>
      <c r="E69" s="36">
        <v>15264</v>
      </c>
      <c r="F69" s="42">
        <v>859</v>
      </c>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row>
    <row r="70" spans="2:84" x14ac:dyDescent="0.25">
      <c r="B70" s="8">
        <v>43009</v>
      </c>
      <c r="C70" s="36">
        <v>2316497</v>
      </c>
      <c r="D70" s="33">
        <v>93003</v>
      </c>
      <c r="E70" s="36">
        <v>15255</v>
      </c>
      <c r="F70" s="42">
        <v>847</v>
      </c>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9"/>
      <c r="BA70" s="9"/>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row>
    <row r="71" spans="2:84" x14ac:dyDescent="0.25">
      <c r="B71" s="8">
        <v>43040</v>
      </c>
      <c r="C71" s="36">
        <v>2313220</v>
      </c>
      <c r="D71" s="33">
        <v>92383</v>
      </c>
      <c r="E71" s="36">
        <v>15246</v>
      </c>
      <c r="F71" s="42">
        <v>847</v>
      </c>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c r="BA71" s="9"/>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row>
    <row r="72" spans="2:84" ht="15.75" thickBot="1" x14ac:dyDescent="0.3">
      <c r="B72" s="350">
        <v>43070</v>
      </c>
      <c r="C72" s="351">
        <v>2306762</v>
      </c>
      <c r="D72" s="352">
        <v>91731</v>
      </c>
      <c r="E72" s="351">
        <v>15879</v>
      </c>
      <c r="F72" s="353">
        <v>832</v>
      </c>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9"/>
      <c r="AY72" s="9"/>
      <c r="AZ72" s="9"/>
      <c r="BA72" s="9"/>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row>
    <row r="73" spans="2:84" x14ac:dyDescent="0.25">
      <c r="B73" s="27">
        <v>43101</v>
      </c>
      <c r="C73" s="39">
        <v>2301457</v>
      </c>
      <c r="D73" s="310">
        <v>90793</v>
      </c>
      <c r="E73" s="39">
        <v>15224</v>
      </c>
      <c r="F73" s="41">
        <v>865</v>
      </c>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c r="AW73" s="9"/>
      <c r="AX73" s="9"/>
      <c r="AY73" s="9"/>
      <c r="AZ73" s="9"/>
      <c r="BA73" s="9"/>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row>
    <row r="74" spans="2:84" x14ac:dyDescent="0.25">
      <c r="B74" s="8">
        <v>43132</v>
      </c>
      <c r="C74" s="36">
        <v>2295701</v>
      </c>
      <c r="D74" s="33">
        <v>90236</v>
      </c>
      <c r="E74" s="36">
        <v>15179</v>
      </c>
      <c r="F74" s="42">
        <v>832</v>
      </c>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row>
    <row r="75" spans="2:84" x14ac:dyDescent="0.25">
      <c r="B75" s="8">
        <v>43160</v>
      </c>
      <c r="C75" s="36">
        <v>2293470</v>
      </c>
      <c r="D75" s="33">
        <v>89771</v>
      </c>
      <c r="E75" s="36">
        <v>15043</v>
      </c>
      <c r="F75" s="42">
        <v>832</v>
      </c>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row>
    <row r="76" spans="2:84" x14ac:dyDescent="0.25">
      <c r="B76" s="8">
        <v>43191</v>
      </c>
      <c r="C76" s="36">
        <v>2293385</v>
      </c>
      <c r="D76" s="33">
        <v>89250</v>
      </c>
      <c r="E76" s="36">
        <v>14995</v>
      </c>
      <c r="F76" s="42">
        <v>832</v>
      </c>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c r="AP76" s="9"/>
      <c r="AQ76" s="9"/>
      <c r="AR76" s="9"/>
      <c r="AS76" s="9"/>
      <c r="AT76" s="9"/>
      <c r="AU76" s="9"/>
      <c r="AV76" s="9"/>
      <c r="AW76" s="9"/>
      <c r="AX76" s="9"/>
      <c r="AY76" s="9"/>
      <c r="AZ76" s="9"/>
      <c r="BA76" s="9"/>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row>
    <row r="77" spans="2:84" x14ac:dyDescent="0.25">
      <c r="B77" s="350">
        <v>43221</v>
      </c>
      <c r="C77" s="351">
        <v>2291278</v>
      </c>
      <c r="D77" s="352">
        <v>88490</v>
      </c>
      <c r="E77" s="351">
        <v>14978</v>
      </c>
      <c r="F77" s="353">
        <v>831</v>
      </c>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9"/>
      <c r="AY77" s="9"/>
      <c r="AZ77" s="9"/>
      <c r="BA77" s="9"/>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row>
    <row r="78" spans="2:84" x14ac:dyDescent="0.25">
      <c r="B78" s="8">
        <v>43252</v>
      </c>
      <c r="C78" s="36">
        <v>2288845</v>
      </c>
      <c r="D78" s="33">
        <v>87902</v>
      </c>
      <c r="E78" s="36">
        <v>14889</v>
      </c>
      <c r="F78" s="42">
        <v>831</v>
      </c>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row>
    <row r="79" spans="2:84" x14ac:dyDescent="0.25">
      <c r="B79" s="418">
        <v>43282</v>
      </c>
      <c r="C79" s="419">
        <v>2287089</v>
      </c>
      <c r="D79" s="383">
        <v>87414</v>
      </c>
      <c r="E79" s="419">
        <v>14872</v>
      </c>
      <c r="F79" s="420">
        <v>831</v>
      </c>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c r="AZ79" s="9"/>
      <c r="BA79" s="9"/>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row>
    <row r="80" spans="2:84" x14ac:dyDescent="0.25">
      <c r="B80" s="8">
        <v>43313</v>
      </c>
      <c r="C80" s="36">
        <v>2284462</v>
      </c>
      <c r="D80" s="33">
        <v>86818</v>
      </c>
      <c r="E80" s="36">
        <v>14810</v>
      </c>
      <c r="F80" s="42">
        <v>831</v>
      </c>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9"/>
      <c r="BA80" s="9"/>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row>
    <row r="81" spans="2:84" x14ac:dyDescent="0.25">
      <c r="B81" s="418">
        <v>43344</v>
      </c>
      <c r="C81" s="419">
        <v>2280855</v>
      </c>
      <c r="D81" s="383">
        <v>86313</v>
      </c>
      <c r="E81" s="419">
        <v>14830</v>
      </c>
      <c r="F81" s="420">
        <v>831</v>
      </c>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c r="AW81" s="9"/>
      <c r="AX81" s="9"/>
      <c r="AY81" s="9"/>
      <c r="AZ81" s="9"/>
      <c r="BA81" s="9"/>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row>
    <row r="82" spans="2:84" x14ac:dyDescent="0.25">
      <c r="B82" s="8">
        <v>43374</v>
      </c>
      <c r="C82" s="36">
        <v>2273479</v>
      </c>
      <c r="D82" s="33">
        <v>85503</v>
      </c>
      <c r="E82" s="36">
        <v>14905</v>
      </c>
      <c r="F82" s="42">
        <v>831</v>
      </c>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row>
    <row r="83" spans="2:84" x14ac:dyDescent="0.25">
      <c r="B83" s="8">
        <v>43405</v>
      </c>
      <c r="C83" s="36">
        <v>2268108</v>
      </c>
      <c r="D83" s="33">
        <v>84788</v>
      </c>
      <c r="E83" s="36">
        <v>14950</v>
      </c>
      <c r="F83" s="42">
        <v>831</v>
      </c>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9"/>
      <c r="AP83" s="9"/>
      <c r="AQ83" s="9"/>
      <c r="AR83" s="9"/>
      <c r="AS83" s="9"/>
      <c r="AT83" s="9"/>
      <c r="AU83" s="9"/>
      <c r="AV83" s="9"/>
      <c r="AW83" s="9"/>
      <c r="AX83" s="9"/>
      <c r="AY83" s="9"/>
      <c r="AZ83" s="9"/>
      <c r="BA83" s="9"/>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row>
    <row r="84" spans="2:84" ht="15.75" thickBot="1" x14ac:dyDescent="0.3">
      <c r="B84" s="416">
        <v>43435</v>
      </c>
      <c r="C84" s="43">
        <v>2260853</v>
      </c>
      <c r="D84" s="309">
        <v>84102</v>
      </c>
      <c r="E84" s="43">
        <v>14795</v>
      </c>
      <c r="F84" s="417">
        <v>831</v>
      </c>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c r="AO84" s="9"/>
      <c r="AP84" s="9"/>
      <c r="AQ84" s="9"/>
      <c r="AR84" s="9"/>
      <c r="AS84" s="9"/>
      <c r="AT84" s="9"/>
      <c r="AU84" s="9"/>
      <c r="AV84" s="9"/>
      <c r="AW84" s="9"/>
      <c r="AX84" s="9"/>
      <c r="AY84" s="9"/>
      <c r="AZ84" s="9"/>
      <c r="BA84" s="9"/>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row>
    <row r="85" spans="2:84" ht="15.75" thickBot="1" x14ac:dyDescent="0.3">
      <c r="B85" s="313">
        <v>43466</v>
      </c>
      <c r="C85" s="40">
        <v>2251225</v>
      </c>
      <c r="D85" s="311">
        <v>83097</v>
      </c>
      <c r="E85" s="40">
        <v>14687</v>
      </c>
      <c r="F85" s="314">
        <v>831</v>
      </c>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row>
    <row r="86" spans="2:84" ht="15.75" thickBot="1" x14ac:dyDescent="0.3">
      <c r="B86" s="313">
        <v>43497</v>
      </c>
      <c r="C86" s="40">
        <v>2246512</v>
      </c>
      <c r="D86" s="311">
        <v>82735</v>
      </c>
      <c r="E86" s="40">
        <v>14665</v>
      </c>
      <c r="F86" s="314">
        <v>831</v>
      </c>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c r="AO86" s="9"/>
      <c r="AP86" s="9"/>
      <c r="AQ86" s="9"/>
      <c r="AR86" s="9"/>
      <c r="AS86" s="9"/>
      <c r="AT86" s="9"/>
      <c r="AU86" s="9"/>
      <c r="AV86" s="9"/>
      <c r="AW86" s="9"/>
      <c r="AX86" s="9"/>
      <c r="AY86" s="9"/>
      <c r="AZ86" s="9"/>
      <c r="BA86" s="9"/>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row>
    <row r="87" spans="2:84" ht="15.75" thickBot="1" x14ac:dyDescent="0.3">
      <c r="B87" s="313">
        <v>43525</v>
      </c>
      <c r="C87" s="40">
        <v>2240416</v>
      </c>
      <c r="D87" s="311">
        <v>82029</v>
      </c>
      <c r="E87" s="40">
        <v>14595</v>
      </c>
      <c r="F87" s="314">
        <v>831</v>
      </c>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c r="AO87" s="9"/>
      <c r="AP87" s="9"/>
      <c r="AQ87" s="9"/>
      <c r="AR87" s="9"/>
      <c r="AS87" s="9"/>
      <c r="AT87" s="9"/>
      <c r="AU87" s="9"/>
      <c r="AV87" s="9"/>
      <c r="AW87" s="9"/>
      <c r="AX87" s="9"/>
      <c r="AY87" s="9"/>
      <c r="AZ87" s="9"/>
      <c r="BA87" s="9"/>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row>
    <row r="88" spans="2:84" ht="15.75" thickBot="1" x14ac:dyDescent="0.3">
      <c r="B88" s="313">
        <v>43556</v>
      </c>
      <c r="C88" s="40">
        <v>2231545</v>
      </c>
      <c r="D88" s="311">
        <v>81148</v>
      </c>
      <c r="E88" s="40">
        <v>14555</v>
      </c>
      <c r="F88" s="314">
        <v>829</v>
      </c>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c r="AO88" s="9"/>
      <c r="AP88" s="9"/>
      <c r="AQ88" s="9"/>
      <c r="AR88" s="9"/>
      <c r="AS88" s="9"/>
      <c r="AT88" s="9"/>
      <c r="AU88" s="9"/>
      <c r="AV88" s="9"/>
      <c r="AW88" s="9"/>
      <c r="AX88" s="9"/>
      <c r="AY88" s="9"/>
      <c r="AZ88" s="9"/>
      <c r="BA88" s="9"/>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row>
    <row r="89" spans="2:84" ht="15.75" thickBot="1" x14ac:dyDescent="0.3">
      <c r="B89" s="313">
        <v>43586</v>
      </c>
      <c r="C89" s="40">
        <v>2220372</v>
      </c>
      <c r="D89" s="311">
        <v>80344</v>
      </c>
      <c r="E89" s="40">
        <v>14562</v>
      </c>
      <c r="F89" s="314">
        <v>828</v>
      </c>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c r="AO89" s="9"/>
      <c r="AP89" s="9"/>
      <c r="AQ89" s="9"/>
      <c r="AR89" s="9"/>
      <c r="AS89" s="9"/>
      <c r="AT89" s="9"/>
      <c r="AU89" s="9"/>
      <c r="AV89" s="9"/>
      <c r="AW89" s="9"/>
      <c r="AX89" s="9"/>
      <c r="AY89" s="9"/>
      <c r="AZ89" s="9"/>
      <c r="BA89" s="9"/>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row>
    <row r="90" spans="2:84" ht="15.75" thickBot="1" x14ac:dyDescent="0.3">
      <c r="B90" s="313">
        <v>43617</v>
      </c>
      <c r="C90" s="40">
        <v>2208755</v>
      </c>
      <c r="D90" s="311">
        <v>79529</v>
      </c>
      <c r="E90" s="40">
        <v>14520</v>
      </c>
      <c r="F90" s="314">
        <v>828</v>
      </c>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c r="AO90" s="9"/>
      <c r="AP90" s="9"/>
      <c r="AQ90" s="9"/>
      <c r="AR90" s="9"/>
      <c r="AS90" s="9"/>
      <c r="AT90" s="9"/>
      <c r="AU90" s="9"/>
      <c r="AV90" s="9"/>
      <c r="AW90" s="9"/>
      <c r="AX90" s="9"/>
      <c r="AY90" s="9"/>
      <c r="AZ90" s="9"/>
      <c r="BA90" s="9"/>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row>
    <row r="91" spans="2:84" ht="15.75" thickBot="1" x14ac:dyDescent="0.3">
      <c r="B91" s="313">
        <v>43647</v>
      </c>
      <c r="C91" s="40">
        <v>2193369</v>
      </c>
      <c r="D91" s="311">
        <v>78677</v>
      </c>
      <c r="E91" s="40">
        <v>14576</v>
      </c>
      <c r="F91" s="314">
        <v>828</v>
      </c>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c r="AP91" s="9"/>
      <c r="AQ91" s="9"/>
      <c r="AR91" s="9"/>
      <c r="AS91" s="9"/>
      <c r="AT91" s="9"/>
      <c r="AU91" s="9"/>
      <c r="AV91" s="9"/>
      <c r="AW91" s="9"/>
      <c r="AX91" s="9"/>
      <c r="AY91" s="9"/>
      <c r="AZ91" s="9"/>
      <c r="BA91" s="9"/>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row>
    <row r="92" spans="2:84" ht="15.75" thickBot="1" x14ac:dyDescent="0.3">
      <c r="B92" s="313">
        <v>43678</v>
      </c>
      <c r="C92" s="40">
        <v>2173733</v>
      </c>
      <c r="D92" s="311">
        <v>77703</v>
      </c>
      <c r="E92" s="40">
        <v>14499</v>
      </c>
      <c r="F92" s="314">
        <v>828</v>
      </c>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c r="AO92" s="9"/>
      <c r="AP92" s="9"/>
      <c r="AQ92" s="9"/>
      <c r="AR92" s="9"/>
      <c r="AS92" s="9"/>
      <c r="AT92" s="9"/>
      <c r="AU92" s="9"/>
      <c r="AV92" s="9"/>
      <c r="AW92" s="9"/>
      <c r="AX92" s="9"/>
      <c r="AY92" s="9"/>
      <c r="AZ92" s="9"/>
      <c r="BA92" s="9"/>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row>
    <row r="93" spans="2:84" ht="15.75" thickBot="1" x14ac:dyDescent="0.3">
      <c r="B93" s="313">
        <v>43709</v>
      </c>
      <c r="C93" s="40">
        <v>2158993</v>
      </c>
      <c r="D93" s="311">
        <v>76943</v>
      </c>
      <c r="E93" s="40">
        <v>14436</v>
      </c>
      <c r="F93" s="314">
        <v>827</v>
      </c>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c r="AY93" s="9"/>
      <c r="AZ93" s="9"/>
      <c r="BA93" s="9"/>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row>
    <row r="94" spans="2:84" ht="15.75" thickBot="1" x14ac:dyDescent="0.3">
      <c r="B94" s="313">
        <v>43739</v>
      </c>
      <c r="C94" s="40">
        <v>2140037</v>
      </c>
      <c r="D94" s="311">
        <v>75949</v>
      </c>
      <c r="E94" s="40">
        <v>14358</v>
      </c>
      <c r="F94" s="314">
        <v>827</v>
      </c>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c r="AL94" s="9"/>
      <c r="AM94" s="9"/>
      <c r="AN94" s="9"/>
      <c r="AO94" s="9"/>
      <c r="AP94" s="9"/>
      <c r="AQ94" s="9"/>
      <c r="AR94" s="9"/>
      <c r="AS94" s="9"/>
      <c r="AT94" s="9"/>
      <c r="AU94" s="9"/>
      <c r="AV94" s="9"/>
      <c r="AW94" s="9"/>
      <c r="AX94" s="9"/>
      <c r="AY94" s="9"/>
      <c r="AZ94" s="9"/>
      <c r="BA94" s="9"/>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row>
    <row r="95" spans="2:84" ht="15.75" thickBot="1" x14ac:dyDescent="0.3">
      <c r="B95" s="313">
        <v>43770</v>
      </c>
      <c r="C95" s="40">
        <v>2122224</v>
      </c>
      <c r="D95" s="311">
        <v>75070</v>
      </c>
      <c r="E95" s="40">
        <v>14303</v>
      </c>
      <c r="F95" s="314">
        <v>817</v>
      </c>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9"/>
      <c r="AP95" s="9"/>
      <c r="AQ95" s="9"/>
      <c r="AR95" s="9"/>
      <c r="AS95" s="9"/>
      <c r="AT95" s="9"/>
      <c r="AU95" s="9"/>
      <c r="AV95" s="9"/>
      <c r="AW95" s="9"/>
      <c r="AX95" s="9"/>
      <c r="AY95" s="9"/>
      <c r="AZ95" s="9"/>
      <c r="BA95" s="9"/>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row>
    <row r="96" spans="2:84" ht="15.75" thickBot="1" x14ac:dyDescent="0.3">
      <c r="B96" s="313">
        <v>43800</v>
      </c>
      <c r="C96" s="40">
        <v>2106949</v>
      </c>
      <c r="D96" s="311">
        <v>74253</v>
      </c>
      <c r="E96" s="40">
        <v>14127</v>
      </c>
      <c r="F96" s="314">
        <v>511</v>
      </c>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c r="AL96" s="9"/>
      <c r="AM96" s="9"/>
      <c r="AN96" s="9"/>
      <c r="AO96" s="9"/>
      <c r="AP96" s="9"/>
      <c r="AQ96" s="9"/>
      <c r="AR96" s="9"/>
      <c r="AS96" s="9"/>
      <c r="AT96" s="9"/>
      <c r="AU96" s="9"/>
      <c r="AV96" s="9"/>
      <c r="AW96" s="9"/>
      <c r="AX96" s="9"/>
      <c r="AY96" s="9"/>
      <c r="AZ96" s="9"/>
      <c r="BA96" s="9"/>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row>
    <row r="97" spans="2:84" s="484" customFormat="1" ht="15.75" thickBot="1" x14ac:dyDescent="0.3">
      <c r="B97" s="507">
        <v>43831</v>
      </c>
      <c r="C97" s="505">
        <v>2081848</v>
      </c>
      <c r="D97" s="506">
        <v>73063</v>
      </c>
      <c r="E97" s="505">
        <v>14129</v>
      </c>
      <c r="F97" s="508">
        <v>511</v>
      </c>
      <c r="G97" s="486"/>
      <c r="H97" s="486"/>
      <c r="I97" s="486"/>
      <c r="J97" s="486"/>
      <c r="K97" s="486"/>
      <c r="L97" s="486"/>
      <c r="M97" s="486"/>
      <c r="N97" s="486"/>
      <c r="O97" s="486"/>
      <c r="P97" s="486"/>
      <c r="Q97" s="486"/>
      <c r="R97" s="486"/>
      <c r="S97" s="486"/>
      <c r="T97" s="486"/>
      <c r="U97" s="486"/>
      <c r="V97" s="486"/>
      <c r="W97" s="486"/>
      <c r="X97" s="486"/>
      <c r="Y97" s="486"/>
      <c r="Z97" s="486"/>
      <c r="AA97" s="486"/>
      <c r="AB97" s="486"/>
      <c r="AC97" s="486"/>
      <c r="AD97" s="486"/>
      <c r="AE97" s="486"/>
      <c r="AF97" s="486"/>
      <c r="AG97" s="486"/>
      <c r="AH97" s="486"/>
      <c r="AI97" s="486"/>
      <c r="AJ97" s="486"/>
      <c r="AK97" s="486"/>
      <c r="AL97" s="486"/>
      <c r="AM97" s="486"/>
      <c r="AN97" s="486"/>
      <c r="AO97" s="486"/>
      <c r="AP97" s="486"/>
      <c r="AQ97" s="486"/>
      <c r="AR97" s="486"/>
      <c r="AS97" s="486"/>
      <c r="AT97" s="486"/>
      <c r="AU97" s="486"/>
      <c r="AV97" s="486"/>
      <c r="AW97" s="486"/>
      <c r="AX97" s="486"/>
      <c r="AY97" s="486"/>
      <c r="AZ97" s="486"/>
      <c r="BA97" s="486"/>
      <c r="BB97" s="485"/>
      <c r="BC97" s="485"/>
      <c r="BD97" s="485"/>
      <c r="BE97" s="485"/>
      <c r="BF97" s="485"/>
      <c r="BG97" s="485"/>
      <c r="BH97" s="485"/>
      <c r="BI97" s="485"/>
      <c r="BJ97" s="485"/>
      <c r="BK97" s="485"/>
      <c r="BL97" s="485"/>
      <c r="BM97" s="485"/>
      <c r="BN97" s="485"/>
      <c r="BO97" s="485"/>
      <c r="BP97" s="485"/>
      <c r="BQ97" s="485"/>
      <c r="BR97" s="485"/>
      <c r="BS97" s="485"/>
      <c r="BT97" s="485"/>
      <c r="BU97" s="485"/>
      <c r="BV97" s="485"/>
      <c r="BW97" s="485"/>
      <c r="BX97" s="485"/>
      <c r="BY97" s="485"/>
      <c r="BZ97" s="485"/>
      <c r="CA97" s="485"/>
      <c r="CB97" s="485"/>
      <c r="CC97" s="485"/>
      <c r="CD97" s="485"/>
      <c r="CE97" s="485"/>
      <c r="CF97" s="485"/>
    </row>
    <row r="98" spans="2:84" s="503" customFormat="1" ht="15.75" thickBot="1" x14ac:dyDescent="0.3">
      <c r="B98" s="507">
        <v>43862</v>
      </c>
      <c r="C98" s="505">
        <v>2067989</v>
      </c>
      <c r="D98" s="506">
        <v>72279</v>
      </c>
      <c r="E98" s="505">
        <v>14091</v>
      </c>
      <c r="F98" s="508">
        <v>425</v>
      </c>
      <c r="G98" s="486"/>
      <c r="H98" s="486"/>
      <c r="I98" s="486"/>
      <c r="J98" s="486"/>
      <c r="K98" s="486"/>
      <c r="L98" s="486"/>
      <c r="M98" s="486"/>
      <c r="N98" s="486"/>
      <c r="O98" s="486"/>
      <c r="P98" s="486"/>
      <c r="Q98" s="486"/>
      <c r="R98" s="486"/>
      <c r="S98" s="486"/>
      <c r="T98" s="486"/>
      <c r="U98" s="486"/>
      <c r="V98" s="486"/>
      <c r="W98" s="486"/>
      <c r="X98" s="486"/>
      <c r="Y98" s="486"/>
      <c r="Z98" s="486"/>
      <c r="AA98" s="486"/>
      <c r="AB98" s="486"/>
      <c r="AC98" s="486"/>
      <c r="AD98" s="486"/>
      <c r="AE98" s="486"/>
      <c r="AF98" s="486"/>
      <c r="AG98" s="486"/>
      <c r="AH98" s="486"/>
      <c r="AI98" s="486"/>
      <c r="AJ98" s="486"/>
      <c r="AK98" s="486"/>
      <c r="AL98" s="486"/>
      <c r="AM98" s="486"/>
      <c r="AN98" s="486"/>
      <c r="AO98" s="486"/>
      <c r="AP98" s="486"/>
      <c r="AQ98" s="486"/>
      <c r="AR98" s="486"/>
      <c r="AS98" s="486"/>
      <c r="AT98" s="486"/>
      <c r="AU98" s="486"/>
      <c r="AV98" s="486"/>
      <c r="AW98" s="486"/>
      <c r="AX98" s="486"/>
      <c r="AY98" s="486"/>
      <c r="AZ98" s="486"/>
      <c r="BA98" s="486"/>
      <c r="BB98" s="504"/>
      <c r="BC98" s="504"/>
      <c r="BD98" s="504"/>
      <c r="BE98" s="504"/>
      <c r="BF98" s="504"/>
      <c r="BG98" s="504"/>
      <c r="BH98" s="504"/>
      <c r="BI98" s="504"/>
      <c r="BJ98" s="504"/>
      <c r="BK98" s="504"/>
      <c r="BL98" s="504"/>
      <c r="BM98" s="504"/>
      <c r="BN98" s="504"/>
      <c r="BO98" s="504"/>
      <c r="BP98" s="504"/>
      <c r="BQ98" s="504"/>
      <c r="BR98" s="504"/>
      <c r="BS98" s="504"/>
      <c r="BT98" s="504"/>
      <c r="BU98" s="504"/>
      <c r="BV98" s="504"/>
      <c r="BW98" s="504"/>
      <c r="BX98" s="504"/>
      <c r="BY98" s="504"/>
      <c r="BZ98" s="504"/>
      <c r="CA98" s="504"/>
      <c r="CB98" s="504"/>
      <c r="CC98" s="504"/>
      <c r="CD98" s="504"/>
      <c r="CE98" s="504"/>
      <c r="CF98" s="504"/>
    </row>
    <row r="99" spans="2:84" s="503" customFormat="1" ht="15.75" thickBot="1" x14ac:dyDescent="0.3">
      <c r="B99" s="507">
        <v>43891</v>
      </c>
      <c r="C99" s="505">
        <v>2057250</v>
      </c>
      <c r="D99" s="506">
        <v>71631</v>
      </c>
      <c r="E99" s="505">
        <v>14009</v>
      </c>
      <c r="F99" s="508">
        <v>425</v>
      </c>
      <c r="G99" s="486"/>
      <c r="H99" s="486"/>
      <c r="I99" s="486"/>
      <c r="J99" s="486"/>
      <c r="K99" s="486"/>
      <c r="L99" s="486"/>
      <c r="M99" s="486"/>
      <c r="N99" s="486"/>
      <c r="O99" s="486"/>
      <c r="P99" s="486"/>
      <c r="Q99" s="486"/>
      <c r="R99" s="486"/>
      <c r="S99" s="486"/>
      <c r="T99" s="486"/>
      <c r="U99" s="486"/>
      <c r="V99" s="486"/>
      <c r="W99" s="486"/>
      <c r="X99" s="486"/>
      <c r="Y99" s="486"/>
      <c r="Z99" s="486"/>
      <c r="AA99" s="486"/>
      <c r="AB99" s="486"/>
      <c r="AC99" s="486"/>
      <c r="AD99" s="486"/>
      <c r="AE99" s="486"/>
      <c r="AF99" s="486"/>
      <c r="AG99" s="486"/>
      <c r="AH99" s="486"/>
      <c r="AI99" s="486"/>
      <c r="AJ99" s="486"/>
      <c r="AK99" s="486"/>
      <c r="AL99" s="486"/>
      <c r="AM99" s="486"/>
      <c r="AN99" s="486"/>
      <c r="AO99" s="486"/>
      <c r="AP99" s="486"/>
      <c r="AQ99" s="486"/>
      <c r="AR99" s="486"/>
      <c r="AS99" s="486"/>
      <c r="AT99" s="486"/>
      <c r="AU99" s="486"/>
      <c r="AV99" s="486"/>
      <c r="AW99" s="486"/>
      <c r="AX99" s="486"/>
      <c r="AY99" s="486"/>
      <c r="AZ99" s="486"/>
      <c r="BA99" s="486"/>
      <c r="BB99" s="504"/>
      <c r="BC99" s="504"/>
      <c r="BD99" s="504"/>
      <c r="BE99" s="504"/>
      <c r="BF99" s="504"/>
      <c r="BG99" s="504"/>
      <c r="BH99" s="504"/>
      <c r="BI99" s="504"/>
      <c r="BJ99" s="504"/>
      <c r="BK99" s="504"/>
      <c r="BL99" s="504"/>
      <c r="BM99" s="504"/>
      <c r="BN99" s="504"/>
      <c r="BO99" s="504"/>
      <c r="BP99" s="504"/>
      <c r="BQ99" s="504"/>
      <c r="BR99" s="504"/>
      <c r="BS99" s="504"/>
      <c r="BT99" s="504"/>
      <c r="BU99" s="504"/>
      <c r="BV99" s="504"/>
      <c r="BW99" s="504"/>
      <c r="BX99" s="504"/>
      <c r="BY99" s="504"/>
      <c r="BZ99" s="504"/>
      <c r="CA99" s="504"/>
      <c r="CB99" s="504"/>
      <c r="CC99" s="504"/>
      <c r="CD99" s="504"/>
      <c r="CE99" s="504"/>
      <c r="CF99" s="504"/>
    </row>
    <row r="100" spans="2:84" s="503" customFormat="1" ht="15.75" thickBot="1" x14ac:dyDescent="0.3">
      <c r="B100" s="507">
        <v>43922</v>
      </c>
      <c r="C100" s="505">
        <v>2053780</v>
      </c>
      <c r="D100" s="506">
        <v>71458</v>
      </c>
      <c r="E100" s="505">
        <v>13853</v>
      </c>
      <c r="F100" s="508">
        <v>411</v>
      </c>
      <c r="G100" s="486"/>
      <c r="H100" s="486"/>
      <c r="I100" s="486"/>
      <c r="J100" s="486"/>
      <c r="K100" s="486"/>
      <c r="L100" s="486"/>
      <c r="M100" s="486"/>
      <c r="N100" s="486"/>
      <c r="O100" s="486"/>
      <c r="P100" s="486"/>
      <c r="Q100" s="486"/>
      <c r="R100" s="486"/>
      <c r="S100" s="486"/>
      <c r="T100" s="486"/>
      <c r="U100" s="486"/>
      <c r="V100" s="486"/>
      <c r="W100" s="486"/>
      <c r="X100" s="486"/>
      <c r="Y100" s="486"/>
      <c r="Z100" s="486"/>
      <c r="AA100" s="486"/>
      <c r="AB100" s="486"/>
      <c r="AC100" s="486"/>
      <c r="AD100" s="486"/>
      <c r="AE100" s="486"/>
      <c r="AF100" s="486"/>
      <c r="AG100" s="486"/>
      <c r="AH100" s="486"/>
      <c r="AI100" s="486"/>
      <c r="AJ100" s="486"/>
      <c r="AK100" s="486"/>
      <c r="AL100" s="486"/>
      <c r="AM100" s="486"/>
      <c r="AN100" s="486"/>
      <c r="AO100" s="486"/>
      <c r="AP100" s="486"/>
      <c r="AQ100" s="486"/>
      <c r="AR100" s="486"/>
      <c r="AS100" s="486"/>
      <c r="AT100" s="486"/>
      <c r="AU100" s="486"/>
      <c r="AV100" s="486"/>
      <c r="AW100" s="486"/>
      <c r="AX100" s="486"/>
      <c r="AY100" s="486"/>
      <c r="AZ100" s="486"/>
      <c r="BA100" s="486"/>
      <c r="BB100" s="504"/>
      <c r="BC100" s="504"/>
      <c r="BD100" s="504"/>
      <c r="BE100" s="504"/>
      <c r="BF100" s="504"/>
      <c r="BG100" s="504"/>
      <c r="BH100" s="504"/>
      <c r="BI100" s="504"/>
      <c r="BJ100" s="504"/>
      <c r="BK100" s="504"/>
      <c r="BL100" s="504"/>
      <c r="BM100" s="504"/>
      <c r="BN100" s="504"/>
      <c r="BO100" s="504"/>
      <c r="BP100" s="504"/>
      <c r="BQ100" s="504"/>
      <c r="BR100" s="504"/>
      <c r="BS100" s="504"/>
      <c r="BT100" s="504"/>
      <c r="BU100" s="504"/>
      <c r="BV100" s="504"/>
      <c r="BW100" s="504"/>
      <c r="BX100" s="504"/>
      <c r="BY100" s="504"/>
      <c r="BZ100" s="504"/>
      <c r="CA100" s="504"/>
      <c r="CB100" s="504"/>
      <c r="CC100" s="504"/>
      <c r="CD100" s="504"/>
      <c r="CE100" s="504"/>
      <c r="CF100" s="504"/>
    </row>
    <row r="101" spans="2:84" s="503" customFormat="1" ht="15.75" thickBot="1" x14ac:dyDescent="0.3">
      <c r="B101" s="507">
        <v>43952</v>
      </c>
      <c r="C101" s="505">
        <v>2052452</v>
      </c>
      <c r="D101" s="506">
        <v>71435</v>
      </c>
      <c r="E101" s="505">
        <v>13793</v>
      </c>
      <c r="F101" s="508">
        <v>411</v>
      </c>
      <c r="G101" s="486"/>
      <c r="H101" s="486"/>
      <c r="I101" s="486"/>
      <c r="J101" s="486"/>
      <c r="K101" s="486"/>
      <c r="L101" s="486"/>
      <c r="M101" s="486"/>
      <c r="N101" s="486"/>
      <c r="O101" s="486"/>
      <c r="P101" s="486"/>
      <c r="Q101" s="486"/>
      <c r="R101" s="486"/>
      <c r="S101" s="486"/>
      <c r="T101" s="486"/>
      <c r="U101" s="486"/>
      <c r="V101" s="486"/>
      <c r="W101" s="486"/>
      <c r="X101" s="486"/>
      <c r="Y101" s="486"/>
      <c r="Z101" s="486"/>
      <c r="AA101" s="486"/>
      <c r="AB101" s="486"/>
      <c r="AC101" s="486"/>
      <c r="AD101" s="486"/>
      <c r="AE101" s="486"/>
      <c r="AF101" s="486"/>
      <c r="AG101" s="486"/>
      <c r="AH101" s="486"/>
      <c r="AI101" s="486"/>
      <c r="AJ101" s="486"/>
      <c r="AK101" s="486"/>
      <c r="AL101" s="486"/>
      <c r="AM101" s="486"/>
      <c r="AN101" s="486"/>
      <c r="AO101" s="486"/>
      <c r="AP101" s="486"/>
      <c r="AQ101" s="486"/>
      <c r="AR101" s="486"/>
      <c r="AS101" s="486"/>
      <c r="AT101" s="486"/>
      <c r="AU101" s="486"/>
      <c r="AV101" s="486"/>
      <c r="AW101" s="486"/>
      <c r="AX101" s="486"/>
      <c r="AY101" s="486"/>
      <c r="AZ101" s="486"/>
      <c r="BA101" s="486"/>
      <c r="BB101" s="504"/>
      <c r="BC101" s="504"/>
      <c r="BD101" s="504"/>
      <c r="BE101" s="504"/>
      <c r="BF101" s="504"/>
      <c r="BG101" s="504"/>
      <c r="BH101" s="504"/>
      <c r="BI101" s="504"/>
      <c r="BJ101" s="504"/>
      <c r="BK101" s="504"/>
      <c r="BL101" s="504"/>
      <c r="BM101" s="504"/>
      <c r="BN101" s="504"/>
      <c r="BO101" s="504"/>
      <c r="BP101" s="504"/>
      <c r="BQ101" s="504"/>
      <c r="BR101" s="504"/>
      <c r="BS101" s="504"/>
      <c r="BT101" s="504"/>
      <c r="BU101" s="504"/>
      <c r="BV101" s="504"/>
      <c r="BW101" s="504"/>
      <c r="BX101" s="504"/>
      <c r="BY101" s="504"/>
      <c r="BZ101" s="504"/>
      <c r="CA101" s="504"/>
      <c r="CB101" s="504"/>
      <c r="CC101" s="504"/>
      <c r="CD101" s="504"/>
      <c r="CE101" s="504"/>
      <c r="CF101" s="504"/>
    </row>
    <row r="102" spans="2:84" s="503" customFormat="1" ht="15.75" thickBot="1" x14ac:dyDescent="0.3">
      <c r="B102" s="507">
        <v>43983</v>
      </c>
      <c r="C102" s="505">
        <v>2048308</v>
      </c>
      <c r="D102" s="506">
        <v>71324</v>
      </c>
      <c r="E102" s="505">
        <v>13757</v>
      </c>
      <c r="F102" s="508">
        <v>411</v>
      </c>
      <c r="G102" s="486"/>
      <c r="H102" s="486"/>
      <c r="I102" s="486"/>
      <c r="J102" s="486"/>
      <c r="K102" s="486"/>
      <c r="L102" s="486"/>
      <c r="M102" s="486"/>
      <c r="N102" s="486"/>
      <c r="O102" s="486"/>
      <c r="P102" s="486"/>
      <c r="Q102" s="486"/>
      <c r="R102" s="486"/>
      <c r="S102" s="486"/>
      <c r="T102" s="486"/>
      <c r="U102" s="486"/>
      <c r="V102" s="486"/>
      <c r="W102" s="486"/>
      <c r="X102" s="486"/>
      <c r="Y102" s="486"/>
      <c r="Z102" s="486"/>
      <c r="AA102" s="486"/>
      <c r="AB102" s="486"/>
      <c r="AC102" s="486"/>
      <c r="AD102" s="486"/>
      <c r="AE102" s="486"/>
      <c r="AF102" s="486"/>
      <c r="AG102" s="486"/>
      <c r="AH102" s="486"/>
      <c r="AI102" s="486"/>
      <c r="AJ102" s="486"/>
      <c r="AK102" s="486"/>
      <c r="AL102" s="486"/>
      <c r="AM102" s="486"/>
      <c r="AN102" s="486"/>
      <c r="AO102" s="486"/>
      <c r="AP102" s="486"/>
      <c r="AQ102" s="486"/>
      <c r="AR102" s="486"/>
      <c r="AS102" s="486"/>
      <c r="AT102" s="486"/>
      <c r="AU102" s="486"/>
      <c r="AV102" s="486"/>
      <c r="AW102" s="486"/>
      <c r="AX102" s="486"/>
      <c r="AY102" s="486"/>
      <c r="AZ102" s="486"/>
      <c r="BA102" s="486"/>
      <c r="BB102" s="504"/>
      <c r="BC102" s="504"/>
      <c r="BD102" s="504"/>
      <c r="BE102" s="504"/>
      <c r="BF102" s="504"/>
      <c r="BG102" s="504"/>
      <c r="BH102" s="504"/>
      <c r="BI102" s="504"/>
      <c r="BJ102" s="504"/>
      <c r="BK102" s="504"/>
      <c r="BL102" s="504"/>
      <c r="BM102" s="504"/>
      <c r="BN102" s="504"/>
      <c r="BO102" s="504"/>
      <c r="BP102" s="504"/>
      <c r="BQ102" s="504"/>
      <c r="BR102" s="504"/>
      <c r="BS102" s="504"/>
      <c r="BT102" s="504"/>
      <c r="BU102" s="504"/>
      <c r="BV102" s="504"/>
      <c r="BW102" s="504"/>
      <c r="BX102" s="504"/>
      <c r="BY102" s="504"/>
      <c r="BZ102" s="504"/>
      <c r="CA102" s="504"/>
      <c r="CB102" s="504"/>
      <c r="CC102" s="504"/>
      <c r="CD102" s="504"/>
      <c r="CE102" s="504"/>
      <c r="CF102" s="504"/>
    </row>
    <row r="103" spans="2:84" s="503" customFormat="1" ht="15.75" thickBot="1" x14ac:dyDescent="0.3">
      <c r="B103" s="507">
        <v>44013</v>
      </c>
      <c r="C103" s="505">
        <v>2034521</v>
      </c>
      <c r="D103" s="506">
        <v>70814</v>
      </c>
      <c r="E103" s="505">
        <v>13648</v>
      </c>
      <c r="F103" s="508">
        <v>411</v>
      </c>
      <c r="G103" s="486"/>
      <c r="H103" s="486"/>
      <c r="I103" s="486"/>
      <c r="J103" s="486"/>
      <c r="K103" s="486"/>
      <c r="L103" s="486"/>
      <c r="M103" s="486"/>
      <c r="N103" s="486"/>
      <c r="O103" s="486"/>
      <c r="P103" s="486"/>
      <c r="Q103" s="486"/>
      <c r="R103" s="486"/>
      <c r="S103" s="486"/>
      <c r="T103" s="486"/>
      <c r="U103" s="486"/>
      <c r="V103" s="486"/>
      <c r="W103" s="486"/>
      <c r="X103" s="486"/>
      <c r="Y103" s="486"/>
      <c r="Z103" s="486"/>
      <c r="AA103" s="486"/>
      <c r="AB103" s="486"/>
      <c r="AC103" s="486"/>
      <c r="AD103" s="486"/>
      <c r="AE103" s="486"/>
      <c r="AF103" s="486"/>
      <c r="AG103" s="486"/>
      <c r="AH103" s="486"/>
      <c r="AI103" s="486"/>
      <c r="AJ103" s="486"/>
      <c r="AK103" s="486"/>
      <c r="AL103" s="486"/>
      <c r="AM103" s="486"/>
      <c r="AN103" s="486"/>
      <c r="AO103" s="486"/>
      <c r="AP103" s="486"/>
      <c r="AQ103" s="486"/>
      <c r="AR103" s="486"/>
      <c r="AS103" s="486"/>
      <c r="AT103" s="486"/>
      <c r="AU103" s="486"/>
      <c r="AV103" s="486"/>
      <c r="AW103" s="486"/>
      <c r="AX103" s="486"/>
      <c r="AY103" s="486"/>
      <c r="AZ103" s="486"/>
      <c r="BA103" s="486"/>
      <c r="BB103" s="504"/>
      <c r="BC103" s="504"/>
      <c r="BD103" s="504"/>
      <c r="BE103" s="504"/>
      <c r="BF103" s="504"/>
      <c r="BG103" s="504"/>
      <c r="BH103" s="504"/>
      <c r="BI103" s="504"/>
      <c r="BJ103" s="504"/>
      <c r="BK103" s="504"/>
      <c r="BL103" s="504"/>
      <c r="BM103" s="504"/>
      <c r="BN103" s="504"/>
      <c r="BO103" s="504"/>
      <c r="BP103" s="504"/>
      <c r="BQ103" s="504"/>
      <c r="BR103" s="504"/>
      <c r="BS103" s="504"/>
      <c r="BT103" s="504"/>
      <c r="BU103" s="504"/>
      <c r="BV103" s="504"/>
      <c r="BW103" s="504"/>
      <c r="BX103" s="504"/>
      <c r="BY103" s="504"/>
      <c r="BZ103" s="504"/>
      <c r="CA103" s="504"/>
      <c r="CB103" s="504"/>
      <c r="CC103" s="504"/>
      <c r="CD103" s="504"/>
      <c r="CE103" s="504"/>
      <c r="CF103" s="504"/>
    </row>
    <row r="104" spans="2:84" s="503" customFormat="1" ht="15.75" thickBot="1" x14ac:dyDescent="0.3">
      <c r="B104" s="507">
        <v>44044</v>
      </c>
      <c r="C104" s="505">
        <v>2026385</v>
      </c>
      <c r="D104" s="506">
        <v>70270</v>
      </c>
      <c r="E104" s="505">
        <v>13517</v>
      </c>
      <c r="F104" s="508">
        <v>410</v>
      </c>
      <c r="G104" s="486"/>
      <c r="H104" s="486"/>
      <c r="I104" s="486"/>
      <c r="J104" s="486"/>
      <c r="K104" s="486"/>
      <c r="L104" s="486"/>
      <c r="M104" s="486"/>
      <c r="N104" s="486"/>
      <c r="O104" s="486"/>
      <c r="P104" s="486"/>
      <c r="Q104" s="486"/>
      <c r="R104" s="486"/>
      <c r="S104" s="486"/>
      <c r="T104" s="486"/>
      <c r="U104" s="486"/>
      <c r="V104" s="486"/>
      <c r="W104" s="486"/>
      <c r="X104" s="486"/>
      <c r="Y104" s="486"/>
      <c r="Z104" s="486"/>
      <c r="AA104" s="486"/>
      <c r="AB104" s="486"/>
      <c r="AC104" s="486"/>
      <c r="AD104" s="486"/>
      <c r="AE104" s="486"/>
      <c r="AF104" s="486"/>
      <c r="AG104" s="486"/>
      <c r="AH104" s="486"/>
      <c r="AI104" s="486"/>
      <c r="AJ104" s="486"/>
      <c r="AK104" s="486"/>
      <c r="AL104" s="486"/>
      <c r="AM104" s="486"/>
      <c r="AN104" s="486"/>
      <c r="AO104" s="486"/>
      <c r="AP104" s="486"/>
      <c r="AQ104" s="486"/>
      <c r="AR104" s="486"/>
      <c r="AS104" s="486"/>
      <c r="AT104" s="486"/>
      <c r="AU104" s="486"/>
      <c r="AV104" s="486"/>
      <c r="AW104" s="486"/>
      <c r="AX104" s="486"/>
      <c r="AY104" s="486"/>
      <c r="AZ104" s="486"/>
      <c r="BA104" s="486"/>
      <c r="BB104" s="504"/>
      <c r="BC104" s="504"/>
      <c r="BD104" s="504"/>
      <c r="BE104" s="504"/>
      <c r="BF104" s="504"/>
      <c r="BG104" s="504"/>
      <c r="BH104" s="504"/>
      <c r="BI104" s="504"/>
      <c r="BJ104" s="504"/>
      <c r="BK104" s="504"/>
      <c r="BL104" s="504"/>
      <c r="BM104" s="504"/>
      <c r="BN104" s="504"/>
      <c r="BO104" s="504"/>
      <c r="BP104" s="504"/>
      <c r="BQ104" s="504"/>
      <c r="BR104" s="504"/>
      <c r="BS104" s="504"/>
      <c r="BT104" s="504"/>
      <c r="BU104" s="504"/>
      <c r="BV104" s="504"/>
      <c r="BW104" s="504"/>
      <c r="BX104" s="504"/>
      <c r="BY104" s="504"/>
      <c r="BZ104" s="504"/>
      <c r="CA104" s="504"/>
      <c r="CB104" s="504"/>
      <c r="CC104" s="504"/>
      <c r="CD104" s="504"/>
      <c r="CE104" s="504"/>
      <c r="CF104" s="504"/>
    </row>
    <row r="105" spans="2:84" s="503" customFormat="1" ht="15.75" thickBot="1" x14ac:dyDescent="0.3">
      <c r="B105" s="507">
        <v>44075</v>
      </c>
      <c r="C105" s="505">
        <v>2014149</v>
      </c>
      <c r="D105" s="506">
        <v>69703</v>
      </c>
      <c r="E105" s="505">
        <v>13404</v>
      </c>
      <c r="F105" s="508">
        <v>410</v>
      </c>
      <c r="G105" s="486"/>
      <c r="H105" s="486"/>
      <c r="I105" s="486"/>
      <c r="J105" s="486"/>
      <c r="K105" s="486"/>
      <c r="L105" s="486"/>
      <c r="M105" s="486"/>
      <c r="N105" s="486"/>
      <c r="O105" s="486"/>
      <c r="P105" s="486"/>
      <c r="Q105" s="486"/>
      <c r="R105" s="486"/>
      <c r="S105" s="486"/>
      <c r="T105" s="486"/>
      <c r="U105" s="486"/>
      <c r="V105" s="486"/>
      <c r="W105" s="486"/>
      <c r="X105" s="486"/>
      <c r="Y105" s="486"/>
      <c r="Z105" s="486"/>
      <c r="AA105" s="486"/>
      <c r="AB105" s="486"/>
      <c r="AC105" s="486"/>
      <c r="AD105" s="486"/>
      <c r="AE105" s="486"/>
      <c r="AF105" s="486"/>
      <c r="AG105" s="486"/>
      <c r="AH105" s="486"/>
      <c r="AI105" s="486"/>
      <c r="AJ105" s="486"/>
      <c r="AK105" s="486"/>
      <c r="AL105" s="486"/>
      <c r="AM105" s="486"/>
      <c r="AN105" s="486"/>
      <c r="AO105" s="486"/>
      <c r="AP105" s="486"/>
      <c r="AQ105" s="486"/>
      <c r="AR105" s="486"/>
      <c r="AS105" s="486"/>
      <c r="AT105" s="486"/>
      <c r="AU105" s="486"/>
      <c r="AV105" s="486"/>
      <c r="AW105" s="486"/>
      <c r="AX105" s="486"/>
      <c r="AY105" s="486"/>
      <c r="AZ105" s="486"/>
      <c r="BA105" s="486"/>
      <c r="BB105" s="504"/>
      <c r="BC105" s="504"/>
      <c r="BD105" s="504"/>
      <c r="BE105" s="504"/>
      <c r="BF105" s="504"/>
      <c r="BG105" s="504"/>
      <c r="BH105" s="504"/>
      <c r="BI105" s="504"/>
      <c r="BJ105" s="504"/>
      <c r="BK105" s="504"/>
      <c r="BL105" s="504"/>
      <c r="BM105" s="504"/>
      <c r="BN105" s="504"/>
      <c r="BO105" s="504"/>
      <c r="BP105" s="504"/>
      <c r="BQ105" s="504"/>
      <c r="BR105" s="504"/>
      <c r="BS105" s="504"/>
      <c r="BT105" s="504"/>
      <c r="BU105" s="504"/>
      <c r="BV105" s="504"/>
      <c r="BW105" s="504"/>
      <c r="BX105" s="504"/>
      <c r="BY105" s="504"/>
      <c r="BZ105" s="504"/>
      <c r="CA105" s="504"/>
      <c r="CB105" s="504"/>
      <c r="CC105" s="504"/>
      <c r="CD105" s="504"/>
      <c r="CE105" s="504"/>
      <c r="CF105" s="504"/>
    </row>
    <row r="106" spans="2:84" s="503" customFormat="1" ht="15.75" thickBot="1" x14ac:dyDescent="0.3">
      <c r="B106" s="507">
        <v>44105</v>
      </c>
      <c r="C106" s="505">
        <v>2003930</v>
      </c>
      <c r="D106" s="506">
        <v>69046</v>
      </c>
      <c r="E106" s="505">
        <v>13251</v>
      </c>
      <c r="F106" s="508">
        <v>410</v>
      </c>
      <c r="G106" s="486"/>
      <c r="H106" s="486"/>
      <c r="I106" s="486"/>
      <c r="J106" s="486"/>
      <c r="K106" s="486"/>
      <c r="L106" s="486"/>
      <c r="M106" s="486"/>
      <c r="N106" s="486"/>
      <c r="O106" s="486"/>
      <c r="P106" s="486"/>
      <c r="Q106" s="486"/>
      <c r="R106" s="486"/>
      <c r="S106" s="486"/>
      <c r="T106" s="486"/>
      <c r="U106" s="486"/>
      <c r="V106" s="486"/>
      <c r="W106" s="486"/>
      <c r="X106" s="486"/>
      <c r="Y106" s="486"/>
      <c r="Z106" s="486"/>
      <c r="AA106" s="486"/>
      <c r="AB106" s="486"/>
      <c r="AC106" s="486"/>
      <c r="AD106" s="486"/>
      <c r="AE106" s="486"/>
      <c r="AF106" s="486"/>
      <c r="AG106" s="486"/>
      <c r="AH106" s="486"/>
      <c r="AI106" s="486"/>
      <c r="AJ106" s="486"/>
      <c r="AK106" s="486"/>
      <c r="AL106" s="486"/>
      <c r="AM106" s="486"/>
      <c r="AN106" s="486"/>
      <c r="AO106" s="486"/>
      <c r="AP106" s="486"/>
      <c r="AQ106" s="486"/>
      <c r="AR106" s="486"/>
      <c r="AS106" s="486"/>
      <c r="AT106" s="486"/>
      <c r="AU106" s="486"/>
      <c r="AV106" s="486"/>
      <c r="AW106" s="486"/>
      <c r="AX106" s="486"/>
      <c r="AY106" s="486"/>
      <c r="AZ106" s="486"/>
      <c r="BA106" s="486"/>
      <c r="BB106" s="504"/>
      <c r="BC106" s="504"/>
      <c r="BD106" s="504"/>
      <c r="BE106" s="504"/>
      <c r="BF106" s="504"/>
      <c r="BG106" s="504"/>
      <c r="BH106" s="504"/>
      <c r="BI106" s="504"/>
      <c r="BJ106" s="504"/>
      <c r="BK106" s="504"/>
      <c r="BL106" s="504"/>
      <c r="BM106" s="504"/>
      <c r="BN106" s="504"/>
      <c r="BO106" s="504"/>
      <c r="BP106" s="504"/>
      <c r="BQ106" s="504"/>
      <c r="BR106" s="504"/>
      <c r="BS106" s="504"/>
      <c r="BT106" s="504"/>
      <c r="BU106" s="504"/>
      <c r="BV106" s="504"/>
      <c r="BW106" s="504"/>
      <c r="BX106" s="504"/>
      <c r="BY106" s="504"/>
      <c r="BZ106" s="504"/>
      <c r="CA106" s="504"/>
      <c r="CB106" s="504"/>
      <c r="CC106" s="504"/>
      <c r="CD106" s="504"/>
      <c r="CE106" s="504"/>
      <c r="CF106" s="504"/>
    </row>
    <row r="107" spans="2:84" s="503" customFormat="1" ht="15.75" thickBot="1" x14ac:dyDescent="0.3">
      <c r="B107" s="507">
        <v>44136</v>
      </c>
      <c r="C107" s="505">
        <v>1995161</v>
      </c>
      <c r="D107" s="506">
        <v>68507</v>
      </c>
      <c r="E107" s="505">
        <v>13173</v>
      </c>
      <c r="F107" s="508">
        <v>408</v>
      </c>
      <c r="G107" s="486"/>
      <c r="H107" s="486"/>
      <c r="I107" s="486"/>
      <c r="J107" s="486"/>
      <c r="K107" s="486"/>
      <c r="L107" s="486"/>
      <c r="M107" s="486"/>
      <c r="N107" s="486"/>
      <c r="O107" s="486"/>
      <c r="P107" s="486"/>
      <c r="Q107" s="486"/>
      <c r="R107" s="486"/>
      <c r="S107" s="486"/>
      <c r="T107" s="486"/>
      <c r="U107" s="486"/>
      <c r="V107" s="486"/>
      <c r="W107" s="486"/>
      <c r="X107" s="486"/>
      <c r="Y107" s="486"/>
      <c r="Z107" s="486"/>
      <c r="AA107" s="486"/>
      <c r="AB107" s="486"/>
      <c r="AC107" s="486"/>
      <c r="AD107" s="486"/>
      <c r="AE107" s="486"/>
      <c r="AF107" s="486"/>
      <c r="AG107" s="486"/>
      <c r="AH107" s="486"/>
      <c r="AI107" s="486"/>
      <c r="AJ107" s="486"/>
      <c r="AK107" s="486"/>
      <c r="AL107" s="486"/>
      <c r="AM107" s="486"/>
      <c r="AN107" s="486"/>
      <c r="AO107" s="486"/>
      <c r="AP107" s="486"/>
      <c r="AQ107" s="486"/>
      <c r="AR107" s="486"/>
      <c r="AS107" s="486"/>
      <c r="AT107" s="486"/>
      <c r="AU107" s="486"/>
      <c r="AV107" s="486"/>
      <c r="AW107" s="486"/>
      <c r="AX107" s="486"/>
      <c r="AY107" s="486"/>
      <c r="AZ107" s="486"/>
      <c r="BA107" s="486"/>
      <c r="BB107" s="504"/>
      <c r="BC107" s="504"/>
      <c r="BD107" s="504"/>
      <c r="BE107" s="504"/>
      <c r="BF107" s="504"/>
      <c r="BG107" s="504"/>
      <c r="BH107" s="504"/>
      <c r="BI107" s="504"/>
      <c r="BJ107" s="504"/>
      <c r="BK107" s="504"/>
      <c r="BL107" s="504"/>
      <c r="BM107" s="504"/>
      <c r="BN107" s="504"/>
      <c r="BO107" s="504"/>
      <c r="BP107" s="504"/>
      <c r="BQ107" s="504"/>
      <c r="BR107" s="504"/>
      <c r="BS107" s="504"/>
      <c r="BT107" s="504"/>
      <c r="BU107" s="504"/>
      <c r="BV107" s="504"/>
      <c r="BW107" s="504"/>
      <c r="BX107" s="504"/>
      <c r="BY107" s="504"/>
      <c r="BZ107" s="504"/>
      <c r="CA107" s="504"/>
      <c r="CB107" s="504"/>
      <c r="CC107" s="504"/>
      <c r="CD107" s="504"/>
      <c r="CE107" s="504"/>
      <c r="CF107" s="504"/>
    </row>
    <row r="108" spans="2:84" s="503" customFormat="1" ht="15.75" thickBot="1" x14ac:dyDescent="0.3">
      <c r="B108" s="507">
        <v>44166</v>
      </c>
      <c r="C108" s="505">
        <v>1981696</v>
      </c>
      <c r="D108" s="506">
        <v>67825</v>
      </c>
      <c r="E108" s="505">
        <v>13115</v>
      </c>
      <c r="F108" s="508">
        <v>408</v>
      </c>
      <c r="G108" s="486"/>
      <c r="H108" s="486"/>
      <c r="I108" s="486"/>
      <c r="J108" s="486"/>
      <c r="K108" s="486"/>
      <c r="L108" s="486"/>
      <c r="M108" s="486"/>
      <c r="N108" s="486"/>
      <c r="O108" s="486"/>
      <c r="P108" s="486"/>
      <c r="Q108" s="486"/>
      <c r="R108" s="486"/>
      <c r="S108" s="486"/>
      <c r="T108" s="486"/>
      <c r="U108" s="486"/>
      <c r="V108" s="486"/>
      <c r="W108" s="486"/>
      <c r="X108" s="486"/>
      <c r="Y108" s="486"/>
      <c r="Z108" s="486"/>
      <c r="AA108" s="486"/>
      <c r="AB108" s="486"/>
      <c r="AC108" s="486"/>
      <c r="AD108" s="486"/>
      <c r="AE108" s="486"/>
      <c r="AF108" s="486"/>
      <c r="AG108" s="486"/>
      <c r="AH108" s="486"/>
      <c r="AI108" s="486"/>
      <c r="AJ108" s="486"/>
      <c r="AK108" s="486"/>
      <c r="AL108" s="486"/>
      <c r="AM108" s="486"/>
      <c r="AN108" s="486"/>
      <c r="AO108" s="486"/>
      <c r="AP108" s="486"/>
      <c r="AQ108" s="486"/>
      <c r="AR108" s="486"/>
      <c r="AS108" s="486"/>
      <c r="AT108" s="486"/>
      <c r="AU108" s="486"/>
      <c r="AV108" s="486"/>
      <c r="AW108" s="486"/>
      <c r="AX108" s="486"/>
      <c r="AY108" s="486"/>
      <c r="AZ108" s="486"/>
      <c r="BA108" s="486"/>
      <c r="BB108" s="504"/>
      <c r="BC108" s="504"/>
      <c r="BD108" s="504"/>
      <c r="BE108" s="504"/>
      <c r="BF108" s="504"/>
      <c r="BG108" s="504"/>
      <c r="BH108" s="504"/>
      <c r="BI108" s="504"/>
      <c r="BJ108" s="504"/>
      <c r="BK108" s="504"/>
      <c r="BL108" s="504"/>
      <c r="BM108" s="504"/>
      <c r="BN108" s="504"/>
      <c r="BO108" s="504"/>
      <c r="BP108" s="504"/>
      <c r="BQ108" s="504"/>
      <c r="BR108" s="504"/>
      <c r="BS108" s="504"/>
      <c r="BT108" s="504"/>
      <c r="BU108" s="504"/>
      <c r="BV108" s="504"/>
      <c r="BW108" s="504"/>
      <c r="BX108" s="504"/>
      <c r="BY108" s="504"/>
      <c r="BZ108" s="504"/>
      <c r="CA108" s="504"/>
      <c r="CB108" s="504"/>
      <c r="CC108" s="504"/>
      <c r="CD108" s="504"/>
      <c r="CE108" s="504"/>
      <c r="CF108" s="504"/>
    </row>
    <row r="109" spans="2:84" s="503" customFormat="1" ht="15.75" thickBot="1" x14ac:dyDescent="0.3">
      <c r="B109" s="507">
        <v>44197</v>
      </c>
      <c r="C109" s="505">
        <v>1963169</v>
      </c>
      <c r="D109" s="506">
        <v>66918</v>
      </c>
      <c r="E109" s="505">
        <v>13021</v>
      </c>
      <c r="F109" s="508">
        <v>408</v>
      </c>
      <c r="G109" s="486"/>
      <c r="H109" s="486"/>
      <c r="I109" s="486"/>
      <c r="J109" s="486"/>
      <c r="K109" s="486"/>
      <c r="L109" s="486"/>
      <c r="M109" s="486"/>
      <c r="N109" s="486"/>
      <c r="O109" s="486"/>
      <c r="P109" s="486"/>
      <c r="Q109" s="486"/>
      <c r="R109" s="486"/>
      <c r="S109" s="486"/>
      <c r="T109" s="486"/>
      <c r="U109" s="486"/>
      <c r="V109" s="486"/>
      <c r="W109" s="486"/>
      <c r="X109" s="486"/>
      <c r="Y109" s="486"/>
      <c r="Z109" s="486"/>
      <c r="AA109" s="486"/>
      <c r="AB109" s="486"/>
      <c r="AC109" s="486"/>
      <c r="AD109" s="486"/>
      <c r="AE109" s="486"/>
      <c r="AF109" s="486"/>
      <c r="AG109" s="486"/>
      <c r="AH109" s="486"/>
      <c r="AI109" s="486"/>
      <c r="AJ109" s="486"/>
      <c r="AK109" s="486"/>
      <c r="AL109" s="486"/>
      <c r="AM109" s="486"/>
      <c r="AN109" s="486"/>
      <c r="AO109" s="486"/>
      <c r="AP109" s="486"/>
      <c r="AQ109" s="486"/>
      <c r="AR109" s="486"/>
      <c r="AS109" s="486"/>
      <c r="AT109" s="486"/>
      <c r="AU109" s="486"/>
      <c r="AV109" s="486"/>
      <c r="AW109" s="486"/>
      <c r="AX109" s="486"/>
      <c r="AY109" s="486"/>
      <c r="AZ109" s="486"/>
      <c r="BA109" s="486"/>
      <c r="BB109" s="504"/>
      <c r="BC109" s="504"/>
      <c r="BD109" s="504"/>
      <c r="BE109" s="504"/>
      <c r="BF109" s="504"/>
      <c r="BG109" s="504"/>
      <c r="BH109" s="504"/>
      <c r="BI109" s="504"/>
      <c r="BJ109" s="504"/>
      <c r="BK109" s="504"/>
      <c r="BL109" s="504"/>
      <c r="BM109" s="504"/>
      <c r="BN109" s="504"/>
      <c r="BO109" s="504"/>
      <c r="BP109" s="504"/>
      <c r="BQ109" s="504"/>
      <c r="BR109" s="504"/>
      <c r="BS109" s="504"/>
      <c r="BT109" s="504"/>
      <c r="BU109" s="504"/>
      <c r="BV109" s="504"/>
      <c r="BW109" s="504"/>
      <c r="BX109" s="504"/>
      <c r="BY109" s="504"/>
      <c r="BZ109" s="504"/>
      <c r="CA109" s="504"/>
      <c r="CB109" s="504"/>
      <c r="CC109" s="504"/>
      <c r="CD109" s="504"/>
      <c r="CE109" s="504"/>
      <c r="CF109" s="504"/>
    </row>
    <row r="110" spans="2:84" s="503" customFormat="1" ht="15.75" thickBot="1" x14ac:dyDescent="0.3">
      <c r="B110" s="507">
        <v>44228</v>
      </c>
      <c r="C110" s="505">
        <v>1950280</v>
      </c>
      <c r="D110" s="506">
        <v>66328</v>
      </c>
      <c r="E110" s="505">
        <v>12957</v>
      </c>
      <c r="F110" s="508">
        <v>408</v>
      </c>
      <c r="G110" s="486"/>
      <c r="H110" s="486"/>
      <c r="I110" s="486"/>
      <c r="J110" s="486"/>
      <c r="K110" s="486"/>
      <c r="L110" s="486"/>
      <c r="M110" s="486"/>
      <c r="N110" s="486"/>
      <c r="O110" s="486"/>
      <c r="P110" s="486"/>
      <c r="Q110" s="486"/>
      <c r="R110" s="486"/>
      <c r="S110" s="486"/>
      <c r="T110" s="486"/>
      <c r="U110" s="486"/>
      <c r="V110" s="486"/>
      <c r="W110" s="486"/>
      <c r="X110" s="486"/>
      <c r="Y110" s="486"/>
      <c r="Z110" s="486"/>
      <c r="AA110" s="486"/>
      <c r="AB110" s="486"/>
      <c r="AC110" s="486"/>
      <c r="AD110" s="486"/>
      <c r="AE110" s="486"/>
      <c r="AF110" s="486"/>
      <c r="AG110" s="486"/>
      <c r="AH110" s="486"/>
      <c r="AI110" s="486"/>
      <c r="AJ110" s="486"/>
      <c r="AK110" s="486"/>
      <c r="AL110" s="486"/>
      <c r="AM110" s="486"/>
      <c r="AN110" s="486"/>
      <c r="AO110" s="486"/>
      <c r="AP110" s="486"/>
      <c r="AQ110" s="486"/>
      <c r="AR110" s="486"/>
      <c r="AS110" s="486"/>
      <c r="AT110" s="486"/>
      <c r="AU110" s="486"/>
      <c r="AV110" s="486"/>
      <c r="AW110" s="486"/>
      <c r="AX110" s="486"/>
      <c r="AY110" s="486"/>
      <c r="AZ110" s="486"/>
      <c r="BA110" s="486"/>
      <c r="BB110" s="504"/>
      <c r="BC110" s="504"/>
      <c r="BD110" s="504"/>
      <c r="BE110" s="504"/>
      <c r="BF110" s="504"/>
      <c r="BG110" s="504"/>
      <c r="BH110" s="504"/>
      <c r="BI110" s="504"/>
      <c r="BJ110" s="504"/>
      <c r="BK110" s="504"/>
      <c r="BL110" s="504"/>
      <c r="BM110" s="504"/>
      <c r="BN110" s="504"/>
      <c r="BO110" s="504"/>
      <c r="BP110" s="504"/>
      <c r="BQ110" s="504"/>
      <c r="BR110" s="504"/>
      <c r="BS110" s="504"/>
      <c r="BT110" s="504"/>
      <c r="BU110" s="504"/>
      <c r="BV110" s="504"/>
      <c r="BW110" s="504"/>
      <c r="BX110" s="504"/>
      <c r="BY110" s="504"/>
      <c r="BZ110" s="504"/>
      <c r="CA110" s="504"/>
      <c r="CB110" s="504"/>
      <c r="CC110" s="504"/>
      <c r="CD110" s="504"/>
      <c r="CE110" s="504"/>
      <c r="CF110" s="504"/>
    </row>
    <row r="111" spans="2:84" s="503" customFormat="1" ht="15.75" thickBot="1" x14ac:dyDescent="0.3">
      <c r="B111" s="507">
        <v>44256</v>
      </c>
      <c r="C111" s="505">
        <v>1914957</v>
      </c>
      <c r="D111" s="506">
        <v>65618</v>
      </c>
      <c r="E111" s="505">
        <v>12641</v>
      </c>
      <c r="F111" s="508">
        <v>407</v>
      </c>
      <c r="G111" s="486"/>
      <c r="H111" s="486"/>
      <c r="I111" s="486"/>
      <c r="J111" s="486"/>
      <c r="K111" s="486"/>
      <c r="L111" s="486"/>
      <c r="M111" s="486"/>
      <c r="N111" s="486"/>
      <c r="O111" s="486"/>
      <c r="P111" s="486"/>
      <c r="Q111" s="486"/>
      <c r="R111" s="486"/>
      <c r="S111" s="486"/>
      <c r="T111" s="486"/>
      <c r="U111" s="486"/>
      <c r="V111" s="486"/>
      <c r="W111" s="486"/>
      <c r="X111" s="486"/>
      <c r="Y111" s="486"/>
      <c r="Z111" s="486"/>
      <c r="AA111" s="486"/>
      <c r="AB111" s="486"/>
      <c r="AC111" s="486"/>
      <c r="AD111" s="486"/>
      <c r="AE111" s="486"/>
      <c r="AF111" s="486"/>
      <c r="AG111" s="486"/>
      <c r="AH111" s="486"/>
      <c r="AI111" s="486"/>
      <c r="AJ111" s="486"/>
      <c r="AK111" s="486"/>
      <c r="AL111" s="486"/>
      <c r="AM111" s="486"/>
      <c r="AN111" s="486"/>
      <c r="AO111" s="486"/>
      <c r="AP111" s="486"/>
      <c r="AQ111" s="486"/>
      <c r="AR111" s="486"/>
      <c r="AS111" s="486"/>
      <c r="AT111" s="486"/>
      <c r="AU111" s="486"/>
      <c r="AV111" s="486"/>
      <c r="AW111" s="486"/>
      <c r="AX111" s="486"/>
      <c r="AY111" s="486"/>
      <c r="AZ111" s="486"/>
      <c r="BA111" s="486"/>
      <c r="BB111" s="504"/>
      <c r="BC111" s="504"/>
      <c r="BD111" s="504"/>
      <c r="BE111" s="504"/>
      <c r="BF111" s="504"/>
      <c r="BG111" s="504"/>
      <c r="BH111" s="504"/>
      <c r="BI111" s="504"/>
      <c r="BJ111" s="504"/>
      <c r="BK111" s="504"/>
      <c r="BL111" s="504"/>
      <c r="BM111" s="504"/>
      <c r="BN111" s="504"/>
      <c r="BO111" s="504"/>
      <c r="BP111" s="504"/>
      <c r="BQ111" s="504"/>
      <c r="BR111" s="504"/>
      <c r="BS111" s="504"/>
      <c r="BT111" s="504"/>
      <c r="BU111" s="504"/>
      <c r="BV111" s="504"/>
      <c r="BW111" s="504"/>
      <c r="BX111" s="504"/>
      <c r="BY111" s="504"/>
      <c r="BZ111" s="504"/>
      <c r="CA111" s="504"/>
      <c r="CB111" s="504"/>
      <c r="CC111" s="504"/>
      <c r="CD111" s="504"/>
      <c r="CE111" s="504"/>
      <c r="CF111" s="504"/>
    </row>
    <row r="112" spans="2:84" s="503" customFormat="1" ht="15.75" thickBot="1" x14ac:dyDescent="0.3">
      <c r="B112" s="507">
        <v>44287</v>
      </c>
      <c r="C112" s="505">
        <v>1957958</v>
      </c>
      <c r="D112" s="506">
        <v>62552</v>
      </c>
      <c r="E112" s="505">
        <v>12667</v>
      </c>
      <c r="F112" s="508">
        <v>408</v>
      </c>
      <c r="G112" s="486"/>
      <c r="H112" s="486"/>
      <c r="I112" s="486"/>
      <c r="J112" s="486"/>
      <c r="K112" s="486"/>
      <c r="L112" s="486"/>
      <c r="M112" s="486"/>
      <c r="N112" s="486"/>
      <c r="O112" s="486"/>
      <c r="P112" s="486"/>
      <c r="Q112" s="486"/>
      <c r="R112" s="486"/>
      <c r="S112" s="486"/>
      <c r="T112" s="486"/>
      <c r="U112" s="486"/>
      <c r="V112" s="486"/>
      <c r="W112" s="486"/>
      <c r="X112" s="486"/>
      <c r="Y112" s="486"/>
      <c r="Z112" s="486"/>
      <c r="AA112" s="486"/>
      <c r="AB112" s="486"/>
      <c r="AC112" s="486"/>
      <c r="AD112" s="486"/>
      <c r="AE112" s="486"/>
      <c r="AF112" s="486"/>
      <c r="AG112" s="486"/>
      <c r="AH112" s="486"/>
      <c r="AI112" s="486"/>
      <c r="AJ112" s="486"/>
      <c r="AK112" s="486"/>
      <c r="AL112" s="486"/>
      <c r="AM112" s="486"/>
      <c r="AN112" s="486"/>
      <c r="AO112" s="486"/>
      <c r="AP112" s="486"/>
      <c r="AQ112" s="486"/>
      <c r="AR112" s="486"/>
      <c r="AS112" s="486"/>
      <c r="AT112" s="486"/>
      <c r="AU112" s="486"/>
      <c r="AV112" s="486"/>
      <c r="AW112" s="486"/>
      <c r="AX112" s="486"/>
      <c r="AY112" s="486"/>
      <c r="AZ112" s="486"/>
      <c r="BA112" s="486"/>
      <c r="BB112" s="504"/>
      <c r="BC112" s="504"/>
      <c r="BD112" s="504"/>
      <c r="BE112" s="504"/>
      <c r="BF112" s="504"/>
      <c r="BG112" s="504"/>
      <c r="BH112" s="504"/>
      <c r="BI112" s="504"/>
      <c r="BJ112" s="504"/>
      <c r="BK112" s="504"/>
      <c r="BL112" s="504"/>
      <c r="BM112" s="504"/>
      <c r="BN112" s="504"/>
      <c r="BO112" s="504"/>
      <c r="BP112" s="504"/>
      <c r="BQ112" s="504"/>
      <c r="BR112" s="504"/>
      <c r="BS112" s="504"/>
      <c r="BT112" s="504"/>
      <c r="BU112" s="504"/>
      <c r="BV112" s="504"/>
      <c r="BW112" s="504"/>
      <c r="BX112" s="504"/>
      <c r="BY112" s="504"/>
      <c r="BZ112" s="504"/>
      <c r="CA112" s="504"/>
      <c r="CB112" s="504"/>
      <c r="CC112" s="504"/>
      <c r="CD112" s="504"/>
      <c r="CE112" s="504"/>
      <c r="CF112" s="504"/>
    </row>
    <row r="113" spans="2:84" s="503" customFormat="1" ht="15.75" thickBot="1" x14ac:dyDescent="0.3">
      <c r="B113" s="507">
        <v>44317</v>
      </c>
      <c r="C113" s="505">
        <v>1899646</v>
      </c>
      <c r="D113" s="506">
        <v>60523</v>
      </c>
      <c r="E113" s="505">
        <v>12315</v>
      </c>
      <c r="F113" s="508">
        <v>408</v>
      </c>
      <c r="G113" s="486"/>
      <c r="H113" s="486"/>
      <c r="I113" s="486"/>
      <c r="J113" s="486"/>
      <c r="K113" s="486"/>
      <c r="L113" s="486"/>
      <c r="M113" s="486"/>
      <c r="N113" s="486"/>
      <c r="O113" s="486"/>
      <c r="P113" s="486"/>
      <c r="Q113" s="486"/>
      <c r="R113" s="486"/>
      <c r="S113" s="486"/>
      <c r="T113" s="486"/>
      <c r="U113" s="486"/>
      <c r="V113" s="486"/>
      <c r="W113" s="486"/>
      <c r="X113" s="486"/>
      <c r="Y113" s="486"/>
      <c r="Z113" s="486"/>
      <c r="AA113" s="486"/>
      <c r="AB113" s="486"/>
      <c r="AC113" s="486"/>
      <c r="AD113" s="486"/>
      <c r="AE113" s="486"/>
      <c r="AF113" s="486"/>
      <c r="AG113" s="486"/>
      <c r="AH113" s="486"/>
      <c r="AI113" s="486"/>
      <c r="AJ113" s="486"/>
      <c r="AK113" s="486"/>
      <c r="AL113" s="486"/>
      <c r="AM113" s="486"/>
      <c r="AN113" s="486"/>
      <c r="AO113" s="486"/>
      <c r="AP113" s="486"/>
      <c r="AQ113" s="486"/>
      <c r="AR113" s="486"/>
      <c r="AS113" s="486"/>
      <c r="AT113" s="486"/>
      <c r="AU113" s="486"/>
      <c r="AV113" s="486"/>
      <c r="AW113" s="486"/>
      <c r="AX113" s="486"/>
      <c r="AY113" s="486"/>
      <c r="AZ113" s="486"/>
      <c r="BA113" s="486"/>
      <c r="BB113" s="504"/>
      <c r="BC113" s="504"/>
      <c r="BD113" s="504"/>
      <c r="BE113" s="504"/>
      <c r="BF113" s="504"/>
      <c r="BG113" s="504"/>
      <c r="BH113" s="504"/>
      <c r="BI113" s="504"/>
      <c r="BJ113" s="504"/>
      <c r="BK113" s="504"/>
      <c r="BL113" s="504"/>
      <c r="BM113" s="504"/>
      <c r="BN113" s="504"/>
      <c r="BO113" s="504"/>
      <c r="BP113" s="504"/>
      <c r="BQ113" s="504"/>
      <c r="BR113" s="504"/>
      <c r="BS113" s="504"/>
      <c r="BT113" s="504"/>
      <c r="BU113" s="504"/>
      <c r="BV113" s="504"/>
      <c r="BW113" s="504"/>
      <c r="BX113" s="504"/>
      <c r="BY113" s="504"/>
      <c r="BZ113" s="504"/>
      <c r="CA113" s="504"/>
      <c r="CB113" s="504"/>
      <c r="CC113" s="504"/>
      <c r="CD113" s="504"/>
      <c r="CE113" s="504"/>
      <c r="CF113" s="504"/>
    </row>
    <row r="114" spans="2:84" s="503" customFormat="1" ht="15.75" thickBot="1" x14ac:dyDescent="0.3">
      <c r="B114" s="507">
        <v>44348</v>
      </c>
      <c r="C114" s="505">
        <v>1849352</v>
      </c>
      <c r="D114" s="506">
        <v>58674</v>
      </c>
      <c r="E114" s="505">
        <v>12258</v>
      </c>
      <c r="F114" s="508">
        <v>408</v>
      </c>
      <c r="G114" s="486"/>
      <c r="H114" s="486"/>
      <c r="I114" s="486"/>
      <c r="J114" s="486"/>
      <c r="K114" s="486"/>
      <c r="L114" s="486"/>
      <c r="M114" s="486"/>
      <c r="N114" s="486"/>
      <c r="O114" s="486"/>
      <c r="P114" s="486"/>
      <c r="Q114" s="486"/>
      <c r="R114" s="486"/>
      <c r="S114" s="486"/>
      <c r="T114" s="486"/>
      <c r="U114" s="486"/>
      <c r="V114" s="486"/>
      <c r="W114" s="486"/>
      <c r="X114" s="486"/>
      <c r="Y114" s="486"/>
      <c r="Z114" s="486"/>
      <c r="AA114" s="486"/>
      <c r="AB114" s="486"/>
      <c r="AC114" s="486"/>
      <c r="AD114" s="486"/>
      <c r="AE114" s="486"/>
      <c r="AF114" s="486"/>
      <c r="AG114" s="486"/>
      <c r="AH114" s="486"/>
      <c r="AI114" s="486"/>
      <c r="AJ114" s="486"/>
      <c r="AK114" s="486"/>
      <c r="AL114" s="486"/>
      <c r="AM114" s="486"/>
      <c r="AN114" s="486"/>
      <c r="AO114" s="486"/>
      <c r="AP114" s="486"/>
      <c r="AQ114" s="486"/>
      <c r="AR114" s="486"/>
      <c r="AS114" s="486"/>
      <c r="AT114" s="486"/>
      <c r="AU114" s="486"/>
      <c r="AV114" s="486"/>
      <c r="AW114" s="486"/>
      <c r="AX114" s="486"/>
      <c r="AY114" s="486"/>
      <c r="AZ114" s="486"/>
      <c r="BA114" s="486"/>
      <c r="BB114" s="504"/>
      <c r="BC114" s="504"/>
      <c r="BD114" s="504"/>
      <c r="BE114" s="504"/>
      <c r="BF114" s="504"/>
      <c r="BG114" s="504"/>
      <c r="BH114" s="504"/>
      <c r="BI114" s="504"/>
      <c r="BJ114" s="504"/>
      <c r="BK114" s="504"/>
      <c r="BL114" s="504"/>
      <c r="BM114" s="504"/>
      <c r="BN114" s="504"/>
      <c r="BO114" s="504"/>
      <c r="BP114" s="504"/>
      <c r="BQ114" s="504"/>
      <c r="BR114" s="504"/>
      <c r="BS114" s="504"/>
      <c r="BT114" s="504"/>
      <c r="BU114" s="504"/>
      <c r="BV114" s="504"/>
      <c r="BW114" s="504"/>
      <c r="BX114" s="504"/>
      <c r="BY114" s="504"/>
      <c r="BZ114" s="504"/>
      <c r="CA114" s="504"/>
      <c r="CB114" s="504"/>
      <c r="CC114" s="504"/>
      <c r="CD114" s="504"/>
      <c r="CE114" s="504"/>
      <c r="CF114" s="504"/>
    </row>
    <row r="115" spans="2:84" s="503" customFormat="1" ht="15.75" thickBot="1" x14ac:dyDescent="0.3">
      <c r="B115" s="507">
        <v>44378</v>
      </c>
      <c r="C115" s="505">
        <v>1812646</v>
      </c>
      <c r="D115" s="506">
        <v>57136</v>
      </c>
      <c r="E115" s="505">
        <v>12135</v>
      </c>
      <c r="F115" s="508">
        <v>408</v>
      </c>
      <c r="G115" s="486"/>
      <c r="H115" s="486"/>
      <c r="I115" s="486"/>
      <c r="J115" s="486"/>
      <c r="K115" s="486"/>
      <c r="L115" s="486"/>
      <c r="M115" s="486"/>
      <c r="N115" s="486"/>
      <c r="O115" s="486"/>
      <c r="P115" s="486"/>
      <c r="Q115" s="486"/>
      <c r="R115" s="486"/>
      <c r="S115" s="486"/>
      <c r="T115" s="486"/>
      <c r="U115" s="486"/>
      <c r="V115" s="486"/>
      <c r="W115" s="486"/>
      <c r="X115" s="486"/>
      <c r="Y115" s="486"/>
      <c r="Z115" s="486"/>
      <c r="AA115" s="486"/>
      <c r="AB115" s="486"/>
      <c r="AC115" s="486"/>
      <c r="AD115" s="486"/>
      <c r="AE115" s="486"/>
      <c r="AF115" s="486"/>
      <c r="AG115" s="486"/>
      <c r="AH115" s="486"/>
      <c r="AI115" s="486"/>
      <c r="AJ115" s="486"/>
      <c r="AK115" s="486"/>
      <c r="AL115" s="486"/>
      <c r="AM115" s="486"/>
      <c r="AN115" s="486"/>
      <c r="AO115" s="486"/>
      <c r="AP115" s="486"/>
      <c r="AQ115" s="486"/>
      <c r="AR115" s="486"/>
      <c r="AS115" s="486"/>
      <c r="AT115" s="486"/>
      <c r="AU115" s="486"/>
      <c r="AV115" s="486"/>
      <c r="AW115" s="486"/>
      <c r="AX115" s="486"/>
      <c r="AY115" s="486"/>
      <c r="AZ115" s="486"/>
      <c r="BA115" s="486"/>
      <c r="BB115" s="504"/>
      <c r="BC115" s="504"/>
      <c r="BD115" s="504"/>
      <c r="BE115" s="504"/>
      <c r="BF115" s="504"/>
      <c r="BG115" s="504"/>
      <c r="BH115" s="504"/>
      <c r="BI115" s="504"/>
      <c r="BJ115" s="504"/>
      <c r="BK115" s="504"/>
      <c r="BL115" s="504"/>
      <c r="BM115" s="504"/>
      <c r="BN115" s="504"/>
      <c r="BO115" s="504"/>
      <c r="BP115" s="504"/>
      <c r="BQ115" s="504"/>
      <c r="BR115" s="504"/>
      <c r="BS115" s="504"/>
      <c r="BT115" s="504"/>
      <c r="BU115" s="504"/>
      <c r="BV115" s="504"/>
      <c r="BW115" s="504"/>
      <c r="BX115" s="504"/>
      <c r="BY115" s="504"/>
      <c r="BZ115" s="504"/>
      <c r="CA115" s="504"/>
      <c r="CB115" s="504"/>
      <c r="CC115" s="504"/>
      <c r="CD115" s="504"/>
      <c r="CE115" s="504"/>
      <c r="CF115" s="504"/>
    </row>
    <row r="116" spans="2:84" s="503" customFormat="1" ht="15.75" thickBot="1" x14ac:dyDescent="0.3">
      <c r="B116" s="507">
        <v>44409</v>
      </c>
      <c r="C116" s="505">
        <v>1814059</v>
      </c>
      <c r="D116" s="506">
        <v>57051</v>
      </c>
      <c r="E116" s="505">
        <v>11982</v>
      </c>
      <c r="F116" s="508">
        <v>408</v>
      </c>
      <c r="G116" s="486"/>
      <c r="H116" s="486"/>
      <c r="I116" s="486"/>
      <c r="J116" s="486"/>
      <c r="K116" s="486"/>
      <c r="L116" s="486"/>
      <c r="M116" s="486"/>
      <c r="N116" s="486"/>
      <c r="O116" s="486"/>
      <c r="P116" s="486"/>
      <c r="Q116" s="486"/>
      <c r="R116" s="486"/>
      <c r="S116" s="486"/>
      <c r="T116" s="486"/>
      <c r="U116" s="486"/>
      <c r="V116" s="486"/>
      <c r="W116" s="486"/>
      <c r="X116" s="486"/>
      <c r="Y116" s="486"/>
      <c r="Z116" s="486"/>
      <c r="AA116" s="486"/>
      <c r="AB116" s="486"/>
      <c r="AC116" s="486"/>
      <c r="AD116" s="486"/>
      <c r="AE116" s="486"/>
      <c r="AF116" s="486"/>
      <c r="AG116" s="486"/>
      <c r="AH116" s="486"/>
      <c r="AI116" s="486"/>
      <c r="AJ116" s="486"/>
      <c r="AK116" s="486"/>
      <c r="AL116" s="486"/>
      <c r="AM116" s="486"/>
      <c r="AN116" s="486"/>
      <c r="AO116" s="486"/>
      <c r="AP116" s="486"/>
      <c r="AQ116" s="486"/>
      <c r="AR116" s="486"/>
      <c r="AS116" s="486"/>
      <c r="AT116" s="486"/>
      <c r="AU116" s="486"/>
      <c r="AV116" s="486"/>
      <c r="AW116" s="486"/>
      <c r="AX116" s="486"/>
      <c r="AY116" s="486"/>
      <c r="AZ116" s="486"/>
      <c r="BA116" s="486"/>
      <c r="BB116" s="504"/>
      <c r="BC116" s="504"/>
      <c r="BD116" s="504"/>
      <c r="BE116" s="504"/>
      <c r="BF116" s="504"/>
      <c r="BG116" s="504"/>
      <c r="BH116" s="504"/>
      <c r="BI116" s="504"/>
      <c r="BJ116" s="504"/>
      <c r="BK116" s="504"/>
      <c r="BL116" s="504"/>
      <c r="BM116" s="504"/>
      <c r="BN116" s="504"/>
      <c r="BO116" s="504"/>
      <c r="BP116" s="504"/>
      <c r="BQ116" s="504"/>
      <c r="BR116" s="504"/>
      <c r="BS116" s="504"/>
      <c r="BT116" s="504"/>
      <c r="BU116" s="504"/>
      <c r="BV116" s="504"/>
      <c r="BW116" s="504"/>
      <c r="BX116" s="504"/>
      <c r="BY116" s="504"/>
      <c r="BZ116" s="504"/>
      <c r="CA116" s="504"/>
      <c r="CB116" s="504"/>
      <c r="CC116" s="504"/>
      <c r="CD116" s="504"/>
      <c r="CE116" s="504"/>
      <c r="CF116" s="504"/>
    </row>
    <row r="117" spans="2:84" s="503" customFormat="1" ht="15.75" thickBot="1" x14ac:dyDescent="0.3">
      <c r="B117" s="507">
        <v>44440</v>
      </c>
      <c r="C117" s="505">
        <v>1818394</v>
      </c>
      <c r="D117" s="506">
        <v>56971</v>
      </c>
      <c r="E117" s="505">
        <v>11807</v>
      </c>
      <c r="F117" s="508">
        <v>401</v>
      </c>
      <c r="G117" s="486"/>
      <c r="H117" s="486"/>
      <c r="I117" s="486"/>
      <c r="J117" s="486"/>
      <c r="K117" s="486"/>
      <c r="L117" s="486"/>
      <c r="M117" s="486"/>
      <c r="N117" s="486"/>
      <c r="O117" s="486"/>
      <c r="P117" s="486"/>
      <c r="Q117" s="486"/>
      <c r="R117" s="486"/>
      <c r="S117" s="486"/>
      <c r="T117" s="486"/>
      <c r="U117" s="486"/>
      <c r="V117" s="486"/>
      <c r="W117" s="486"/>
      <c r="X117" s="486"/>
      <c r="Y117" s="486"/>
      <c r="Z117" s="486"/>
      <c r="AA117" s="486"/>
      <c r="AB117" s="486"/>
      <c r="AC117" s="486"/>
      <c r="AD117" s="486"/>
      <c r="AE117" s="486"/>
      <c r="AF117" s="486"/>
      <c r="AG117" s="486"/>
      <c r="AH117" s="486"/>
      <c r="AI117" s="486"/>
      <c r="AJ117" s="486"/>
      <c r="AK117" s="486"/>
      <c r="AL117" s="486"/>
      <c r="AM117" s="486"/>
      <c r="AN117" s="486"/>
      <c r="AO117" s="486"/>
      <c r="AP117" s="486"/>
      <c r="AQ117" s="486"/>
      <c r="AR117" s="486"/>
      <c r="AS117" s="486"/>
      <c r="AT117" s="486"/>
      <c r="AU117" s="486"/>
      <c r="AV117" s="486"/>
      <c r="AW117" s="486"/>
      <c r="AX117" s="486"/>
      <c r="AY117" s="486"/>
      <c r="AZ117" s="486"/>
      <c r="BA117" s="486"/>
      <c r="BB117" s="504"/>
      <c r="BC117" s="504"/>
      <c r="BD117" s="504"/>
      <c r="BE117" s="504"/>
      <c r="BF117" s="504"/>
      <c r="BG117" s="504"/>
      <c r="BH117" s="504"/>
      <c r="BI117" s="504"/>
      <c r="BJ117" s="504"/>
      <c r="BK117" s="504"/>
      <c r="BL117" s="504"/>
      <c r="BM117" s="504"/>
      <c r="BN117" s="504"/>
      <c r="BO117" s="504"/>
      <c r="BP117" s="504"/>
      <c r="BQ117" s="504"/>
      <c r="BR117" s="504"/>
      <c r="BS117" s="504"/>
      <c r="BT117" s="504"/>
      <c r="BU117" s="504"/>
      <c r="BV117" s="504"/>
      <c r="BW117" s="504"/>
      <c r="BX117" s="504"/>
      <c r="BY117" s="504"/>
      <c r="BZ117" s="504"/>
      <c r="CA117" s="504"/>
      <c r="CB117" s="504"/>
      <c r="CC117" s="504"/>
      <c r="CD117" s="504"/>
      <c r="CE117" s="504"/>
      <c r="CF117" s="504"/>
    </row>
    <row r="118" spans="2:84" s="503" customFormat="1" ht="15.75" thickBot="1" x14ac:dyDescent="0.3">
      <c r="B118" s="507">
        <v>44470</v>
      </c>
      <c r="C118" s="505">
        <v>1814606</v>
      </c>
      <c r="D118" s="506">
        <v>56270</v>
      </c>
      <c r="E118" s="505">
        <v>11707</v>
      </c>
      <c r="F118" s="508">
        <v>400</v>
      </c>
      <c r="G118" s="486"/>
      <c r="H118" s="486"/>
      <c r="I118" s="486"/>
      <c r="J118" s="486"/>
      <c r="K118" s="486"/>
      <c r="L118" s="486"/>
      <c r="M118" s="486"/>
      <c r="N118" s="486"/>
      <c r="O118" s="486"/>
      <c r="P118" s="486"/>
      <c r="Q118" s="486"/>
      <c r="R118" s="486"/>
      <c r="S118" s="486"/>
      <c r="T118" s="486"/>
      <c r="U118" s="486"/>
      <c r="V118" s="486"/>
      <c r="W118" s="486"/>
      <c r="X118" s="486"/>
      <c r="Y118" s="486"/>
      <c r="Z118" s="486"/>
      <c r="AA118" s="486"/>
      <c r="AB118" s="486"/>
      <c r="AC118" s="486"/>
      <c r="AD118" s="486"/>
      <c r="AE118" s="486"/>
      <c r="AF118" s="486"/>
      <c r="AG118" s="486"/>
      <c r="AH118" s="486"/>
      <c r="AI118" s="486"/>
      <c r="AJ118" s="486"/>
      <c r="AK118" s="486"/>
      <c r="AL118" s="486"/>
      <c r="AM118" s="486"/>
      <c r="AN118" s="486"/>
      <c r="AO118" s="486"/>
      <c r="AP118" s="486"/>
      <c r="AQ118" s="486"/>
      <c r="AR118" s="486"/>
      <c r="AS118" s="486"/>
      <c r="AT118" s="486"/>
      <c r="AU118" s="486"/>
      <c r="AV118" s="486"/>
      <c r="AW118" s="486"/>
      <c r="AX118" s="486"/>
      <c r="AY118" s="486"/>
      <c r="AZ118" s="486"/>
      <c r="BA118" s="486"/>
      <c r="BB118" s="504"/>
      <c r="BC118" s="504"/>
      <c r="BD118" s="504"/>
      <c r="BE118" s="504"/>
      <c r="BF118" s="504"/>
      <c r="BG118" s="504"/>
      <c r="BH118" s="504"/>
      <c r="BI118" s="504"/>
      <c r="BJ118" s="504"/>
      <c r="BK118" s="504"/>
      <c r="BL118" s="504"/>
      <c r="BM118" s="504"/>
      <c r="BN118" s="504"/>
      <c r="BO118" s="504"/>
      <c r="BP118" s="504"/>
      <c r="BQ118" s="504"/>
      <c r="BR118" s="504"/>
      <c r="BS118" s="504"/>
      <c r="BT118" s="504"/>
      <c r="BU118" s="504"/>
      <c r="BV118" s="504"/>
      <c r="BW118" s="504"/>
      <c r="BX118" s="504"/>
      <c r="BY118" s="504"/>
      <c r="BZ118" s="504"/>
      <c r="CA118" s="504"/>
      <c r="CB118" s="504"/>
      <c r="CC118" s="504"/>
      <c r="CD118" s="504"/>
      <c r="CE118" s="504"/>
      <c r="CF118" s="504"/>
    </row>
    <row r="119" spans="2:84" ht="15.75" thickBot="1" x14ac:dyDescent="0.3">
      <c r="B119" s="507">
        <v>44501</v>
      </c>
      <c r="C119" s="505">
        <v>1803911</v>
      </c>
      <c r="D119" s="506">
        <v>55573</v>
      </c>
      <c r="E119" s="505">
        <v>13945</v>
      </c>
      <c r="F119" s="508">
        <v>643</v>
      </c>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c r="AV119" s="9"/>
      <c r="AW119" s="9"/>
      <c r="AX119" s="9"/>
      <c r="AY119" s="9"/>
      <c r="AZ119" s="9"/>
      <c r="BA119" s="9"/>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row>
    <row r="120" spans="2:84" ht="15.75" thickBot="1" x14ac:dyDescent="0.3">
      <c r="B120" s="507">
        <v>44531</v>
      </c>
      <c r="C120" s="505">
        <v>1780397</v>
      </c>
      <c r="D120" s="506">
        <v>54517</v>
      </c>
      <c r="E120" s="505">
        <v>11352</v>
      </c>
      <c r="F120" s="508">
        <v>400</v>
      </c>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9"/>
      <c r="AN120" s="9"/>
      <c r="AO120" s="9"/>
      <c r="AP120" s="9"/>
      <c r="AQ120" s="9"/>
      <c r="AR120" s="9"/>
      <c r="AS120" s="9"/>
      <c r="AT120" s="9"/>
      <c r="AU120" s="9"/>
      <c r="AV120" s="9"/>
      <c r="AW120" s="9"/>
      <c r="AX120" s="9"/>
      <c r="AY120" s="9"/>
      <c r="AZ120" s="9"/>
      <c r="BA120" s="9"/>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row>
    <row r="121" spans="2:84" ht="15.75" thickBot="1" x14ac:dyDescent="0.3">
      <c r="B121" s="507">
        <v>44562</v>
      </c>
      <c r="C121" s="505">
        <v>1772467</v>
      </c>
      <c r="D121" s="506">
        <v>53889</v>
      </c>
      <c r="E121" s="505">
        <v>11250</v>
      </c>
      <c r="F121" s="508">
        <v>400</v>
      </c>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c r="AV121" s="9"/>
      <c r="AW121" s="9"/>
      <c r="AX121" s="9"/>
      <c r="AY121" s="9"/>
      <c r="AZ121" s="9"/>
      <c r="BA121" s="9"/>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row>
    <row r="122" spans="2:84" ht="15.75" thickBot="1" x14ac:dyDescent="0.3">
      <c r="B122" s="507">
        <v>44593</v>
      </c>
      <c r="C122" s="505">
        <v>1755450</v>
      </c>
      <c r="D122" s="506">
        <v>53037</v>
      </c>
      <c r="E122" s="505">
        <v>11298</v>
      </c>
      <c r="F122" s="508">
        <v>400</v>
      </c>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c r="AY122" s="9"/>
      <c r="AZ122" s="9"/>
      <c r="BA122" s="9"/>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row>
    <row r="123" spans="2:84" ht="15.75" thickBot="1" x14ac:dyDescent="0.3">
      <c r="B123" s="507">
        <v>44621</v>
      </c>
      <c r="C123" s="505">
        <v>1710229</v>
      </c>
      <c r="D123" s="506">
        <v>51095</v>
      </c>
      <c r="E123" s="505">
        <v>11221</v>
      </c>
      <c r="F123" s="508">
        <v>400</v>
      </c>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c r="AY123" s="9"/>
      <c r="AZ123" s="9"/>
      <c r="BA123" s="9"/>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row>
    <row r="124" spans="2:84" ht="15.75" thickBot="1" x14ac:dyDescent="0.3">
      <c r="B124" s="507">
        <v>44652</v>
      </c>
      <c r="C124" s="505">
        <v>1709611</v>
      </c>
      <c r="D124" s="506">
        <v>49881</v>
      </c>
      <c r="E124" s="505">
        <v>10929</v>
      </c>
      <c r="F124" s="508">
        <v>400</v>
      </c>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c r="AY124" s="9"/>
      <c r="AZ124" s="9"/>
      <c r="BA124" s="9"/>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row>
    <row r="125" spans="2:84" ht="15.75" thickBot="1" x14ac:dyDescent="0.3">
      <c r="B125" s="507">
        <v>44682</v>
      </c>
      <c r="C125" s="505">
        <v>1694869</v>
      </c>
      <c r="D125" s="506">
        <v>49129</v>
      </c>
      <c r="E125" s="505">
        <v>10827</v>
      </c>
      <c r="F125" s="508">
        <v>400</v>
      </c>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c r="AV125" s="9"/>
      <c r="AW125" s="9"/>
      <c r="AX125" s="9"/>
      <c r="AY125" s="9"/>
      <c r="AZ125" s="9"/>
      <c r="BA125" s="9"/>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row>
    <row r="126" spans="2:84" s="503" customFormat="1" ht="15.75" thickBot="1" x14ac:dyDescent="0.3">
      <c r="B126" s="507">
        <v>44713</v>
      </c>
      <c r="C126" s="505">
        <v>1678560</v>
      </c>
      <c r="D126" s="506">
        <v>48134</v>
      </c>
      <c r="E126" s="505">
        <v>10787</v>
      </c>
      <c r="F126" s="508">
        <v>400</v>
      </c>
      <c r="G126" s="486"/>
      <c r="H126" s="486"/>
      <c r="I126" s="486"/>
      <c r="J126" s="486"/>
      <c r="K126" s="486"/>
      <c r="L126" s="486"/>
      <c r="M126" s="486"/>
      <c r="N126" s="486"/>
      <c r="O126" s="486"/>
      <c r="P126" s="486"/>
      <c r="Q126" s="486"/>
      <c r="R126" s="486"/>
      <c r="S126" s="486"/>
      <c r="T126" s="486"/>
      <c r="U126" s="486"/>
      <c r="V126" s="486"/>
      <c r="W126" s="486"/>
      <c r="X126" s="486"/>
      <c r="Y126" s="486"/>
      <c r="Z126" s="486"/>
      <c r="AA126" s="486"/>
      <c r="AB126" s="486"/>
      <c r="AC126" s="486"/>
      <c r="AD126" s="486"/>
      <c r="AE126" s="486"/>
      <c r="AF126" s="486"/>
      <c r="AG126" s="486"/>
      <c r="AH126" s="486"/>
      <c r="AI126" s="486"/>
      <c r="AJ126" s="486"/>
      <c r="AK126" s="486"/>
      <c r="AL126" s="486"/>
      <c r="AM126" s="486"/>
      <c r="AN126" s="486"/>
      <c r="AO126" s="486"/>
      <c r="AP126" s="486"/>
      <c r="AQ126" s="486"/>
      <c r="AR126" s="486"/>
      <c r="AS126" s="486"/>
      <c r="AT126" s="486"/>
      <c r="AU126" s="486"/>
      <c r="AV126" s="486"/>
      <c r="AW126" s="486"/>
      <c r="AX126" s="486"/>
      <c r="AY126" s="486"/>
      <c r="AZ126" s="486"/>
      <c r="BA126" s="486"/>
      <c r="BB126" s="504"/>
      <c r="BC126" s="504"/>
      <c r="BD126" s="504"/>
      <c r="BE126" s="504"/>
      <c r="BF126" s="504"/>
      <c r="BG126" s="504"/>
      <c r="BH126" s="504"/>
      <c r="BI126" s="504"/>
      <c r="BJ126" s="504"/>
      <c r="BK126" s="504"/>
      <c r="BL126" s="504"/>
      <c r="BM126" s="504"/>
      <c r="BN126" s="504"/>
      <c r="BO126" s="504"/>
      <c r="BP126" s="504"/>
      <c r="BQ126" s="504"/>
      <c r="BR126" s="504"/>
      <c r="BS126" s="504"/>
      <c r="BT126" s="504"/>
      <c r="BU126" s="504"/>
      <c r="BV126" s="504"/>
      <c r="BW126" s="504"/>
      <c r="BX126" s="504"/>
      <c r="BY126" s="504"/>
      <c r="BZ126" s="504"/>
      <c r="CA126" s="504"/>
      <c r="CB126" s="504"/>
      <c r="CC126" s="504"/>
      <c r="CD126" s="504"/>
      <c r="CE126" s="504"/>
      <c r="CF126" s="504"/>
    </row>
    <row r="127" spans="2:84" s="503" customFormat="1" ht="15.75" thickBot="1" x14ac:dyDescent="0.3">
      <c r="B127" s="507">
        <v>44743</v>
      </c>
      <c r="C127" s="505">
        <v>1660505</v>
      </c>
      <c r="D127" s="506">
        <v>47381</v>
      </c>
      <c r="E127" s="505">
        <v>10540</v>
      </c>
      <c r="F127" s="508">
        <v>399</v>
      </c>
      <c r="G127" s="486"/>
      <c r="H127" s="486"/>
      <c r="I127" s="486"/>
      <c r="J127" s="486"/>
      <c r="K127" s="486"/>
      <c r="L127" s="486"/>
      <c r="M127" s="486"/>
      <c r="N127" s="486"/>
      <c r="O127" s="486"/>
      <c r="P127" s="486"/>
      <c r="Q127" s="486"/>
      <c r="R127" s="486"/>
      <c r="S127" s="486"/>
      <c r="T127" s="486"/>
      <c r="U127" s="486"/>
      <c r="V127" s="486"/>
      <c r="W127" s="486"/>
      <c r="X127" s="486"/>
      <c r="Y127" s="486"/>
      <c r="Z127" s="486"/>
      <c r="AA127" s="486"/>
      <c r="AB127" s="486"/>
      <c r="AC127" s="486"/>
      <c r="AD127" s="486"/>
      <c r="AE127" s="486"/>
      <c r="AF127" s="486"/>
      <c r="AG127" s="486"/>
      <c r="AH127" s="486"/>
      <c r="AI127" s="486"/>
      <c r="AJ127" s="486"/>
      <c r="AK127" s="486"/>
      <c r="AL127" s="486"/>
      <c r="AM127" s="486"/>
      <c r="AN127" s="486"/>
      <c r="AO127" s="486"/>
      <c r="AP127" s="486"/>
      <c r="AQ127" s="486"/>
      <c r="AR127" s="486"/>
      <c r="AS127" s="486"/>
      <c r="AT127" s="486"/>
      <c r="AU127" s="486"/>
      <c r="AV127" s="486"/>
      <c r="AW127" s="486"/>
      <c r="AX127" s="486"/>
      <c r="AY127" s="486"/>
      <c r="AZ127" s="486"/>
      <c r="BA127" s="486"/>
      <c r="BB127" s="504"/>
      <c r="BC127" s="504"/>
      <c r="BD127" s="504"/>
      <c r="BE127" s="504"/>
      <c r="BF127" s="504"/>
      <c r="BG127" s="504"/>
      <c r="BH127" s="504"/>
      <c r="BI127" s="504"/>
      <c r="BJ127" s="504"/>
      <c r="BK127" s="504"/>
      <c r="BL127" s="504"/>
      <c r="BM127" s="504"/>
      <c r="BN127" s="504"/>
      <c r="BO127" s="504"/>
      <c r="BP127" s="504"/>
      <c r="BQ127" s="504"/>
      <c r="BR127" s="504"/>
      <c r="BS127" s="504"/>
      <c r="BT127" s="504"/>
      <c r="BU127" s="504"/>
      <c r="BV127" s="504"/>
      <c r="BW127" s="504"/>
      <c r="BX127" s="504"/>
      <c r="BY127" s="504"/>
      <c r="BZ127" s="504"/>
      <c r="CA127" s="504"/>
      <c r="CB127" s="504"/>
      <c r="CC127" s="504"/>
      <c r="CD127" s="504"/>
      <c r="CE127" s="504"/>
      <c r="CF127" s="504"/>
    </row>
    <row r="128" spans="2:84" s="503" customFormat="1" ht="15.75" thickBot="1" x14ac:dyDescent="0.3">
      <c r="B128" s="507">
        <v>44774</v>
      </c>
      <c r="C128" s="505">
        <v>1646221</v>
      </c>
      <c r="D128" s="506">
        <v>46637</v>
      </c>
      <c r="E128" s="505">
        <v>10342</v>
      </c>
      <c r="F128" s="508">
        <v>399</v>
      </c>
      <c r="G128" s="486"/>
      <c r="H128" s="486"/>
      <c r="I128" s="486"/>
      <c r="J128" s="486"/>
      <c r="K128" s="486"/>
      <c r="L128" s="486"/>
      <c r="M128" s="486"/>
      <c r="N128" s="486"/>
      <c r="O128" s="486"/>
      <c r="P128" s="486"/>
      <c r="Q128" s="486"/>
      <c r="R128" s="486"/>
      <c r="S128" s="486"/>
      <c r="T128" s="486"/>
      <c r="U128" s="486"/>
      <c r="V128" s="486"/>
      <c r="W128" s="486"/>
      <c r="X128" s="486"/>
      <c r="Y128" s="486"/>
      <c r="Z128" s="486"/>
      <c r="AA128" s="486"/>
      <c r="AB128" s="486"/>
      <c r="AC128" s="486"/>
      <c r="AD128" s="486"/>
      <c r="AE128" s="486"/>
      <c r="AF128" s="486"/>
      <c r="AG128" s="486"/>
      <c r="AH128" s="486"/>
      <c r="AI128" s="486"/>
      <c r="AJ128" s="486"/>
      <c r="AK128" s="486"/>
      <c r="AL128" s="486"/>
      <c r="AM128" s="486"/>
      <c r="AN128" s="486"/>
      <c r="AO128" s="486"/>
      <c r="AP128" s="486"/>
      <c r="AQ128" s="486"/>
      <c r="AR128" s="486"/>
      <c r="AS128" s="486"/>
      <c r="AT128" s="486"/>
      <c r="AU128" s="486"/>
      <c r="AV128" s="486"/>
      <c r="AW128" s="486"/>
      <c r="AX128" s="486"/>
      <c r="AY128" s="486"/>
      <c r="AZ128" s="486"/>
      <c r="BA128" s="486"/>
      <c r="BB128" s="504"/>
      <c r="BC128" s="504"/>
      <c r="BD128" s="504"/>
      <c r="BE128" s="504"/>
      <c r="BF128" s="504"/>
      <c r="BG128" s="504"/>
      <c r="BH128" s="504"/>
      <c r="BI128" s="504"/>
      <c r="BJ128" s="504"/>
      <c r="BK128" s="504"/>
      <c r="BL128" s="504"/>
      <c r="BM128" s="504"/>
      <c r="BN128" s="504"/>
      <c r="BO128" s="504"/>
      <c r="BP128" s="504"/>
      <c r="BQ128" s="504"/>
      <c r="BR128" s="504"/>
      <c r="BS128" s="504"/>
      <c r="BT128" s="504"/>
      <c r="BU128" s="504"/>
      <c r="BV128" s="504"/>
      <c r="BW128" s="504"/>
      <c r="BX128" s="504"/>
      <c r="BY128" s="504"/>
      <c r="BZ128" s="504"/>
      <c r="CA128" s="504"/>
      <c r="CB128" s="504"/>
      <c r="CC128" s="504"/>
      <c r="CD128" s="504"/>
      <c r="CE128" s="504"/>
      <c r="CF128" s="504"/>
    </row>
    <row r="129" spans="2:84" s="503" customFormat="1" ht="15.75" thickBot="1" x14ac:dyDescent="0.3">
      <c r="B129" s="507">
        <v>44805</v>
      </c>
      <c r="C129" s="505">
        <v>1625726</v>
      </c>
      <c r="D129" s="506">
        <v>45840</v>
      </c>
      <c r="E129" s="505">
        <v>10213</v>
      </c>
      <c r="F129" s="508">
        <v>399</v>
      </c>
      <c r="G129" s="486"/>
      <c r="H129" s="486"/>
      <c r="I129" s="486"/>
      <c r="J129" s="486"/>
      <c r="K129" s="486"/>
      <c r="L129" s="486"/>
      <c r="M129" s="486"/>
      <c r="N129" s="486"/>
      <c r="O129" s="486"/>
      <c r="P129" s="486"/>
      <c r="Q129" s="486"/>
      <c r="R129" s="486"/>
      <c r="S129" s="486"/>
      <c r="T129" s="486"/>
      <c r="U129" s="486"/>
      <c r="V129" s="486"/>
      <c r="W129" s="486"/>
      <c r="X129" s="486"/>
      <c r="Y129" s="486"/>
      <c r="Z129" s="486"/>
      <c r="AA129" s="486"/>
      <c r="AB129" s="486"/>
      <c r="AC129" s="486"/>
      <c r="AD129" s="486"/>
      <c r="AE129" s="486"/>
      <c r="AF129" s="486"/>
      <c r="AG129" s="486"/>
      <c r="AH129" s="486"/>
      <c r="AI129" s="486"/>
      <c r="AJ129" s="486"/>
      <c r="AK129" s="486"/>
      <c r="AL129" s="486"/>
      <c r="AM129" s="486"/>
      <c r="AN129" s="486"/>
      <c r="AO129" s="486"/>
      <c r="AP129" s="486"/>
      <c r="AQ129" s="486"/>
      <c r="AR129" s="486"/>
      <c r="AS129" s="486"/>
      <c r="AT129" s="486"/>
      <c r="AU129" s="486"/>
      <c r="AV129" s="486"/>
      <c r="AW129" s="486"/>
      <c r="AX129" s="486"/>
      <c r="AY129" s="486"/>
      <c r="AZ129" s="486"/>
      <c r="BA129" s="486"/>
      <c r="BB129" s="504"/>
      <c r="BC129" s="504"/>
      <c r="BD129" s="504"/>
      <c r="BE129" s="504"/>
      <c r="BF129" s="504"/>
      <c r="BG129" s="504"/>
      <c r="BH129" s="504"/>
      <c r="BI129" s="504"/>
      <c r="BJ129" s="504"/>
      <c r="BK129" s="504"/>
      <c r="BL129" s="504"/>
      <c r="BM129" s="504"/>
      <c r="BN129" s="504"/>
      <c r="BO129" s="504"/>
      <c r="BP129" s="504"/>
      <c r="BQ129" s="504"/>
      <c r="BR129" s="504"/>
      <c r="BS129" s="504"/>
      <c r="BT129" s="504"/>
      <c r="BU129" s="504"/>
      <c r="BV129" s="504"/>
      <c r="BW129" s="504"/>
      <c r="BX129" s="504"/>
      <c r="BY129" s="504"/>
      <c r="BZ129" s="504"/>
      <c r="CA129" s="504"/>
      <c r="CB129" s="504"/>
      <c r="CC129" s="504"/>
      <c r="CD129" s="504"/>
      <c r="CE129" s="504"/>
      <c r="CF129" s="504"/>
    </row>
    <row r="130" spans="2:84" s="503" customFormat="1" ht="15.75" thickBot="1" x14ac:dyDescent="0.3">
      <c r="B130" s="507">
        <v>44835</v>
      </c>
      <c r="C130" s="505">
        <v>1607680</v>
      </c>
      <c r="D130" s="506">
        <v>45104</v>
      </c>
      <c r="E130" s="505">
        <v>10076</v>
      </c>
      <c r="F130" s="508">
        <v>399</v>
      </c>
      <c r="G130" s="486"/>
      <c r="H130" s="486"/>
      <c r="I130" s="486"/>
      <c r="J130" s="486"/>
      <c r="K130" s="486"/>
      <c r="L130" s="486"/>
      <c r="M130" s="486"/>
      <c r="N130" s="486"/>
      <c r="O130" s="486"/>
      <c r="P130" s="486"/>
      <c r="Q130" s="486"/>
      <c r="R130" s="486"/>
      <c r="S130" s="486"/>
      <c r="T130" s="486"/>
      <c r="U130" s="486"/>
      <c r="V130" s="486"/>
      <c r="W130" s="486"/>
      <c r="X130" s="486"/>
      <c r="Y130" s="486"/>
      <c r="Z130" s="486"/>
      <c r="AA130" s="486"/>
      <c r="AB130" s="486"/>
      <c r="AC130" s="486"/>
      <c r="AD130" s="486"/>
      <c r="AE130" s="486"/>
      <c r="AF130" s="486"/>
      <c r="AG130" s="486"/>
      <c r="AH130" s="486"/>
      <c r="AI130" s="486"/>
      <c r="AJ130" s="486"/>
      <c r="AK130" s="486"/>
      <c r="AL130" s="486"/>
      <c r="AM130" s="486"/>
      <c r="AN130" s="486"/>
      <c r="AO130" s="486"/>
      <c r="AP130" s="486"/>
      <c r="AQ130" s="486"/>
      <c r="AR130" s="486"/>
      <c r="AS130" s="486"/>
      <c r="AT130" s="486"/>
      <c r="AU130" s="486"/>
      <c r="AV130" s="486"/>
      <c r="AW130" s="486"/>
      <c r="AX130" s="486"/>
      <c r="AY130" s="486"/>
      <c r="AZ130" s="486"/>
      <c r="BA130" s="486"/>
      <c r="BB130" s="504"/>
      <c r="BC130" s="504"/>
      <c r="BD130" s="504"/>
      <c r="BE130" s="504"/>
      <c r="BF130" s="504"/>
      <c r="BG130" s="504"/>
      <c r="BH130" s="504"/>
      <c r="BI130" s="504"/>
      <c r="BJ130" s="504"/>
      <c r="BK130" s="504"/>
      <c r="BL130" s="504"/>
      <c r="BM130" s="504"/>
      <c r="BN130" s="504"/>
      <c r="BO130" s="504"/>
      <c r="BP130" s="504"/>
      <c r="BQ130" s="504"/>
      <c r="BR130" s="504"/>
      <c r="BS130" s="504"/>
      <c r="BT130" s="504"/>
      <c r="BU130" s="504"/>
      <c r="BV130" s="504"/>
      <c r="BW130" s="504"/>
      <c r="BX130" s="504"/>
      <c r="BY130" s="504"/>
      <c r="BZ130" s="504"/>
      <c r="CA130" s="504"/>
      <c r="CB130" s="504"/>
      <c r="CC130" s="504"/>
      <c r="CD130" s="504"/>
      <c r="CE130" s="504"/>
      <c r="CF130" s="504"/>
    </row>
    <row r="131" spans="2:84" s="503" customFormat="1" ht="15.75" thickBot="1" x14ac:dyDescent="0.3">
      <c r="B131" s="507">
        <v>44866</v>
      </c>
      <c r="C131" s="505">
        <v>1617882</v>
      </c>
      <c r="D131" s="506">
        <v>44439</v>
      </c>
      <c r="E131" s="505">
        <v>10027</v>
      </c>
      <c r="F131" s="508">
        <v>399</v>
      </c>
      <c r="G131" s="486"/>
      <c r="H131" s="486"/>
      <c r="I131" s="486"/>
      <c r="J131" s="486"/>
      <c r="K131" s="486"/>
      <c r="L131" s="486"/>
      <c r="M131" s="486"/>
      <c r="N131" s="486"/>
      <c r="O131" s="486"/>
      <c r="P131" s="486"/>
      <c r="Q131" s="486"/>
      <c r="R131" s="486"/>
      <c r="S131" s="486"/>
      <c r="T131" s="486"/>
      <c r="U131" s="486"/>
      <c r="V131" s="486"/>
      <c r="W131" s="486"/>
      <c r="X131" s="486"/>
      <c r="Y131" s="486"/>
      <c r="Z131" s="486"/>
      <c r="AA131" s="486"/>
      <c r="AB131" s="486"/>
      <c r="AC131" s="486"/>
      <c r="AD131" s="486"/>
      <c r="AE131" s="486"/>
      <c r="AF131" s="486"/>
      <c r="AG131" s="486"/>
      <c r="AH131" s="486"/>
      <c r="AI131" s="486"/>
      <c r="AJ131" s="486"/>
      <c r="AK131" s="486"/>
      <c r="AL131" s="486"/>
      <c r="AM131" s="486"/>
      <c r="AN131" s="486"/>
      <c r="AO131" s="486"/>
      <c r="AP131" s="486"/>
      <c r="AQ131" s="486"/>
      <c r="AR131" s="486"/>
      <c r="AS131" s="486"/>
      <c r="AT131" s="486"/>
      <c r="AU131" s="486"/>
      <c r="AV131" s="486"/>
      <c r="AW131" s="486"/>
      <c r="AX131" s="486"/>
      <c r="AY131" s="486"/>
      <c r="AZ131" s="486"/>
      <c r="BA131" s="486"/>
      <c r="BB131" s="504"/>
      <c r="BC131" s="504"/>
      <c r="BD131" s="504"/>
      <c r="BE131" s="504"/>
      <c r="BF131" s="504"/>
      <c r="BG131" s="504"/>
      <c r="BH131" s="504"/>
      <c r="BI131" s="504"/>
      <c r="BJ131" s="504"/>
      <c r="BK131" s="504"/>
      <c r="BL131" s="504"/>
      <c r="BM131" s="504"/>
      <c r="BN131" s="504"/>
      <c r="BO131" s="504"/>
      <c r="BP131" s="504"/>
      <c r="BQ131" s="504"/>
      <c r="BR131" s="504"/>
      <c r="BS131" s="504"/>
      <c r="BT131" s="504"/>
      <c r="BU131" s="504"/>
      <c r="BV131" s="504"/>
      <c r="BW131" s="504"/>
      <c r="BX131" s="504"/>
      <c r="BY131" s="504"/>
      <c r="BZ131" s="504"/>
      <c r="CA131" s="504"/>
      <c r="CB131" s="504"/>
      <c r="CC131" s="504"/>
      <c r="CD131" s="504"/>
      <c r="CE131" s="504"/>
      <c r="CF131" s="504"/>
    </row>
    <row r="132" spans="2:84" s="503" customFormat="1" ht="15.75" thickBot="1" x14ac:dyDescent="0.3">
      <c r="B132" s="507">
        <v>44896</v>
      </c>
      <c r="C132" s="505">
        <v>1589862</v>
      </c>
      <c r="D132" s="506">
        <v>44090</v>
      </c>
      <c r="E132" s="505">
        <v>9909</v>
      </c>
      <c r="F132" s="508">
        <v>377</v>
      </c>
      <c r="G132" s="486"/>
      <c r="H132" s="486"/>
      <c r="I132" s="486"/>
      <c r="J132" s="486"/>
      <c r="K132" s="486"/>
      <c r="L132" s="486"/>
      <c r="M132" s="486"/>
      <c r="N132" s="486"/>
      <c r="O132" s="486"/>
      <c r="P132" s="486"/>
      <c r="Q132" s="486"/>
      <c r="R132" s="486"/>
      <c r="S132" s="486"/>
      <c r="T132" s="486"/>
      <c r="U132" s="486"/>
      <c r="V132" s="486"/>
      <c r="W132" s="486"/>
      <c r="X132" s="486"/>
      <c r="Y132" s="486"/>
      <c r="Z132" s="486"/>
      <c r="AA132" s="486"/>
      <c r="AB132" s="486"/>
      <c r="AC132" s="486"/>
      <c r="AD132" s="486"/>
      <c r="AE132" s="486"/>
      <c r="AF132" s="486"/>
      <c r="AG132" s="486"/>
      <c r="AH132" s="486"/>
      <c r="AI132" s="486"/>
      <c r="AJ132" s="486"/>
      <c r="AK132" s="486"/>
      <c r="AL132" s="486"/>
      <c r="AM132" s="486"/>
      <c r="AN132" s="486"/>
      <c r="AO132" s="486"/>
      <c r="AP132" s="486"/>
      <c r="AQ132" s="486"/>
      <c r="AR132" s="486"/>
      <c r="AS132" s="486"/>
      <c r="AT132" s="486"/>
      <c r="AU132" s="486"/>
      <c r="AV132" s="486"/>
      <c r="AW132" s="486"/>
      <c r="AX132" s="486"/>
      <c r="AY132" s="486"/>
      <c r="AZ132" s="486"/>
      <c r="BA132" s="486"/>
      <c r="BB132" s="504"/>
      <c r="BC132" s="504"/>
      <c r="BD132" s="504"/>
      <c r="BE132" s="504"/>
      <c r="BF132" s="504"/>
      <c r="BG132" s="504"/>
      <c r="BH132" s="504"/>
      <c r="BI132" s="504"/>
      <c r="BJ132" s="504"/>
      <c r="BK132" s="504"/>
      <c r="BL132" s="504"/>
      <c r="BM132" s="504"/>
      <c r="BN132" s="504"/>
      <c r="BO132" s="504"/>
      <c r="BP132" s="504"/>
      <c r="BQ132" s="504"/>
      <c r="BR132" s="504"/>
      <c r="BS132" s="504"/>
      <c r="BT132" s="504"/>
      <c r="BU132" s="504"/>
      <c r="BV132" s="504"/>
      <c r="BW132" s="504"/>
      <c r="BX132" s="504"/>
      <c r="BY132" s="504"/>
      <c r="BZ132" s="504"/>
      <c r="CA132" s="504"/>
      <c r="CB132" s="504"/>
      <c r="CC132" s="504"/>
      <c r="CD132" s="504"/>
      <c r="CE132" s="504"/>
      <c r="CF132" s="504"/>
    </row>
    <row r="133" spans="2:84" s="503" customFormat="1" ht="15.75" thickBot="1" x14ac:dyDescent="0.3">
      <c r="B133" s="507">
        <v>44927</v>
      </c>
      <c r="C133" s="505">
        <v>1584223</v>
      </c>
      <c r="D133" s="506">
        <v>43786</v>
      </c>
      <c r="E133" s="505">
        <v>9825</v>
      </c>
      <c r="F133" s="508">
        <v>399</v>
      </c>
      <c r="G133" s="486"/>
      <c r="H133" s="486"/>
      <c r="I133" s="486"/>
      <c r="J133" s="486"/>
      <c r="K133" s="486"/>
      <c r="L133" s="486"/>
      <c r="M133" s="486"/>
      <c r="N133" s="486"/>
      <c r="O133" s="486"/>
      <c r="P133" s="486"/>
      <c r="Q133" s="486"/>
      <c r="R133" s="486"/>
      <c r="S133" s="486"/>
      <c r="T133" s="486"/>
      <c r="U133" s="486"/>
      <c r="V133" s="486"/>
      <c r="W133" s="486"/>
      <c r="X133" s="486"/>
      <c r="Y133" s="486"/>
      <c r="Z133" s="486"/>
      <c r="AA133" s="486"/>
      <c r="AB133" s="486"/>
      <c r="AC133" s="486"/>
      <c r="AD133" s="486"/>
      <c r="AE133" s="486"/>
      <c r="AF133" s="486"/>
      <c r="AG133" s="486"/>
      <c r="AH133" s="486"/>
      <c r="AI133" s="486"/>
      <c r="AJ133" s="486"/>
      <c r="AK133" s="486"/>
      <c r="AL133" s="486"/>
      <c r="AM133" s="486"/>
      <c r="AN133" s="486"/>
      <c r="AO133" s="486"/>
      <c r="AP133" s="486"/>
      <c r="AQ133" s="486"/>
      <c r="AR133" s="486"/>
      <c r="AS133" s="486"/>
      <c r="AT133" s="486"/>
      <c r="AU133" s="486"/>
      <c r="AV133" s="486"/>
      <c r="AW133" s="486"/>
      <c r="AX133" s="486"/>
      <c r="AY133" s="486"/>
      <c r="AZ133" s="486"/>
      <c r="BA133" s="486"/>
      <c r="BB133" s="504"/>
      <c r="BC133" s="504"/>
      <c r="BD133" s="504"/>
      <c r="BE133" s="504"/>
      <c r="BF133" s="504"/>
      <c r="BG133" s="504"/>
      <c r="BH133" s="504"/>
      <c r="BI133" s="504"/>
      <c r="BJ133" s="504"/>
      <c r="BK133" s="504"/>
      <c r="BL133" s="504"/>
      <c r="BM133" s="504"/>
      <c r="BN133" s="504"/>
      <c r="BO133" s="504"/>
      <c r="BP133" s="504"/>
      <c r="BQ133" s="504"/>
      <c r="BR133" s="504"/>
      <c r="BS133" s="504"/>
      <c r="BT133" s="504"/>
      <c r="BU133" s="504"/>
      <c r="BV133" s="504"/>
      <c r="BW133" s="504"/>
      <c r="BX133" s="504"/>
      <c r="BY133" s="504"/>
      <c r="BZ133" s="504"/>
      <c r="CA133" s="504"/>
      <c r="CB133" s="504"/>
      <c r="CC133" s="504"/>
      <c r="CD133" s="504"/>
      <c r="CE133" s="504"/>
      <c r="CF133" s="504"/>
    </row>
    <row r="134" spans="2:84" s="503" customFormat="1" ht="15.75" thickBot="1" x14ac:dyDescent="0.3">
      <c r="B134" s="507">
        <v>44958</v>
      </c>
      <c r="C134" s="505">
        <v>1572310</v>
      </c>
      <c r="D134" s="506">
        <v>43232</v>
      </c>
      <c r="E134" s="505">
        <v>9743</v>
      </c>
      <c r="F134" s="508">
        <v>399</v>
      </c>
      <c r="G134" s="486"/>
      <c r="H134" s="486"/>
      <c r="I134" s="486"/>
      <c r="J134" s="486"/>
      <c r="K134" s="486"/>
      <c r="L134" s="486"/>
      <c r="M134" s="486"/>
      <c r="N134" s="486"/>
      <c r="O134" s="486"/>
      <c r="P134" s="486"/>
      <c r="Q134" s="486"/>
      <c r="R134" s="486"/>
      <c r="S134" s="486"/>
      <c r="T134" s="486"/>
      <c r="U134" s="486"/>
      <c r="V134" s="486"/>
      <c r="W134" s="486"/>
      <c r="X134" s="486"/>
      <c r="Y134" s="486"/>
      <c r="Z134" s="486"/>
      <c r="AA134" s="486"/>
      <c r="AB134" s="486"/>
      <c r="AC134" s="486"/>
      <c r="AD134" s="486"/>
      <c r="AE134" s="486"/>
      <c r="AF134" s="486"/>
      <c r="AG134" s="486"/>
      <c r="AH134" s="486"/>
      <c r="AI134" s="486"/>
      <c r="AJ134" s="486"/>
      <c r="AK134" s="486"/>
      <c r="AL134" s="486"/>
      <c r="AM134" s="486"/>
      <c r="AN134" s="486"/>
      <c r="AO134" s="486"/>
      <c r="AP134" s="486"/>
      <c r="AQ134" s="486"/>
      <c r="AR134" s="486"/>
      <c r="AS134" s="486"/>
      <c r="AT134" s="486"/>
      <c r="AU134" s="486"/>
      <c r="AV134" s="486"/>
      <c r="AW134" s="486"/>
      <c r="AX134" s="486"/>
      <c r="AY134" s="486"/>
      <c r="AZ134" s="486"/>
      <c r="BA134" s="486"/>
      <c r="BB134" s="504"/>
      <c r="BC134" s="504"/>
      <c r="BD134" s="504"/>
      <c r="BE134" s="504"/>
      <c r="BF134" s="504"/>
      <c r="BG134" s="504"/>
      <c r="BH134" s="504"/>
      <c r="BI134" s="504"/>
      <c r="BJ134" s="504"/>
      <c r="BK134" s="504"/>
      <c r="BL134" s="504"/>
      <c r="BM134" s="504"/>
      <c r="BN134" s="504"/>
      <c r="BO134" s="504"/>
      <c r="BP134" s="504"/>
      <c r="BQ134" s="504"/>
      <c r="BR134" s="504"/>
      <c r="BS134" s="504"/>
      <c r="BT134" s="504"/>
      <c r="BU134" s="504"/>
      <c r="BV134" s="504"/>
      <c r="BW134" s="504"/>
      <c r="BX134" s="504"/>
      <c r="BY134" s="504"/>
      <c r="BZ134" s="504"/>
      <c r="CA134" s="504"/>
      <c r="CB134" s="504"/>
      <c r="CC134" s="504"/>
      <c r="CD134" s="504"/>
      <c r="CE134" s="504"/>
      <c r="CF134" s="504"/>
    </row>
    <row r="135" spans="2:84" s="503" customFormat="1" ht="15.75" thickBot="1" x14ac:dyDescent="0.3">
      <c r="B135" s="507">
        <v>44986</v>
      </c>
      <c r="C135" s="505">
        <v>1551222</v>
      </c>
      <c r="D135" s="506">
        <v>41324</v>
      </c>
      <c r="E135" s="505">
        <v>9792</v>
      </c>
      <c r="F135" s="508">
        <v>399</v>
      </c>
      <c r="G135" s="486"/>
      <c r="H135" s="486"/>
      <c r="I135" s="486"/>
      <c r="J135" s="486"/>
      <c r="K135" s="486"/>
      <c r="L135" s="486"/>
      <c r="M135" s="486"/>
      <c r="N135" s="486"/>
      <c r="O135" s="486"/>
      <c r="P135" s="486"/>
      <c r="Q135" s="486"/>
      <c r="R135" s="486"/>
      <c r="S135" s="486"/>
      <c r="T135" s="486"/>
      <c r="U135" s="486"/>
      <c r="V135" s="486"/>
      <c r="W135" s="486"/>
      <c r="X135" s="486"/>
      <c r="Y135" s="486"/>
      <c r="Z135" s="486"/>
      <c r="AA135" s="486"/>
      <c r="AB135" s="486"/>
      <c r="AC135" s="486"/>
      <c r="AD135" s="486"/>
      <c r="AE135" s="486"/>
      <c r="AF135" s="486"/>
      <c r="AG135" s="486"/>
      <c r="AH135" s="486"/>
      <c r="AI135" s="486"/>
      <c r="AJ135" s="486"/>
      <c r="AK135" s="486"/>
      <c r="AL135" s="486"/>
      <c r="AM135" s="486"/>
      <c r="AN135" s="486"/>
      <c r="AO135" s="486"/>
      <c r="AP135" s="486"/>
      <c r="AQ135" s="486"/>
      <c r="AR135" s="486"/>
      <c r="AS135" s="486"/>
      <c r="AT135" s="486"/>
      <c r="AU135" s="486"/>
      <c r="AV135" s="486"/>
      <c r="AW135" s="486"/>
      <c r="AX135" s="486"/>
      <c r="AY135" s="486"/>
      <c r="AZ135" s="486"/>
      <c r="BA135" s="486"/>
      <c r="BB135" s="504"/>
      <c r="BC135" s="504"/>
      <c r="BD135" s="504"/>
      <c r="BE135" s="504"/>
      <c r="BF135" s="504"/>
      <c r="BG135" s="504"/>
      <c r="BH135" s="504"/>
      <c r="BI135" s="504"/>
      <c r="BJ135" s="504"/>
      <c r="BK135" s="504"/>
      <c r="BL135" s="504"/>
      <c r="BM135" s="504"/>
      <c r="BN135" s="504"/>
      <c r="BO135" s="504"/>
      <c r="BP135" s="504"/>
      <c r="BQ135" s="504"/>
      <c r="BR135" s="504"/>
      <c r="BS135" s="504"/>
      <c r="BT135" s="504"/>
      <c r="BU135" s="504"/>
      <c r="BV135" s="504"/>
      <c r="BW135" s="504"/>
      <c r="BX135" s="504"/>
      <c r="BY135" s="504"/>
      <c r="BZ135" s="504"/>
      <c r="CA135" s="504"/>
      <c r="CB135" s="504"/>
      <c r="CC135" s="504"/>
      <c r="CD135" s="504"/>
      <c r="CE135" s="504"/>
      <c r="CF135" s="504"/>
    </row>
    <row r="136" spans="2:84" s="503" customFormat="1" ht="15.75" thickBot="1" x14ac:dyDescent="0.3">
      <c r="B136" s="507">
        <v>45017</v>
      </c>
      <c r="C136" s="505">
        <v>1533523</v>
      </c>
      <c r="D136" s="506">
        <v>40848</v>
      </c>
      <c r="E136" s="505">
        <v>9406</v>
      </c>
      <c r="F136" s="508">
        <v>399</v>
      </c>
      <c r="G136" s="486"/>
      <c r="H136" s="486"/>
      <c r="I136" s="486"/>
      <c r="J136" s="486"/>
      <c r="K136" s="486"/>
      <c r="L136" s="486"/>
      <c r="M136" s="486"/>
      <c r="N136" s="486"/>
      <c r="O136" s="486"/>
      <c r="P136" s="486"/>
      <c r="Q136" s="486"/>
      <c r="R136" s="486"/>
      <c r="S136" s="486"/>
      <c r="T136" s="486"/>
      <c r="U136" s="486"/>
      <c r="V136" s="486"/>
      <c r="W136" s="486"/>
      <c r="X136" s="486"/>
      <c r="Y136" s="486"/>
      <c r="Z136" s="486"/>
      <c r="AA136" s="486"/>
      <c r="AB136" s="486"/>
      <c r="AC136" s="486"/>
      <c r="AD136" s="486"/>
      <c r="AE136" s="486"/>
      <c r="AF136" s="486"/>
      <c r="AG136" s="486"/>
      <c r="AH136" s="486"/>
      <c r="AI136" s="486"/>
      <c r="AJ136" s="486"/>
      <c r="AK136" s="486"/>
      <c r="AL136" s="486"/>
      <c r="AM136" s="486"/>
      <c r="AN136" s="486"/>
      <c r="AO136" s="486"/>
      <c r="AP136" s="486"/>
      <c r="AQ136" s="486"/>
      <c r="AR136" s="486"/>
      <c r="AS136" s="486"/>
      <c r="AT136" s="486"/>
      <c r="AU136" s="486"/>
      <c r="AV136" s="486"/>
      <c r="AW136" s="486"/>
      <c r="AX136" s="486"/>
      <c r="AY136" s="486"/>
      <c r="AZ136" s="486"/>
      <c r="BA136" s="486"/>
      <c r="BB136" s="504"/>
      <c r="BC136" s="504"/>
      <c r="BD136" s="504"/>
      <c r="BE136" s="504"/>
      <c r="BF136" s="504"/>
      <c r="BG136" s="504"/>
      <c r="BH136" s="504"/>
      <c r="BI136" s="504"/>
      <c r="BJ136" s="504"/>
      <c r="BK136" s="504"/>
      <c r="BL136" s="504"/>
      <c r="BM136" s="504"/>
      <c r="BN136" s="504"/>
      <c r="BO136" s="504"/>
      <c r="BP136" s="504"/>
      <c r="BQ136" s="504"/>
      <c r="BR136" s="504"/>
      <c r="BS136" s="504"/>
      <c r="BT136" s="504"/>
      <c r="BU136" s="504"/>
      <c r="BV136" s="504"/>
      <c r="BW136" s="504"/>
      <c r="BX136" s="504"/>
      <c r="BY136" s="504"/>
      <c r="BZ136" s="504"/>
      <c r="CA136" s="504"/>
      <c r="CB136" s="504"/>
      <c r="CC136" s="504"/>
      <c r="CD136" s="504"/>
      <c r="CE136" s="504"/>
      <c r="CF136" s="504"/>
    </row>
    <row r="137" spans="2:84" s="503" customFormat="1" ht="15.75" thickBot="1" x14ac:dyDescent="0.3">
      <c r="B137" s="507">
        <v>45047</v>
      </c>
      <c r="C137" s="505">
        <v>1520518</v>
      </c>
      <c r="D137" s="506">
        <v>40397</v>
      </c>
      <c r="E137" s="505">
        <v>9363</v>
      </c>
      <c r="F137" s="508">
        <v>399</v>
      </c>
      <c r="G137" s="486"/>
      <c r="H137" s="486"/>
      <c r="I137" s="486"/>
      <c r="J137" s="486"/>
      <c r="K137" s="486"/>
      <c r="L137" s="486"/>
      <c r="M137" s="486"/>
      <c r="N137" s="486"/>
      <c r="O137" s="486"/>
      <c r="P137" s="486"/>
      <c r="Q137" s="486"/>
      <c r="R137" s="486"/>
      <c r="S137" s="486"/>
      <c r="T137" s="486"/>
      <c r="U137" s="486"/>
      <c r="V137" s="486"/>
      <c r="W137" s="486"/>
      <c r="X137" s="486"/>
      <c r="Y137" s="486"/>
      <c r="Z137" s="486"/>
      <c r="AA137" s="486"/>
      <c r="AB137" s="486"/>
      <c r="AC137" s="486"/>
      <c r="AD137" s="486"/>
      <c r="AE137" s="486"/>
      <c r="AF137" s="486"/>
      <c r="AG137" s="486"/>
      <c r="AH137" s="486"/>
      <c r="AI137" s="486"/>
      <c r="AJ137" s="486"/>
      <c r="AK137" s="486"/>
      <c r="AL137" s="486"/>
      <c r="AM137" s="486"/>
      <c r="AN137" s="486"/>
      <c r="AO137" s="486"/>
      <c r="AP137" s="486"/>
      <c r="AQ137" s="486"/>
      <c r="AR137" s="486"/>
      <c r="AS137" s="486"/>
      <c r="AT137" s="486"/>
      <c r="AU137" s="486"/>
      <c r="AV137" s="486"/>
      <c r="AW137" s="486"/>
      <c r="AX137" s="486"/>
      <c r="AY137" s="486"/>
      <c r="AZ137" s="486"/>
      <c r="BA137" s="486"/>
      <c r="BB137" s="504"/>
      <c r="BC137" s="504"/>
      <c r="BD137" s="504"/>
      <c r="BE137" s="504"/>
      <c r="BF137" s="504"/>
      <c r="BG137" s="504"/>
      <c r="BH137" s="504"/>
      <c r="BI137" s="504"/>
      <c r="BJ137" s="504"/>
      <c r="BK137" s="504"/>
      <c r="BL137" s="504"/>
      <c r="BM137" s="504"/>
      <c r="BN137" s="504"/>
      <c r="BO137" s="504"/>
      <c r="BP137" s="504"/>
      <c r="BQ137" s="504"/>
      <c r="BR137" s="504"/>
      <c r="BS137" s="504"/>
      <c r="BT137" s="504"/>
      <c r="BU137" s="504"/>
      <c r="BV137" s="504"/>
      <c r="BW137" s="504"/>
      <c r="BX137" s="504"/>
      <c r="BY137" s="504"/>
      <c r="BZ137" s="504"/>
      <c r="CA137" s="504"/>
      <c r="CB137" s="504"/>
      <c r="CC137" s="504"/>
      <c r="CD137" s="504"/>
      <c r="CE137" s="504"/>
      <c r="CF137" s="504"/>
    </row>
    <row r="138" spans="2:84" x14ac:dyDescent="0.25">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c r="CB138" s="3"/>
      <c r="CC138" s="3"/>
      <c r="CD138" s="3"/>
      <c r="CE138" s="3"/>
      <c r="CF138" s="3"/>
    </row>
    <row r="139" spans="2:84" x14ac:dyDescent="0.25">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row>
    <row r="140" spans="2:84" x14ac:dyDescent="0.25">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c r="CA140" s="3"/>
      <c r="CB140" s="3"/>
      <c r="CC140" s="3"/>
      <c r="CD140" s="3"/>
      <c r="CE140" s="3"/>
      <c r="CF140" s="3"/>
    </row>
    <row r="141" spans="2:84" x14ac:dyDescent="0.25">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c r="CB141" s="3"/>
      <c r="CC141" s="3"/>
      <c r="CD141" s="3"/>
      <c r="CE141" s="3"/>
      <c r="CF141" s="3"/>
    </row>
    <row r="142" spans="2:84" x14ac:dyDescent="0.25">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row>
    <row r="143" spans="2:84" x14ac:dyDescent="0.25">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c r="CB143" s="3"/>
      <c r="CC143" s="3"/>
      <c r="CD143" s="3"/>
      <c r="CE143" s="3"/>
      <c r="CF143" s="3"/>
    </row>
    <row r="144" spans="2:84" x14ac:dyDescent="0.25">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row>
    <row r="145" spans="7:84" x14ac:dyDescent="0.25">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c r="CB145" s="3"/>
      <c r="CC145" s="3"/>
      <c r="CD145" s="3"/>
      <c r="CE145" s="3"/>
      <c r="CF145" s="3"/>
    </row>
    <row r="146" spans="7:84" x14ac:dyDescent="0.25">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c r="CA146" s="3"/>
      <c r="CB146" s="3"/>
      <c r="CC146" s="3"/>
      <c r="CD146" s="3"/>
      <c r="CE146" s="3"/>
      <c r="CF146" s="3"/>
    </row>
    <row r="147" spans="7:84" x14ac:dyDescent="0.25">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c r="CA147" s="3"/>
      <c r="CB147" s="3"/>
      <c r="CC147" s="3"/>
      <c r="CD147" s="3"/>
      <c r="CE147" s="3"/>
      <c r="CF147" s="3"/>
    </row>
    <row r="148" spans="7:84" x14ac:dyDescent="0.25">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c r="CA148" s="3"/>
      <c r="CB148" s="3"/>
      <c r="CC148" s="3"/>
      <c r="CD148" s="3"/>
      <c r="CE148" s="3"/>
      <c r="CF148" s="3"/>
    </row>
    <row r="149" spans="7:84" x14ac:dyDescent="0.25">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3"/>
      <c r="CB149" s="3"/>
      <c r="CC149" s="3"/>
      <c r="CD149" s="3"/>
      <c r="CE149" s="3"/>
      <c r="CF149" s="3"/>
    </row>
    <row r="150" spans="7:84" x14ac:dyDescent="0.25">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c r="CB150" s="3"/>
      <c r="CC150" s="3"/>
      <c r="CD150" s="3"/>
      <c r="CE150" s="3"/>
      <c r="CF150" s="3"/>
    </row>
    <row r="151" spans="7:84" x14ac:dyDescent="0.25">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row>
    <row r="152" spans="7:84" x14ac:dyDescent="0.25">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row>
    <row r="153" spans="7:84" x14ac:dyDescent="0.25">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row>
    <row r="154" spans="7:84" x14ac:dyDescent="0.25">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c r="BY154" s="3"/>
      <c r="BZ154" s="3"/>
      <c r="CA154" s="3"/>
      <c r="CB154" s="3"/>
      <c r="CC154" s="3"/>
      <c r="CD154" s="3"/>
      <c r="CE154" s="3"/>
      <c r="CF154" s="3"/>
    </row>
    <row r="155" spans="7:84" x14ac:dyDescent="0.25">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3"/>
      <c r="BY155" s="3"/>
      <c r="BZ155" s="3"/>
      <c r="CA155" s="3"/>
      <c r="CB155" s="3"/>
      <c r="CC155" s="3"/>
      <c r="CD155" s="3"/>
      <c r="CE155" s="3"/>
      <c r="CF155" s="3"/>
    </row>
    <row r="156" spans="7:84" x14ac:dyDescent="0.25">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c r="CA156" s="3"/>
      <c r="CB156" s="3"/>
      <c r="CC156" s="3"/>
      <c r="CD156" s="3"/>
      <c r="CE156" s="3"/>
      <c r="CF156" s="3"/>
    </row>
    <row r="157" spans="7:84" x14ac:dyDescent="0.25">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c r="CE157" s="3"/>
      <c r="CF157" s="3"/>
    </row>
    <row r="158" spans="7:84" x14ac:dyDescent="0.25">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c r="CB158" s="3"/>
      <c r="CC158" s="3"/>
      <c r="CD158" s="3"/>
      <c r="CE158" s="3"/>
      <c r="CF158" s="3"/>
    </row>
  </sheetData>
  <mergeCells count="1">
    <mergeCell ref="G38:H38"/>
  </mergeCells>
  <hyperlinks>
    <hyperlink ref="F7" location="Índice!A1" display="Regresar al Índice"/>
  </hyperlinks>
  <pageMargins left="0.7" right="0.7" top="0.75" bottom="0.75" header="0.3" footer="0.3"/>
  <pageSetup scale="1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L138"/>
  <sheetViews>
    <sheetView showGridLines="0" zoomScale="85" zoomScaleNormal="85" workbookViewId="0">
      <pane ySplit="11" topLeftCell="A134" activePane="bottomLeft" state="frozen"/>
      <selection pane="bottomLeft"/>
    </sheetView>
  </sheetViews>
  <sheetFormatPr baseColWidth="10" defaultRowHeight="15" x14ac:dyDescent="0.25"/>
  <cols>
    <col min="1" max="1" width="13.28515625" style="1" customWidth="1"/>
    <col min="2" max="2" width="12.5703125" style="1" customWidth="1"/>
    <col min="3" max="3" width="8.85546875" style="1" customWidth="1"/>
    <col min="4" max="4" width="13.28515625" style="1" customWidth="1"/>
    <col min="5" max="5" width="9" style="1" customWidth="1"/>
    <col min="6" max="6" width="13.28515625" style="1" customWidth="1"/>
    <col min="7" max="7" width="8.28515625" style="1" customWidth="1"/>
    <col min="8" max="8" width="13.28515625" style="1" customWidth="1"/>
    <col min="9" max="9" width="7.7109375" style="1" customWidth="1"/>
    <col min="10" max="10" width="13.28515625" style="1" customWidth="1"/>
    <col min="11" max="11" width="7.85546875" style="1" customWidth="1"/>
    <col min="12" max="12" width="13.28515625" style="1" customWidth="1"/>
    <col min="13" max="13" width="8" style="1" customWidth="1"/>
    <col min="14" max="14" width="13.28515625" style="1" customWidth="1"/>
    <col min="15" max="15" width="7.140625" style="1" customWidth="1"/>
    <col min="16" max="16" width="13.28515625" style="1" customWidth="1"/>
    <col min="17" max="17" width="7.85546875" style="1" customWidth="1"/>
    <col min="18" max="18" width="13.28515625" style="1" customWidth="1"/>
    <col min="19" max="19" width="8.140625" style="1" customWidth="1"/>
    <col min="20" max="20" width="13.28515625" style="1" customWidth="1"/>
    <col min="21" max="21" width="8" style="1" customWidth="1"/>
    <col min="22" max="22" width="13.28515625" style="1" customWidth="1"/>
    <col min="23" max="23" width="7.5703125" style="1" customWidth="1"/>
    <col min="24" max="24" width="13.28515625" style="1" customWidth="1"/>
    <col min="25" max="25" width="8" style="1" customWidth="1"/>
    <col min="26" max="26" width="13.28515625" style="1" customWidth="1"/>
    <col min="27" max="27" width="7.85546875" style="1" customWidth="1"/>
    <col min="28" max="28" width="13.28515625" style="1" customWidth="1"/>
    <col min="29" max="29" width="9.85546875" style="1" customWidth="1"/>
    <col min="30" max="30" width="13.28515625" style="1" customWidth="1"/>
    <col min="31" max="31" width="9.85546875" style="1" customWidth="1"/>
    <col min="32" max="32" width="13.28515625" style="1" customWidth="1"/>
    <col min="33" max="33" width="9.85546875" style="1" customWidth="1"/>
    <col min="34" max="34" width="13.28515625" style="1" customWidth="1"/>
    <col min="35" max="35" width="9.85546875" style="1" customWidth="1"/>
    <col min="36" max="36" width="13.28515625" style="1" customWidth="1"/>
    <col min="37" max="37" width="9.85546875" style="1" customWidth="1"/>
    <col min="38" max="38" width="13.28515625" style="1" customWidth="1"/>
    <col min="39" max="39" width="9.85546875" style="1" customWidth="1"/>
    <col min="40" max="40" width="13.28515625" style="1" customWidth="1"/>
    <col min="41" max="41" width="9.85546875" style="1" customWidth="1"/>
    <col min="42" max="42" width="13.28515625" style="1" customWidth="1"/>
    <col min="43" max="43" width="9.85546875" style="1" customWidth="1"/>
    <col min="44" max="44" width="13.28515625" style="1" customWidth="1"/>
    <col min="45" max="45" width="9.85546875" style="1" customWidth="1"/>
    <col min="46" max="46" width="13.28515625" style="1" customWidth="1"/>
    <col min="47" max="47" width="6.5703125" style="1" customWidth="1"/>
    <col min="48" max="48" width="13.28515625" style="1" customWidth="1"/>
    <col min="49" max="49" width="6.28515625" style="1" customWidth="1"/>
    <col min="50" max="50" width="12.42578125" style="1" customWidth="1"/>
    <col min="51" max="51" width="9.85546875" style="1" customWidth="1"/>
    <col min="52" max="52" width="12.7109375" style="1" customWidth="1"/>
    <col min="53" max="16384" width="11.42578125" style="1"/>
  </cols>
  <sheetData>
    <row r="1" spans="1:53" x14ac:dyDescent="0.25">
      <c r="A1" s="449"/>
      <c r="B1" s="450"/>
      <c r="C1" s="450"/>
      <c r="D1" s="450"/>
      <c r="E1" s="450"/>
      <c r="F1" s="450"/>
      <c r="G1" s="450"/>
      <c r="H1" s="450"/>
      <c r="I1" s="450"/>
      <c r="J1" s="450"/>
      <c r="K1" s="450"/>
      <c r="L1" s="450"/>
      <c r="M1" s="450"/>
      <c r="N1" s="450"/>
      <c r="O1" s="450"/>
      <c r="P1" s="450"/>
      <c r="Q1" s="450"/>
      <c r="R1" s="450"/>
      <c r="S1" s="450"/>
      <c r="T1" s="450"/>
      <c r="U1" s="450"/>
      <c r="V1" s="450"/>
      <c r="W1" s="450"/>
      <c r="X1" s="450"/>
      <c r="Y1" s="450"/>
      <c r="Z1" s="450"/>
      <c r="AA1" s="450"/>
      <c r="AB1" s="450"/>
      <c r="AC1" s="450"/>
      <c r="AD1" s="450"/>
      <c r="AE1" s="450"/>
      <c r="AF1" s="450"/>
      <c r="AG1" s="450"/>
      <c r="AH1" s="450"/>
      <c r="AI1" s="450"/>
      <c r="AJ1" s="450"/>
      <c r="AK1" s="450"/>
      <c r="AL1" s="450"/>
      <c r="AM1" s="450"/>
      <c r="AN1" s="450"/>
      <c r="AO1" s="450"/>
      <c r="AP1" s="450"/>
      <c r="AQ1" s="450"/>
      <c r="AR1" s="450"/>
      <c r="AS1" s="450"/>
      <c r="AT1" s="450"/>
      <c r="AU1" s="450"/>
      <c r="AV1" s="450"/>
      <c r="AW1" s="450"/>
      <c r="AX1" s="450"/>
      <c r="AY1" s="450"/>
      <c r="AZ1" s="451"/>
    </row>
    <row r="2" spans="1:53" ht="18" x14ac:dyDescent="0.25">
      <c r="A2" s="452"/>
      <c r="B2" s="453" t="s">
        <v>3</v>
      </c>
      <c r="C2" s="454"/>
      <c r="D2" s="454"/>
      <c r="E2" s="454"/>
      <c r="F2" s="454"/>
      <c r="G2" s="454"/>
      <c r="H2" s="454"/>
      <c r="I2" s="454"/>
      <c r="J2" s="454"/>
      <c r="K2" s="454"/>
      <c r="L2" s="454"/>
      <c r="M2" s="454"/>
      <c r="N2" s="454"/>
      <c r="O2" s="454"/>
      <c r="P2" s="454"/>
      <c r="Q2" s="454"/>
      <c r="R2" s="454"/>
      <c r="S2" s="454"/>
      <c r="T2" s="454"/>
      <c r="U2" s="454"/>
      <c r="V2" s="454"/>
      <c r="W2" s="454"/>
      <c r="X2" s="454"/>
      <c r="Y2" s="454"/>
      <c r="Z2" s="454"/>
      <c r="AA2" s="454"/>
      <c r="AB2" s="454"/>
      <c r="AC2" s="454"/>
      <c r="AD2" s="454"/>
      <c r="AE2" s="454"/>
      <c r="AF2" s="454"/>
      <c r="AG2" s="454"/>
      <c r="AH2" s="454"/>
      <c r="AI2" s="454"/>
      <c r="AJ2" s="454"/>
      <c r="AK2" s="454"/>
      <c r="AL2" s="454"/>
      <c r="AM2" s="454"/>
      <c r="AN2" s="454"/>
      <c r="AO2" s="454"/>
      <c r="AP2" s="454"/>
      <c r="AQ2" s="454"/>
      <c r="AR2" s="454"/>
      <c r="AS2" s="454"/>
      <c r="AT2" s="454"/>
      <c r="AU2" s="454"/>
      <c r="AV2" s="454"/>
      <c r="AW2" s="454"/>
      <c r="AX2" s="454"/>
      <c r="AY2" s="454"/>
      <c r="AZ2" s="455"/>
    </row>
    <row r="3" spans="1:53" x14ac:dyDescent="0.25">
      <c r="A3" s="452"/>
      <c r="B3" s="456" t="s">
        <v>6</v>
      </c>
      <c r="C3" s="454"/>
      <c r="D3" s="454"/>
      <c r="E3" s="454"/>
      <c r="F3" s="454"/>
      <c r="G3" s="454"/>
      <c r="H3" s="454"/>
      <c r="I3" s="454"/>
      <c r="J3" s="454"/>
      <c r="K3" s="454"/>
      <c r="L3" s="454"/>
      <c r="M3" s="454"/>
      <c r="N3" s="454"/>
      <c r="O3" s="454"/>
      <c r="P3" s="454"/>
      <c r="Q3" s="454"/>
      <c r="R3" s="454"/>
      <c r="S3" s="454"/>
      <c r="T3" s="454"/>
      <c r="U3" s="454"/>
      <c r="V3" s="454"/>
      <c r="W3" s="454"/>
      <c r="X3" s="454"/>
      <c r="Y3" s="454"/>
      <c r="Z3" s="454"/>
      <c r="AA3" s="454"/>
      <c r="AB3" s="454"/>
      <c r="AC3" s="454"/>
      <c r="AD3" s="454"/>
      <c r="AE3" s="454"/>
      <c r="AF3" s="454"/>
      <c r="AG3" s="454"/>
      <c r="AH3" s="454"/>
      <c r="AI3" s="454"/>
      <c r="AJ3" s="454"/>
      <c r="AK3" s="454"/>
      <c r="AL3" s="454"/>
      <c r="AM3" s="454"/>
      <c r="AN3" s="454"/>
      <c r="AO3" s="454"/>
      <c r="AP3" s="454"/>
      <c r="AQ3" s="454"/>
      <c r="AR3" s="454"/>
      <c r="AS3" s="454"/>
      <c r="AT3" s="454"/>
      <c r="AU3" s="454"/>
      <c r="AV3" s="454"/>
      <c r="AW3" s="454"/>
      <c r="AX3" s="454"/>
      <c r="AY3" s="454"/>
      <c r="AZ3" s="455"/>
    </row>
    <row r="4" spans="1:53" ht="19.5" customHeight="1" x14ac:dyDescent="0.25">
      <c r="A4" s="452"/>
      <c r="B4" s="457" t="s">
        <v>4</v>
      </c>
      <c r="C4" s="454"/>
      <c r="D4" s="454"/>
      <c r="E4" s="454"/>
      <c r="F4" s="454"/>
      <c r="G4" s="454"/>
      <c r="H4" s="454"/>
      <c r="I4" s="454"/>
      <c r="J4" s="454"/>
      <c r="K4" s="454"/>
      <c r="L4" s="454"/>
      <c r="M4" s="454"/>
      <c r="N4" s="454"/>
      <c r="O4" s="454"/>
      <c r="P4" s="454"/>
      <c r="Q4" s="454"/>
      <c r="R4" s="454"/>
      <c r="S4" s="454"/>
      <c r="T4" s="454"/>
      <c r="U4" s="454"/>
      <c r="V4" s="454"/>
      <c r="W4" s="454"/>
      <c r="X4" s="454"/>
      <c r="Y4" s="454"/>
      <c r="Z4" s="454"/>
      <c r="AA4" s="454"/>
      <c r="AB4" s="454"/>
      <c r="AC4" s="454"/>
      <c r="AD4" s="454"/>
      <c r="AE4" s="454"/>
      <c r="AF4" s="454"/>
      <c r="AG4" s="454"/>
      <c r="AH4" s="454"/>
      <c r="AI4" s="454"/>
      <c r="AJ4" s="454"/>
      <c r="AK4" s="454"/>
      <c r="AL4" s="454"/>
      <c r="AM4" s="454"/>
      <c r="AN4" s="454"/>
      <c r="AO4" s="454"/>
      <c r="AP4" s="454"/>
      <c r="AQ4" s="454"/>
      <c r="AR4" s="454"/>
      <c r="AS4" s="454"/>
      <c r="AT4" s="454"/>
      <c r="AU4" s="454"/>
      <c r="AV4" s="454"/>
      <c r="AW4" s="454"/>
      <c r="AX4" s="454"/>
      <c r="AY4" s="454"/>
      <c r="AZ4" s="455"/>
    </row>
    <row r="5" spans="1:53" ht="24.75" customHeight="1" thickBot="1" x14ac:dyDescent="0.3">
      <c r="A5" s="452"/>
      <c r="B5" s="454"/>
      <c r="C5" s="454"/>
      <c r="D5" s="454"/>
      <c r="E5" s="454"/>
      <c r="F5" s="454"/>
      <c r="G5" s="454"/>
      <c r="H5" s="454"/>
      <c r="I5" s="454"/>
      <c r="J5" s="454"/>
      <c r="K5" s="454"/>
      <c r="L5" s="454"/>
      <c r="M5" s="454"/>
      <c r="N5" s="454"/>
      <c r="O5" s="454"/>
      <c r="P5" s="454"/>
      <c r="Q5" s="454"/>
      <c r="R5" s="454"/>
      <c r="S5" s="454"/>
      <c r="T5" s="454"/>
      <c r="U5" s="454"/>
      <c r="V5" s="454"/>
      <c r="W5" s="454"/>
      <c r="X5" s="454"/>
      <c r="Y5" s="454"/>
      <c r="Z5" s="454"/>
      <c r="AA5" s="454"/>
      <c r="AB5" s="454"/>
      <c r="AC5" s="454"/>
      <c r="AD5" s="454"/>
      <c r="AE5" s="454"/>
      <c r="AF5" s="454"/>
      <c r="AG5" s="454"/>
      <c r="AH5" s="454"/>
      <c r="AI5" s="454"/>
      <c r="AJ5" s="454"/>
      <c r="AK5" s="454"/>
      <c r="AL5" s="454"/>
      <c r="AM5" s="454"/>
      <c r="AN5" s="454"/>
      <c r="AO5" s="454"/>
      <c r="AP5" s="454"/>
      <c r="AQ5" s="454"/>
      <c r="AR5" s="454"/>
      <c r="AS5" s="454"/>
      <c r="AT5" s="454"/>
      <c r="AU5" s="454"/>
      <c r="AV5" s="454"/>
      <c r="AW5" s="454"/>
      <c r="AX5" s="454"/>
      <c r="AY5" s="454"/>
      <c r="AZ5" s="455"/>
    </row>
    <row r="6" spans="1:53" ht="22.5" customHeight="1" x14ac:dyDescent="0.25">
      <c r="A6" s="458"/>
      <c r="B6" s="467" t="str">
        <f>+Índice!B6</f>
        <v>Fuente: Reportes prestadores de servicios</v>
      </c>
      <c r="C6" s="459"/>
      <c r="D6" s="459"/>
      <c r="E6" s="459"/>
      <c r="F6" s="459"/>
      <c r="G6" s="459"/>
      <c r="H6" s="459"/>
      <c r="I6" s="459"/>
      <c r="J6" s="459"/>
      <c r="K6" s="459"/>
      <c r="L6" s="459"/>
      <c r="M6" s="459"/>
      <c r="N6" s="459"/>
      <c r="O6" s="459"/>
      <c r="P6" s="459"/>
      <c r="Q6" s="459"/>
      <c r="R6" s="459"/>
      <c r="S6" s="459"/>
      <c r="T6" s="459"/>
      <c r="U6" s="459"/>
      <c r="V6" s="459"/>
      <c r="W6" s="459"/>
      <c r="X6" s="459"/>
      <c r="Y6" s="459"/>
      <c r="Z6" s="459"/>
      <c r="AA6" s="459"/>
      <c r="AB6" s="459"/>
      <c r="AC6" s="459"/>
      <c r="AD6" s="459"/>
      <c r="AE6" s="459"/>
      <c r="AF6" s="459"/>
      <c r="AG6" s="459"/>
      <c r="AH6" s="459"/>
      <c r="AI6" s="459"/>
      <c r="AJ6" s="459"/>
      <c r="AK6" s="459"/>
      <c r="AL6" s="459"/>
      <c r="AM6" s="459"/>
      <c r="AN6" s="459"/>
      <c r="AO6" s="459"/>
      <c r="AP6" s="459"/>
      <c r="AQ6" s="459"/>
      <c r="AR6" s="459"/>
      <c r="AS6" s="459"/>
      <c r="AT6" s="459"/>
      <c r="AU6" s="459"/>
      <c r="AV6" s="459"/>
      <c r="AW6" s="459"/>
      <c r="AX6" s="459"/>
      <c r="AY6" s="459"/>
      <c r="AZ6" s="460"/>
    </row>
    <row r="7" spans="1:53" ht="22.5" customHeight="1" x14ac:dyDescent="0.25">
      <c r="A7" s="461"/>
      <c r="B7" s="468" t="str">
        <f>Índice!B7</f>
        <v>Fecha de publicación: Junio 2023</v>
      </c>
      <c r="C7" s="462"/>
      <c r="D7" s="462"/>
      <c r="E7" s="462"/>
      <c r="F7" s="462"/>
      <c r="G7" s="462"/>
      <c r="H7" s="462"/>
      <c r="I7" s="462"/>
      <c r="J7" s="462"/>
      <c r="K7" s="462"/>
      <c r="L7" s="462"/>
      <c r="M7" s="462"/>
      <c r="N7" s="462"/>
      <c r="O7" s="462"/>
      <c r="P7" s="462"/>
      <c r="Q7" s="462"/>
      <c r="R7" s="470" t="s">
        <v>5</v>
      </c>
      <c r="S7" s="483"/>
      <c r="T7" s="462"/>
      <c r="U7" s="462"/>
      <c r="V7" s="462"/>
      <c r="W7" s="462"/>
      <c r="X7" s="462"/>
      <c r="Y7" s="462"/>
      <c r="Z7" s="462"/>
      <c r="AA7" s="462"/>
      <c r="AB7" s="462"/>
      <c r="AC7" s="462"/>
      <c r="AD7" s="462"/>
      <c r="AE7" s="462"/>
      <c r="AF7" s="462"/>
      <c r="AG7" s="462"/>
      <c r="AH7" s="462"/>
      <c r="AI7" s="462"/>
      <c r="AJ7" s="462"/>
      <c r="AK7" s="462"/>
      <c r="AL7" s="462"/>
      <c r="AM7" s="462"/>
      <c r="AN7" s="462"/>
      <c r="AO7" s="462"/>
      <c r="AP7" s="462"/>
      <c r="AQ7" s="462"/>
      <c r="AR7" s="462"/>
      <c r="AS7" s="462"/>
      <c r="AT7" s="462"/>
      <c r="AU7" s="462"/>
      <c r="AV7" s="462"/>
      <c r="AW7" s="462"/>
      <c r="AX7" s="462"/>
      <c r="AY7" s="462"/>
      <c r="AZ7" s="463"/>
    </row>
    <row r="8" spans="1:53" ht="22.5" customHeight="1" thickBot="1" x14ac:dyDescent="0.3">
      <c r="A8" s="464"/>
      <c r="B8" s="469" t="str">
        <f>Índice!B8</f>
        <v>Fecha de corte: Mayo 2023</v>
      </c>
      <c r="C8" s="465"/>
      <c r="D8" s="465"/>
      <c r="E8" s="465"/>
      <c r="F8" s="465"/>
      <c r="G8" s="465"/>
      <c r="H8" s="465"/>
      <c r="I8" s="465"/>
      <c r="J8" s="465"/>
      <c r="K8" s="465"/>
      <c r="L8" s="465"/>
      <c r="M8" s="465"/>
      <c r="N8" s="465"/>
      <c r="O8" s="465"/>
      <c r="P8" s="465"/>
      <c r="Q8" s="465"/>
      <c r="R8" s="465"/>
      <c r="S8" s="465"/>
      <c r="T8" s="465"/>
      <c r="U8" s="465"/>
      <c r="V8" s="465"/>
      <c r="W8" s="465"/>
      <c r="X8" s="465"/>
      <c r="Y8" s="465"/>
      <c r="Z8" s="465"/>
      <c r="AA8" s="465"/>
      <c r="AB8" s="465"/>
      <c r="AC8" s="465"/>
      <c r="AD8" s="465"/>
      <c r="AE8" s="465"/>
      <c r="AF8" s="465"/>
      <c r="AG8" s="465"/>
      <c r="AH8" s="465"/>
      <c r="AI8" s="465"/>
      <c r="AJ8" s="465"/>
      <c r="AK8" s="465"/>
      <c r="AL8" s="465"/>
      <c r="AM8" s="465"/>
      <c r="AN8" s="465"/>
      <c r="AO8" s="465"/>
      <c r="AP8" s="465"/>
      <c r="AQ8" s="465"/>
      <c r="AR8" s="465"/>
      <c r="AS8" s="465"/>
      <c r="AT8" s="465"/>
      <c r="AU8" s="465"/>
      <c r="AV8" s="465"/>
      <c r="AW8" s="465"/>
      <c r="AX8" s="465"/>
      <c r="AY8" s="465"/>
      <c r="AZ8" s="466"/>
    </row>
    <row r="9" spans="1:53" ht="15.75" thickBot="1" x14ac:dyDescent="0.3"/>
    <row r="10" spans="1:53" ht="30" customHeight="1" thickBot="1" x14ac:dyDescent="0.3">
      <c r="A10" s="591" t="s">
        <v>7</v>
      </c>
      <c r="B10" s="589" t="s">
        <v>8</v>
      </c>
      <c r="C10" s="590"/>
      <c r="D10" s="589" t="s">
        <v>9</v>
      </c>
      <c r="E10" s="590"/>
      <c r="F10" s="589" t="s">
        <v>10</v>
      </c>
      <c r="G10" s="590"/>
      <c r="H10" s="589" t="s">
        <v>11</v>
      </c>
      <c r="I10" s="590"/>
      <c r="J10" s="589" t="s">
        <v>12</v>
      </c>
      <c r="K10" s="590"/>
      <c r="L10" s="589" t="s">
        <v>13</v>
      </c>
      <c r="M10" s="590"/>
      <c r="N10" s="589" t="s">
        <v>14</v>
      </c>
      <c r="O10" s="590"/>
      <c r="P10" s="589" t="s">
        <v>15</v>
      </c>
      <c r="Q10" s="590"/>
      <c r="R10" s="589" t="s">
        <v>16</v>
      </c>
      <c r="S10" s="590"/>
      <c r="T10" s="589" t="s">
        <v>17</v>
      </c>
      <c r="U10" s="590"/>
      <c r="V10" s="589" t="s">
        <v>18</v>
      </c>
      <c r="W10" s="590"/>
      <c r="X10" s="589" t="s">
        <v>19</v>
      </c>
      <c r="Y10" s="590"/>
      <c r="Z10" s="589" t="s">
        <v>20</v>
      </c>
      <c r="AA10" s="590"/>
      <c r="AB10" s="589" t="s">
        <v>21</v>
      </c>
      <c r="AC10" s="590"/>
      <c r="AD10" s="589" t="s">
        <v>22</v>
      </c>
      <c r="AE10" s="590"/>
      <c r="AF10" s="589" t="s">
        <v>23</v>
      </c>
      <c r="AG10" s="590"/>
      <c r="AH10" s="589" t="s">
        <v>24</v>
      </c>
      <c r="AI10" s="590"/>
      <c r="AJ10" s="589" t="s">
        <v>25</v>
      </c>
      <c r="AK10" s="590"/>
      <c r="AL10" s="589" t="s">
        <v>26</v>
      </c>
      <c r="AM10" s="590"/>
      <c r="AN10" s="589" t="s">
        <v>27</v>
      </c>
      <c r="AO10" s="590"/>
      <c r="AP10" s="589" t="s">
        <v>28</v>
      </c>
      <c r="AQ10" s="590"/>
      <c r="AR10" s="589" t="s">
        <v>29</v>
      </c>
      <c r="AS10" s="590"/>
      <c r="AT10" s="589" t="s">
        <v>30</v>
      </c>
      <c r="AU10" s="590"/>
      <c r="AV10" s="581" t="s">
        <v>31</v>
      </c>
      <c r="AW10" s="582"/>
      <c r="AX10" s="583" t="s">
        <v>86</v>
      </c>
      <c r="AY10" s="585" t="s">
        <v>97</v>
      </c>
      <c r="AZ10" s="587" t="s">
        <v>98</v>
      </c>
      <c r="BA10" s="3"/>
    </row>
    <row r="11" spans="1:53" ht="24.75" customHeight="1" thickBot="1" x14ac:dyDescent="0.3">
      <c r="A11" s="592"/>
      <c r="B11" s="536" t="s">
        <v>95</v>
      </c>
      <c r="C11" s="536" t="s">
        <v>96</v>
      </c>
      <c r="D11" s="536" t="s">
        <v>95</v>
      </c>
      <c r="E11" s="536" t="s">
        <v>96</v>
      </c>
      <c r="F11" s="536" t="s">
        <v>95</v>
      </c>
      <c r="G11" s="536" t="s">
        <v>96</v>
      </c>
      <c r="H11" s="536" t="s">
        <v>95</v>
      </c>
      <c r="I11" s="536" t="s">
        <v>96</v>
      </c>
      <c r="J11" s="536" t="s">
        <v>95</v>
      </c>
      <c r="K11" s="536" t="s">
        <v>96</v>
      </c>
      <c r="L11" s="536" t="s">
        <v>95</v>
      </c>
      <c r="M11" s="536" t="s">
        <v>96</v>
      </c>
      <c r="N11" s="536" t="s">
        <v>95</v>
      </c>
      <c r="O11" s="536" t="s">
        <v>96</v>
      </c>
      <c r="P11" s="536" t="s">
        <v>95</v>
      </c>
      <c r="Q11" s="536" t="s">
        <v>96</v>
      </c>
      <c r="R11" s="536" t="s">
        <v>95</v>
      </c>
      <c r="S11" s="536" t="s">
        <v>96</v>
      </c>
      <c r="T11" s="536" t="s">
        <v>95</v>
      </c>
      <c r="U11" s="536" t="s">
        <v>96</v>
      </c>
      <c r="V11" s="536" t="s">
        <v>95</v>
      </c>
      <c r="W11" s="536" t="s">
        <v>96</v>
      </c>
      <c r="X11" s="536" t="s">
        <v>95</v>
      </c>
      <c r="Y11" s="536" t="s">
        <v>96</v>
      </c>
      <c r="Z11" s="536" t="s">
        <v>95</v>
      </c>
      <c r="AA11" s="536" t="s">
        <v>96</v>
      </c>
      <c r="AB11" s="536" t="s">
        <v>95</v>
      </c>
      <c r="AC11" s="536" t="s">
        <v>96</v>
      </c>
      <c r="AD11" s="536" t="s">
        <v>95</v>
      </c>
      <c r="AE11" s="536" t="s">
        <v>96</v>
      </c>
      <c r="AF11" s="536" t="s">
        <v>95</v>
      </c>
      <c r="AG11" s="536" t="s">
        <v>96</v>
      </c>
      <c r="AH11" s="536" t="s">
        <v>95</v>
      </c>
      <c r="AI11" s="536" t="s">
        <v>96</v>
      </c>
      <c r="AJ11" s="536" t="s">
        <v>95</v>
      </c>
      <c r="AK11" s="536" t="s">
        <v>96</v>
      </c>
      <c r="AL11" s="536" t="s">
        <v>95</v>
      </c>
      <c r="AM11" s="536" t="s">
        <v>96</v>
      </c>
      <c r="AN11" s="536" t="s">
        <v>95</v>
      </c>
      <c r="AO11" s="536" t="s">
        <v>96</v>
      </c>
      <c r="AP11" s="536" t="s">
        <v>95</v>
      </c>
      <c r="AQ11" s="536" t="s">
        <v>96</v>
      </c>
      <c r="AR11" s="536" t="s">
        <v>95</v>
      </c>
      <c r="AS11" s="536" t="s">
        <v>96</v>
      </c>
      <c r="AT11" s="536" t="s">
        <v>95</v>
      </c>
      <c r="AU11" s="536" t="s">
        <v>96</v>
      </c>
      <c r="AV11" s="536" t="s">
        <v>95</v>
      </c>
      <c r="AW11" s="536" t="s">
        <v>96</v>
      </c>
      <c r="AX11" s="584"/>
      <c r="AY11" s="586"/>
      <c r="AZ11" s="588"/>
      <c r="BA11" s="44"/>
    </row>
    <row r="12" spans="1:53" ht="17.25" customHeight="1" thickBot="1" x14ac:dyDescent="0.3">
      <c r="A12" s="45">
        <v>2012</v>
      </c>
      <c r="B12" s="46">
        <v>174301</v>
      </c>
      <c r="C12" s="47">
        <v>620</v>
      </c>
      <c r="D12" s="48">
        <v>17365</v>
      </c>
      <c r="E12" s="49">
        <v>225</v>
      </c>
      <c r="F12" s="50">
        <v>29234</v>
      </c>
      <c r="G12" s="51">
        <v>16</v>
      </c>
      <c r="H12" s="48">
        <v>23865</v>
      </c>
      <c r="I12" s="49">
        <v>250</v>
      </c>
      <c r="J12" s="50">
        <v>59044</v>
      </c>
      <c r="K12" s="51">
        <v>567</v>
      </c>
      <c r="L12" s="48">
        <v>43278</v>
      </c>
      <c r="M12" s="49">
        <v>310</v>
      </c>
      <c r="N12" s="50">
        <v>73686</v>
      </c>
      <c r="O12" s="51">
        <v>112</v>
      </c>
      <c r="P12" s="48">
        <v>40436</v>
      </c>
      <c r="Q12" s="49">
        <v>350</v>
      </c>
      <c r="R12" s="50">
        <v>8260</v>
      </c>
      <c r="S12" s="51">
        <v>2</v>
      </c>
      <c r="T12" s="48">
        <v>546085</v>
      </c>
      <c r="U12" s="49">
        <v>4761</v>
      </c>
      <c r="V12" s="50">
        <v>61170</v>
      </c>
      <c r="W12" s="51">
        <v>798</v>
      </c>
      <c r="X12" s="48">
        <v>60186</v>
      </c>
      <c r="Y12" s="49">
        <v>163</v>
      </c>
      <c r="Z12" s="50">
        <v>40414</v>
      </c>
      <c r="AA12" s="51">
        <v>32</v>
      </c>
      <c r="AB12" s="48">
        <v>92113</v>
      </c>
      <c r="AC12" s="49">
        <v>172</v>
      </c>
      <c r="AD12" s="50">
        <v>18692</v>
      </c>
      <c r="AE12" s="51">
        <v>86</v>
      </c>
      <c r="AF12" s="48">
        <v>10055</v>
      </c>
      <c r="AG12" s="49">
        <v>153</v>
      </c>
      <c r="AH12" s="50">
        <v>9325</v>
      </c>
      <c r="AI12" s="51">
        <v>63</v>
      </c>
      <c r="AJ12" s="48">
        <v>12802</v>
      </c>
      <c r="AK12" s="49">
        <v>156</v>
      </c>
      <c r="AL12" s="50">
        <v>780588</v>
      </c>
      <c r="AM12" s="51">
        <v>9888</v>
      </c>
      <c r="AN12" s="48">
        <v>24614</v>
      </c>
      <c r="AO12" s="49">
        <v>32</v>
      </c>
      <c r="AP12" s="50">
        <v>52864</v>
      </c>
      <c r="AQ12" s="51">
        <v>344</v>
      </c>
      <c r="AR12" s="48">
        <v>14835</v>
      </c>
      <c r="AS12" s="49">
        <v>149</v>
      </c>
      <c r="AT12" s="50">
        <v>82786</v>
      </c>
      <c r="AU12" s="51">
        <v>1048</v>
      </c>
      <c r="AV12" s="48">
        <v>12299</v>
      </c>
      <c r="AW12" s="49">
        <v>78</v>
      </c>
      <c r="AX12" s="48">
        <f t="shared" ref="AX12:AY27" si="0">B12+D12+F12+H12+J12+L12+N12+P12+R12+T12+V12+X12+Z12+AB12+AD12+AF12+AH12+AJ12+AL12+AN12+AP12+AR12+AT12+AV12</f>
        <v>2288297</v>
      </c>
      <c r="AY12" s="52">
        <f t="shared" si="0"/>
        <v>20375</v>
      </c>
      <c r="AZ12" s="47">
        <f t="shared" ref="AZ12:AZ54" si="1">SUM(B12:AW12)</f>
        <v>2308672</v>
      </c>
      <c r="BA12" s="3"/>
    </row>
    <row r="13" spans="1:53" x14ac:dyDescent="0.25">
      <c r="A13" s="53">
        <v>41275</v>
      </c>
      <c r="B13" s="54">
        <f>'[4]ENE-13 '!$B$32</f>
        <v>174599</v>
      </c>
      <c r="C13" s="55">
        <f>'[4]ENE-13 '!$C$32</f>
        <v>621</v>
      </c>
      <c r="D13" s="56">
        <f>'[4]ENE-13 '!$B$33</f>
        <v>17512</v>
      </c>
      <c r="E13" s="57">
        <f>'[4]ENE-13 '!$C$33</f>
        <v>225</v>
      </c>
      <c r="F13" s="58">
        <f>'[4]ENE-13 '!$B$34</f>
        <v>29262</v>
      </c>
      <c r="G13" s="59">
        <f>'[4]ENE-13 '!$C$34</f>
        <v>16</v>
      </c>
      <c r="H13" s="56">
        <f>'[4]ENE-13 '!$B$35</f>
        <v>23930</v>
      </c>
      <c r="I13" s="57">
        <f>'[4]ENE-13 '!$C$35</f>
        <v>250</v>
      </c>
      <c r="J13" s="58">
        <f>'[4]ENE-13 '!$B$36</f>
        <v>59109</v>
      </c>
      <c r="K13" s="59">
        <f>'[4]ENE-13 '!$C$36</f>
        <v>570</v>
      </c>
      <c r="L13" s="56">
        <f>'[4]ENE-13 '!$B$37</f>
        <v>43549</v>
      </c>
      <c r="M13" s="57">
        <f>'[4]ENE-13 '!$C$37</f>
        <v>309</v>
      </c>
      <c r="N13" s="58">
        <f>'[4]ENE-13 '!$B$38</f>
        <v>74126</v>
      </c>
      <c r="O13" s="59">
        <f>'[4]ENE-13 '!$C$38</f>
        <v>125</v>
      </c>
      <c r="P13" s="56">
        <f>'[4]ENE-13 '!$B$39</f>
        <v>40653</v>
      </c>
      <c r="Q13" s="57">
        <f>'[4]ENE-13 '!$C$39</f>
        <v>349</v>
      </c>
      <c r="R13" s="58">
        <f>'[4]ENE-13 '!$B$40</f>
        <v>8258</v>
      </c>
      <c r="S13" s="59">
        <f>'[4]ENE-13 '!$C$40</f>
        <v>2</v>
      </c>
      <c r="T13" s="56">
        <f>'[4]ENE-13 '!$B$41</f>
        <v>547179</v>
      </c>
      <c r="U13" s="57">
        <f>'[4]ENE-13 '!$C$41</f>
        <v>4378</v>
      </c>
      <c r="V13" s="58">
        <f>'[4]ENE-13 '!$B$42</f>
        <v>61439</v>
      </c>
      <c r="W13" s="59">
        <f>'[4]ENE-13 '!$C$42</f>
        <v>824</v>
      </c>
      <c r="X13" s="56">
        <f>'[4]ENE-13 '!$B$43</f>
        <v>60737</v>
      </c>
      <c r="Y13" s="57">
        <f>'[4]ENE-13 '!$C$43</f>
        <v>171</v>
      </c>
      <c r="Z13" s="58">
        <f>'[4]ENE-13 '!$B$44</f>
        <v>40461</v>
      </c>
      <c r="AA13" s="59">
        <f>'[4]ENE-13 '!$C$44</f>
        <v>32</v>
      </c>
      <c r="AB13" s="56">
        <f>'[4]ENE-13 '!$B$45</f>
        <v>92515</v>
      </c>
      <c r="AC13" s="57">
        <f>'[4]ENE-13 '!$C$45</f>
        <v>174</v>
      </c>
      <c r="AD13" s="58">
        <f>'[4]ENE-13 '!$B$46</f>
        <v>18850</v>
      </c>
      <c r="AE13" s="59">
        <f>'[4]ENE-13 '!$C$46</f>
        <v>86</v>
      </c>
      <c r="AF13" s="56">
        <f>'[4]ENE-13 '!$B$47</f>
        <v>10268</v>
      </c>
      <c r="AG13" s="57">
        <f>'[4]ENE-13 '!$C$47</f>
        <v>153</v>
      </c>
      <c r="AH13" s="58">
        <f>'[4]ENE-13 '!$B$48</f>
        <v>9399</v>
      </c>
      <c r="AI13" s="59">
        <f>'[4]ENE-13 '!$C$48</f>
        <v>63</v>
      </c>
      <c r="AJ13" s="56">
        <f>'[4]ENE-13 '!$B$49</f>
        <v>12906</v>
      </c>
      <c r="AK13" s="57">
        <f>'[4]ENE-13 '!$C$49</f>
        <v>158</v>
      </c>
      <c r="AL13" s="58">
        <f>'[4]ENE-13 '!$B$50</f>
        <v>782363</v>
      </c>
      <c r="AM13" s="59">
        <f>'[4]ENE-13 '!$C$50</f>
        <v>10158</v>
      </c>
      <c r="AN13" s="56">
        <f>'[4]ENE-13 '!$B$51</f>
        <v>24815</v>
      </c>
      <c r="AO13" s="57">
        <f>'[4]ENE-13 '!$C$51</f>
        <v>29</v>
      </c>
      <c r="AP13" s="58">
        <f>'[4]ENE-13 '!$B$52</f>
        <v>52780</v>
      </c>
      <c r="AQ13" s="59">
        <f>'[4]ENE-13 '!$C$52</f>
        <v>346</v>
      </c>
      <c r="AR13" s="56">
        <f>'[4]ENE-13 '!$B$53</f>
        <v>14913</v>
      </c>
      <c r="AS13" s="57">
        <f>'[4]ENE-13 '!$C$53</f>
        <v>148</v>
      </c>
      <c r="AT13" s="58">
        <f>'[4]ENE-13 '!$B$54</f>
        <v>84002</v>
      </c>
      <c r="AU13" s="59">
        <f>'[4]ENE-13 '!$C$54</f>
        <v>1040</v>
      </c>
      <c r="AV13" s="56">
        <f>'[4]ENE-13 '!$B$55</f>
        <v>12431</v>
      </c>
      <c r="AW13" s="57">
        <f>'[4]ENE-13 '!$C$55</f>
        <v>78</v>
      </c>
      <c r="AX13" s="60">
        <f t="shared" si="0"/>
        <v>2296056</v>
      </c>
      <c r="AY13" s="61">
        <f t="shared" si="0"/>
        <v>20305</v>
      </c>
      <c r="AZ13" s="62">
        <f t="shared" si="1"/>
        <v>2316361</v>
      </c>
      <c r="BA13" s="3"/>
    </row>
    <row r="14" spans="1:53" x14ac:dyDescent="0.25">
      <c r="A14" s="63">
        <v>41306</v>
      </c>
      <c r="B14" s="64">
        <f>'[4]FEB-13'!$B$33</f>
        <v>174904</v>
      </c>
      <c r="C14" s="65">
        <f>'[4]FEB-13'!$C$33</f>
        <v>624</v>
      </c>
      <c r="D14" s="66">
        <f>'[4]FEB-13'!$B$34</f>
        <v>17757</v>
      </c>
      <c r="E14" s="67">
        <f>'[4]FEB-13'!$C$34</f>
        <v>218</v>
      </c>
      <c r="F14" s="68">
        <f>'[4]FEB-13'!$B$35</f>
        <v>29281</v>
      </c>
      <c r="G14" s="69">
        <f>'[4]FEB-13'!$C$35</f>
        <v>16</v>
      </c>
      <c r="H14" s="66">
        <f>'[4]FEB-13'!$B$36</f>
        <v>23991</v>
      </c>
      <c r="I14" s="67">
        <f>'[4]FEB-13'!$C$36</f>
        <v>250</v>
      </c>
      <c r="J14" s="68">
        <f>'[4]FEB-13'!$B$37</f>
        <v>59155</v>
      </c>
      <c r="K14" s="69">
        <f>'[4]FEB-13'!$C$37</f>
        <v>569</v>
      </c>
      <c r="L14" s="66">
        <f>'[4]FEB-13'!$B$38</f>
        <v>43904</v>
      </c>
      <c r="M14" s="67">
        <f>'[4]FEB-13'!$C$38</f>
        <v>338</v>
      </c>
      <c r="N14" s="68">
        <f>'[4]FEB-13'!$B$39</f>
        <v>74451</v>
      </c>
      <c r="O14" s="69">
        <f>'[4]FEB-13'!$C$39</f>
        <v>135</v>
      </c>
      <c r="P14" s="66">
        <f>'[4]FEB-13'!$B$40</f>
        <v>40733</v>
      </c>
      <c r="Q14" s="67">
        <f>'[4]FEB-13'!$C$40</f>
        <v>350</v>
      </c>
      <c r="R14" s="68">
        <f>'[4]FEB-13'!$B$41</f>
        <v>8222</v>
      </c>
      <c r="S14" s="69">
        <f>'[4]FEB-13'!$C$41</f>
        <v>2</v>
      </c>
      <c r="T14" s="66">
        <f>'[4]FEB-13'!$B$42</f>
        <v>548185</v>
      </c>
      <c r="U14" s="67">
        <f>'[4]FEB-13'!$C$42</f>
        <v>4335</v>
      </c>
      <c r="V14" s="68">
        <f>'[4]FEB-13'!$B$43</f>
        <v>61848</v>
      </c>
      <c r="W14" s="69">
        <f>'[4]FEB-13'!$C$43</f>
        <v>878</v>
      </c>
      <c r="X14" s="66">
        <f>'[4]FEB-13'!$B$44</f>
        <v>61159</v>
      </c>
      <c r="Y14" s="67">
        <f>'[4]FEB-13'!$C$44</f>
        <v>173</v>
      </c>
      <c r="Z14" s="68">
        <f>'[4]FEB-13'!$B$45</f>
        <v>40958</v>
      </c>
      <c r="AA14" s="69">
        <f>'[4]FEB-13'!$C$45</f>
        <v>31</v>
      </c>
      <c r="AB14" s="66">
        <f>'[4]FEB-13'!$B$46</f>
        <v>92633</v>
      </c>
      <c r="AC14" s="67">
        <f>'[4]FEB-13'!$C$46</f>
        <v>173</v>
      </c>
      <c r="AD14" s="68">
        <f>'[4]FEB-13'!$B$47</f>
        <v>18907</v>
      </c>
      <c r="AE14" s="69">
        <f>'[4]FEB-13'!$C$47</f>
        <v>86</v>
      </c>
      <c r="AF14" s="66">
        <f>'[4]FEB-13'!$B$48</f>
        <v>10413</v>
      </c>
      <c r="AG14" s="67">
        <f>'[4]FEB-13'!$C$48</f>
        <v>151</v>
      </c>
      <c r="AH14" s="68">
        <f>'[4]FEB-13'!$B$49</f>
        <v>9436</v>
      </c>
      <c r="AI14" s="69">
        <f>'[4]FEB-13'!$C$49</f>
        <v>63</v>
      </c>
      <c r="AJ14" s="66">
        <f>'[4]FEB-13'!$B$50</f>
        <v>12937</v>
      </c>
      <c r="AK14" s="67">
        <f>'[4]FEB-13'!$C$50</f>
        <v>158</v>
      </c>
      <c r="AL14" s="68">
        <f>'[4]FEB-13'!$B$51</f>
        <v>784599</v>
      </c>
      <c r="AM14" s="69">
        <f>'[4]FEB-13'!$C$51</f>
        <v>9274</v>
      </c>
      <c r="AN14" s="66">
        <f>'[4]FEB-13'!$B$52</f>
        <v>25030</v>
      </c>
      <c r="AO14" s="67">
        <f>'[4]FEB-13'!$C$52</f>
        <v>34</v>
      </c>
      <c r="AP14" s="68">
        <f>'[4]FEB-13'!$B$53</f>
        <v>52844</v>
      </c>
      <c r="AQ14" s="69">
        <f>'[4]FEB-13'!$C$53</f>
        <v>346</v>
      </c>
      <c r="AR14" s="66">
        <f>'[4]FEB-13'!$B$54</f>
        <v>14993</v>
      </c>
      <c r="AS14" s="67">
        <f>'[4]FEB-13'!$C$54</f>
        <v>148</v>
      </c>
      <c r="AT14" s="68">
        <f>'[4]FEB-13'!$B$55</f>
        <v>84711</v>
      </c>
      <c r="AU14" s="69">
        <f>'[4]FEB-13'!$C$55</f>
        <v>1045</v>
      </c>
      <c r="AV14" s="66">
        <f>'[4]FEB-13'!$B$56</f>
        <v>12503</v>
      </c>
      <c r="AW14" s="67">
        <f>'[4]FEB-13'!$C$56</f>
        <v>78</v>
      </c>
      <c r="AX14" s="66">
        <f t="shared" si="0"/>
        <v>2303554</v>
      </c>
      <c r="AY14" s="70">
        <f t="shared" si="0"/>
        <v>19475</v>
      </c>
      <c r="AZ14" s="65">
        <f t="shared" si="1"/>
        <v>2323029</v>
      </c>
      <c r="BA14" s="3"/>
    </row>
    <row r="15" spans="1:53" x14ac:dyDescent="0.25">
      <c r="A15" s="63">
        <v>41334</v>
      </c>
      <c r="B15" s="64">
        <f>'[4]MAR-13'!$B$32</f>
        <v>175245</v>
      </c>
      <c r="C15" s="65">
        <f>'[4]MAR-13'!$C$32</f>
        <v>624</v>
      </c>
      <c r="D15" s="66">
        <f>'[4]MAR-13'!$B$33</f>
        <v>17776</v>
      </c>
      <c r="E15" s="67">
        <f>'[4]MAR-13'!$C$33</f>
        <v>218</v>
      </c>
      <c r="F15" s="68">
        <f>'[4]MAR-13'!$B$34</f>
        <v>29377</v>
      </c>
      <c r="G15" s="69">
        <f>'[4]MAR-13'!$C$34</f>
        <v>16</v>
      </c>
      <c r="H15" s="66">
        <f>'[4]MAR-13'!$B$35</f>
        <v>24016</v>
      </c>
      <c r="I15" s="67">
        <f>'[4]MAR-13'!$C$35</f>
        <v>248</v>
      </c>
      <c r="J15" s="68">
        <f>'[4]MAR-13'!$B$36</f>
        <v>59292</v>
      </c>
      <c r="K15" s="69">
        <f>'[4]MAR-13'!$C$36</f>
        <v>574</v>
      </c>
      <c r="L15" s="66">
        <f>'[4]MAR-13'!$B$37</f>
        <v>44400</v>
      </c>
      <c r="M15" s="67">
        <f>'[4]MAR-13'!$C$37</f>
        <v>309</v>
      </c>
      <c r="N15" s="68">
        <f>'[4]MAR-13'!$B$38</f>
        <v>74870</v>
      </c>
      <c r="O15" s="69">
        <f>'[4]MAR-13'!$C$38</f>
        <v>149</v>
      </c>
      <c r="P15" s="66">
        <f>'[4]MAR-13'!$B$39</f>
        <v>40847</v>
      </c>
      <c r="Q15" s="67">
        <f>'[4]MAR-13'!$C$39</f>
        <v>355</v>
      </c>
      <c r="R15" s="68">
        <f>'[4]MAR-13'!$B$40</f>
        <v>8235</v>
      </c>
      <c r="S15" s="69">
        <f>'[4]MAR-13'!$C$40</f>
        <v>2</v>
      </c>
      <c r="T15" s="66">
        <f>'[4]MAR-13'!$B$41</f>
        <v>548508</v>
      </c>
      <c r="U15" s="67">
        <f>'[4]MAR-13'!$C$41</f>
        <v>4354</v>
      </c>
      <c r="V15" s="68">
        <f>'[4]MAR-13'!$B$42</f>
        <v>62325</v>
      </c>
      <c r="W15" s="69">
        <f>'[4]MAR-13'!$C$42</f>
        <v>922</v>
      </c>
      <c r="X15" s="66">
        <f>'[4]MAR-13'!$B$43</f>
        <v>61758</v>
      </c>
      <c r="Y15" s="67">
        <f>'[4]MAR-13'!$C$43</f>
        <v>173</v>
      </c>
      <c r="Z15" s="68">
        <f>'[4]MAR-13'!$B$44</f>
        <v>40976</v>
      </c>
      <c r="AA15" s="69">
        <f>'[4]MAR-13'!$C$44</f>
        <v>31</v>
      </c>
      <c r="AB15" s="66">
        <f>'[4]MAR-13'!$B$45</f>
        <v>92898</v>
      </c>
      <c r="AC15" s="67">
        <f>'[4]MAR-13'!$C$45</f>
        <v>180</v>
      </c>
      <c r="AD15" s="68">
        <f>'[4]MAR-13'!$B$46</f>
        <v>18965</v>
      </c>
      <c r="AE15" s="69">
        <f>'[4]MAR-13'!$C$46</f>
        <v>88</v>
      </c>
      <c r="AF15" s="66">
        <f>'[4]MAR-13'!$B$47</f>
        <v>10640</v>
      </c>
      <c r="AG15" s="67">
        <f>'[4]MAR-13'!$C$47</f>
        <v>153</v>
      </c>
      <c r="AH15" s="68">
        <f>'[4]MAR-13'!$B$48</f>
        <v>9566</v>
      </c>
      <c r="AI15" s="69">
        <f>'[4]MAR-13'!$C$48</f>
        <v>63</v>
      </c>
      <c r="AJ15" s="66">
        <f>'[4]MAR-13'!$B$49</f>
        <v>13109</v>
      </c>
      <c r="AK15" s="67">
        <f>'[4]MAR-13'!$C$49</f>
        <v>168</v>
      </c>
      <c r="AL15" s="68">
        <f>'[4]MAR-13'!$B$50</f>
        <v>787415</v>
      </c>
      <c r="AM15" s="69">
        <f>'[4]MAR-13'!$C$50</f>
        <v>9484</v>
      </c>
      <c r="AN15" s="66">
        <f>'[4]MAR-13'!$B$51</f>
        <v>25073</v>
      </c>
      <c r="AO15" s="67">
        <f>'[4]MAR-13'!$C$51</f>
        <v>34</v>
      </c>
      <c r="AP15" s="68">
        <f>'[4]MAR-13'!$B$52</f>
        <v>53643</v>
      </c>
      <c r="AQ15" s="69">
        <f>'[4]MAR-13'!$C$52</f>
        <v>369</v>
      </c>
      <c r="AR15" s="66">
        <f>'[4]MAR-13'!$B$53</f>
        <v>15196</v>
      </c>
      <c r="AS15" s="67">
        <f>'[4]MAR-13'!$C$53</f>
        <v>147</v>
      </c>
      <c r="AT15" s="68">
        <f>'[4]MAR-13'!$B$54</f>
        <v>85487</v>
      </c>
      <c r="AU15" s="69">
        <f>'[4]MAR-13'!$C$54</f>
        <v>1029</v>
      </c>
      <c r="AV15" s="66">
        <f>'[4]MAR-13'!$B$55</f>
        <v>12540</v>
      </c>
      <c r="AW15" s="67">
        <f>'[4]MAR-13'!$C$55</f>
        <v>78</v>
      </c>
      <c r="AX15" s="66">
        <f t="shared" si="0"/>
        <v>2312157</v>
      </c>
      <c r="AY15" s="70">
        <f t="shared" si="0"/>
        <v>19768</v>
      </c>
      <c r="AZ15" s="65">
        <f t="shared" si="1"/>
        <v>2331925</v>
      </c>
      <c r="BA15" s="3"/>
    </row>
    <row r="16" spans="1:53" x14ac:dyDescent="0.25">
      <c r="A16" s="63">
        <v>41365</v>
      </c>
      <c r="B16" s="64">
        <f>'[4]ABR 13'!$B$32</f>
        <v>175659</v>
      </c>
      <c r="C16" s="65">
        <f>'[4]ABR 13'!$C$32</f>
        <v>625</v>
      </c>
      <c r="D16" s="66">
        <f>'[4]ABR 13'!$B$33</f>
        <v>18147</v>
      </c>
      <c r="E16" s="67">
        <f>'[4]ABR 13'!$C$33</f>
        <v>216</v>
      </c>
      <c r="F16" s="68">
        <f>'[4]ABR 13'!$B$34</f>
        <v>29432</v>
      </c>
      <c r="G16" s="69">
        <f>'[4]ABR 13'!$C$34</f>
        <v>13</v>
      </c>
      <c r="H16" s="66">
        <f>'[4]ABR 13'!$B$35</f>
        <v>24258</v>
      </c>
      <c r="I16" s="67">
        <f>'[4]ABR 13'!$C$35</f>
        <v>248</v>
      </c>
      <c r="J16" s="68">
        <f>'[4]ABR 13'!$B$36</f>
        <v>59957</v>
      </c>
      <c r="K16" s="69">
        <f>'[4]ABR 13'!$C$36</f>
        <v>576</v>
      </c>
      <c r="L16" s="66">
        <f>'[4]ABR 13'!$B$37</f>
        <v>45014</v>
      </c>
      <c r="M16" s="67">
        <f>'[4]ABR 13'!$C$37</f>
        <v>307</v>
      </c>
      <c r="N16" s="68">
        <f>'[4]ABR 13'!$B$38</f>
        <v>75307</v>
      </c>
      <c r="O16" s="69">
        <f>'[4]ABR 13'!$C$38</f>
        <v>155</v>
      </c>
      <c r="P16" s="66">
        <f>'[4]ABR 13'!$B$39</f>
        <v>41117</v>
      </c>
      <c r="Q16" s="67">
        <f>'[4]ABR 13'!$C$39</f>
        <v>349</v>
      </c>
      <c r="R16" s="68">
        <f>'[4]ABR 13'!$B$40</f>
        <v>8240</v>
      </c>
      <c r="S16" s="69">
        <f>'[4]ABR 13'!$C$40</f>
        <v>2</v>
      </c>
      <c r="T16" s="66">
        <f>'[4]ABR 13'!$B$41</f>
        <v>549421</v>
      </c>
      <c r="U16" s="67">
        <f>'[4]ABR 13'!$C$41</f>
        <v>4318</v>
      </c>
      <c r="V16" s="68">
        <f>'[4]ABR 13'!$B$42</f>
        <v>63043</v>
      </c>
      <c r="W16" s="69">
        <f>'[4]ABR 13'!$C$42</f>
        <v>938</v>
      </c>
      <c r="X16" s="66">
        <f>'[4]ABR 13'!$B$43</f>
        <v>62450</v>
      </c>
      <c r="Y16" s="67">
        <f>'[4]ABR 13'!$C$43</f>
        <v>175</v>
      </c>
      <c r="Z16" s="68">
        <f>'[4]ABR 13'!$B$44</f>
        <v>41114</v>
      </c>
      <c r="AA16" s="69">
        <f>'[4]ABR 13'!$C$44</f>
        <v>31</v>
      </c>
      <c r="AB16" s="66">
        <f>'[4]ABR 13'!$B$45</f>
        <v>93418</v>
      </c>
      <c r="AC16" s="67">
        <f>'[4]ABR 13'!$C$45</f>
        <v>180</v>
      </c>
      <c r="AD16" s="68">
        <f>'[4]ABR 13'!$B$46</f>
        <v>19085</v>
      </c>
      <c r="AE16" s="69">
        <f>'[4]ABR 13'!$C$46</f>
        <v>91</v>
      </c>
      <c r="AF16" s="66">
        <f>'[4]ABR 13'!$B$47</f>
        <v>10903</v>
      </c>
      <c r="AG16" s="67">
        <f>'[4]ABR 13'!$C$47</f>
        <v>153</v>
      </c>
      <c r="AH16" s="68">
        <f>'[4]ABR 13'!$B$48</f>
        <v>9729</v>
      </c>
      <c r="AI16" s="69">
        <f>'[4]ABR 13'!$C$48</f>
        <v>63</v>
      </c>
      <c r="AJ16" s="66">
        <f>'[4]ABR 13'!$B$49</f>
        <v>13395</v>
      </c>
      <c r="AK16" s="67">
        <f>'[4]ABR 13'!$C$49</f>
        <v>171</v>
      </c>
      <c r="AL16" s="68">
        <f>'[4]ABR 13'!$B$50</f>
        <v>792528</v>
      </c>
      <c r="AM16" s="69">
        <f>'[4]ABR 13'!$C$50</f>
        <v>9507</v>
      </c>
      <c r="AN16" s="66">
        <f>'[4]ABR 13'!$B$51</f>
        <v>25301</v>
      </c>
      <c r="AO16" s="67">
        <f>'[4]ABR 13'!$C$51</f>
        <v>34</v>
      </c>
      <c r="AP16" s="68">
        <f>'[4]ABR 13'!$B$52</f>
        <v>54303</v>
      </c>
      <c r="AQ16" s="69">
        <f>'[4]ABR 13'!$C$52</f>
        <v>369</v>
      </c>
      <c r="AR16" s="66">
        <f>'[4]ABR 13'!$B$53</f>
        <v>15533</v>
      </c>
      <c r="AS16" s="67">
        <f>'[4]ABR 13'!$C$53</f>
        <v>147</v>
      </c>
      <c r="AT16" s="68">
        <f>'[4]ABR 13'!$B$54</f>
        <v>87290</v>
      </c>
      <c r="AU16" s="69">
        <f>'[4]ABR 13'!$C$54</f>
        <v>1023</v>
      </c>
      <c r="AV16" s="66">
        <f>'[4]ABR 13'!$B$55</f>
        <v>12785</v>
      </c>
      <c r="AW16" s="67">
        <f>'[4]ABR 13'!$C$55</f>
        <v>80</v>
      </c>
      <c r="AX16" s="66">
        <f t="shared" si="0"/>
        <v>2327429</v>
      </c>
      <c r="AY16" s="70">
        <f t="shared" si="0"/>
        <v>19771</v>
      </c>
      <c r="AZ16" s="65">
        <f t="shared" si="1"/>
        <v>2347200</v>
      </c>
      <c r="BA16" s="3"/>
    </row>
    <row r="17" spans="1:53" x14ac:dyDescent="0.25">
      <c r="A17" s="63">
        <v>41395</v>
      </c>
      <c r="B17" s="64">
        <f>'[4]MAY-13'!$B$32</f>
        <v>175792</v>
      </c>
      <c r="C17" s="65">
        <f>'[4]MAY-13'!$C$32</f>
        <v>627</v>
      </c>
      <c r="D17" s="66">
        <f>'[4]MAY-13'!$B$33</f>
        <v>18017</v>
      </c>
      <c r="E17" s="67">
        <f>'[4]MAY-13'!$C$33</f>
        <v>218</v>
      </c>
      <c r="F17" s="68">
        <f>'[4]MAY-13'!$B$34</f>
        <v>29597</v>
      </c>
      <c r="G17" s="69">
        <f>'[4]MAY-13'!$C$34</f>
        <v>13</v>
      </c>
      <c r="H17" s="66">
        <f>'[4]MAY-13'!$B$35</f>
        <v>24006</v>
      </c>
      <c r="I17" s="67">
        <f>'[4]MAY-13'!$C$35</f>
        <v>248</v>
      </c>
      <c r="J17" s="68">
        <f>'[4]MAY-13'!$B$36</f>
        <v>59533</v>
      </c>
      <c r="K17" s="69">
        <f>'[4]MAY-13'!$C$36</f>
        <v>609</v>
      </c>
      <c r="L17" s="66">
        <f>'[4]MAY-13'!$B$37</f>
        <v>44944</v>
      </c>
      <c r="M17" s="67">
        <f>'[4]MAY-13'!$C$37</f>
        <v>307</v>
      </c>
      <c r="N17" s="68">
        <f>'[4]MAY-13'!$B$38</f>
        <v>75809</v>
      </c>
      <c r="O17" s="69">
        <f>'[4]MAY-13'!$C$38</f>
        <v>168</v>
      </c>
      <c r="P17" s="66">
        <f>'[4]MAY-13'!$B$39</f>
        <v>40644</v>
      </c>
      <c r="Q17" s="67">
        <f>'[4]MAY-13'!$C$39</f>
        <v>351</v>
      </c>
      <c r="R17" s="68">
        <f>'[4]MAY-13'!$B$40</f>
        <v>8257</v>
      </c>
      <c r="S17" s="69">
        <f>'[4]MAY-13'!$C$40</f>
        <v>2</v>
      </c>
      <c r="T17" s="66">
        <f>'[4]MAY-13'!$B$41</f>
        <v>551077</v>
      </c>
      <c r="U17" s="67">
        <f>'[4]MAY-13'!$C$41</f>
        <v>4351</v>
      </c>
      <c r="V17" s="68">
        <f>'[4]MAY-13'!$B$42</f>
        <v>62691</v>
      </c>
      <c r="W17" s="69">
        <f>'[4]MAY-13'!$C$42</f>
        <v>975</v>
      </c>
      <c r="X17" s="66">
        <f>'[4]MAY-13'!$B$43</f>
        <v>62726</v>
      </c>
      <c r="Y17" s="67">
        <f>'[4]MAY-13'!$C$43</f>
        <v>173</v>
      </c>
      <c r="Z17" s="68">
        <f>'[4]MAY-13'!$B$44</f>
        <v>41362</v>
      </c>
      <c r="AA17" s="69">
        <f>'[4]MAY-13'!$C$44</f>
        <v>30</v>
      </c>
      <c r="AB17" s="66">
        <f>'[4]MAY-13'!$B$45</f>
        <v>94732</v>
      </c>
      <c r="AC17" s="67">
        <f>'[4]MAY-13'!$C$45</f>
        <v>180</v>
      </c>
      <c r="AD17" s="68">
        <f>'[4]MAY-13'!$B$46</f>
        <v>19096</v>
      </c>
      <c r="AE17" s="69">
        <f>'[4]MAY-13'!$C$46</f>
        <v>91</v>
      </c>
      <c r="AF17" s="66">
        <f>'[4]MAY-13'!$B$47</f>
        <v>10795</v>
      </c>
      <c r="AG17" s="67">
        <f>'[4]MAY-13'!$C$47</f>
        <v>153</v>
      </c>
      <c r="AH17" s="68">
        <f>'[4]MAY-13'!$B$48</f>
        <v>9736</v>
      </c>
      <c r="AI17" s="69">
        <f>'[4]MAY-13'!$C$48</f>
        <v>63</v>
      </c>
      <c r="AJ17" s="66">
        <f>'[4]MAY-13'!$B$49</f>
        <v>13282</v>
      </c>
      <c r="AK17" s="67">
        <f>'[4]MAY-13'!$C$49</f>
        <v>172</v>
      </c>
      <c r="AL17" s="68">
        <f>'[4]MAY-13'!$B$50</f>
        <v>791034</v>
      </c>
      <c r="AM17" s="69">
        <f>'[4]MAY-13'!$C$50</f>
        <v>9810</v>
      </c>
      <c r="AN17" s="66">
        <f>'[4]MAY-13'!$B$51</f>
        <v>25492</v>
      </c>
      <c r="AO17" s="67">
        <f>'[4]MAY-13'!$C$51</f>
        <v>34</v>
      </c>
      <c r="AP17" s="68">
        <f>'[4]MAY-13'!$B$52</f>
        <v>54803</v>
      </c>
      <c r="AQ17" s="69">
        <f>'[4]MAY-13'!$C$52</f>
        <v>404</v>
      </c>
      <c r="AR17" s="66">
        <f>'[4]MAY-13'!$B$53</f>
        <v>15280</v>
      </c>
      <c r="AS17" s="67">
        <f>'[4]MAY-13'!$C$53</f>
        <v>148</v>
      </c>
      <c r="AT17" s="68">
        <f>'[4]MAY-13'!$B$54</f>
        <v>86886</v>
      </c>
      <c r="AU17" s="69">
        <f>'[4]MAY-13'!$C$54</f>
        <v>1026</v>
      </c>
      <c r="AV17" s="66">
        <f>'[4]MAY-13'!$B$55</f>
        <v>12825</v>
      </c>
      <c r="AW17" s="67">
        <f>'[4]MAY-13'!$C$55</f>
        <v>85</v>
      </c>
      <c r="AX17" s="66">
        <f t="shared" si="0"/>
        <v>2328416</v>
      </c>
      <c r="AY17" s="70">
        <f t="shared" si="0"/>
        <v>20238</v>
      </c>
      <c r="AZ17" s="65">
        <f t="shared" si="1"/>
        <v>2348654</v>
      </c>
      <c r="BA17" s="3"/>
    </row>
    <row r="18" spans="1:53" x14ac:dyDescent="0.25">
      <c r="A18" s="63">
        <v>41426</v>
      </c>
      <c r="B18" s="64">
        <f>'[4]JUN-13'!$B$32</f>
        <v>175876</v>
      </c>
      <c r="C18" s="65">
        <f>'[4]JUN-13'!$C$32</f>
        <v>611</v>
      </c>
      <c r="D18" s="66">
        <f>'[4]JUN-13'!$B$33</f>
        <v>18174</v>
      </c>
      <c r="E18" s="67">
        <f>'[4]JUN-13'!$C$33</f>
        <v>208</v>
      </c>
      <c r="F18" s="68">
        <f>'[4]JUN-13'!$B$34</f>
        <v>29727</v>
      </c>
      <c r="G18" s="69">
        <f>'[4]JUN-13'!$C$34</f>
        <v>14</v>
      </c>
      <c r="H18" s="66">
        <f>'[4]JUN-13'!$B$35</f>
        <v>23999</v>
      </c>
      <c r="I18" s="67">
        <f>'[4]JUN-13'!$C$35</f>
        <v>248</v>
      </c>
      <c r="J18" s="68">
        <f>'[4]JUN-13'!$B$36</f>
        <v>59655</v>
      </c>
      <c r="K18" s="69">
        <f>'[4]JUN-13'!$C$36</f>
        <v>614</v>
      </c>
      <c r="L18" s="66">
        <f>'[4]JUN-13'!$B$37</f>
        <v>45240</v>
      </c>
      <c r="M18" s="67">
        <f>'[4]JUN-13'!$C$37</f>
        <v>307</v>
      </c>
      <c r="N18" s="68">
        <f>'[4]JUN-13'!$B$38</f>
        <v>75872</v>
      </c>
      <c r="O18" s="69">
        <f>'[4]JUN-13'!$C$38</f>
        <v>179</v>
      </c>
      <c r="P18" s="66">
        <f>'[4]JUN-13'!$B$39</f>
        <v>40643</v>
      </c>
      <c r="Q18" s="67">
        <f>'[4]JUN-13'!$C$39</f>
        <v>354</v>
      </c>
      <c r="R18" s="68">
        <f>'[4]JUN-13'!$B$40</f>
        <v>8269</v>
      </c>
      <c r="S18" s="69">
        <f>'[4]JUN-13'!$C$40</f>
        <v>2</v>
      </c>
      <c r="T18" s="66">
        <f>'[4]JUN-13'!$B$41</f>
        <v>553000</v>
      </c>
      <c r="U18" s="67">
        <f>'[4]JUN-13'!$C$41</f>
        <v>4390</v>
      </c>
      <c r="V18" s="68">
        <f>'[4]JUN-13'!$B$42</f>
        <v>62799</v>
      </c>
      <c r="W18" s="69">
        <f>'[4]JUN-13'!$C$42</f>
        <v>1027</v>
      </c>
      <c r="X18" s="66">
        <f>'[4]JUN-13'!$B$43</f>
        <v>62956</v>
      </c>
      <c r="Y18" s="67">
        <f>'[4]JUN-13'!$C$43</f>
        <v>216</v>
      </c>
      <c r="Z18" s="68">
        <f>'[4]JUN-13'!$B$44</f>
        <v>41656</v>
      </c>
      <c r="AA18" s="69">
        <f>'[4]JUN-13'!$C$44</f>
        <v>31</v>
      </c>
      <c r="AB18" s="66">
        <f>'[4]JUN-13'!$B$45</f>
        <v>96285</v>
      </c>
      <c r="AC18" s="67">
        <f>'[4]JUN-13'!$C$45</f>
        <v>190</v>
      </c>
      <c r="AD18" s="68">
        <f>'[4]JUN-13'!$B$46</f>
        <v>19018</v>
      </c>
      <c r="AE18" s="69">
        <f>'[4]JUN-13'!$C$46</f>
        <v>105</v>
      </c>
      <c r="AF18" s="66">
        <f>'[4]JUN-13'!$B$47</f>
        <v>10940</v>
      </c>
      <c r="AG18" s="67">
        <f>'[4]JUN-13'!$C$47</f>
        <v>158</v>
      </c>
      <c r="AH18" s="68">
        <f>'[4]JUN-13'!$B$48</f>
        <v>9941</v>
      </c>
      <c r="AI18" s="69">
        <f>'[4]JUN-13'!$C$48</f>
        <v>63</v>
      </c>
      <c r="AJ18" s="66">
        <f>'[4]JUN-13'!$B$49</f>
        <v>13411</v>
      </c>
      <c r="AK18" s="67">
        <f>'[4]JUN-13'!$C$49</f>
        <v>177</v>
      </c>
      <c r="AL18" s="68">
        <f>'[4]JUN-13'!$B$50</f>
        <v>792648</v>
      </c>
      <c r="AM18" s="69">
        <f>'[4]JUN-13'!$C$50</f>
        <v>9848</v>
      </c>
      <c r="AN18" s="66">
        <f>'[4]JUN-13'!$B$51</f>
        <v>25443</v>
      </c>
      <c r="AO18" s="67">
        <f>'[4]JUN-13'!$C$51</f>
        <v>25</v>
      </c>
      <c r="AP18" s="68">
        <f>'[4]JUN-13'!$B$52</f>
        <v>55274</v>
      </c>
      <c r="AQ18" s="69">
        <f>'[4]JUN-13'!$C$52</f>
        <v>413</v>
      </c>
      <c r="AR18" s="66">
        <f>'[4]JUN-13'!$B$53</f>
        <v>15400</v>
      </c>
      <c r="AS18" s="67">
        <f>'[4]JUN-13'!$C$53</f>
        <v>147</v>
      </c>
      <c r="AT18" s="68">
        <f>'[4]JUN-13'!$B$54</f>
        <v>87044</v>
      </c>
      <c r="AU18" s="69">
        <f>'[4]JUN-13'!$C$54</f>
        <v>1017</v>
      </c>
      <c r="AV18" s="66">
        <f>'[4]JUN-13'!$B$55</f>
        <v>12866</v>
      </c>
      <c r="AW18" s="67">
        <f>'[4]JUN-13'!$C$55</f>
        <v>89</v>
      </c>
      <c r="AX18" s="66">
        <f t="shared" si="0"/>
        <v>2336136</v>
      </c>
      <c r="AY18" s="70">
        <f t="shared" si="0"/>
        <v>20433</v>
      </c>
      <c r="AZ18" s="65">
        <f t="shared" si="1"/>
        <v>2356569</v>
      </c>
      <c r="BA18" s="3"/>
    </row>
    <row r="19" spans="1:53" x14ac:dyDescent="0.25">
      <c r="A19" s="63">
        <v>41456</v>
      </c>
      <c r="B19" s="64">
        <f>'[4]JUL-13 '!$B$33</f>
        <v>176657</v>
      </c>
      <c r="C19" s="65">
        <f>'[4]JUL-13 '!$C$33</f>
        <v>611</v>
      </c>
      <c r="D19" s="66">
        <f>'[4]JUL-13 '!$B$34</f>
        <v>18234</v>
      </c>
      <c r="E19" s="67">
        <f>'[4]JUL-13 '!$C$34</f>
        <v>205</v>
      </c>
      <c r="F19" s="68">
        <f>'[4]JUL-13 '!$B$35</f>
        <v>29690</v>
      </c>
      <c r="G19" s="69">
        <f>'[4]JUL-13 '!$C$35</f>
        <v>16</v>
      </c>
      <c r="H19" s="66">
        <f>'[4]JUL-13 '!$B$36</f>
        <v>24050</v>
      </c>
      <c r="I19" s="67">
        <f>'[4]JUL-13 '!$C$36</f>
        <v>248</v>
      </c>
      <c r="J19" s="68">
        <f>'[4]JUL-13 '!$B$37</f>
        <v>59708</v>
      </c>
      <c r="K19" s="69">
        <f>'[4]JUL-13 '!$C$37</f>
        <v>596</v>
      </c>
      <c r="L19" s="66">
        <f>'[4]JUL-13 '!$B$38</f>
        <v>45305</v>
      </c>
      <c r="M19" s="67">
        <f>'[4]JUL-13 '!$C$38</f>
        <v>317</v>
      </c>
      <c r="N19" s="68">
        <f>'[4]JUL-13 '!$B$39</f>
        <v>76374</v>
      </c>
      <c r="O19" s="69">
        <f>'[4]JUL-13 '!$C$39</f>
        <v>189</v>
      </c>
      <c r="P19" s="66">
        <f>'[4]JUL-13 '!$B$40</f>
        <v>40791</v>
      </c>
      <c r="Q19" s="67">
        <f>'[4]JUL-13 '!$C$40</f>
        <v>351</v>
      </c>
      <c r="R19" s="68">
        <f>'[4]JUL-13 '!$B$41</f>
        <v>8267</v>
      </c>
      <c r="S19" s="69">
        <f>'[4]JUL-13 '!$C$41</f>
        <v>2</v>
      </c>
      <c r="T19" s="66">
        <f>'[4]JUL-13 '!$B$42</f>
        <v>555867</v>
      </c>
      <c r="U19" s="67">
        <f>'[4]JUL-13 '!$C$42</f>
        <v>4347</v>
      </c>
      <c r="V19" s="68">
        <f>'[4]JUL-13 '!$B$43</f>
        <v>62954</v>
      </c>
      <c r="W19" s="69">
        <f>'[4]JUL-13 '!$C$43</f>
        <v>1071</v>
      </c>
      <c r="X19" s="66">
        <f>'[4]JUL-13 '!$B$44</f>
        <v>63190</v>
      </c>
      <c r="Y19" s="67">
        <f>'[4]JUL-13 '!$C$44</f>
        <v>229</v>
      </c>
      <c r="Z19" s="68">
        <f>'[4]JUL-13 '!$B$45</f>
        <v>41923</v>
      </c>
      <c r="AA19" s="69">
        <f>'[4]JUL-13 '!$C$45</f>
        <v>30</v>
      </c>
      <c r="AB19" s="66">
        <f>'[4]JUL-13 '!$B$46</f>
        <v>97280</v>
      </c>
      <c r="AC19" s="67">
        <f>'[4]JUL-13 '!$C$46</f>
        <v>191</v>
      </c>
      <c r="AD19" s="68">
        <f>'[4]JUL-13 '!$B$47</f>
        <v>18898</v>
      </c>
      <c r="AE19" s="69">
        <f>'[4]JUL-13 '!$C$47</f>
        <v>125</v>
      </c>
      <c r="AF19" s="66">
        <f>'[4]JUL-13 '!$B$48</f>
        <v>11073</v>
      </c>
      <c r="AG19" s="67">
        <f>'[4]JUL-13 '!$C$48</f>
        <v>162</v>
      </c>
      <c r="AH19" s="68">
        <f>'[4]JUL-13 '!$B$49</f>
        <v>9966</v>
      </c>
      <c r="AI19" s="69">
        <f>'[4]JUL-13 '!$C$49</f>
        <v>63</v>
      </c>
      <c r="AJ19" s="66">
        <f>'[4]JUL-13 '!$B$50</f>
        <v>13491</v>
      </c>
      <c r="AK19" s="67">
        <f>'[4]JUL-13 '!$C$50</f>
        <v>177</v>
      </c>
      <c r="AL19" s="68">
        <f>'[4]JUL-13 '!$B$51</f>
        <v>794264</v>
      </c>
      <c r="AM19" s="69">
        <f>'[4]JUL-13 '!$C$51</f>
        <v>9647</v>
      </c>
      <c r="AN19" s="66">
        <f>'[4]JUL-13 '!$B$52</f>
        <v>25474</v>
      </c>
      <c r="AO19" s="67">
        <f>'[4]JUL-13 '!$C$52</f>
        <v>27</v>
      </c>
      <c r="AP19" s="68">
        <f>'[4]JUL-13 '!$B$53</f>
        <v>55495</v>
      </c>
      <c r="AQ19" s="69">
        <f>'[4]JUL-13 '!$C$53</f>
        <v>421</v>
      </c>
      <c r="AR19" s="66">
        <f>'[4]JUL-13 '!$B$54</f>
        <v>15574</v>
      </c>
      <c r="AS19" s="67">
        <f>'[4]JUL-13 '!$C$54</f>
        <v>157</v>
      </c>
      <c r="AT19" s="68">
        <f>'[4]JUL-13 '!$B$55</f>
        <v>87454</v>
      </c>
      <c r="AU19" s="69">
        <f>'[4]JUL-13 '!$C$55</f>
        <v>1025</v>
      </c>
      <c r="AV19" s="66">
        <f>'[4]JUL-13 '!$B$56</f>
        <v>12883</v>
      </c>
      <c r="AW19" s="67">
        <f>'[4]JUL-13 '!$C$56</f>
        <v>89</v>
      </c>
      <c r="AX19" s="66">
        <f t="shared" si="0"/>
        <v>2344862</v>
      </c>
      <c r="AY19" s="70">
        <f t="shared" si="0"/>
        <v>20296</v>
      </c>
      <c r="AZ19" s="65">
        <f t="shared" si="1"/>
        <v>2365158</v>
      </c>
      <c r="BA19" s="3"/>
    </row>
    <row r="20" spans="1:53" x14ac:dyDescent="0.25">
      <c r="A20" s="63">
        <v>41487</v>
      </c>
      <c r="B20" s="64">
        <f>'[4]AGO-13'!$B$32</f>
        <v>176851</v>
      </c>
      <c r="C20" s="65">
        <f>'[4]AGO-13'!$C$32</f>
        <v>616</v>
      </c>
      <c r="D20" s="66">
        <f>'[4]AGO-13'!$B$33</f>
        <v>18354</v>
      </c>
      <c r="E20" s="67">
        <f>'[4]AGO-13'!$C$33</f>
        <v>205</v>
      </c>
      <c r="F20" s="68">
        <f>'[4]AGO-13'!$B$34</f>
        <v>29713</v>
      </c>
      <c r="G20" s="69">
        <f>'[4]AGO-13'!$C$34</f>
        <v>18</v>
      </c>
      <c r="H20" s="66">
        <f>'[4]AGO-13'!$B$35</f>
        <v>24080</v>
      </c>
      <c r="I20" s="67">
        <f>'[4]AGO-13'!$C$35</f>
        <v>244</v>
      </c>
      <c r="J20" s="68">
        <f>'[4]AGO-13'!$B$36</f>
        <v>59833</v>
      </c>
      <c r="K20" s="69">
        <f>'[4]AGO-13'!$C$36</f>
        <v>600</v>
      </c>
      <c r="L20" s="66">
        <f>'[4]AGO-13'!$B$37</f>
        <v>45403</v>
      </c>
      <c r="M20" s="67">
        <f>'[4]AGO-13'!$C$37</f>
        <v>313</v>
      </c>
      <c r="N20" s="68">
        <f>'[4]AGO-13'!$B$38</f>
        <v>76442</v>
      </c>
      <c r="O20" s="69">
        <f>'[4]AGO-13'!$C$38</f>
        <v>172</v>
      </c>
      <c r="P20" s="66">
        <f>'[4]AGO-13'!$B$39</f>
        <v>40951</v>
      </c>
      <c r="Q20" s="67">
        <f>'[4]AGO-13'!$C$39</f>
        <v>334</v>
      </c>
      <c r="R20" s="68">
        <f>'[4]AGO-13'!$B$40</f>
        <v>8178</v>
      </c>
      <c r="S20" s="69">
        <f>'[4]AGO-13'!$C$40</f>
        <v>2</v>
      </c>
      <c r="T20" s="66">
        <f>'[4]AGO-13'!$B$41</f>
        <v>557392</v>
      </c>
      <c r="U20" s="67">
        <f>'[4]AGO-13'!$C$41</f>
        <v>4142</v>
      </c>
      <c r="V20" s="68">
        <f>'[4]AGO-13'!$B$42</f>
        <v>63279</v>
      </c>
      <c r="W20" s="69">
        <f>'[4]AGO-13'!$C$42</f>
        <v>1057</v>
      </c>
      <c r="X20" s="66">
        <f>'[4]AGO-13'!$B$43</f>
        <v>63404</v>
      </c>
      <c r="Y20" s="67">
        <f>'[4]AGO-13'!$C$43</f>
        <v>218</v>
      </c>
      <c r="Z20" s="68">
        <f>'[4]AGO-13'!$B$44</f>
        <v>42048</v>
      </c>
      <c r="AA20" s="69">
        <f>'[4]AGO-13'!$C$44</f>
        <v>30</v>
      </c>
      <c r="AB20" s="66">
        <f>'[4]AGO-13'!$B$45</f>
        <v>97929</v>
      </c>
      <c r="AC20" s="67">
        <f>'[4]AGO-13'!$C$45</f>
        <v>207</v>
      </c>
      <c r="AD20" s="68">
        <f>'[4]AGO-13'!$B$46</f>
        <v>18986</v>
      </c>
      <c r="AE20" s="69">
        <f>'[4]AGO-13'!$C$46</f>
        <v>126</v>
      </c>
      <c r="AF20" s="66">
        <f>'[4]AGO-13'!$B$47</f>
        <v>11165</v>
      </c>
      <c r="AG20" s="67">
        <f>'[4]AGO-13'!$C$47</f>
        <v>173</v>
      </c>
      <c r="AH20" s="68">
        <f>'[4]AGO-13'!$B$48</f>
        <v>10096</v>
      </c>
      <c r="AI20" s="69">
        <f>'[4]AGO-13'!$C$48</f>
        <v>63</v>
      </c>
      <c r="AJ20" s="66">
        <f>'[4]AGO-13'!$B$49</f>
        <v>13539</v>
      </c>
      <c r="AK20" s="67">
        <f>'[4]AGO-13'!$C$49</f>
        <v>170</v>
      </c>
      <c r="AL20" s="68">
        <f>'[4]AGO-13'!$B$50</f>
        <v>796486</v>
      </c>
      <c r="AM20" s="69">
        <f>'[4]AGO-13'!$C$50</f>
        <v>9648</v>
      </c>
      <c r="AN20" s="66">
        <f>'[4]AGO-13'!$B$51</f>
        <v>25417</v>
      </c>
      <c r="AO20" s="67">
        <f>'[4]AGO-13'!$C$51</f>
        <v>27</v>
      </c>
      <c r="AP20" s="68">
        <f>'[4]AGO-13'!$B$52</f>
        <v>55784</v>
      </c>
      <c r="AQ20" s="69">
        <f>'[4]AGO-13'!$C$52</f>
        <v>422</v>
      </c>
      <c r="AR20" s="66">
        <f>'[4]AGO-13'!$B$53</f>
        <v>15761</v>
      </c>
      <c r="AS20" s="67">
        <f>'[4]AGO-13'!$C$53</f>
        <v>161</v>
      </c>
      <c r="AT20" s="68">
        <f>'[4]AGO-13'!$B$54</f>
        <v>87679</v>
      </c>
      <c r="AU20" s="69">
        <f>'[4]AGO-13'!$C$54</f>
        <v>1020</v>
      </c>
      <c r="AV20" s="66">
        <f>'[4]AGO-13'!$B$55</f>
        <v>12919</v>
      </c>
      <c r="AW20" s="67">
        <f>'[4]AGO-13'!$C$55</f>
        <v>89</v>
      </c>
      <c r="AX20" s="66">
        <f t="shared" si="0"/>
        <v>2351689</v>
      </c>
      <c r="AY20" s="70">
        <f t="shared" si="0"/>
        <v>20057</v>
      </c>
      <c r="AZ20" s="65">
        <f t="shared" si="1"/>
        <v>2371746</v>
      </c>
      <c r="BA20" s="3"/>
    </row>
    <row r="21" spans="1:53" x14ac:dyDescent="0.25">
      <c r="A21" s="63">
        <v>41518</v>
      </c>
      <c r="B21" s="64">
        <f>'[4]SEP-13 '!$B$32</f>
        <v>176651</v>
      </c>
      <c r="C21" s="65">
        <f>'[4]SEP-13 '!$C$32</f>
        <v>665</v>
      </c>
      <c r="D21" s="66">
        <f>'[4]SEP-13 '!$B$33</f>
        <v>18444</v>
      </c>
      <c r="E21" s="67">
        <f>'[4]SEP-13 '!$C$33</f>
        <v>201</v>
      </c>
      <c r="F21" s="68">
        <f>'[4]SEP-13 '!$B$34</f>
        <v>29720</v>
      </c>
      <c r="G21" s="69">
        <f>'[4]SEP-13 '!$C$34</f>
        <v>18</v>
      </c>
      <c r="H21" s="66">
        <f>'[4]SEP-13 '!$B$35</f>
        <v>24129</v>
      </c>
      <c r="I21" s="67">
        <f>'[4]SEP-13 '!$C$35</f>
        <v>247</v>
      </c>
      <c r="J21" s="68">
        <f>'[4]SEP-13 '!$B$36</f>
        <v>60003</v>
      </c>
      <c r="K21" s="69">
        <f>'[4]SEP-13 '!$C$36</f>
        <v>599</v>
      </c>
      <c r="L21" s="66">
        <f>'[4]SEP-13 '!$B$37</f>
        <v>45414</v>
      </c>
      <c r="M21" s="67">
        <f>'[4]SEP-13 '!$C$37</f>
        <v>310</v>
      </c>
      <c r="N21" s="68">
        <f>'[4]SEP-13 '!$B$38</f>
        <v>76284</v>
      </c>
      <c r="O21" s="69">
        <f>'[4]SEP-13 '!$C$38</f>
        <v>183</v>
      </c>
      <c r="P21" s="66">
        <f>'[4]SEP-13 '!$B$39</f>
        <v>40941</v>
      </c>
      <c r="Q21" s="67">
        <f>'[4]SEP-13 '!$C$39</f>
        <v>332</v>
      </c>
      <c r="R21" s="68">
        <f>'[4]SEP-13 '!$B$40</f>
        <v>8166</v>
      </c>
      <c r="S21" s="69">
        <f>'[4]SEP-13 '!$C$40</f>
        <v>2</v>
      </c>
      <c r="T21" s="66">
        <f>'[4]SEP-13 '!$B$41</f>
        <v>557756</v>
      </c>
      <c r="U21" s="67">
        <f>'[4]SEP-13 '!$C$41</f>
        <v>4142</v>
      </c>
      <c r="V21" s="68">
        <f>'[4]SEP-13 '!$B$42</f>
        <v>63569</v>
      </c>
      <c r="W21" s="69">
        <f>'[4]SEP-13 '!$C$42</f>
        <v>1061</v>
      </c>
      <c r="X21" s="66">
        <f>'[4]SEP-13 '!$B$43</f>
        <v>63733</v>
      </c>
      <c r="Y21" s="67">
        <f>'[4]SEP-13 '!$C$43</f>
        <v>220</v>
      </c>
      <c r="Z21" s="68">
        <f>'[4]SEP-13 '!$B$44</f>
        <v>41994</v>
      </c>
      <c r="AA21" s="69">
        <f>'[4]SEP-13 '!$C$44</f>
        <v>30</v>
      </c>
      <c r="AB21" s="66">
        <f>'[4]SEP-13 '!$B$45</f>
        <v>97879</v>
      </c>
      <c r="AC21" s="67">
        <f>'[4]SEP-13 '!$C$45</f>
        <v>208</v>
      </c>
      <c r="AD21" s="68">
        <f>'[4]SEP-13 '!$B$46</f>
        <v>19106</v>
      </c>
      <c r="AE21" s="69">
        <f>'[4]SEP-13 '!$C$46</f>
        <v>129</v>
      </c>
      <c r="AF21" s="66">
        <f>'[4]SEP-13 '!$B$47</f>
        <v>11173</v>
      </c>
      <c r="AG21" s="67">
        <f>'[4]SEP-13 '!$C$47</f>
        <v>181</v>
      </c>
      <c r="AH21" s="68">
        <f>'[4]SEP-13 '!$B$48</f>
        <v>10271</v>
      </c>
      <c r="AI21" s="69">
        <f>'[4]SEP-13 '!$C$48</f>
        <v>63</v>
      </c>
      <c r="AJ21" s="66">
        <f>'[4]SEP-13 '!$B$49</f>
        <v>13565</v>
      </c>
      <c r="AK21" s="67">
        <f>'[4]SEP-13 '!$C$49</f>
        <v>178</v>
      </c>
      <c r="AL21" s="68">
        <f>'[4]SEP-13 '!$B$50</f>
        <v>798265</v>
      </c>
      <c r="AM21" s="69">
        <f>'[4]SEP-13 '!$C$50</f>
        <v>9800</v>
      </c>
      <c r="AN21" s="66">
        <f>'[4]SEP-13 '!$B$51</f>
        <v>25549</v>
      </c>
      <c r="AO21" s="67">
        <f>'[4]SEP-13 '!$C$51</f>
        <v>27</v>
      </c>
      <c r="AP21" s="68">
        <f>'[4]SEP-13 '!$B$52</f>
        <v>56033</v>
      </c>
      <c r="AQ21" s="69">
        <f>'[4]SEP-13 '!$C$52</f>
        <v>410</v>
      </c>
      <c r="AR21" s="66">
        <f>'[4]SEP-13 '!$B$53</f>
        <v>16284</v>
      </c>
      <c r="AS21" s="67">
        <f>'[4]SEP-13 '!$C$53</f>
        <v>166</v>
      </c>
      <c r="AT21" s="68">
        <f>'[4]SEP-13 '!$B$54</f>
        <v>87604</v>
      </c>
      <c r="AU21" s="69">
        <f>'[4]SEP-13 '!$C$54</f>
        <v>1024</v>
      </c>
      <c r="AV21" s="66">
        <f>'[4]SEP-13 '!$B$55</f>
        <v>12921</v>
      </c>
      <c r="AW21" s="67">
        <f>'[4]SEP-13 '!$C$55</f>
        <v>86</v>
      </c>
      <c r="AX21" s="66">
        <f t="shared" si="0"/>
        <v>2355454</v>
      </c>
      <c r="AY21" s="70">
        <f t="shared" si="0"/>
        <v>20282</v>
      </c>
      <c r="AZ21" s="65">
        <f t="shared" si="1"/>
        <v>2375736</v>
      </c>
      <c r="BA21" s="3"/>
    </row>
    <row r="22" spans="1:53" x14ac:dyDescent="0.25">
      <c r="A22" s="63">
        <v>41548</v>
      </c>
      <c r="B22" s="64">
        <f>'[4]OCT-13'!$B$32</f>
        <v>176766</v>
      </c>
      <c r="C22" s="65">
        <f>'[4]OCT-13'!$C$32</f>
        <v>667</v>
      </c>
      <c r="D22" s="66">
        <f>'[4]OCT-13'!$B$33</f>
        <v>18551</v>
      </c>
      <c r="E22" s="67">
        <f>'[4]OCT-13'!$C$33</f>
        <v>202</v>
      </c>
      <c r="F22" s="68">
        <f>'[4]OCT-13'!$B$34</f>
        <v>29811</v>
      </c>
      <c r="G22" s="69">
        <f>'[4]OCT-13'!$C$34</f>
        <v>18</v>
      </c>
      <c r="H22" s="66">
        <f>'[4]OCT-13'!$B$35</f>
        <v>24169</v>
      </c>
      <c r="I22" s="67">
        <f>'[4]OCT-13'!$C$35</f>
        <v>247</v>
      </c>
      <c r="J22" s="68">
        <f>'[4]OCT-13'!$B$36</f>
        <v>60369</v>
      </c>
      <c r="K22" s="69">
        <f>'[4]OCT-13'!$C$36</f>
        <v>605</v>
      </c>
      <c r="L22" s="66">
        <f>'[4]OCT-13'!$B$37</f>
        <v>45622</v>
      </c>
      <c r="M22" s="67">
        <f>'[4]OCT-13'!$C$37</f>
        <v>309</v>
      </c>
      <c r="N22" s="68">
        <f>'[4]OCT-13'!$B$38</f>
        <v>76530</v>
      </c>
      <c r="O22" s="69">
        <f>'[4]OCT-13'!$C$38</f>
        <v>181</v>
      </c>
      <c r="P22" s="66">
        <f>'[4]OCT-13'!$B$39</f>
        <v>41213</v>
      </c>
      <c r="Q22" s="67">
        <f>'[4]OCT-13'!$C$39</f>
        <v>326</v>
      </c>
      <c r="R22" s="68">
        <f>'[4]OCT-13'!$B$40</f>
        <v>8144</v>
      </c>
      <c r="S22" s="69">
        <f>'[4]OCT-13'!$C$40</f>
        <v>2</v>
      </c>
      <c r="T22" s="66">
        <f>'[4]OCT-13'!$B$41</f>
        <v>559785</v>
      </c>
      <c r="U22" s="67">
        <f>'[4]OCT-13'!$C$41</f>
        <v>4192</v>
      </c>
      <c r="V22" s="68">
        <f>'[4]OCT-13'!$B$42</f>
        <v>63924</v>
      </c>
      <c r="W22" s="69">
        <f>'[4]OCT-13'!$C$42</f>
        <v>1061</v>
      </c>
      <c r="X22" s="66">
        <f>'[4]OCT-13'!$B$43</f>
        <v>63960</v>
      </c>
      <c r="Y22" s="67">
        <f>'[4]OCT-13'!$C$43</f>
        <v>220</v>
      </c>
      <c r="Z22" s="68">
        <f>'[4]OCT-13'!$B$44</f>
        <v>42313</v>
      </c>
      <c r="AA22" s="69">
        <f>'[4]OCT-13'!$C$44</f>
        <v>30</v>
      </c>
      <c r="AB22" s="66">
        <f>'[4]OCT-13'!$B$45</f>
        <v>98456</v>
      </c>
      <c r="AC22" s="67">
        <f>'[4]OCT-13'!$C$45</f>
        <v>203</v>
      </c>
      <c r="AD22" s="68">
        <f>'[4]OCT-13'!$B$46</f>
        <v>19170</v>
      </c>
      <c r="AE22" s="69">
        <f>'[4]OCT-13'!$C$46</f>
        <v>135</v>
      </c>
      <c r="AF22" s="66">
        <f>'[4]OCT-13'!$B$47</f>
        <v>11264</v>
      </c>
      <c r="AG22" s="67">
        <f>'[4]OCT-13'!$C$47</f>
        <v>182</v>
      </c>
      <c r="AH22" s="68">
        <f>'[4]OCT-13'!$B$48</f>
        <v>10397</v>
      </c>
      <c r="AI22" s="69">
        <f>'[4]OCT-13'!$C$48</f>
        <v>103</v>
      </c>
      <c r="AJ22" s="66">
        <f>'[4]OCT-13'!$B$49</f>
        <v>13590</v>
      </c>
      <c r="AK22" s="67">
        <f>'[4]OCT-13'!$C$49</f>
        <v>176</v>
      </c>
      <c r="AL22" s="68">
        <f>'[4]OCT-13'!$B$50</f>
        <v>801280</v>
      </c>
      <c r="AM22" s="69">
        <f>'[4]OCT-13'!$C$50</f>
        <v>9909</v>
      </c>
      <c r="AN22" s="66">
        <f>'[4]OCT-13'!$B$51</f>
        <v>25806</v>
      </c>
      <c r="AO22" s="67">
        <f>'[4]OCT-13'!$C$51</f>
        <v>26</v>
      </c>
      <c r="AP22" s="68">
        <f>'[4]OCT-13'!$B$52</f>
        <v>56591</v>
      </c>
      <c r="AQ22" s="69">
        <f>'[4]OCT-13'!$C$52</f>
        <v>409</v>
      </c>
      <c r="AR22" s="66">
        <f>'[4]OCT-13'!$B$53</f>
        <v>16309</v>
      </c>
      <c r="AS22" s="67">
        <f>'[4]OCT-13'!$C$53</f>
        <v>173</v>
      </c>
      <c r="AT22" s="68">
        <f>'[4]OCT-13'!$B$54</f>
        <v>87767</v>
      </c>
      <c r="AU22" s="69">
        <f>'[4]OCT-13'!$C$54</f>
        <v>1042</v>
      </c>
      <c r="AV22" s="66">
        <f>'[4]OCT-13'!$B$55</f>
        <v>12978</v>
      </c>
      <c r="AW22" s="67">
        <f>'[4]OCT-13'!$C$55</f>
        <v>86</v>
      </c>
      <c r="AX22" s="66">
        <f t="shared" si="0"/>
        <v>2364765</v>
      </c>
      <c r="AY22" s="70">
        <f t="shared" si="0"/>
        <v>20504</v>
      </c>
      <c r="AZ22" s="65">
        <f t="shared" si="1"/>
        <v>2385269</v>
      </c>
      <c r="BA22" s="3"/>
    </row>
    <row r="23" spans="1:53" x14ac:dyDescent="0.25">
      <c r="A23" s="63">
        <v>41579</v>
      </c>
      <c r="B23" s="64">
        <f>'[4]NOV-13'!$B$32</f>
        <v>176872</v>
      </c>
      <c r="C23" s="65">
        <f>'[4]NOV-13'!$C$32</f>
        <v>675</v>
      </c>
      <c r="D23" s="66">
        <f>'[4]NOV-13'!$B$33</f>
        <v>18652</v>
      </c>
      <c r="E23" s="67">
        <f>'[4]NOV-13'!$C$33</f>
        <v>202</v>
      </c>
      <c r="F23" s="68">
        <f>'[4]NOV-13'!$B$34</f>
        <v>29850</v>
      </c>
      <c r="G23" s="69">
        <f>'[4]NOV-13'!$C$34</f>
        <v>14</v>
      </c>
      <c r="H23" s="66">
        <f>'[4]NOV-13'!$B$35</f>
        <v>24205</v>
      </c>
      <c r="I23" s="67">
        <f>'[4]NOV-13'!$C$35</f>
        <v>247</v>
      </c>
      <c r="J23" s="68">
        <f>'[4]NOV-13'!$B$36</f>
        <v>60515</v>
      </c>
      <c r="K23" s="69">
        <f>'[4]NOV-13'!$C$36</f>
        <v>611</v>
      </c>
      <c r="L23" s="66">
        <f>'[4]NOV-13'!$B$37</f>
        <v>45543</v>
      </c>
      <c r="M23" s="67">
        <f>'[4]NOV-13'!$C$37</f>
        <v>300</v>
      </c>
      <c r="N23" s="68">
        <f>'[4]NOV-13'!$B$38</f>
        <v>76830</v>
      </c>
      <c r="O23" s="69">
        <f>'[4]NOV-13'!$C$38</f>
        <v>189</v>
      </c>
      <c r="P23" s="66">
        <f>'[4]NOV-13'!$B$39</f>
        <v>41340</v>
      </c>
      <c r="Q23" s="67">
        <f>'[4]NOV-13'!$C$39</f>
        <v>299</v>
      </c>
      <c r="R23" s="68">
        <f>'[4]NOV-13'!$B$40</f>
        <v>8151</v>
      </c>
      <c r="S23" s="69">
        <f>'[4]NOV-13'!$C$40</f>
        <v>2</v>
      </c>
      <c r="T23" s="66">
        <f>'[4]NOV-13'!$B$41</f>
        <v>562837</v>
      </c>
      <c r="U23" s="67">
        <f>'[4]NOV-13'!$C$41</f>
        <v>4178</v>
      </c>
      <c r="V23" s="68">
        <f>'[4]NOV-13'!$B$42</f>
        <v>64143</v>
      </c>
      <c r="W23" s="69">
        <f>'[4]NOV-13'!$C$42</f>
        <v>1076</v>
      </c>
      <c r="X23" s="66">
        <f>'[4]NOV-13'!$B$43</f>
        <v>64103</v>
      </c>
      <c r="Y23" s="67">
        <f>'[4]NOV-13'!$C$43</f>
        <v>220</v>
      </c>
      <c r="Z23" s="68">
        <f>'[4]NOV-13'!$B$44</f>
        <v>42362</v>
      </c>
      <c r="AA23" s="69">
        <f>'[4]NOV-13'!$C$44</f>
        <v>29</v>
      </c>
      <c r="AB23" s="66">
        <f>'[4]NOV-13'!$B$45</f>
        <v>99571</v>
      </c>
      <c r="AC23" s="67">
        <f>'[4]NOV-13'!$C$45</f>
        <v>217</v>
      </c>
      <c r="AD23" s="68">
        <f>'[4]NOV-13'!$B$46</f>
        <v>19152</v>
      </c>
      <c r="AE23" s="69">
        <f>'[4]NOV-13'!$C$46</f>
        <v>135</v>
      </c>
      <c r="AF23" s="66">
        <f>'[4]NOV-13'!$B$47</f>
        <v>11349</v>
      </c>
      <c r="AG23" s="67">
        <f>'[4]NOV-13'!$C$47</f>
        <v>161</v>
      </c>
      <c r="AH23" s="68">
        <f>'[4]NOV-13'!$B$48</f>
        <v>10552</v>
      </c>
      <c r="AI23" s="69">
        <f>'[4]NOV-13'!$C$48</f>
        <v>95</v>
      </c>
      <c r="AJ23" s="66">
        <f>'[4]NOV-13'!$B$49</f>
        <v>13615</v>
      </c>
      <c r="AK23" s="67">
        <f>'[4]NOV-13'!$C$49</f>
        <v>169</v>
      </c>
      <c r="AL23" s="68">
        <f>'[4]NOV-13'!$B$50</f>
        <v>802582</v>
      </c>
      <c r="AM23" s="69">
        <f>'[4]NOV-13'!$C$50</f>
        <v>10068</v>
      </c>
      <c r="AN23" s="66">
        <f>'[4]NOV-13'!$B$51</f>
        <v>25949</v>
      </c>
      <c r="AO23" s="67">
        <f>'[4]NOV-13'!$C$51</f>
        <v>27</v>
      </c>
      <c r="AP23" s="68">
        <f>'[4]NOV-13'!$B$52</f>
        <v>56806</v>
      </c>
      <c r="AQ23" s="69">
        <f>'[4]NOV-13'!$C$52</f>
        <v>412</v>
      </c>
      <c r="AR23" s="66">
        <f>'[4]NOV-13'!$B$53</f>
        <v>16349</v>
      </c>
      <c r="AS23" s="67">
        <f>'[4]NOV-13'!$C$53</f>
        <v>155</v>
      </c>
      <c r="AT23" s="68">
        <f>'[4]NOV-13'!$B$54</f>
        <v>87731</v>
      </c>
      <c r="AU23" s="69">
        <f>'[4]NOV-13'!$C$54</f>
        <v>1068</v>
      </c>
      <c r="AV23" s="66">
        <f>'[4]NOV-13'!$B$55</f>
        <v>12939</v>
      </c>
      <c r="AW23" s="67">
        <f>'[4]NOV-13'!$C$55</f>
        <v>86</v>
      </c>
      <c r="AX23" s="66">
        <f t="shared" si="0"/>
        <v>2371998</v>
      </c>
      <c r="AY23" s="70">
        <f t="shared" si="0"/>
        <v>20635</v>
      </c>
      <c r="AZ23" s="65">
        <f t="shared" si="1"/>
        <v>2392633</v>
      </c>
      <c r="BA23" s="3"/>
    </row>
    <row r="24" spans="1:53" ht="15.75" thickBot="1" x14ac:dyDescent="0.3">
      <c r="A24" s="71">
        <v>41609</v>
      </c>
      <c r="B24" s="72">
        <f>'[4]DIC-13'!$B$32</f>
        <v>176924</v>
      </c>
      <c r="C24" s="73">
        <f>'[4]DIC-13'!$C$32</f>
        <v>677</v>
      </c>
      <c r="D24" s="74">
        <f>'[4]DIC-13'!$B$33</f>
        <v>18799</v>
      </c>
      <c r="E24" s="75">
        <f>'[4]DIC-13'!$C$33</f>
        <v>202</v>
      </c>
      <c r="F24" s="76">
        <f>'[4]DIC-13'!$B$34</f>
        <v>29888</v>
      </c>
      <c r="G24" s="77">
        <f>'[4]DIC-13'!$C$34</f>
        <v>14</v>
      </c>
      <c r="H24" s="74">
        <f>'[4]DIC-13'!$B$35</f>
        <v>24165</v>
      </c>
      <c r="I24" s="75">
        <f>'[4]DIC-13'!$C$35</f>
        <v>247</v>
      </c>
      <c r="J24" s="76">
        <f>'[4]DIC-13'!$B$36</f>
        <v>60305</v>
      </c>
      <c r="K24" s="77">
        <f>'[4]DIC-13'!$C$36</f>
        <v>611</v>
      </c>
      <c r="L24" s="74">
        <f>'[4]DIC-13'!$B$37</f>
        <v>45308</v>
      </c>
      <c r="M24" s="75">
        <f>'[4]DIC-13'!$C$37</f>
        <v>301</v>
      </c>
      <c r="N24" s="76">
        <f>'[4]DIC-13'!$B$38</f>
        <v>76535</v>
      </c>
      <c r="O24" s="77">
        <f>'[4]DIC-13'!$C$38</f>
        <v>201</v>
      </c>
      <c r="P24" s="74">
        <f>'[4]DIC-13'!$B$39</f>
        <v>41328</v>
      </c>
      <c r="Q24" s="75">
        <f>'[4]DIC-13'!$C$39</f>
        <v>299</v>
      </c>
      <c r="R24" s="76">
        <f>'[4]DIC-13'!$B$40</f>
        <v>8089</v>
      </c>
      <c r="S24" s="77">
        <f>'[4]DIC-13'!$C$40</f>
        <v>2</v>
      </c>
      <c r="T24" s="74">
        <f>'[4]DIC-13'!$B$41</f>
        <v>565602</v>
      </c>
      <c r="U24" s="75">
        <f>'[4]DIC-13'!$C$41</f>
        <v>4092</v>
      </c>
      <c r="V24" s="76">
        <f>'[4]DIC-13'!$B$42</f>
        <v>64165</v>
      </c>
      <c r="W24" s="77">
        <f>'[4]DIC-13'!$C$42</f>
        <v>1083</v>
      </c>
      <c r="X24" s="74">
        <f>'[4]DIC-13'!$B$43</f>
        <v>64059</v>
      </c>
      <c r="Y24" s="75">
        <f>'[4]DIC-13'!$C$43</f>
        <v>220</v>
      </c>
      <c r="Z24" s="76">
        <f>'[4]DIC-13'!$B$44</f>
        <v>42249</v>
      </c>
      <c r="AA24" s="77">
        <f>'[4]DIC-13'!$C$44</f>
        <v>29</v>
      </c>
      <c r="AB24" s="74">
        <f>'[4]DIC-13'!$B$45</f>
        <v>99663</v>
      </c>
      <c r="AC24" s="75">
        <f>'[4]DIC-13'!$C$45</f>
        <v>213</v>
      </c>
      <c r="AD24" s="76">
        <f>'[4]DIC-13'!$B$46</f>
        <v>19145</v>
      </c>
      <c r="AE24" s="77">
        <f>'[4]DIC-13'!$C$46</f>
        <v>135</v>
      </c>
      <c r="AF24" s="74">
        <f>'[4]DIC-13'!$B$47</f>
        <v>11335</v>
      </c>
      <c r="AG24" s="75">
        <f>'[4]DIC-13'!$C$47</f>
        <v>161</v>
      </c>
      <c r="AH24" s="76">
        <f>'[4]DIC-13'!$B$48</f>
        <v>10608</v>
      </c>
      <c r="AI24" s="77">
        <f>'[4]DIC-13'!$C$48</f>
        <v>95</v>
      </c>
      <c r="AJ24" s="74">
        <f>'[4]DIC-13'!$B$49</f>
        <v>13544</v>
      </c>
      <c r="AK24" s="75">
        <f>'[4]DIC-13'!$C$49</f>
        <v>166</v>
      </c>
      <c r="AL24" s="76">
        <f>'[4]DIC-13'!$B$50</f>
        <v>803627</v>
      </c>
      <c r="AM24" s="77">
        <f>'[4]DIC-13'!$C$50</f>
        <v>10026</v>
      </c>
      <c r="AN24" s="74">
        <f>'[4]DIC-13'!$B$51</f>
        <v>25880</v>
      </c>
      <c r="AO24" s="75">
        <f>'[4]DIC-13'!$C$51</f>
        <v>27</v>
      </c>
      <c r="AP24" s="76">
        <f>'[4]DIC-13'!$B$52</f>
        <v>56664</v>
      </c>
      <c r="AQ24" s="77">
        <f>'[4]DIC-13'!$C$52</f>
        <v>415</v>
      </c>
      <c r="AR24" s="74">
        <f>'[4]DIC-13'!$B$53</f>
        <v>16261</v>
      </c>
      <c r="AS24" s="75">
        <f>'[4]DIC-13'!$C$53</f>
        <v>157</v>
      </c>
      <c r="AT24" s="76">
        <f>'[4]DIC-13'!$B$54</f>
        <v>87236</v>
      </c>
      <c r="AU24" s="77">
        <f>'[4]DIC-13'!$C$54</f>
        <v>1062</v>
      </c>
      <c r="AV24" s="74">
        <f>'[4]DIC-13'!$B$55</f>
        <v>12871</v>
      </c>
      <c r="AW24" s="75">
        <f>'[4]DIC-13'!$C$55</f>
        <v>86</v>
      </c>
      <c r="AX24" s="74">
        <f t="shared" si="0"/>
        <v>2374250</v>
      </c>
      <c r="AY24" s="78">
        <f t="shared" si="0"/>
        <v>20521</v>
      </c>
      <c r="AZ24" s="73">
        <f t="shared" si="1"/>
        <v>2394771</v>
      </c>
      <c r="BA24" s="3"/>
    </row>
    <row r="25" spans="1:53" x14ac:dyDescent="0.25">
      <c r="A25" s="53">
        <v>41640</v>
      </c>
      <c r="B25" s="54">
        <f>'[5]ENE-14'!$B$33</f>
        <v>176718</v>
      </c>
      <c r="C25" s="62">
        <f>'[5]ENE-14'!$C$33</f>
        <v>677</v>
      </c>
      <c r="D25" s="60">
        <f>'[5]ENE-14'!$B$34</f>
        <v>19098</v>
      </c>
      <c r="E25" s="79">
        <f>'[5]ENE-14'!$C$34</f>
        <v>202</v>
      </c>
      <c r="F25" s="80">
        <f>'[5]ENE-14'!$B$35</f>
        <v>29842</v>
      </c>
      <c r="G25" s="81">
        <f>'[5]ENE-14'!$C$35</f>
        <v>14</v>
      </c>
      <c r="H25" s="60">
        <f>'[5]ENE-14'!$B$36</f>
        <v>24101</v>
      </c>
      <c r="I25" s="79">
        <f>'[5]ENE-14'!$C$36</f>
        <v>247</v>
      </c>
      <c r="J25" s="80">
        <f>'[5]ENE-14'!$B$37</f>
        <v>60400</v>
      </c>
      <c r="K25" s="81">
        <f>'[5]ENE-14'!$C$37</f>
        <v>610</v>
      </c>
      <c r="L25" s="60">
        <f>'[5]ENE-14'!$B$38</f>
        <v>45364</v>
      </c>
      <c r="M25" s="79">
        <f>'[5]ENE-14'!$C$40</f>
        <v>300</v>
      </c>
      <c r="N25" s="80">
        <f>'[5]ENE-14'!$B$39</f>
        <v>76465</v>
      </c>
      <c r="O25" s="81">
        <f>'[5]ENE-14'!$C$39</f>
        <v>201</v>
      </c>
      <c r="P25" s="60">
        <f>'[5]ENE-14'!$B$40</f>
        <v>41310</v>
      </c>
      <c r="Q25" s="79">
        <f>'[5]ENE-14'!$C$40</f>
        <v>300</v>
      </c>
      <c r="R25" s="80">
        <f>'[5]ENE-14'!$B$41</f>
        <v>8031</v>
      </c>
      <c r="S25" s="81">
        <f>'[5]ENE-14'!$C$41</f>
        <v>2</v>
      </c>
      <c r="T25" s="60">
        <f>'[5]ENE-14'!$B$42</f>
        <v>565474</v>
      </c>
      <c r="U25" s="79">
        <f>'[5]ENE-14'!$C$42</f>
        <v>4062</v>
      </c>
      <c r="V25" s="80">
        <f>'[5]ENE-14'!$B$43</f>
        <v>64395</v>
      </c>
      <c r="W25" s="81">
        <f>'[5]ENE-14'!$C$43</f>
        <v>1079</v>
      </c>
      <c r="X25" s="60">
        <f>'[5]ENE-14'!$B$44</f>
        <v>64086</v>
      </c>
      <c r="Y25" s="79">
        <f>'[5]ENE-14'!$C$44</f>
        <v>219</v>
      </c>
      <c r="Z25" s="80">
        <f>'[5]ENE-14'!$B$45</f>
        <v>41997</v>
      </c>
      <c r="AA25" s="81">
        <f>'[5]ENE-14'!$C$45</f>
        <v>29</v>
      </c>
      <c r="AB25" s="60">
        <f>'[5]ENE-14'!$B$46</f>
        <v>100160</v>
      </c>
      <c r="AC25" s="79">
        <f>'[5]ENE-14'!$C$46</f>
        <v>215</v>
      </c>
      <c r="AD25" s="80">
        <f>'[5]ENE-14'!$B$47</f>
        <v>19242</v>
      </c>
      <c r="AE25" s="81">
        <f>'[5]ENE-14'!$C$47</f>
        <v>135</v>
      </c>
      <c r="AF25" s="60">
        <f>'[5]ENE-14'!$B$48</f>
        <v>11405</v>
      </c>
      <c r="AG25" s="79">
        <f>'[5]ENE-14'!$C$48</f>
        <v>161</v>
      </c>
      <c r="AH25" s="80">
        <f>'[5]ENE-14'!$B$49</f>
        <v>10811</v>
      </c>
      <c r="AI25" s="81">
        <f>'[5]ENE-14'!$C$49</f>
        <v>96</v>
      </c>
      <c r="AJ25" s="60">
        <f>'[5]ENE-14'!$B$50</f>
        <v>13583</v>
      </c>
      <c r="AK25" s="79">
        <f>'[5]ENE-14'!$C$50</f>
        <v>166</v>
      </c>
      <c r="AL25" s="80">
        <f>'[5]ENE-14'!$B$51</f>
        <v>805237</v>
      </c>
      <c r="AM25" s="81">
        <f>'[5]ENE-14'!$C$51</f>
        <v>10089</v>
      </c>
      <c r="AN25" s="60">
        <f>'[5]ENE-14'!$B$52</f>
        <v>25890</v>
      </c>
      <c r="AO25" s="79">
        <f>'[5]ENE-14'!$C$52</f>
        <v>26</v>
      </c>
      <c r="AP25" s="80">
        <f>'[5]ENE-14'!$B$53</f>
        <v>57167</v>
      </c>
      <c r="AQ25" s="81">
        <f>'[5]ENE-14'!$C$53</f>
        <v>416</v>
      </c>
      <c r="AR25" s="60">
        <f>'[5]ENE-14'!$B$54</f>
        <v>16324</v>
      </c>
      <c r="AS25" s="79">
        <f>'[5]ENE-14'!$C$54</f>
        <v>157</v>
      </c>
      <c r="AT25" s="80">
        <f>'[5]ENE-14'!$B$55</f>
        <v>87418</v>
      </c>
      <c r="AU25" s="81">
        <f>'[5]ENE-14'!$C$55</f>
        <v>1079</v>
      </c>
      <c r="AV25" s="60">
        <f>'[5]ENE-14'!$B$56</f>
        <v>12851</v>
      </c>
      <c r="AW25" s="79">
        <f>'[5]ENE-14'!$C$56</f>
        <v>86</v>
      </c>
      <c r="AX25" s="60">
        <f t="shared" si="0"/>
        <v>2377369</v>
      </c>
      <c r="AY25" s="61">
        <f t="shared" si="0"/>
        <v>20568</v>
      </c>
      <c r="AZ25" s="62">
        <f t="shared" si="1"/>
        <v>2397937</v>
      </c>
      <c r="BA25" s="3"/>
    </row>
    <row r="26" spans="1:53" x14ac:dyDescent="0.25">
      <c r="A26" s="63">
        <v>41671</v>
      </c>
      <c r="B26" s="64">
        <f>[5]FEB_14!$B$33</f>
        <v>176806</v>
      </c>
      <c r="C26" s="65">
        <f>[5]FEB_14!$C$33</f>
        <v>677</v>
      </c>
      <c r="D26" s="66">
        <f>[5]FEB_14!$B$34</f>
        <v>19440</v>
      </c>
      <c r="E26" s="67">
        <f>[5]FEB_14!$C$34</f>
        <v>201</v>
      </c>
      <c r="F26" s="68">
        <f>[5]FEB_14!$B$35</f>
        <v>29878</v>
      </c>
      <c r="G26" s="69">
        <f>[5]FEB_14!$C$35</f>
        <v>14</v>
      </c>
      <c r="H26" s="66">
        <f>[5]FEB_14!$B$36</f>
        <v>24110</v>
      </c>
      <c r="I26" s="67">
        <f>[5]FEB_14!$C$36</f>
        <v>242</v>
      </c>
      <c r="J26" s="68">
        <f>[5]FEB_14!$B$37</f>
        <v>60560</v>
      </c>
      <c r="K26" s="69">
        <f>[5]FEB_14!$C$37</f>
        <v>612</v>
      </c>
      <c r="L26" s="66">
        <f>[5]FEB_14!$B$38</f>
        <v>45408</v>
      </c>
      <c r="M26" s="67">
        <f>[5]FEB_14!$C$38</f>
        <v>300</v>
      </c>
      <c r="N26" s="68">
        <f>[5]FEB_14!$B$39</f>
        <v>76703</v>
      </c>
      <c r="O26" s="69">
        <f>[5]FEB_14!$C$39</f>
        <v>193</v>
      </c>
      <c r="P26" s="66">
        <f>[5]FEB_14!$B$40</f>
        <v>41674</v>
      </c>
      <c r="Q26" s="67">
        <f>[5]FEB_14!$C$40</f>
        <v>300</v>
      </c>
      <c r="R26" s="68">
        <f>[5]FEB_14!$B$41</f>
        <v>8044</v>
      </c>
      <c r="S26" s="69">
        <f>[5]FEB_14!$C$41</f>
        <v>2</v>
      </c>
      <c r="T26" s="66">
        <f>[5]FEB_14!$B$42</f>
        <v>568411</v>
      </c>
      <c r="U26" s="67">
        <f>[5]FEB_14!$C$42</f>
        <v>3932</v>
      </c>
      <c r="V26" s="68">
        <f>[5]FEB_14!$B$43</f>
        <v>64802</v>
      </c>
      <c r="W26" s="69">
        <f>[5]FEB_14!$C$43</f>
        <v>1077</v>
      </c>
      <c r="X26" s="66">
        <f>[5]FEB_14!$B$44</f>
        <v>64112</v>
      </c>
      <c r="Y26" s="67">
        <f>[5]FEB_14!$C$44</f>
        <v>218</v>
      </c>
      <c r="Z26" s="68">
        <f>[5]FEB_14!$B$45</f>
        <v>42213</v>
      </c>
      <c r="AA26" s="69">
        <f>[5]FEB_14!$C$45</f>
        <v>29</v>
      </c>
      <c r="AB26" s="66">
        <f>[5]FEB_14!$B$46</f>
        <v>100627</v>
      </c>
      <c r="AC26" s="67">
        <f>[5]FEB_14!$C$46</f>
        <v>217</v>
      </c>
      <c r="AD26" s="68">
        <f>[5]FEB_14!$B$47</f>
        <v>19567</v>
      </c>
      <c r="AE26" s="69">
        <f>[5]FEB_14!$C$47</f>
        <v>135</v>
      </c>
      <c r="AF26" s="66">
        <f>[5]FEB_14!$B$48</f>
        <v>11494</v>
      </c>
      <c r="AG26" s="67">
        <f>[5]FEB_14!$C$48</f>
        <v>161</v>
      </c>
      <c r="AH26" s="68">
        <f>[5]FEB_14!$B$49</f>
        <v>10998</v>
      </c>
      <c r="AI26" s="69">
        <f>[5]FEB_14!$C$49</f>
        <v>96</v>
      </c>
      <c r="AJ26" s="66">
        <f>[5]FEB_14!$B$50</f>
        <v>13689</v>
      </c>
      <c r="AK26" s="67">
        <f>[5]FEB_14!$C$50</f>
        <v>166</v>
      </c>
      <c r="AL26" s="68">
        <f>[5]FEB_14!$B$51</f>
        <v>807322</v>
      </c>
      <c r="AM26" s="69">
        <f>[5]FEB_14!$C$51</f>
        <v>10009</v>
      </c>
      <c r="AN26" s="66">
        <f>[5]FEB_14!$B$52</f>
        <v>25959</v>
      </c>
      <c r="AO26" s="67">
        <f>[5]FEB_14!$C$52</f>
        <v>26</v>
      </c>
      <c r="AP26" s="68">
        <f>[5]FEB_14!$B$53</f>
        <v>57376</v>
      </c>
      <c r="AQ26" s="69">
        <f>[5]FEB_14!$C$53</f>
        <v>424</v>
      </c>
      <c r="AR26" s="66">
        <f>[5]FEB_14!$B$54</f>
        <v>16372</v>
      </c>
      <c r="AS26" s="67">
        <f>[5]FEB_14!$C$54</f>
        <v>157</v>
      </c>
      <c r="AT26" s="68">
        <f>[5]FEB_14!$B$55</f>
        <v>87614</v>
      </c>
      <c r="AU26" s="69">
        <f>[5]FEB_14!$C$55</f>
        <v>1066</v>
      </c>
      <c r="AV26" s="66">
        <f>[5]FEB_14!$B$56</f>
        <v>12865</v>
      </c>
      <c r="AW26" s="67">
        <f>[5]FEB_14!$C$56</f>
        <v>86</v>
      </c>
      <c r="AX26" s="66">
        <f t="shared" si="0"/>
        <v>2386044</v>
      </c>
      <c r="AY26" s="70">
        <f t="shared" si="0"/>
        <v>20340</v>
      </c>
      <c r="AZ26" s="65">
        <f t="shared" si="1"/>
        <v>2406384</v>
      </c>
    </row>
    <row r="27" spans="1:53" x14ac:dyDescent="0.25">
      <c r="A27" s="63">
        <v>41699</v>
      </c>
      <c r="B27" s="64">
        <f>'[5]MAR-14'!$B$33</f>
        <v>177163</v>
      </c>
      <c r="C27" s="65">
        <f>'[5]MAR-14'!$C$33</f>
        <v>677</v>
      </c>
      <c r="D27" s="66">
        <f>'[5]MAR-14'!$B$34</f>
        <v>19548</v>
      </c>
      <c r="E27" s="67">
        <f>'[5]MAR-14'!$C$34</f>
        <v>201</v>
      </c>
      <c r="F27" s="68">
        <f>'[5]MAR-14'!$B$35</f>
        <v>29833</v>
      </c>
      <c r="G27" s="69">
        <f>'[5]MAR-14'!$C$35</f>
        <v>14</v>
      </c>
      <c r="H27" s="66">
        <f>'[5]MAR-14'!$B$36</f>
        <v>24111</v>
      </c>
      <c r="I27" s="67">
        <f>'[5]MAR-14'!$C$36</f>
        <v>247</v>
      </c>
      <c r="J27" s="68">
        <f>'[5]MAR-14'!$B$37</f>
        <v>60526</v>
      </c>
      <c r="K27" s="69">
        <f>'[5]MAR-14'!$C$37</f>
        <v>612</v>
      </c>
      <c r="L27" s="66">
        <f>'[5]MAR-14'!$B$38</f>
        <v>45385</v>
      </c>
      <c r="M27" s="67">
        <f>'[5]MAR-14'!$C$38</f>
        <v>300</v>
      </c>
      <c r="N27" s="68">
        <f>'[5]MAR-14'!$B$39</f>
        <v>76789</v>
      </c>
      <c r="O27" s="69">
        <f>'[5]MAR-14'!$C$39</f>
        <v>192</v>
      </c>
      <c r="P27" s="66">
        <f>'[5]MAR-14'!$B$40</f>
        <v>41530</v>
      </c>
      <c r="Q27" s="67">
        <f>'[5]MAR-14'!$C$40</f>
        <v>301</v>
      </c>
      <c r="R27" s="68">
        <f>'[5]MAR-14'!$B$41</f>
        <v>8020</v>
      </c>
      <c r="S27" s="69">
        <f>'[5]MAR-14'!$C$41</f>
        <v>2</v>
      </c>
      <c r="T27" s="66">
        <f>'[5]MAR-14'!$B$42</f>
        <v>572192</v>
      </c>
      <c r="U27" s="67">
        <f>'[5]MAR-14'!$C$42</f>
        <v>3839</v>
      </c>
      <c r="V27" s="68">
        <v>65160</v>
      </c>
      <c r="W27" s="69">
        <v>1089</v>
      </c>
      <c r="X27" s="66">
        <f>'[5]MAR-14'!$B$44</f>
        <v>64142</v>
      </c>
      <c r="Y27" s="67">
        <f>'[5]MAR-14'!$C$44</f>
        <v>218</v>
      </c>
      <c r="Z27" s="68">
        <f>'[5]MAR-14'!$B$45</f>
        <v>42296</v>
      </c>
      <c r="AA27" s="69">
        <f>'[5]MAR-14'!$C$45</f>
        <v>29</v>
      </c>
      <c r="AB27" s="66">
        <f>'[5]MAR-14'!$B$46</f>
        <v>101023</v>
      </c>
      <c r="AC27" s="67">
        <f>'[5]MAR-14'!$C$46</f>
        <v>217</v>
      </c>
      <c r="AD27" s="68">
        <f>'[5]MAR-14'!$B$47</f>
        <v>19712</v>
      </c>
      <c r="AE27" s="69">
        <f>'[5]MAR-14'!$C$47</f>
        <v>137</v>
      </c>
      <c r="AF27" s="66">
        <f>'[5]MAR-14'!$B$48</f>
        <v>11472</v>
      </c>
      <c r="AG27" s="67">
        <f>'[5]MAR-14'!$C$48</f>
        <v>173</v>
      </c>
      <c r="AH27" s="68">
        <f>'[5]MAR-14'!$B$49</f>
        <v>11218</v>
      </c>
      <c r="AI27" s="69">
        <f>'[5]MAR-14'!$C$49</f>
        <v>102</v>
      </c>
      <c r="AJ27" s="66">
        <f>'[5]MAR-14'!$B$50</f>
        <v>13807</v>
      </c>
      <c r="AK27" s="67">
        <f>'[5]MAR-14'!$C$50</f>
        <v>166</v>
      </c>
      <c r="AL27" s="68">
        <f>'[5]MAR-14'!$B$51</f>
        <v>807710</v>
      </c>
      <c r="AM27" s="69">
        <f>'[5]MAR-14'!$C$51</f>
        <v>10087</v>
      </c>
      <c r="AN27" s="66">
        <f>'[5]MAR-14'!$B$52</f>
        <v>26046</v>
      </c>
      <c r="AO27" s="67">
        <f>'[5]MAR-14'!$C$52</f>
        <v>26</v>
      </c>
      <c r="AP27" s="68">
        <f>'[5]MAR-14'!$B$53</f>
        <v>57370</v>
      </c>
      <c r="AQ27" s="69">
        <f>'[5]MAR-14'!$C$53</f>
        <v>399</v>
      </c>
      <c r="AR27" s="66">
        <f>'[5]MAR-14'!$B$54</f>
        <v>16536</v>
      </c>
      <c r="AS27" s="67">
        <f>'[5]MAR-14'!$C$54</f>
        <v>157</v>
      </c>
      <c r="AT27" s="68">
        <f>'[5]MAR-14'!$B$55</f>
        <v>87649</v>
      </c>
      <c r="AU27" s="69">
        <f>'[5]MAR-14'!$C$55</f>
        <v>1071</v>
      </c>
      <c r="AV27" s="66">
        <f>'[5]MAR-14'!$B$56</f>
        <v>12772</v>
      </c>
      <c r="AW27" s="67">
        <f>'[5]MAR-14'!$C$56</f>
        <v>96</v>
      </c>
      <c r="AX27" s="66">
        <f t="shared" si="0"/>
        <v>2392010</v>
      </c>
      <c r="AY27" s="70">
        <f t="shared" si="0"/>
        <v>20352</v>
      </c>
      <c r="AZ27" s="65">
        <f t="shared" si="1"/>
        <v>2412362</v>
      </c>
    </row>
    <row r="28" spans="1:53" x14ac:dyDescent="0.25">
      <c r="A28" s="63">
        <v>41730</v>
      </c>
      <c r="B28" s="64">
        <f>'[5]ABR-14'!$B$33</f>
        <v>176956</v>
      </c>
      <c r="C28" s="65">
        <f>'[5]ABR-14'!$C$33</f>
        <v>677</v>
      </c>
      <c r="D28" s="66">
        <f>'[5]ABR-14'!$B$34</f>
        <v>19544</v>
      </c>
      <c r="E28" s="67">
        <f>'[5]ABR-14'!$C$34</f>
        <v>201</v>
      </c>
      <c r="F28" s="68">
        <f>'[5]ABR-14'!$B$35</f>
        <v>29708</v>
      </c>
      <c r="G28" s="69">
        <f>'[5]ABR-14'!$C$35</f>
        <v>14</v>
      </c>
      <c r="H28" s="66">
        <f>'[5]ABR-14'!$B$36</f>
        <v>24087</v>
      </c>
      <c r="I28" s="67">
        <f>'[5]ABR-14'!$C$36</f>
        <v>247</v>
      </c>
      <c r="J28" s="68">
        <f>'[5]ABR-14'!$B$37</f>
        <v>60477</v>
      </c>
      <c r="K28" s="69">
        <f>'[5]ABR-14'!$C$37</f>
        <v>613</v>
      </c>
      <c r="L28" s="66">
        <f>'[5]ABR-14'!$B$38</f>
        <v>45302</v>
      </c>
      <c r="M28" s="67">
        <f>'[5]ABR-14'!$C$38</f>
        <v>300</v>
      </c>
      <c r="N28" s="68">
        <f>'[5]ABR-14'!$B$39</f>
        <v>77039</v>
      </c>
      <c r="O28" s="69">
        <f>'[5]ABR-14'!$C$39</f>
        <v>192</v>
      </c>
      <c r="P28" s="66">
        <f>'[5]ABR-14'!$B$40</f>
        <v>41407</v>
      </c>
      <c r="Q28" s="67">
        <f>'[5]ABR-14'!$C$40</f>
        <v>296</v>
      </c>
      <c r="R28" s="68">
        <f>'[5]ABR-14'!$B$41</f>
        <v>7982</v>
      </c>
      <c r="S28" s="69">
        <f>'[5]ABR-14'!$C$41</f>
        <v>2</v>
      </c>
      <c r="T28" s="66">
        <f>'[5]ABR-14'!$B$42</f>
        <v>572808</v>
      </c>
      <c r="U28" s="67">
        <f>'[5]ABR-14'!$C$42</f>
        <v>3853</v>
      </c>
      <c r="V28" s="68">
        <f>'[5]ABR-14'!$B$43</f>
        <v>65405</v>
      </c>
      <c r="W28" s="69">
        <f>'[5]ABR-14'!$C$43</f>
        <v>1086</v>
      </c>
      <c r="X28" s="66">
        <f>'[5]ABR-14'!$B$44</f>
        <v>63986</v>
      </c>
      <c r="Y28" s="67">
        <f>'[5]ABR-14'!$C$44</f>
        <v>218</v>
      </c>
      <c r="Z28" s="68">
        <f>'[5]ABR-14'!$B$45</f>
        <v>42184</v>
      </c>
      <c r="AA28" s="69">
        <f>'[5]ABR-14'!$C$45</f>
        <v>29</v>
      </c>
      <c r="AB28" s="66">
        <f>'[5]ABR-14'!$B$46</f>
        <v>101129</v>
      </c>
      <c r="AC28" s="67">
        <f>'[5]ABR-14'!$C$46</f>
        <v>217</v>
      </c>
      <c r="AD28" s="68">
        <f>'[5]ABR-14'!$B$47</f>
        <v>19494</v>
      </c>
      <c r="AE28" s="69">
        <f>'[5]ABR-14'!$C$47</f>
        <v>143</v>
      </c>
      <c r="AF28" s="66">
        <f>'[5]ABR-14'!$B$48</f>
        <v>11490</v>
      </c>
      <c r="AG28" s="67">
        <f>'[5]ABR-14'!$C$48</f>
        <v>174</v>
      </c>
      <c r="AH28" s="68">
        <f>'[5]ABR-14'!$B$49</f>
        <v>11382</v>
      </c>
      <c r="AI28" s="69">
        <f>'[5]ABR-14'!$C$49</f>
        <v>102</v>
      </c>
      <c r="AJ28" s="66">
        <f>'[5]ABR-14'!$B$50</f>
        <v>13784</v>
      </c>
      <c r="AK28" s="67">
        <f>'[5]ABR-14'!$C$50</f>
        <v>167</v>
      </c>
      <c r="AL28" s="68">
        <f>'[5]ABR-14'!$B$51</f>
        <v>807237</v>
      </c>
      <c r="AM28" s="69">
        <f>'[5]ABR-14'!$C$51</f>
        <v>10203</v>
      </c>
      <c r="AN28" s="66">
        <f>'[5]ABR-14'!$B$52</f>
        <v>25915</v>
      </c>
      <c r="AO28" s="67">
        <f>'[5]ABR-14'!$C$52</f>
        <v>28</v>
      </c>
      <c r="AP28" s="68">
        <f>'[5]ABR-14'!$B$53</f>
        <v>56950</v>
      </c>
      <c r="AQ28" s="69">
        <f>'[5]ABR-14'!$C$53</f>
        <v>423</v>
      </c>
      <c r="AR28" s="66">
        <f>'[5]ABR-14'!$B$54</f>
        <v>16527</v>
      </c>
      <c r="AS28" s="67">
        <f>'[5]ABR-14'!$C$54</f>
        <v>162</v>
      </c>
      <c r="AT28" s="68">
        <f>'[5]ABR-14'!$B$55</f>
        <v>87638</v>
      </c>
      <c r="AU28" s="69">
        <f>'[5]ABR-14'!$C$55</f>
        <v>1051</v>
      </c>
      <c r="AV28" s="66">
        <f>'[5]ABR-14'!$B$56</f>
        <v>12681</v>
      </c>
      <c r="AW28" s="67">
        <f>'[5]ABR-14'!$C$56</f>
        <v>98</v>
      </c>
      <c r="AX28" s="66">
        <f t="shared" ref="AX28:AY54" si="2">B28+D28+F28+H28+J28+L28+N28+P28+R28+T28+V28+X28+Z28+AB28+AD28+AF28+AH28+AJ28+AL28+AN28+AP28+AR28+AT28+AV28</f>
        <v>2391112</v>
      </c>
      <c r="AY28" s="70">
        <f t="shared" si="2"/>
        <v>20496</v>
      </c>
      <c r="AZ28" s="65">
        <f t="shared" si="1"/>
        <v>2411608</v>
      </c>
    </row>
    <row r="29" spans="1:53" x14ac:dyDescent="0.25">
      <c r="A29" s="63">
        <v>41760</v>
      </c>
      <c r="B29" s="64">
        <f>'[5]MAY-14'!$B$33</f>
        <v>176986</v>
      </c>
      <c r="C29" s="65">
        <f>'[5]MAY-14'!$C$33</f>
        <v>668</v>
      </c>
      <c r="D29" s="66">
        <f>'[5]MAY-14'!$B$34</f>
        <v>19634</v>
      </c>
      <c r="E29" s="67">
        <f>'[5]MAY-14'!$C$34</f>
        <v>200</v>
      </c>
      <c r="F29" s="68">
        <f>'[5]MAY-14'!$B$35</f>
        <v>29673</v>
      </c>
      <c r="G29" s="69">
        <f>'[5]MAY-14'!$C$35</f>
        <v>14</v>
      </c>
      <c r="H29" s="66">
        <f>'[5]MAY-14'!$B$36</f>
        <v>23975</v>
      </c>
      <c r="I29" s="67">
        <f>'[5]MAY-14'!$C$36</f>
        <v>247</v>
      </c>
      <c r="J29" s="68">
        <f>'[5]MAY-14'!$B$37</f>
        <v>60439</v>
      </c>
      <c r="K29" s="69">
        <f>'[5]MAY-14'!$C$37</f>
        <v>600</v>
      </c>
      <c r="L29" s="66">
        <f>'[5]MAY-14'!$B$38</f>
        <v>45158</v>
      </c>
      <c r="M29" s="67">
        <f>'[5]MAY-14'!$C$38</f>
        <v>296</v>
      </c>
      <c r="N29" s="68">
        <f>'[5]MAY-14'!$B$39</f>
        <v>76823</v>
      </c>
      <c r="O29" s="69">
        <f>'[5]MAY-14'!$C$39</f>
        <v>199</v>
      </c>
      <c r="P29" s="66">
        <f>'[5]MAY-14'!$B$40</f>
        <v>41254</v>
      </c>
      <c r="Q29" s="67">
        <f>'[5]MAY-14'!$C$40</f>
        <v>289</v>
      </c>
      <c r="R29" s="68">
        <f>'[5]MAY-14'!$B$41</f>
        <v>7965</v>
      </c>
      <c r="S29" s="69">
        <f>'[5]MAY-14'!$C$41</f>
        <v>2</v>
      </c>
      <c r="T29" s="66">
        <f>'[5]MAY-14'!$B$42</f>
        <v>572751</v>
      </c>
      <c r="U29" s="67">
        <f>'[5]MAY-14'!$C$42</f>
        <v>3845</v>
      </c>
      <c r="V29" s="68">
        <f>'[5]MAY-14'!$B$43</f>
        <v>65628</v>
      </c>
      <c r="W29" s="69">
        <f>'[5]MAY-14'!$C$43</f>
        <v>1089</v>
      </c>
      <c r="X29" s="66">
        <f>'[5]MAY-14'!$B$44</f>
        <v>63952</v>
      </c>
      <c r="Y29" s="67">
        <f>'[5]MAY-14'!$C$44</f>
        <v>218</v>
      </c>
      <c r="Z29" s="68">
        <f>'[5]MAY-14'!$B$45</f>
        <v>42051</v>
      </c>
      <c r="AA29" s="69">
        <f>'[5]MAY-14'!$C$45</f>
        <v>29</v>
      </c>
      <c r="AB29" s="66">
        <f>'[5]MAY-14'!$B$46</f>
        <v>101367</v>
      </c>
      <c r="AC29" s="67">
        <f>'[5]MAY-14'!$C$46</f>
        <v>217</v>
      </c>
      <c r="AD29" s="68">
        <f>'[5]MAY-14'!$B$47</f>
        <v>19532</v>
      </c>
      <c r="AE29" s="69">
        <f>'[5]MAY-14'!$C$47</f>
        <v>145</v>
      </c>
      <c r="AF29" s="66">
        <f>'[5]MAY-14'!$B$48</f>
        <v>11476</v>
      </c>
      <c r="AG29" s="67">
        <f>'[5]MAY-14'!$C$48</f>
        <v>174</v>
      </c>
      <c r="AH29" s="68">
        <f>'[5]MAY-14'!$B$49</f>
        <v>11519</v>
      </c>
      <c r="AI29" s="69">
        <f>'[5]MAY-14'!$C$49</f>
        <v>104</v>
      </c>
      <c r="AJ29" s="66">
        <f>'[5]MAY-14'!$B$50</f>
        <v>13816</v>
      </c>
      <c r="AK29" s="67">
        <f>'[5]MAY-14'!$C$50</f>
        <v>161</v>
      </c>
      <c r="AL29" s="68">
        <f>'[5]MAY-14'!$B$51</f>
        <v>807620</v>
      </c>
      <c r="AM29" s="69">
        <f>'[5]MAY-14'!$C$51</f>
        <v>10215</v>
      </c>
      <c r="AN29" s="66">
        <f>'[5]MAY-14'!$B$52</f>
        <v>25981</v>
      </c>
      <c r="AO29" s="67">
        <f>'[5]MAY-14'!$C$52</f>
        <v>28</v>
      </c>
      <c r="AP29" s="68">
        <f>'[5]MAY-14'!$B$53</f>
        <v>56708</v>
      </c>
      <c r="AQ29" s="69">
        <f>'[5]MAY-14'!$C$53</f>
        <v>424</v>
      </c>
      <c r="AR29" s="66">
        <f>'[5]MAY-14'!$B$54</f>
        <v>16586</v>
      </c>
      <c r="AS29" s="67">
        <f>'[5]MAY-14'!$C$54</f>
        <v>169</v>
      </c>
      <c r="AT29" s="68">
        <f>'[5]MAY-14'!$B$55</f>
        <v>87647</v>
      </c>
      <c r="AU29" s="69">
        <f>'[5]MAY-14'!$C$55</f>
        <v>1045</v>
      </c>
      <c r="AV29" s="66">
        <f>'[5]MAY-14'!$B$56</f>
        <v>12598</v>
      </c>
      <c r="AW29" s="67">
        <f>'[5]MAY-14'!$C$56</f>
        <v>100</v>
      </c>
      <c r="AX29" s="66">
        <f t="shared" si="2"/>
        <v>2391139</v>
      </c>
      <c r="AY29" s="70">
        <f t="shared" si="2"/>
        <v>20478</v>
      </c>
      <c r="AZ29" s="65">
        <f t="shared" si="1"/>
        <v>2411617</v>
      </c>
    </row>
    <row r="30" spans="1:53" x14ac:dyDescent="0.25">
      <c r="A30" s="63">
        <v>41791</v>
      </c>
      <c r="B30" s="64">
        <f>'[5]JUN-14'!$B$32</f>
        <v>176863</v>
      </c>
      <c r="C30" s="82">
        <f>'[5]JUN-14'!$C$32</f>
        <v>678</v>
      </c>
      <c r="D30" s="83">
        <f>'[5]JUN-14'!$B$33</f>
        <v>19644</v>
      </c>
      <c r="E30" s="84">
        <f>'[5]JUN-14'!$C$33</f>
        <v>200</v>
      </c>
      <c r="F30" s="85">
        <f>'[5]JUN-14'!$B$34</f>
        <v>29588</v>
      </c>
      <c r="G30" s="86">
        <f>'[5]JUN-14'!$C$34</f>
        <v>14</v>
      </c>
      <c r="H30" s="83">
        <f>'[5]JUN-14'!$B$35</f>
        <v>23980</v>
      </c>
      <c r="I30" s="84">
        <f>'[5]JUN-14'!$C$35</f>
        <v>198</v>
      </c>
      <c r="J30" s="85">
        <f>'[5]JUN-14'!$B$36</f>
        <v>60402</v>
      </c>
      <c r="K30" s="86">
        <f>'[5]JUN-14'!$C$36</f>
        <v>597</v>
      </c>
      <c r="L30" s="83">
        <f>'[5]JUN-14'!$B$37</f>
        <v>45134</v>
      </c>
      <c r="M30" s="84">
        <f>'[5]JUN-14'!$C$37</f>
        <v>298</v>
      </c>
      <c r="N30" s="85">
        <f>'[5]JUN-14'!$B$38</f>
        <v>77193</v>
      </c>
      <c r="O30" s="86">
        <f>'[5]JUN-14'!$C$38</f>
        <v>199</v>
      </c>
      <c r="P30" s="83">
        <f>'[5]JUN-14'!$B$39</f>
        <v>41211</v>
      </c>
      <c r="Q30" s="84">
        <f>'[5]JUN-14'!$C$39</f>
        <v>298</v>
      </c>
      <c r="R30" s="85">
        <f>'[5]JUN-14'!$B$40</f>
        <v>7960</v>
      </c>
      <c r="S30" s="86">
        <f>'[5]JUN-14'!$C$40</f>
        <v>2</v>
      </c>
      <c r="T30" s="83">
        <f>'[5]JUN-14'!$B$41</f>
        <v>573662</v>
      </c>
      <c r="U30" s="84">
        <f>'[5]JUN-14'!$C$41</f>
        <v>3793</v>
      </c>
      <c r="V30" s="85">
        <f>'[5]JUN-14'!$B$42</f>
        <v>65667</v>
      </c>
      <c r="W30" s="86">
        <f>'[5]JUN-14'!$C$42</f>
        <v>1094</v>
      </c>
      <c r="X30" s="83">
        <f>'[5]JUN-14'!$B$43</f>
        <v>63895</v>
      </c>
      <c r="Y30" s="84">
        <f>'[5]JUN-14'!$C$43</f>
        <v>217</v>
      </c>
      <c r="Z30" s="85">
        <f>'[5]JUN-14'!$B$44</f>
        <v>42374</v>
      </c>
      <c r="AA30" s="86">
        <f>'[5]JUN-14'!$C$44</f>
        <v>29</v>
      </c>
      <c r="AB30" s="83">
        <f>'[5]JUN-14'!$B$45</f>
        <v>101800</v>
      </c>
      <c r="AC30" s="84">
        <f>'[5]JUN-14'!$C$45</f>
        <v>215</v>
      </c>
      <c r="AD30" s="85">
        <f>'[5]JUN-14'!$B$46</f>
        <v>19607</v>
      </c>
      <c r="AE30" s="86">
        <f>'[5]JUN-14'!$C$46</f>
        <v>150</v>
      </c>
      <c r="AF30" s="83">
        <f>'[5]JUN-14'!$B$47</f>
        <v>11498</v>
      </c>
      <c r="AG30" s="84">
        <f>'[5]JUN-14'!$C$47</f>
        <v>174</v>
      </c>
      <c r="AH30" s="85">
        <f>'[5]JUN-14'!$B$48</f>
        <v>11534</v>
      </c>
      <c r="AI30" s="86">
        <f>'[5]JUN-14'!$C$48</f>
        <v>104</v>
      </c>
      <c r="AJ30" s="83">
        <f>'[5]JUN-14'!$B$49</f>
        <v>13836</v>
      </c>
      <c r="AK30" s="84">
        <f>'[5]JUN-14'!$C$49</f>
        <v>159</v>
      </c>
      <c r="AL30" s="85">
        <f>'[5]JUN-14'!$B$50</f>
        <v>807014</v>
      </c>
      <c r="AM30" s="86">
        <f>'[5]JUN-14'!$C$50</f>
        <v>10335</v>
      </c>
      <c r="AN30" s="83">
        <f>'[5]JUN-14'!$B$51</f>
        <v>25921</v>
      </c>
      <c r="AO30" s="84">
        <f>'[5]JUN-14'!$C$51</f>
        <v>28</v>
      </c>
      <c r="AP30" s="85">
        <f>'[5]JUN-14'!$B$52</f>
        <v>56945</v>
      </c>
      <c r="AQ30" s="86">
        <f>'[5]JUN-14'!$C$52</f>
        <v>421</v>
      </c>
      <c r="AR30" s="83">
        <f>'[5]JUN-14'!$B$53</f>
        <v>16772</v>
      </c>
      <c r="AS30" s="84">
        <f>'[5]JUN-14'!$C$53</f>
        <v>171</v>
      </c>
      <c r="AT30" s="85">
        <f>'[5]JUN-14'!$B$54</f>
        <v>88000</v>
      </c>
      <c r="AU30" s="86">
        <f>'[5]JUN-14'!$C$54</f>
        <v>1058</v>
      </c>
      <c r="AV30" s="83">
        <f>'[5]JUN-14'!$B$55</f>
        <v>12535</v>
      </c>
      <c r="AW30" s="84">
        <f>'[5]JUN-14'!$C$55</f>
        <v>100</v>
      </c>
      <c r="AX30" s="66">
        <f t="shared" si="2"/>
        <v>2393035</v>
      </c>
      <c r="AY30" s="70">
        <f t="shared" si="2"/>
        <v>20532</v>
      </c>
      <c r="AZ30" s="65">
        <f t="shared" si="1"/>
        <v>2413567</v>
      </c>
    </row>
    <row r="31" spans="1:53" x14ac:dyDescent="0.25">
      <c r="A31" s="63">
        <v>41821</v>
      </c>
      <c r="B31" s="64">
        <f>'[5]JUL-14 '!$B$33</f>
        <v>177018</v>
      </c>
      <c r="C31" s="82">
        <f>'[5]JUL-14 '!$C$33</f>
        <v>672</v>
      </c>
      <c r="D31" s="83">
        <f>'[5]JUL-14 '!$B$34</f>
        <v>19680</v>
      </c>
      <c r="E31" s="84">
        <f>'[5]JUL-14 '!$C$34</f>
        <v>199</v>
      </c>
      <c r="F31" s="85">
        <f>'[5]JUL-14 '!$B$35</f>
        <v>29528</v>
      </c>
      <c r="G31" s="86">
        <f>'[5]JUL-14 '!$C$35</f>
        <v>14</v>
      </c>
      <c r="H31" s="83">
        <f>'[5]JUL-14 '!$B$36</f>
        <v>23844</v>
      </c>
      <c r="I31" s="84">
        <f>'[5]JUL-14 '!$C$36</f>
        <v>198</v>
      </c>
      <c r="J31" s="85">
        <f>'[5]JUL-14 '!$B$37</f>
        <v>60015</v>
      </c>
      <c r="K31" s="86">
        <f>'[5]JUL-14 '!$C$37</f>
        <v>591</v>
      </c>
      <c r="L31" s="83">
        <f>'[5]JUL-14 '!$B$38</f>
        <v>44832</v>
      </c>
      <c r="M31" s="84">
        <f>'[5]JUL-14 '!$C$38</f>
        <v>286</v>
      </c>
      <c r="N31" s="85">
        <f>'[5]JUL-14 '!$B$39</f>
        <v>77156</v>
      </c>
      <c r="O31" s="86">
        <f>'[5]JUL-14 '!$C$39</f>
        <v>203</v>
      </c>
      <c r="P31" s="83">
        <f>'[5]JUL-14 '!$B$40</f>
        <v>40671</v>
      </c>
      <c r="Q31" s="84">
        <f>'[5]JUL-14 '!$C$40</f>
        <v>301</v>
      </c>
      <c r="R31" s="85">
        <f>'[5]JUL-14 '!$B$41</f>
        <v>7900</v>
      </c>
      <c r="S31" s="86">
        <f>'[5]JUL-14 '!$C$41</f>
        <v>2</v>
      </c>
      <c r="T31" s="83">
        <f>'[5]JUL-14 '!$B$42</f>
        <v>572366</v>
      </c>
      <c r="U31" s="84">
        <f>'[5]JUL-14 '!$C$42</f>
        <v>3756</v>
      </c>
      <c r="V31" s="85">
        <f>'[5]JUL-14 '!$B$43</f>
        <v>65372</v>
      </c>
      <c r="W31" s="86">
        <f>'[5]JUL-14 '!$C$43</f>
        <v>1080</v>
      </c>
      <c r="X31" s="83">
        <f>'[5]JUL-14 '!$B$44</f>
        <v>63869</v>
      </c>
      <c r="Y31" s="84">
        <f>'[5]JUL-14 '!$C$44</f>
        <v>218</v>
      </c>
      <c r="Z31" s="85">
        <f>'[5]JUL-14 '!$B$45</f>
        <v>42187</v>
      </c>
      <c r="AA31" s="86">
        <f>'[5]JUL-14 '!$C$45</f>
        <v>29</v>
      </c>
      <c r="AB31" s="83">
        <f>'[5]JUL-14 '!$B$46</f>
        <v>102102</v>
      </c>
      <c r="AC31" s="84">
        <f>'[5]JUL-14 '!$C$46</f>
        <v>209</v>
      </c>
      <c r="AD31" s="85">
        <f>'[5]JUL-14 '!$B$47</f>
        <v>19553</v>
      </c>
      <c r="AE31" s="86">
        <f>'[5]JUL-14 '!$C$47</f>
        <v>150</v>
      </c>
      <c r="AF31" s="83">
        <f>'[5]JUL-14 '!$B$48</f>
        <v>11461</v>
      </c>
      <c r="AG31" s="84">
        <f>'[5]JUL-14 '!$C$48</f>
        <v>174</v>
      </c>
      <c r="AH31" s="85">
        <f>'[5]JUL-14 '!$B$49</f>
        <v>11354</v>
      </c>
      <c r="AI31" s="86">
        <f>'[5]JUL-14 '!$C$49</f>
        <v>104</v>
      </c>
      <c r="AJ31" s="83">
        <f>'[5]JUL-14 '!$B$50</f>
        <v>13830</v>
      </c>
      <c r="AK31" s="84">
        <f>'[5]JUL-14 '!$C$50</f>
        <v>159</v>
      </c>
      <c r="AL31" s="85">
        <f>'[5]JUL-14 '!$B$51</f>
        <v>805214</v>
      </c>
      <c r="AM31" s="86">
        <f>'[5]JUL-14 '!$C$51</f>
        <v>10348</v>
      </c>
      <c r="AN31" s="83">
        <f>'[5]JUL-14 '!$B$52</f>
        <v>25876</v>
      </c>
      <c r="AO31" s="84">
        <f>'[5]JUL-14 '!$C$52</f>
        <v>28</v>
      </c>
      <c r="AP31" s="85">
        <f>'[5]JUL-14 '!$B$53</f>
        <v>57089</v>
      </c>
      <c r="AQ31" s="86">
        <f>'[5]JUL-14 '!$C$53</f>
        <v>432</v>
      </c>
      <c r="AR31" s="83">
        <f>'[5]JUL-14 '!$B$54</f>
        <v>16760</v>
      </c>
      <c r="AS31" s="84">
        <f>'[5]JUL-14 '!$C$54</f>
        <v>167</v>
      </c>
      <c r="AT31" s="85">
        <f>'[5]JUL-14 '!$B$55</f>
        <v>87333</v>
      </c>
      <c r="AU31" s="86">
        <f>'[5]JUL-14 '!$C$55</f>
        <v>1069</v>
      </c>
      <c r="AV31" s="83">
        <f>'[5]JUL-14 '!$B$56</f>
        <v>12424</v>
      </c>
      <c r="AW31" s="67">
        <f>'[5]JUL-14 '!$C$56</f>
        <v>100</v>
      </c>
      <c r="AX31" s="66">
        <f t="shared" si="2"/>
        <v>2387434</v>
      </c>
      <c r="AY31" s="70">
        <f t="shared" si="2"/>
        <v>20489</v>
      </c>
      <c r="AZ31" s="65">
        <f t="shared" si="1"/>
        <v>2407923</v>
      </c>
    </row>
    <row r="32" spans="1:53" x14ac:dyDescent="0.25">
      <c r="A32" s="63">
        <v>41852</v>
      </c>
      <c r="B32" s="64">
        <f>'[5]AGO-14'!$B$33</f>
        <v>176934</v>
      </c>
      <c r="C32" s="82">
        <f>'[5]AGO-14'!$C$33</f>
        <v>682</v>
      </c>
      <c r="D32" s="83">
        <f>'[5]AGO-14'!$B$34</f>
        <v>19783</v>
      </c>
      <c r="E32" s="84">
        <f>'[5]AGO-14'!$C$34</f>
        <v>199</v>
      </c>
      <c r="F32" s="85">
        <f>'[5]AGO-14'!$B$35</f>
        <v>29493</v>
      </c>
      <c r="G32" s="86">
        <f>'[5]AGO-14'!$C$35</f>
        <v>14</v>
      </c>
      <c r="H32" s="83">
        <f>'[5]AGO-14'!$B$36</f>
        <v>23816</v>
      </c>
      <c r="I32" s="84">
        <f>'[5]AGO-14'!$C$36</f>
        <v>198</v>
      </c>
      <c r="J32" s="85">
        <f>'[5]AGO-14'!$B$37</f>
        <v>60105</v>
      </c>
      <c r="K32" s="86">
        <f>'[5]AGO-14'!$C$37</f>
        <v>592</v>
      </c>
      <c r="L32" s="83">
        <f>'[5]AGO-14'!$B$38</f>
        <v>44876</v>
      </c>
      <c r="M32" s="84">
        <f>'[5]AGO-14'!$C$38</f>
        <v>286</v>
      </c>
      <c r="N32" s="85">
        <f>'[5]AGO-14'!$B$39</f>
        <v>76896</v>
      </c>
      <c r="O32" s="86">
        <f>'[5]AGO-14'!$C$39</f>
        <v>201</v>
      </c>
      <c r="P32" s="83">
        <f>'[5]AGO-14'!$B$40</f>
        <v>40606</v>
      </c>
      <c r="Q32" s="84">
        <f>'[5]AGO-14'!$C$40</f>
        <v>301</v>
      </c>
      <c r="R32" s="85">
        <f>'[5]AGO-14'!$B$41</f>
        <v>8218</v>
      </c>
      <c r="S32" s="86">
        <f>'[5]AGO-14'!$C$41</f>
        <v>2</v>
      </c>
      <c r="T32" s="83">
        <f>'[5]AGO-14'!$B$42</f>
        <v>574655</v>
      </c>
      <c r="U32" s="84">
        <f>'[5]AGO-14'!$C$42</f>
        <v>3700</v>
      </c>
      <c r="V32" s="85">
        <f>'[5]AGO-14'!$B$43</f>
        <v>65458</v>
      </c>
      <c r="W32" s="86">
        <f>'[5]AGO-14'!$C$43</f>
        <v>1068</v>
      </c>
      <c r="X32" s="83">
        <f>'[5]AGO-14'!$B$44</f>
        <v>63835</v>
      </c>
      <c r="Y32" s="84">
        <f>'[5]AGO-14'!$C$44</f>
        <v>218</v>
      </c>
      <c r="Z32" s="85">
        <f>'[5]AGO-14'!$B$45</f>
        <v>42264</v>
      </c>
      <c r="AA32" s="86">
        <f>'[5]AGO-14'!$C$45</f>
        <v>29</v>
      </c>
      <c r="AB32" s="83">
        <f>'[5]AGO-14'!$B$46</f>
        <v>102533</v>
      </c>
      <c r="AC32" s="84">
        <f>'[5]AGO-14'!$C$46</f>
        <v>215</v>
      </c>
      <c r="AD32" s="85">
        <f>'[5]AGO-14'!$B$47</f>
        <v>19535</v>
      </c>
      <c r="AE32" s="86">
        <f>'[5]AGO-14'!$C$47</f>
        <v>151</v>
      </c>
      <c r="AF32" s="83">
        <f>'[5]AGO-14'!$B$48</f>
        <v>11536</v>
      </c>
      <c r="AG32" s="84">
        <f>'[5]AGO-14'!$C$48</f>
        <v>174</v>
      </c>
      <c r="AH32" s="85">
        <f>'[5]AGO-14'!$B$49</f>
        <v>11404</v>
      </c>
      <c r="AI32" s="86">
        <f>'[5]AGO-14'!$C$49</f>
        <v>104</v>
      </c>
      <c r="AJ32" s="83">
        <f>'[5]AGO-14'!$B$50</f>
        <v>13938</v>
      </c>
      <c r="AK32" s="84">
        <f>'[5]AGO-14'!$C$50</f>
        <v>159</v>
      </c>
      <c r="AL32" s="85">
        <f>'[5]AGO-14'!$B$51</f>
        <v>805778</v>
      </c>
      <c r="AM32" s="86">
        <f>'[5]AGO-14'!$C$51</f>
        <v>10436</v>
      </c>
      <c r="AN32" s="83">
        <f>'[5]AGO-14'!$B$52</f>
        <v>25856</v>
      </c>
      <c r="AO32" s="84">
        <f>'[5]AGO-14'!$C$52</f>
        <v>28</v>
      </c>
      <c r="AP32" s="85">
        <f>'[5]AGO-14'!$B$53</f>
        <v>56910</v>
      </c>
      <c r="AQ32" s="86">
        <f>'[5]AGO-14'!$C$53</f>
        <v>373</v>
      </c>
      <c r="AR32" s="83">
        <f>'[5]AGO-14'!$B$54</f>
        <v>16689</v>
      </c>
      <c r="AS32" s="84">
        <f>'[5]AGO-14'!$C$54</f>
        <v>169</v>
      </c>
      <c r="AT32" s="85">
        <f>'[5]AGO-14'!$B$55</f>
        <v>87343</v>
      </c>
      <c r="AU32" s="86">
        <f>'[5]AGO-14'!$C$55</f>
        <v>1067</v>
      </c>
      <c r="AV32" s="83">
        <f>'[5]AGO-14'!$B$56</f>
        <v>12480</v>
      </c>
      <c r="AW32" s="84">
        <f>'[5]AGO-14'!$C$56</f>
        <v>100</v>
      </c>
      <c r="AX32" s="66">
        <f t="shared" si="2"/>
        <v>2390941</v>
      </c>
      <c r="AY32" s="70">
        <f t="shared" si="2"/>
        <v>20466</v>
      </c>
      <c r="AZ32" s="65">
        <f t="shared" si="1"/>
        <v>2411407</v>
      </c>
    </row>
    <row r="33" spans="1:52" x14ac:dyDescent="0.25">
      <c r="A33" s="63">
        <v>41883</v>
      </c>
      <c r="B33" s="64">
        <f>'[5]SEP-14 '!$B$33</f>
        <v>176815</v>
      </c>
      <c r="C33" s="82">
        <f>'[5]SEP-14 '!$C$33</f>
        <v>682</v>
      </c>
      <c r="D33" s="83">
        <f>'[5]SEP-14 '!$B$34</f>
        <v>19792</v>
      </c>
      <c r="E33" s="84">
        <f>'[5]SEP-14 '!$C$34</f>
        <v>193</v>
      </c>
      <c r="F33" s="85">
        <f>'[5]SEP-14 '!$B$35</f>
        <v>29422</v>
      </c>
      <c r="G33" s="86">
        <f>'[5]SEP-14 '!$C$35</f>
        <v>14</v>
      </c>
      <c r="H33" s="83">
        <f>'[5]SEP-14 '!$B$36</f>
        <v>23758</v>
      </c>
      <c r="I33" s="84">
        <f>'[5]SEP-14 '!$C$36</f>
        <v>201</v>
      </c>
      <c r="J33" s="85">
        <f>'[5]SEP-14 '!$B$37</f>
        <v>60359</v>
      </c>
      <c r="K33" s="86">
        <f>'[5]SEP-14 '!$C$37</f>
        <v>581</v>
      </c>
      <c r="L33" s="83">
        <f>'[5]SEP-14 '!$B$38</f>
        <v>44835</v>
      </c>
      <c r="M33" s="84">
        <f>'[5]SEP-14 '!$C$38</f>
        <v>278</v>
      </c>
      <c r="N33" s="85">
        <f>'[5]SEP-14 '!$B$39</f>
        <v>76737</v>
      </c>
      <c r="O33" s="86">
        <f>'[5]SEP-14 '!$C$39</f>
        <v>195</v>
      </c>
      <c r="P33" s="83">
        <f>'[5]SEP-14 '!$B$40</f>
        <v>40390</v>
      </c>
      <c r="Q33" s="84">
        <f>'[5]SEP-14 '!$C$40</f>
        <v>300</v>
      </c>
      <c r="R33" s="85">
        <f>'[5]SEP-14 '!$B$41</f>
        <v>7846</v>
      </c>
      <c r="S33" s="86">
        <f>'[5]SEP-14 '!$C$41</f>
        <v>2</v>
      </c>
      <c r="T33" s="83">
        <f>'[5]SEP-14 '!$B$42</f>
        <v>574082</v>
      </c>
      <c r="U33" s="84">
        <f>'[5]SEP-14 '!$C$42</f>
        <v>3595</v>
      </c>
      <c r="V33" s="85">
        <f>'[5]SEP-14 '!$B$43</f>
        <v>65561</v>
      </c>
      <c r="W33" s="86">
        <f>'[5]SEP-14 '!$C$43</f>
        <v>1067</v>
      </c>
      <c r="X33" s="83">
        <f>'[5]SEP-14 '!$B$44</f>
        <v>63698</v>
      </c>
      <c r="Y33" s="84">
        <f>'[5]SEP-14 '!$C$44</f>
        <v>217</v>
      </c>
      <c r="Z33" s="85">
        <f>'[5]SEP-14 '!$B$45</f>
        <v>42017</v>
      </c>
      <c r="AA33" s="86">
        <f>'[5]SEP-14 '!$C$45</f>
        <v>29</v>
      </c>
      <c r="AB33" s="83">
        <f>'[5]SEP-14 '!$B$46</f>
        <v>102626</v>
      </c>
      <c r="AC33" s="84">
        <f>'[5]SEP-14 '!$C$46</f>
        <v>212</v>
      </c>
      <c r="AD33" s="85">
        <f>'[5]SEP-14 '!$B$47</f>
        <v>19593</v>
      </c>
      <c r="AE33" s="86">
        <f>'[5]SEP-14 '!$C$47</f>
        <v>151</v>
      </c>
      <c r="AF33" s="83">
        <f>'[5]SEP-14 '!$B$48</f>
        <v>11538</v>
      </c>
      <c r="AG33" s="84">
        <f>'[5]SEP-14 '!$C$48</f>
        <v>176</v>
      </c>
      <c r="AH33" s="85">
        <f>'[5]SEP-14 '!$B$49</f>
        <v>11454</v>
      </c>
      <c r="AI33" s="86">
        <f>'[5]SEP-14 '!$C$49</f>
        <v>104</v>
      </c>
      <c r="AJ33" s="83">
        <f>'[5]SEP-14 '!$B$50</f>
        <v>13984</v>
      </c>
      <c r="AK33" s="84">
        <f>'[5]SEP-14 '!$C$50</f>
        <v>159</v>
      </c>
      <c r="AL33" s="85">
        <f>'[5]SEP-14 '!$B$51</f>
        <v>805220</v>
      </c>
      <c r="AM33" s="86">
        <f>'[5]SEP-14 '!$C$51</f>
        <v>10257</v>
      </c>
      <c r="AN33" s="83">
        <f>'[5]SEP-14 '!$B$52</f>
        <v>25933</v>
      </c>
      <c r="AO33" s="84">
        <f>'[5]SEP-14 '!$C$52</f>
        <v>28</v>
      </c>
      <c r="AP33" s="85">
        <f>'[5]SEP-14 '!$B$53</f>
        <v>56717</v>
      </c>
      <c r="AQ33" s="86">
        <f>'[5]SEP-14 '!$C$53</f>
        <v>377</v>
      </c>
      <c r="AR33" s="83">
        <f>'[5]SEP-14 '!$B$54</f>
        <v>16621</v>
      </c>
      <c r="AS33" s="84">
        <f>'[5]SEP-14 '!$C$54</f>
        <v>168</v>
      </c>
      <c r="AT33" s="85">
        <f>'[5]SEP-14 '!$B$55</f>
        <v>87143</v>
      </c>
      <c r="AU33" s="86">
        <f>'[5]SEP-14 '!$C$55</f>
        <v>1052</v>
      </c>
      <c r="AV33" s="83">
        <f>'[5]SEP-14 '!$B$56</f>
        <v>12434</v>
      </c>
      <c r="AW33" s="84">
        <f>'[5]SEP-14 '!$C$56</f>
        <v>100</v>
      </c>
      <c r="AX33" s="66">
        <f t="shared" si="2"/>
        <v>2388575</v>
      </c>
      <c r="AY33" s="70">
        <f t="shared" si="2"/>
        <v>20138</v>
      </c>
      <c r="AZ33" s="65">
        <f t="shared" si="1"/>
        <v>2408713</v>
      </c>
    </row>
    <row r="34" spans="1:52" x14ac:dyDescent="0.25">
      <c r="A34" s="63">
        <v>41913</v>
      </c>
      <c r="B34" s="64">
        <f>'[5]OCT-14'!$B$33</f>
        <v>176812</v>
      </c>
      <c r="C34" s="82">
        <f>'[5]OCT-14'!$C$33</f>
        <v>676</v>
      </c>
      <c r="D34" s="83">
        <f>'[5]OCT-14'!$B$34</f>
        <v>19999</v>
      </c>
      <c r="E34" s="84">
        <f>'[5]OCT-14'!$C$34</f>
        <v>182</v>
      </c>
      <c r="F34" s="85">
        <f>'[5]OCT-14'!$B$35</f>
        <v>29539</v>
      </c>
      <c r="G34" s="86">
        <f>'[5]OCT-14'!$C$35</f>
        <v>12</v>
      </c>
      <c r="H34" s="83">
        <f>'[5]OCT-14'!$B$36</f>
        <v>23818</v>
      </c>
      <c r="I34" s="84">
        <f>'[5]OCT-14'!$C$36</f>
        <v>201</v>
      </c>
      <c r="J34" s="85">
        <f>'[5]OCT-14'!$B$37</f>
        <v>60747</v>
      </c>
      <c r="K34" s="86">
        <f>'[5]OCT-14'!$C$37</f>
        <v>560</v>
      </c>
      <c r="L34" s="83">
        <f>'[5]OCT-14'!$B$38</f>
        <v>45093</v>
      </c>
      <c r="M34" s="84">
        <f>'[5]OCT-14'!$C$38</f>
        <v>264</v>
      </c>
      <c r="N34" s="85">
        <f>'[5]OCT-14'!$B$39</f>
        <v>77423</v>
      </c>
      <c r="O34" s="83">
        <f>'[5]OCT-14'!$C$39</f>
        <v>188</v>
      </c>
      <c r="P34" s="83">
        <f>'[5]OCT-14'!$B$40</f>
        <v>40764</v>
      </c>
      <c r="Q34" s="84">
        <f>'[5]OCT-14'!$C$40</f>
        <v>279</v>
      </c>
      <c r="R34" s="85">
        <f>'[5]OCT-14'!$B$41</f>
        <v>7870</v>
      </c>
      <c r="S34" s="86">
        <f>'[5]OCT-14'!$C$41</f>
        <v>2</v>
      </c>
      <c r="T34" s="83">
        <f>'[5]OCT-14'!$B$42</f>
        <v>579458</v>
      </c>
      <c r="U34" s="84">
        <f>'[5]OCT-14'!$C$42</f>
        <v>3528</v>
      </c>
      <c r="V34" s="85">
        <f>'[5]OCT-14'!$B$43</f>
        <v>65971</v>
      </c>
      <c r="W34" s="86">
        <f>'[5]OCT-14'!$C$43</f>
        <v>1053</v>
      </c>
      <c r="X34" s="83">
        <f>'[5]OCT-14'!$B$44</f>
        <v>63957</v>
      </c>
      <c r="Y34" s="84">
        <f>'[5]OCT-14'!$C$44</f>
        <v>214</v>
      </c>
      <c r="Z34" s="85">
        <f>'[5]OCT-14'!$B$45</f>
        <v>42331</v>
      </c>
      <c r="AA34" s="86">
        <f>'[5]OCT-14'!$C$45</f>
        <v>29</v>
      </c>
      <c r="AB34" s="83">
        <f>'[5]OCT-14'!$B$46</f>
        <v>103534</v>
      </c>
      <c r="AC34" s="84">
        <f>'[5]OCT-14'!$C$46</f>
        <v>211</v>
      </c>
      <c r="AD34" s="85">
        <f>'[5]OCT-14'!$B$47</f>
        <v>19734</v>
      </c>
      <c r="AE34" s="86">
        <f>'[5]OCT-14'!$C$47</f>
        <v>149</v>
      </c>
      <c r="AF34" s="83">
        <f>'[5]OCT-14'!$B$48</f>
        <v>11605</v>
      </c>
      <c r="AG34" s="84">
        <f>'[5]OCT-14'!$C$48</f>
        <v>176</v>
      </c>
      <c r="AH34" s="85">
        <f>'[5]OCT-14'!$B$49</f>
        <v>11651</v>
      </c>
      <c r="AI34" s="86">
        <f>'[5]OCT-14'!$C$49</f>
        <v>104</v>
      </c>
      <c r="AJ34" s="83">
        <f>'[5]OCT-14'!$B$50</f>
        <v>14054</v>
      </c>
      <c r="AK34" s="84">
        <f>'[5]OCT-14'!$C$50</f>
        <v>159</v>
      </c>
      <c r="AL34" s="85">
        <f>'[5]OCT-14'!$B$51</f>
        <v>808380</v>
      </c>
      <c r="AM34" s="86">
        <f>'[5]OCT-14'!$C$51</f>
        <v>10206</v>
      </c>
      <c r="AN34" s="83">
        <f>'[5]OCT-14'!$B$52</f>
        <v>26324</v>
      </c>
      <c r="AO34" s="84">
        <f>'[5]OCT-14'!$C$52</f>
        <v>26</v>
      </c>
      <c r="AP34" s="85">
        <f>'[5]OCT-14'!$B$53</f>
        <v>57208</v>
      </c>
      <c r="AQ34" s="86">
        <f>'[5]OCT-14'!$C$53</f>
        <v>383</v>
      </c>
      <c r="AR34" s="83">
        <f>'[5]OCT-14'!$B$54</f>
        <v>16877</v>
      </c>
      <c r="AS34" s="84">
        <f>'[5]OCT-14'!$C$54</f>
        <v>163</v>
      </c>
      <c r="AT34" s="85">
        <f>'[5]OCT-14'!$B$55</f>
        <v>87604</v>
      </c>
      <c r="AU34" s="86">
        <f>'[5]OCT-14'!$C$55</f>
        <v>1045</v>
      </c>
      <c r="AV34" s="83">
        <f>'[5]OCT-14'!$B$56</f>
        <v>12520</v>
      </c>
      <c r="AW34" s="84">
        <f>'[5]OCT-14'!$C$56</f>
        <v>94</v>
      </c>
      <c r="AX34" s="66">
        <f t="shared" si="2"/>
        <v>2403273</v>
      </c>
      <c r="AY34" s="70">
        <f t="shared" si="2"/>
        <v>19904</v>
      </c>
      <c r="AZ34" s="65">
        <f t="shared" si="1"/>
        <v>2423177</v>
      </c>
    </row>
    <row r="35" spans="1:52" x14ac:dyDescent="0.25">
      <c r="A35" s="63">
        <v>41944</v>
      </c>
      <c r="B35" s="64">
        <f>'[5]NOV-14'!$B$33</f>
        <v>176913</v>
      </c>
      <c r="C35" s="82">
        <f>'[5]NOV-14'!$C$33</f>
        <v>686</v>
      </c>
      <c r="D35" s="83">
        <f>'[5]NOV-14'!$B$34</f>
        <v>20160</v>
      </c>
      <c r="E35" s="84">
        <f>'[5]NOV-14'!$C$34</f>
        <v>182</v>
      </c>
      <c r="F35" s="85">
        <f>'[5]NOV-14'!$B$35</f>
        <v>29632</v>
      </c>
      <c r="G35" s="86">
        <f>'[5]NOV-14'!$C$35</f>
        <v>12</v>
      </c>
      <c r="H35" s="83">
        <f>'[5]NOV-14'!$B$36</f>
        <v>23905</v>
      </c>
      <c r="I35" s="84">
        <f>'[5]NOV-14'!$C$36</f>
        <v>201</v>
      </c>
      <c r="J35" s="85">
        <f>'[5]NOV-14'!$B$37</f>
        <v>61028</v>
      </c>
      <c r="K35" s="86">
        <f>'[5]NOV-14'!$C$37</f>
        <v>560</v>
      </c>
      <c r="L35" s="83">
        <f>'[5]NOV-14'!$B$38</f>
        <v>45357</v>
      </c>
      <c r="M35" s="84">
        <f>'[5]NOV-14'!$C$38</f>
        <v>264</v>
      </c>
      <c r="N35" s="85">
        <f>'[5]NOV-14'!$B$39</f>
        <v>78239</v>
      </c>
      <c r="O35" s="86">
        <f>'[5]NOV-14'!$C$39</f>
        <v>192</v>
      </c>
      <c r="P35" s="83">
        <f>'[5]NOV-14'!$B$40</f>
        <v>41222</v>
      </c>
      <c r="Q35" s="84">
        <f>'[5]NOV-14'!$C$40</f>
        <v>278</v>
      </c>
      <c r="R35" s="85">
        <f>'[5]NOV-14'!$B$41</f>
        <v>7896</v>
      </c>
      <c r="S35" s="86">
        <f>'[5]NOV-14'!$C$41</f>
        <v>2</v>
      </c>
      <c r="T35" s="83">
        <f>'[5]NOV-14'!$B$42</f>
        <v>583981</v>
      </c>
      <c r="U35" s="84">
        <f>'[5]NOV-14'!$C$42</f>
        <v>3483</v>
      </c>
      <c r="V35" s="85">
        <f>'[5]NOV-14'!$B$43</f>
        <v>66351</v>
      </c>
      <c r="W35" s="86">
        <f>'[5]NOV-14'!$C$43</f>
        <v>1049</v>
      </c>
      <c r="X35" s="83">
        <f>'[5]NOV-14'!$B$44</f>
        <v>64265</v>
      </c>
      <c r="Y35" s="84">
        <f>'[5]NOV-14'!$C$44</f>
        <v>214</v>
      </c>
      <c r="Z35" s="85">
        <f>'[5]NOV-14'!$B$45</f>
        <v>42813</v>
      </c>
      <c r="AA35" s="86">
        <f>'[5]NOV-14'!$C$45</f>
        <v>29</v>
      </c>
      <c r="AB35" s="83">
        <f>'[5]NOV-14'!$B$46</f>
        <v>104412</v>
      </c>
      <c r="AC35" s="84">
        <f>'[5]NOV-14'!$C$46</f>
        <v>189</v>
      </c>
      <c r="AD35" s="85">
        <f>'[5]NOV-14'!$B$47</f>
        <v>19854</v>
      </c>
      <c r="AE35" s="86">
        <f>'[5]NOV-14'!$C$47</f>
        <v>149</v>
      </c>
      <c r="AF35" s="83">
        <f>'[5]NOV-14'!$B$48</f>
        <v>11711</v>
      </c>
      <c r="AG35" s="84">
        <f>'[5]NOV-14'!$C$48</f>
        <v>166</v>
      </c>
      <c r="AH35" s="85">
        <f>'[5]NOV-14'!$B$49</f>
        <v>11755</v>
      </c>
      <c r="AI35" s="86">
        <f>'[5]NOV-14'!$C$49</f>
        <v>104</v>
      </c>
      <c r="AJ35" s="83">
        <f>'[5]NOV-14'!$B$50</f>
        <v>14027</v>
      </c>
      <c r="AK35" s="84">
        <f>'[5]NOV-14'!$C$50</f>
        <v>159</v>
      </c>
      <c r="AL35" s="85">
        <f>'[5]NOV-14'!$B$51</f>
        <v>811720</v>
      </c>
      <c r="AM35" s="86">
        <f>'[5]NOV-14'!$C$51</f>
        <v>10135</v>
      </c>
      <c r="AN35" s="83">
        <f>'[5]NOV-14'!$B$52</f>
        <v>26730</v>
      </c>
      <c r="AO35" s="84">
        <f>'[5]NOV-14'!$C$52</f>
        <v>26</v>
      </c>
      <c r="AP35" s="85">
        <f>'[5]NOV-14'!$B$53</f>
        <v>57754</v>
      </c>
      <c r="AQ35" s="86">
        <f>'[5]NOV-14'!$C$53</f>
        <v>383</v>
      </c>
      <c r="AR35" s="83">
        <f>'[5]NOV-14'!$B$54</f>
        <v>17087</v>
      </c>
      <c r="AS35" s="84">
        <f>'[5]NOV-14'!$C$54</f>
        <v>179</v>
      </c>
      <c r="AT35" s="85">
        <f>'[5]NOV-14'!$B$55</f>
        <v>88011</v>
      </c>
      <c r="AU35" s="86">
        <f>'[5]NOV-14'!$C$55</f>
        <v>1049</v>
      </c>
      <c r="AV35" s="83">
        <f>'[5]NOV-14'!$B$56</f>
        <v>12630</v>
      </c>
      <c r="AW35" s="84">
        <f>'[5]NOV-14'!$C$56</f>
        <v>94</v>
      </c>
      <c r="AX35" s="66">
        <f t="shared" si="2"/>
        <v>2417453</v>
      </c>
      <c r="AY35" s="70">
        <f t="shared" si="2"/>
        <v>19785</v>
      </c>
      <c r="AZ35" s="65">
        <f t="shared" si="1"/>
        <v>2437238</v>
      </c>
    </row>
    <row r="36" spans="1:52" ht="15.75" thickBot="1" x14ac:dyDescent="0.3">
      <c r="A36" s="87">
        <v>41974</v>
      </c>
      <c r="B36" s="88">
        <f>'[5]DIC-14'!$B$33</f>
        <v>176543</v>
      </c>
      <c r="C36" s="82">
        <f>'[5]DIC-14'!$C$33</f>
        <v>676</v>
      </c>
      <c r="D36" s="83">
        <f>'[5]DIC-14'!$B$34</f>
        <v>20286</v>
      </c>
      <c r="E36" s="84">
        <f>'[5]DIC-14'!$C$34</f>
        <v>181</v>
      </c>
      <c r="F36" s="85">
        <f>'[5]DIC-14'!$B$35</f>
        <v>29681</v>
      </c>
      <c r="G36" s="86">
        <f>'[5]DIC-14'!$C$35</f>
        <v>12</v>
      </c>
      <c r="H36" s="83">
        <f>'[5]DIC-14'!$B$36</f>
        <v>23962</v>
      </c>
      <c r="I36" s="84">
        <f>'[5]DIC-14'!$C$36</f>
        <v>205</v>
      </c>
      <c r="J36" s="85">
        <f>'[5]DIC-14'!$B$37</f>
        <v>61122</v>
      </c>
      <c r="K36" s="86">
        <f>'[5]DIC-14'!$C$37</f>
        <v>553</v>
      </c>
      <c r="L36" s="83">
        <f>'[5]DIC-14'!$B$38</f>
        <v>45562</v>
      </c>
      <c r="M36" s="84">
        <f>'[5]DIC-14'!$C$38</f>
        <v>264</v>
      </c>
      <c r="N36" s="85">
        <f>'[5]DIC-14'!$B$39</f>
        <v>78901</v>
      </c>
      <c r="O36" s="86">
        <f>'[5]DIC-14'!$C$39</f>
        <v>193</v>
      </c>
      <c r="P36" s="83">
        <f>'[5]DIC-14'!$B$40</f>
        <v>41494</v>
      </c>
      <c r="Q36" s="84">
        <f>'[5]DIC-14'!$C$40</f>
        <v>287</v>
      </c>
      <c r="R36" s="85">
        <f>'[5]DIC-14'!$B$41</f>
        <v>7905</v>
      </c>
      <c r="S36" s="86">
        <f>'[5]DIC-14'!$C$41</f>
        <v>2</v>
      </c>
      <c r="T36" s="83">
        <f>'[5]DIC-14'!$B$42</f>
        <v>584651</v>
      </c>
      <c r="U36" s="84">
        <f>'[5]DIC-14'!$C$42</f>
        <v>3458</v>
      </c>
      <c r="V36" s="85">
        <f>'[5]DIC-14'!$B$43</f>
        <v>66517</v>
      </c>
      <c r="W36" s="86">
        <f>'[5]DIC-14'!$C$43</f>
        <v>1041</v>
      </c>
      <c r="X36" s="83">
        <f>'[5]DIC-14'!$B$44</f>
        <v>64354</v>
      </c>
      <c r="Y36" s="84">
        <f>'[5]DIC-14'!$C$44</f>
        <v>213</v>
      </c>
      <c r="Z36" s="85">
        <f>'[5]DIC-14'!$B$45</f>
        <v>43035</v>
      </c>
      <c r="AA36" s="86">
        <f>'[5]DIC-14'!$C$45</f>
        <v>29</v>
      </c>
      <c r="AB36" s="83">
        <f>'[5]DIC-14'!$B$46</f>
        <v>104848</v>
      </c>
      <c r="AC36" s="84">
        <f>'[5]DIC-14'!$C$46</f>
        <v>189</v>
      </c>
      <c r="AD36" s="85">
        <f>'[5]DIC-14'!$B$47</f>
        <v>19904</v>
      </c>
      <c r="AE36" s="86">
        <f>'[5]DIC-14'!$C$47</f>
        <v>151</v>
      </c>
      <c r="AF36" s="83">
        <f>'[5]DIC-14'!$B$48</f>
        <v>11761</v>
      </c>
      <c r="AG36" s="84">
        <f>'[5]DIC-14'!$C$48</f>
        <v>166</v>
      </c>
      <c r="AH36" s="85">
        <f>'[5]DIC-14'!$B$49</f>
        <v>11805</v>
      </c>
      <c r="AI36" s="86">
        <f>'[5]DIC-14'!$C$49</f>
        <v>106</v>
      </c>
      <c r="AJ36" s="83">
        <f>'[5]DIC-14'!$B$50</f>
        <v>14064</v>
      </c>
      <c r="AK36" s="84">
        <f>'[5]DIC-14'!$C$50</f>
        <v>154</v>
      </c>
      <c r="AL36" s="85">
        <f>'[5]DIC-14'!$B$51</f>
        <v>812835</v>
      </c>
      <c r="AM36" s="86">
        <f>'[5]DIC-14'!$C$51</f>
        <v>9920</v>
      </c>
      <c r="AN36" s="83">
        <f>'[5]DIC-14'!$B$52</f>
        <v>27029</v>
      </c>
      <c r="AO36" s="84">
        <f>'[5]DIC-14'!$C$52</f>
        <v>28</v>
      </c>
      <c r="AP36" s="85">
        <f>'[5]DIC-14'!$B$53</f>
        <v>57892</v>
      </c>
      <c r="AQ36" s="86">
        <f>'[5]DIC-14'!$C$53</f>
        <v>378</v>
      </c>
      <c r="AR36" s="83">
        <f>'[5]DIC-14'!$B$54</f>
        <v>17144</v>
      </c>
      <c r="AS36" s="84">
        <f>'[5]DIC-14'!$C$54</f>
        <v>179</v>
      </c>
      <c r="AT36" s="85">
        <f>'[5]DIC-14'!$B$55</f>
        <v>88089</v>
      </c>
      <c r="AU36" s="86">
        <f>'[5]DIC-14'!$C$55</f>
        <v>1030</v>
      </c>
      <c r="AV36" s="83">
        <f>'[5]DIC-14'!$B$56</f>
        <v>12797</v>
      </c>
      <c r="AW36" s="84">
        <f>'[5]DIC-14'!$C$56</f>
        <v>94</v>
      </c>
      <c r="AX36" s="83">
        <f t="shared" si="2"/>
        <v>2422181</v>
      </c>
      <c r="AY36" s="89">
        <f t="shared" si="2"/>
        <v>19509</v>
      </c>
      <c r="AZ36" s="82">
        <f t="shared" si="1"/>
        <v>2441690</v>
      </c>
    </row>
    <row r="37" spans="1:52" x14ac:dyDescent="0.25">
      <c r="A37" s="53">
        <v>42005</v>
      </c>
      <c r="B37" s="90">
        <v>176623</v>
      </c>
      <c r="C37" s="91">
        <v>686</v>
      </c>
      <c r="D37" s="90">
        <v>20345</v>
      </c>
      <c r="E37" s="91">
        <v>181</v>
      </c>
      <c r="F37" s="92">
        <v>29645</v>
      </c>
      <c r="G37" s="93">
        <v>12</v>
      </c>
      <c r="H37" s="90">
        <v>23965</v>
      </c>
      <c r="I37" s="94">
        <v>205</v>
      </c>
      <c r="J37" s="92">
        <v>61079</v>
      </c>
      <c r="K37" s="93">
        <v>549</v>
      </c>
      <c r="L37" s="90">
        <v>45580</v>
      </c>
      <c r="M37" s="94">
        <v>256</v>
      </c>
      <c r="N37" s="92">
        <v>79023</v>
      </c>
      <c r="O37" s="93">
        <v>191</v>
      </c>
      <c r="P37" s="90">
        <v>44950</v>
      </c>
      <c r="Q37" s="94">
        <v>301</v>
      </c>
      <c r="R37" s="92">
        <v>7891</v>
      </c>
      <c r="S37" s="93">
        <v>2</v>
      </c>
      <c r="T37" s="90">
        <v>584633</v>
      </c>
      <c r="U37" s="94">
        <v>3344</v>
      </c>
      <c r="V37" s="92">
        <v>66560</v>
      </c>
      <c r="W37" s="93">
        <v>1033</v>
      </c>
      <c r="X37" s="90">
        <v>64463</v>
      </c>
      <c r="Y37" s="94">
        <v>202</v>
      </c>
      <c r="Z37" s="92">
        <v>43182</v>
      </c>
      <c r="AA37" s="93">
        <v>29</v>
      </c>
      <c r="AB37" s="90">
        <v>105075</v>
      </c>
      <c r="AC37" s="94">
        <v>190</v>
      </c>
      <c r="AD37" s="92">
        <v>19922</v>
      </c>
      <c r="AE37" s="93">
        <v>144</v>
      </c>
      <c r="AF37" s="90">
        <v>11806</v>
      </c>
      <c r="AG37" s="94">
        <v>165</v>
      </c>
      <c r="AH37" s="92">
        <v>11716</v>
      </c>
      <c r="AI37" s="93">
        <v>106</v>
      </c>
      <c r="AJ37" s="90">
        <v>14032</v>
      </c>
      <c r="AK37" s="94">
        <v>149</v>
      </c>
      <c r="AL37" s="92">
        <v>815684</v>
      </c>
      <c r="AM37" s="93">
        <v>9968</v>
      </c>
      <c r="AN37" s="90">
        <v>27149</v>
      </c>
      <c r="AO37" s="94">
        <v>27</v>
      </c>
      <c r="AP37" s="92">
        <v>54044</v>
      </c>
      <c r="AQ37" s="93">
        <v>355</v>
      </c>
      <c r="AR37" s="90">
        <v>17116</v>
      </c>
      <c r="AS37" s="94">
        <v>178</v>
      </c>
      <c r="AT37" s="92">
        <v>88136</v>
      </c>
      <c r="AU37" s="93">
        <v>1027</v>
      </c>
      <c r="AV37" s="90">
        <v>12740</v>
      </c>
      <c r="AW37" s="93">
        <v>90</v>
      </c>
      <c r="AX37" s="60">
        <f t="shared" si="2"/>
        <v>2425359</v>
      </c>
      <c r="AY37" s="61">
        <f t="shared" si="2"/>
        <v>19390</v>
      </c>
      <c r="AZ37" s="62">
        <f t="shared" si="1"/>
        <v>2444749</v>
      </c>
    </row>
    <row r="38" spans="1:52" x14ac:dyDescent="0.25">
      <c r="A38" s="63">
        <v>42036</v>
      </c>
      <c r="B38" s="95">
        <f>[6]FEB_15!$B$33</f>
        <v>176404</v>
      </c>
      <c r="C38" s="96">
        <f>[6]FEB_15!$C$33</f>
        <v>678</v>
      </c>
      <c r="D38" s="95">
        <v>19942</v>
      </c>
      <c r="E38" s="96">
        <v>175</v>
      </c>
      <c r="F38" s="97">
        <v>29717</v>
      </c>
      <c r="G38" s="98">
        <v>12</v>
      </c>
      <c r="H38" s="95">
        <v>24101</v>
      </c>
      <c r="I38" s="99">
        <v>203</v>
      </c>
      <c r="J38" s="97">
        <v>61274</v>
      </c>
      <c r="K38" s="98">
        <v>544</v>
      </c>
      <c r="L38" s="95">
        <v>45748</v>
      </c>
      <c r="M38" s="99">
        <v>256</v>
      </c>
      <c r="N38" s="97">
        <v>79651</v>
      </c>
      <c r="O38" s="98">
        <v>183</v>
      </c>
      <c r="P38" s="95">
        <v>45367</v>
      </c>
      <c r="Q38" s="99">
        <v>311</v>
      </c>
      <c r="R38" s="100">
        <v>15940</v>
      </c>
      <c r="S38" s="98">
        <v>7</v>
      </c>
      <c r="T38" s="95">
        <v>596353</v>
      </c>
      <c r="U38" s="99">
        <v>3726</v>
      </c>
      <c r="V38" s="97">
        <v>66836</v>
      </c>
      <c r="W38" s="98">
        <v>1005</v>
      </c>
      <c r="X38" s="95">
        <v>64401</v>
      </c>
      <c r="Y38" s="99">
        <v>159</v>
      </c>
      <c r="Z38" s="97">
        <v>43743</v>
      </c>
      <c r="AA38" s="98">
        <v>29</v>
      </c>
      <c r="AB38" s="95">
        <v>104799</v>
      </c>
      <c r="AC38" s="99">
        <v>160</v>
      </c>
      <c r="AD38" s="97">
        <v>20016</v>
      </c>
      <c r="AE38" s="98">
        <v>124</v>
      </c>
      <c r="AF38" s="95">
        <v>11930</v>
      </c>
      <c r="AG38" s="99">
        <v>161</v>
      </c>
      <c r="AH38" s="97">
        <v>11837</v>
      </c>
      <c r="AI38" s="98">
        <v>80</v>
      </c>
      <c r="AJ38" s="95">
        <v>14135</v>
      </c>
      <c r="AK38" s="99">
        <v>98</v>
      </c>
      <c r="AL38" s="97">
        <v>814216</v>
      </c>
      <c r="AM38" s="98">
        <v>9927</v>
      </c>
      <c r="AN38" s="95">
        <v>27418</v>
      </c>
      <c r="AO38" s="99">
        <v>23</v>
      </c>
      <c r="AP38" s="97">
        <v>54629</v>
      </c>
      <c r="AQ38" s="98">
        <v>357</v>
      </c>
      <c r="AR38" s="95">
        <v>17276</v>
      </c>
      <c r="AS38" s="99">
        <v>168</v>
      </c>
      <c r="AT38" s="97">
        <v>88384</v>
      </c>
      <c r="AU38" s="98">
        <v>1023</v>
      </c>
      <c r="AV38" s="95">
        <v>12803</v>
      </c>
      <c r="AW38" s="98">
        <v>50</v>
      </c>
      <c r="AX38" s="66">
        <f t="shared" si="2"/>
        <v>2446920</v>
      </c>
      <c r="AY38" s="70">
        <f t="shared" si="2"/>
        <v>19459</v>
      </c>
      <c r="AZ38" s="65">
        <f t="shared" si="1"/>
        <v>2466379</v>
      </c>
    </row>
    <row r="39" spans="1:52" x14ac:dyDescent="0.25">
      <c r="A39" s="63">
        <v>42064</v>
      </c>
      <c r="B39" s="95">
        <v>177384</v>
      </c>
      <c r="C39" s="99">
        <v>676</v>
      </c>
      <c r="D39" s="95">
        <v>20585</v>
      </c>
      <c r="E39" s="99">
        <v>179</v>
      </c>
      <c r="F39" s="97">
        <v>29816</v>
      </c>
      <c r="G39" s="98">
        <v>12</v>
      </c>
      <c r="H39" s="95">
        <v>24154</v>
      </c>
      <c r="I39" s="99">
        <v>204</v>
      </c>
      <c r="J39" s="97">
        <v>61523</v>
      </c>
      <c r="K39" s="98">
        <v>551</v>
      </c>
      <c r="L39" s="95">
        <v>45743</v>
      </c>
      <c r="M39" s="99">
        <v>256</v>
      </c>
      <c r="N39" s="97">
        <v>76721</v>
      </c>
      <c r="O39" s="98">
        <v>143</v>
      </c>
      <c r="P39" s="95">
        <v>45038</v>
      </c>
      <c r="Q39" s="99">
        <v>362</v>
      </c>
      <c r="R39" s="97">
        <v>7951</v>
      </c>
      <c r="S39" s="98">
        <v>2</v>
      </c>
      <c r="T39" s="95">
        <v>591404</v>
      </c>
      <c r="U39" s="99">
        <v>3265</v>
      </c>
      <c r="V39" s="97">
        <v>67065</v>
      </c>
      <c r="W39" s="98">
        <v>1018</v>
      </c>
      <c r="X39" s="95">
        <v>64891</v>
      </c>
      <c r="Y39" s="99">
        <v>202</v>
      </c>
      <c r="Z39" s="97">
        <v>44252</v>
      </c>
      <c r="AA39" s="98">
        <v>29</v>
      </c>
      <c r="AB39" s="95">
        <v>106211</v>
      </c>
      <c r="AC39" s="99">
        <v>187</v>
      </c>
      <c r="AD39" s="97">
        <v>20032</v>
      </c>
      <c r="AE39" s="98">
        <v>146</v>
      </c>
      <c r="AF39" s="95">
        <v>12035</v>
      </c>
      <c r="AG39" s="99">
        <v>165</v>
      </c>
      <c r="AH39" s="97">
        <v>11965</v>
      </c>
      <c r="AI39" s="98">
        <v>104</v>
      </c>
      <c r="AJ39" s="95">
        <v>14109</v>
      </c>
      <c r="AK39" s="99">
        <v>149</v>
      </c>
      <c r="AL39" s="97">
        <v>817930</v>
      </c>
      <c r="AM39" s="98">
        <v>10014</v>
      </c>
      <c r="AN39" s="95">
        <v>27544</v>
      </c>
      <c r="AO39" s="99">
        <v>27</v>
      </c>
      <c r="AP39" s="97">
        <v>58735</v>
      </c>
      <c r="AQ39" s="98">
        <v>364</v>
      </c>
      <c r="AR39" s="95">
        <v>17460</v>
      </c>
      <c r="AS39" s="99">
        <v>180</v>
      </c>
      <c r="AT39" s="97">
        <v>88769</v>
      </c>
      <c r="AU39" s="98">
        <v>1010</v>
      </c>
      <c r="AV39" s="95">
        <v>12884</v>
      </c>
      <c r="AW39" s="98">
        <v>92</v>
      </c>
      <c r="AX39" s="66">
        <f t="shared" si="2"/>
        <v>2444201</v>
      </c>
      <c r="AY39" s="70">
        <f t="shared" si="2"/>
        <v>19337</v>
      </c>
      <c r="AZ39" s="65">
        <f t="shared" si="1"/>
        <v>2463538</v>
      </c>
    </row>
    <row r="40" spans="1:52" x14ac:dyDescent="0.25">
      <c r="A40" s="63">
        <v>42095</v>
      </c>
      <c r="B40" s="95">
        <v>177730</v>
      </c>
      <c r="C40" s="99">
        <v>689</v>
      </c>
      <c r="D40" s="95">
        <v>20745</v>
      </c>
      <c r="E40" s="99">
        <v>179</v>
      </c>
      <c r="F40" s="97">
        <v>29859</v>
      </c>
      <c r="G40" s="98">
        <v>12</v>
      </c>
      <c r="H40" s="95">
        <v>24228</v>
      </c>
      <c r="I40" s="99">
        <v>203</v>
      </c>
      <c r="J40" s="97">
        <v>61686</v>
      </c>
      <c r="K40" s="98">
        <v>551</v>
      </c>
      <c r="L40" s="95">
        <v>45854</v>
      </c>
      <c r="M40" s="99">
        <v>254</v>
      </c>
      <c r="N40" s="97">
        <v>80064</v>
      </c>
      <c r="O40" s="98">
        <v>197</v>
      </c>
      <c r="P40" s="95">
        <v>42359</v>
      </c>
      <c r="Q40" s="99">
        <v>312</v>
      </c>
      <c r="R40" s="97">
        <v>7951</v>
      </c>
      <c r="S40" s="98">
        <v>2</v>
      </c>
      <c r="T40" s="95">
        <v>594452</v>
      </c>
      <c r="U40" s="99">
        <v>3262</v>
      </c>
      <c r="V40" s="97">
        <v>67297</v>
      </c>
      <c r="W40" s="98">
        <v>998</v>
      </c>
      <c r="X40" s="95">
        <v>65196</v>
      </c>
      <c r="Y40" s="99">
        <v>201</v>
      </c>
      <c r="Z40" s="97">
        <v>44592</v>
      </c>
      <c r="AA40" s="98">
        <v>28</v>
      </c>
      <c r="AB40" s="95">
        <v>107062</v>
      </c>
      <c r="AC40" s="99">
        <v>185</v>
      </c>
      <c r="AD40" s="97">
        <v>20117</v>
      </c>
      <c r="AE40" s="98">
        <v>145</v>
      </c>
      <c r="AF40" s="95">
        <v>12105</v>
      </c>
      <c r="AG40" s="99">
        <v>165</v>
      </c>
      <c r="AH40" s="97">
        <v>12009</v>
      </c>
      <c r="AI40" s="98">
        <v>104</v>
      </c>
      <c r="AJ40" s="95">
        <v>14102</v>
      </c>
      <c r="AK40" s="99">
        <v>149</v>
      </c>
      <c r="AL40" s="97">
        <v>819658</v>
      </c>
      <c r="AM40" s="98">
        <v>10088</v>
      </c>
      <c r="AN40" s="95">
        <v>28089</v>
      </c>
      <c r="AO40" s="99">
        <v>27</v>
      </c>
      <c r="AP40" s="97">
        <v>59040</v>
      </c>
      <c r="AQ40" s="98">
        <v>312</v>
      </c>
      <c r="AR40" s="95">
        <v>17523</v>
      </c>
      <c r="AS40" s="99">
        <v>176</v>
      </c>
      <c r="AT40" s="97">
        <v>89066</v>
      </c>
      <c r="AU40" s="98">
        <v>1021</v>
      </c>
      <c r="AV40" s="95">
        <v>12964</v>
      </c>
      <c r="AW40" s="98">
        <v>92</v>
      </c>
      <c r="AX40" s="66">
        <f t="shared" si="2"/>
        <v>2453748</v>
      </c>
      <c r="AY40" s="70">
        <f t="shared" si="2"/>
        <v>19352</v>
      </c>
      <c r="AZ40" s="65">
        <f t="shared" si="1"/>
        <v>2473100</v>
      </c>
    </row>
    <row r="41" spans="1:52" x14ac:dyDescent="0.25">
      <c r="A41" s="63">
        <v>42125</v>
      </c>
      <c r="B41" s="95">
        <v>177809</v>
      </c>
      <c r="C41" s="99">
        <v>679</v>
      </c>
      <c r="D41" s="95">
        <v>20892</v>
      </c>
      <c r="E41" s="99">
        <v>177</v>
      </c>
      <c r="F41" s="97">
        <v>29956</v>
      </c>
      <c r="G41" s="98">
        <v>11</v>
      </c>
      <c r="H41" s="95">
        <v>24306</v>
      </c>
      <c r="I41" s="99">
        <v>203</v>
      </c>
      <c r="J41" s="97">
        <v>61837</v>
      </c>
      <c r="K41" s="98">
        <v>542</v>
      </c>
      <c r="L41" s="95">
        <v>46043</v>
      </c>
      <c r="M41" s="99">
        <v>246</v>
      </c>
      <c r="N41" s="97">
        <v>80510</v>
      </c>
      <c r="O41" s="98">
        <v>196</v>
      </c>
      <c r="P41" s="95">
        <v>42625</v>
      </c>
      <c r="Q41" s="99">
        <v>305</v>
      </c>
      <c r="R41" s="97">
        <v>7967</v>
      </c>
      <c r="S41" s="98">
        <v>2</v>
      </c>
      <c r="T41" s="95">
        <v>596754</v>
      </c>
      <c r="U41" s="99">
        <v>3224</v>
      </c>
      <c r="V41" s="97">
        <v>67463</v>
      </c>
      <c r="W41" s="98">
        <v>954</v>
      </c>
      <c r="X41" s="95">
        <v>65505</v>
      </c>
      <c r="Y41" s="99">
        <v>200</v>
      </c>
      <c r="Z41" s="97">
        <v>45038</v>
      </c>
      <c r="AA41" s="98">
        <v>28</v>
      </c>
      <c r="AB41" s="95">
        <v>107937</v>
      </c>
      <c r="AC41" s="99">
        <v>182</v>
      </c>
      <c r="AD41" s="97">
        <v>20382</v>
      </c>
      <c r="AE41" s="98">
        <v>130</v>
      </c>
      <c r="AF41" s="95">
        <v>12175</v>
      </c>
      <c r="AG41" s="99">
        <v>158</v>
      </c>
      <c r="AH41" s="97">
        <v>12075</v>
      </c>
      <c r="AI41" s="98">
        <v>104</v>
      </c>
      <c r="AJ41" s="95">
        <v>14200</v>
      </c>
      <c r="AK41" s="99">
        <v>149</v>
      </c>
      <c r="AL41" s="97">
        <v>820678</v>
      </c>
      <c r="AM41" s="98">
        <v>9882</v>
      </c>
      <c r="AN41" s="95">
        <v>28395</v>
      </c>
      <c r="AO41" s="99">
        <v>27</v>
      </c>
      <c r="AP41" s="97">
        <v>59140</v>
      </c>
      <c r="AQ41" s="98">
        <v>312</v>
      </c>
      <c r="AR41" s="95">
        <v>17649</v>
      </c>
      <c r="AS41" s="99">
        <v>172</v>
      </c>
      <c r="AT41" s="97">
        <v>89364</v>
      </c>
      <c r="AU41" s="98">
        <v>1027</v>
      </c>
      <c r="AV41" s="95">
        <v>13056</v>
      </c>
      <c r="AW41" s="98">
        <v>91</v>
      </c>
      <c r="AX41" s="66">
        <f t="shared" si="2"/>
        <v>2461756</v>
      </c>
      <c r="AY41" s="70">
        <f t="shared" si="2"/>
        <v>19001</v>
      </c>
      <c r="AZ41" s="65">
        <f t="shared" si="1"/>
        <v>2480757</v>
      </c>
    </row>
    <row r="42" spans="1:52" x14ac:dyDescent="0.25">
      <c r="A42" s="63">
        <v>42156</v>
      </c>
      <c r="B42" s="95">
        <v>177981</v>
      </c>
      <c r="C42" s="99">
        <v>691</v>
      </c>
      <c r="D42" s="95">
        <v>20955</v>
      </c>
      <c r="E42" s="99">
        <v>175</v>
      </c>
      <c r="F42" s="97">
        <v>30015</v>
      </c>
      <c r="G42" s="98">
        <v>9</v>
      </c>
      <c r="H42" s="95">
        <v>24373</v>
      </c>
      <c r="I42" s="99">
        <v>203</v>
      </c>
      <c r="J42" s="97">
        <v>61876</v>
      </c>
      <c r="K42" s="98">
        <v>538</v>
      </c>
      <c r="L42" s="95">
        <v>46174</v>
      </c>
      <c r="M42" s="99">
        <v>245</v>
      </c>
      <c r="N42" s="97">
        <v>80902</v>
      </c>
      <c r="O42" s="98">
        <v>196</v>
      </c>
      <c r="P42" s="95">
        <v>42754</v>
      </c>
      <c r="Q42" s="99">
        <v>302</v>
      </c>
      <c r="R42" s="97">
        <v>7988</v>
      </c>
      <c r="S42" s="98">
        <v>2</v>
      </c>
      <c r="T42" s="95">
        <v>599253</v>
      </c>
      <c r="U42" s="99">
        <v>3199</v>
      </c>
      <c r="V42" s="97">
        <v>67480</v>
      </c>
      <c r="W42" s="98">
        <v>934</v>
      </c>
      <c r="X42" s="95">
        <v>65733</v>
      </c>
      <c r="Y42" s="99">
        <v>202</v>
      </c>
      <c r="Z42" s="97">
        <v>45404</v>
      </c>
      <c r="AA42" s="98">
        <v>28</v>
      </c>
      <c r="AB42" s="95">
        <v>108649</v>
      </c>
      <c r="AC42" s="99">
        <v>182</v>
      </c>
      <c r="AD42" s="97">
        <v>20461</v>
      </c>
      <c r="AE42" s="98">
        <v>144</v>
      </c>
      <c r="AF42" s="95">
        <v>12268</v>
      </c>
      <c r="AG42" s="99">
        <v>158</v>
      </c>
      <c r="AH42" s="97">
        <v>12125</v>
      </c>
      <c r="AI42" s="98">
        <v>104</v>
      </c>
      <c r="AJ42" s="95">
        <v>14217</v>
      </c>
      <c r="AK42" s="99">
        <v>148</v>
      </c>
      <c r="AL42" s="97">
        <v>821803</v>
      </c>
      <c r="AM42" s="98">
        <v>9862</v>
      </c>
      <c r="AN42" s="95">
        <v>28533</v>
      </c>
      <c r="AO42" s="99">
        <v>27</v>
      </c>
      <c r="AP42" s="97">
        <v>59308</v>
      </c>
      <c r="AQ42" s="98">
        <v>302</v>
      </c>
      <c r="AR42" s="95">
        <v>17685</v>
      </c>
      <c r="AS42" s="99">
        <v>169</v>
      </c>
      <c r="AT42" s="97">
        <v>89520</v>
      </c>
      <c r="AU42" s="98">
        <v>1030</v>
      </c>
      <c r="AV42" s="95">
        <v>13147</v>
      </c>
      <c r="AW42" s="98">
        <v>95</v>
      </c>
      <c r="AX42" s="66">
        <f t="shared" si="2"/>
        <v>2468604</v>
      </c>
      <c r="AY42" s="70">
        <f t="shared" si="2"/>
        <v>18945</v>
      </c>
      <c r="AZ42" s="65">
        <f t="shared" si="1"/>
        <v>2487549</v>
      </c>
    </row>
    <row r="43" spans="1:52" x14ac:dyDescent="0.25">
      <c r="A43" s="63">
        <v>42186</v>
      </c>
      <c r="B43" s="95">
        <v>178750</v>
      </c>
      <c r="C43" s="99">
        <v>691</v>
      </c>
      <c r="D43" s="95">
        <v>21079</v>
      </c>
      <c r="E43" s="99">
        <v>175</v>
      </c>
      <c r="F43" s="97">
        <v>30124</v>
      </c>
      <c r="G43" s="98">
        <v>11</v>
      </c>
      <c r="H43" s="95">
        <v>24440</v>
      </c>
      <c r="I43" s="99">
        <v>203</v>
      </c>
      <c r="J43" s="97">
        <v>61988</v>
      </c>
      <c r="K43" s="98">
        <v>536</v>
      </c>
      <c r="L43" s="95">
        <v>46182</v>
      </c>
      <c r="M43" s="99">
        <v>242</v>
      </c>
      <c r="N43" s="97">
        <v>81300</v>
      </c>
      <c r="O43" s="98">
        <v>200</v>
      </c>
      <c r="P43" s="95">
        <v>42967</v>
      </c>
      <c r="Q43" s="99">
        <v>300</v>
      </c>
      <c r="R43" s="97">
        <v>8011</v>
      </c>
      <c r="S43" s="98">
        <v>2</v>
      </c>
      <c r="T43" s="95">
        <v>602893</v>
      </c>
      <c r="U43" s="99">
        <v>3209</v>
      </c>
      <c r="V43" s="97">
        <v>68075</v>
      </c>
      <c r="W43" s="98">
        <v>935</v>
      </c>
      <c r="X43" s="95">
        <v>66015</v>
      </c>
      <c r="Y43" s="99">
        <v>202</v>
      </c>
      <c r="Z43" s="97">
        <v>45853</v>
      </c>
      <c r="AA43" s="98">
        <v>28</v>
      </c>
      <c r="AB43" s="95">
        <v>109621</v>
      </c>
      <c r="AC43" s="99">
        <v>179</v>
      </c>
      <c r="AD43" s="97">
        <v>20478</v>
      </c>
      <c r="AE43" s="98">
        <v>144</v>
      </c>
      <c r="AF43" s="95">
        <v>12300</v>
      </c>
      <c r="AG43" s="99">
        <v>153</v>
      </c>
      <c r="AH43" s="97">
        <v>12188</v>
      </c>
      <c r="AI43" s="98">
        <v>104</v>
      </c>
      <c r="AJ43" s="95">
        <v>14208</v>
      </c>
      <c r="AK43" s="99">
        <v>147</v>
      </c>
      <c r="AL43" s="97">
        <v>822006</v>
      </c>
      <c r="AM43" s="98">
        <v>9874</v>
      </c>
      <c r="AN43" s="95">
        <v>28631</v>
      </c>
      <c r="AO43" s="99">
        <v>27</v>
      </c>
      <c r="AP43" s="97">
        <v>59420</v>
      </c>
      <c r="AQ43" s="98">
        <v>301</v>
      </c>
      <c r="AR43" s="95">
        <v>17771</v>
      </c>
      <c r="AS43" s="99">
        <v>168</v>
      </c>
      <c r="AT43" s="97">
        <v>89641</v>
      </c>
      <c r="AU43" s="98">
        <v>1033</v>
      </c>
      <c r="AV43" s="95">
        <v>13217</v>
      </c>
      <c r="AW43" s="98">
        <v>95</v>
      </c>
      <c r="AX43" s="66">
        <f t="shared" si="2"/>
        <v>2477158</v>
      </c>
      <c r="AY43" s="70">
        <f t="shared" si="2"/>
        <v>18959</v>
      </c>
      <c r="AZ43" s="65">
        <f t="shared" si="1"/>
        <v>2496117</v>
      </c>
    </row>
    <row r="44" spans="1:52" x14ac:dyDescent="0.25">
      <c r="A44" s="63">
        <v>42217</v>
      </c>
      <c r="B44" s="95">
        <f>'[7]AGO-15'!$B$32</f>
        <v>177183</v>
      </c>
      <c r="C44" s="99">
        <f>'[7]AGO-15'!$C$32</f>
        <v>692</v>
      </c>
      <c r="D44" s="95">
        <f>'[7]AGO-15'!$B$33</f>
        <v>21264</v>
      </c>
      <c r="E44" s="99">
        <f>'[7]AGO-15'!$C$33</f>
        <v>175</v>
      </c>
      <c r="F44" s="97">
        <f>'[7]AGO-15'!$B$34</f>
        <v>30225</v>
      </c>
      <c r="G44" s="98">
        <f>'[7]AGO-15'!$C$34</f>
        <v>11</v>
      </c>
      <c r="H44" s="95">
        <f>'[7]AGO-15'!$B$35</f>
        <v>24495</v>
      </c>
      <c r="I44" s="99">
        <f>'[7]AGO-15'!$C$35</f>
        <v>203</v>
      </c>
      <c r="J44" s="97">
        <f>'[7]AGO-15'!$B$36</f>
        <v>62148</v>
      </c>
      <c r="K44" s="98">
        <f>'[7]AGO-15'!$C$36</f>
        <v>535</v>
      </c>
      <c r="L44" s="95">
        <f>'[7]AGO-15'!$B$37</f>
        <v>46288</v>
      </c>
      <c r="M44" s="99">
        <f>'[7]AGO-15'!$C$37</f>
        <v>242</v>
      </c>
      <c r="N44" s="97">
        <f>'[7]AGO-15'!$B$38</f>
        <v>81669</v>
      </c>
      <c r="O44" s="98">
        <f>'[7]AGO-15'!$C$38</f>
        <v>202</v>
      </c>
      <c r="P44" s="95">
        <f>'[7]AGO-15'!$B$39</f>
        <v>43190</v>
      </c>
      <c r="Q44" s="99">
        <f>'[7]AGO-15'!$C$39</f>
        <v>297</v>
      </c>
      <c r="R44" s="97">
        <f>'[7]AGO-15'!$B$40</f>
        <v>8036</v>
      </c>
      <c r="S44" s="98">
        <f>'[7]AGO-15'!$C$40</f>
        <v>2</v>
      </c>
      <c r="T44" s="95">
        <f>'[7]AGO-15'!$B$41</f>
        <v>601993</v>
      </c>
      <c r="U44" s="99">
        <f>'[7]AGO-15'!$C$41</f>
        <v>3003</v>
      </c>
      <c r="V44" s="97">
        <f>'[7]AGO-15'!$B$42</f>
        <v>67953</v>
      </c>
      <c r="W44" s="98">
        <f>'[7]AGO-15'!$C$42</f>
        <v>940</v>
      </c>
      <c r="X44" s="95">
        <f>'[7]AGO-15'!$B$43</f>
        <v>66274</v>
      </c>
      <c r="Y44" s="99">
        <f>'[7]AGO-15'!$C$43</f>
        <v>198</v>
      </c>
      <c r="Z44" s="97">
        <f>'[7]AGO-15'!$B$44</f>
        <v>46333</v>
      </c>
      <c r="AA44" s="98">
        <f>'[7]AGO-15'!$C$44</f>
        <v>28</v>
      </c>
      <c r="AB44" s="95">
        <f>'[7]AGO-15'!$B$45</f>
        <v>109802</v>
      </c>
      <c r="AC44" s="99">
        <f>'[7]AGO-15'!$C$45</f>
        <v>176</v>
      </c>
      <c r="AD44" s="97">
        <f>'[7]AGO-15'!$B$46</f>
        <v>20611</v>
      </c>
      <c r="AE44" s="98">
        <f>'[7]AGO-15'!$C$46</f>
        <v>144</v>
      </c>
      <c r="AF44" s="95">
        <f>'[7]AGO-15'!$B$47</f>
        <v>12390</v>
      </c>
      <c r="AG44" s="99">
        <f>'[7]AGO-15'!$C$47</f>
        <v>153</v>
      </c>
      <c r="AH44" s="97">
        <f>'[7]AGO-15'!$B$48</f>
        <v>12280</v>
      </c>
      <c r="AI44" s="98">
        <f>'[7]AGO-15'!$C$48</f>
        <v>104</v>
      </c>
      <c r="AJ44" s="95">
        <f>'[7]AGO-15'!$B$49</f>
        <v>14242</v>
      </c>
      <c r="AK44" s="99">
        <f>'[7]AGO-15'!$C$49</f>
        <v>147</v>
      </c>
      <c r="AL44" s="97">
        <f>'[7]AGO-15'!$B$50</f>
        <v>824222</v>
      </c>
      <c r="AM44" s="98">
        <f>'[7]AGO-15'!$C$50</f>
        <v>9819</v>
      </c>
      <c r="AN44" s="95">
        <f>'[7]AGO-15'!$B$51</f>
        <v>28779</v>
      </c>
      <c r="AO44" s="99">
        <f>'[7]AGO-15'!$C$51</f>
        <v>27</v>
      </c>
      <c r="AP44" s="97">
        <f>'[7]AGO-15'!$B$52</f>
        <v>60114</v>
      </c>
      <c r="AQ44" s="98">
        <f>'[7]AGO-15'!$C$52</f>
        <v>301</v>
      </c>
      <c r="AR44" s="95">
        <f>'[7]AGO-15'!$B$53</f>
        <v>17835</v>
      </c>
      <c r="AS44" s="99">
        <f>'[7]AGO-15'!$C$53</f>
        <v>169</v>
      </c>
      <c r="AT44" s="97">
        <f>'[7]AGO-15'!$B$54</f>
        <v>89912</v>
      </c>
      <c r="AU44" s="98">
        <f>'[7]AGO-15'!$C$54</f>
        <v>1063</v>
      </c>
      <c r="AV44" s="95">
        <f>'[7]AGO-15'!$B$55</f>
        <v>13272</v>
      </c>
      <c r="AW44" s="98">
        <f>'[7]AGO-15'!$C$55</f>
        <v>94</v>
      </c>
      <c r="AX44" s="66">
        <f t="shared" si="2"/>
        <v>2480510</v>
      </c>
      <c r="AY44" s="70">
        <f t="shared" si="2"/>
        <v>18725</v>
      </c>
      <c r="AZ44" s="65">
        <f t="shared" si="1"/>
        <v>2499235</v>
      </c>
    </row>
    <row r="45" spans="1:52" x14ac:dyDescent="0.25">
      <c r="A45" s="63">
        <v>42248</v>
      </c>
      <c r="B45" s="95">
        <f>'[8]SEP-15'!$B$32</f>
        <v>177484</v>
      </c>
      <c r="C45" s="99">
        <f>'[8]SEP-15'!$C$32</f>
        <v>692</v>
      </c>
      <c r="D45" s="95">
        <f>'[8]SEP-15'!$B$33</f>
        <v>21499</v>
      </c>
      <c r="E45" s="99">
        <f>'[8]SEP-15'!$C$33</f>
        <v>175</v>
      </c>
      <c r="F45" s="97">
        <f>'[8]SEP-15'!$B$34</f>
        <v>30247</v>
      </c>
      <c r="G45" s="98">
        <f>'[8]SEP-15'!$C$34</f>
        <v>9</v>
      </c>
      <c r="H45" s="95">
        <f>'[8]SEP-15'!$B$35</f>
        <v>24506</v>
      </c>
      <c r="I45" s="99">
        <f>'[8]SEP-15'!$C$35</f>
        <v>203</v>
      </c>
      <c r="J45" s="97">
        <f>'[8]SEP-15'!$B$36</f>
        <v>62578</v>
      </c>
      <c r="K45" s="98">
        <f>'[8]SEP-15'!$C$36</f>
        <v>536</v>
      </c>
      <c r="L45" s="95">
        <f>'[8]SEP-15'!$B$37</f>
        <v>46342</v>
      </c>
      <c r="M45" s="99">
        <f>'[8]SEP-15'!$C$37</f>
        <v>242</v>
      </c>
      <c r="N45" s="97">
        <f>'[8]SEP-15'!$B$38</f>
        <v>82002</v>
      </c>
      <c r="O45" s="98">
        <f>'[8]SEP-15'!$C$38</f>
        <v>201</v>
      </c>
      <c r="P45" s="95">
        <f>'[8]SEP-15'!$B$39</f>
        <v>43615</v>
      </c>
      <c r="Q45" s="99">
        <f>'[8]SEP-15'!$C$39</f>
        <v>297</v>
      </c>
      <c r="R45" s="97">
        <f>'[8]SEP-15'!$B$40</f>
        <v>8006</v>
      </c>
      <c r="S45" s="98">
        <v>2</v>
      </c>
      <c r="T45" s="95">
        <f>'[8]SEP-15'!$B$41</f>
        <v>608234</v>
      </c>
      <c r="U45" s="99">
        <f>'[8]SEP-15'!$C$41</f>
        <v>2985</v>
      </c>
      <c r="V45" s="97">
        <f>'[8]SEP-15'!$B$42</f>
        <v>68408</v>
      </c>
      <c r="W45" s="98">
        <f>'[8]SEP-15'!$C$42</f>
        <v>939</v>
      </c>
      <c r="X45" s="95">
        <f>'[8]SEP-15'!$B$43</f>
        <v>66523</v>
      </c>
      <c r="Y45" s="99">
        <f>'[8]SEP-15'!$C$43</f>
        <v>198</v>
      </c>
      <c r="Z45" s="97">
        <f>'[8]SEP-15'!$B$44</f>
        <v>46631</v>
      </c>
      <c r="AA45" s="98">
        <f>'[8]SEP-15'!$C$44</f>
        <v>28</v>
      </c>
      <c r="AB45" s="95">
        <f>'[8]SEP-15'!$B$45</f>
        <v>110211</v>
      </c>
      <c r="AC45" s="99">
        <f>'[8]SEP-15'!$C$45</f>
        <v>176</v>
      </c>
      <c r="AD45" s="97">
        <f>'[8]SEP-15'!$B$46</f>
        <v>20533</v>
      </c>
      <c r="AE45" s="98">
        <f>'[8]SEP-15'!$C$46</f>
        <v>145</v>
      </c>
      <c r="AF45" s="95">
        <f>'[8]SEP-15'!$B$47</f>
        <v>12604</v>
      </c>
      <c r="AG45" s="99">
        <f>'[8]SEP-15'!$C$47</f>
        <v>153</v>
      </c>
      <c r="AH45" s="97">
        <f>'[8]SEP-15'!$B$48</f>
        <v>12331</v>
      </c>
      <c r="AI45" s="98">
        <f>'[8]SEP-15'!$C$48</f>
        <v>104</v>
      </c>
      <c r="AJ45" s="95">
        <f>'[8]SEP-15'!$B$49</f>
        <v>14377</v>
      </c>
      <c r="AK45" s="99">
        <f>'[8]SEP-15'!$C$49</f>
        <v>147</v>
      </c>
      <c r="AL45" s="97">
        <f>'[8]SEP-15'!$B$50</f>
        <v>826821</v>
      </c>
      <c r="AM45" s="98">
        <f>'[8]SEP-15'!$C$50</f>
        <v>9833</v>
      </c>
      <c r="AN45" s="95">
        <f>'[8]SEP-15'!$B$51</f>
        <v>28761</v>
      </c>
      <c r="AO45" s="99">
        <f>'[8]SEP-15'!$C$51</f>
        <v>27</v>
      </c>
      <c r="AP45" s="97">
        <f>'[8]SEP-15'!$B$52</f>
        <v>60350</v>
      </c>
      <c r="AQ45" s="98">
        <f>'[8]SEP-15'!$C$52</f>
        <v>300</v>
      </c>
      <c r="AR45" s="95">
        <f>'[8]SEP-15'!$B$53</f>
        <v>17890</v>
      </c>
      <c r="AS45" s="99">
        <f>'[8]SEP-15'!$C$53</f>
        <v>170</v>
      </c>
      <c r="AT45" s="97">
        <f>'[8]SEP-15'!$B$54</f>
        <v>90282</v>
      </c>
      <c r="AU45" s="98">
        <f>'[8]SEP-15'!$C$54</f>
        <v>1045</v>
      </c>
      <c r="AV45" s="95">
        <f>'[8]SEP-15'!$B$55</f>
        <v>13254</v>
      </c>
      <c r="AW45" s="98">
        <f>'[8]SEP-15'!$C$55</f>
        <v>94</v>
      </c>
      <c r="AX45" s="66">
        <f t="shared" si="2"/>
        <v>2493489</v>
      </c>
      <c r="AY45" s="70">
        <f t="shared" si="2"/>
        <v>18701</v>
      </c>
      <c r="AZ45" s="65">
        <f t="shared" si="1"/>
        <v>2512190</v>
      </c>
    </row>
    <row r="46" spans="1:52" x14ac:dyDescent="0.25">
      <c r="A46" s="63">
        <v>42278</v>
      </c>
      <c r="B46" s="95">
        <v>175245</v>
      </c>
      <c r="C46" s="99">
        <v>692</v>
      </c>
      <c r="D46" s="95">
        <v>21658</v>
      </c>
      <c r="E46" s="99">
        <v>175</v>
      </c>
      <c r="F46" s="97">
        <v>30322</v>
      </c>
      <c r="G46" s="98">
        <v>11</v>
      </c>
      <c r="H46" s="95">
        <v>24606</v>
      </c>
      <c r="I46" s="99">
        <v>203</v>
      </c>
      <c r="J46" s="97">
        <v>62589</v>
      </c>
      <c r="K46" s="98">
        <v>536</v>
      </c>
      <c r="L46" s="95">
        <v>46352</v>
      </c>
      <c r="M46" s="99">
        <v>242</v>
      </c>
      <c r="N46" s="97">
        <v>82349</v>
      </c>
      <c r="O46" s="98">
        <v>207</v>
      </c>
      <c r="P46" s="95">
        <v>43960</v>
      </c>
      <c r="Q46" s="99">
        <v>283</v>
      </c>
      <c r="R46" s="97">
        <v>8006</v>
      </c>
      <c r="S46" s="98">
        <v>1</v>
      </c>
      <c r="T46" s="95">
        <v>610827</v>
      </c>
      <c r="U46" s="99">
        <v>2972</v>
      </c>
      <c r="V46" s="97">
        <v>68771</v>
      </c>
      <c r="W46" s="98">
        <v>933</v>
      </c>
      <c r="X46" s="95">
        <v>66778</v>
      </c>
      <c r="Y46" s="99">
        <v>197</v>
      </c>
      <c r="Z46" s="97">
        <v>47035</v>
      </c>
      <c r="AA46" s="98">
        <v>28</v>
      </c>
      <c r="AB46" s="95">
        <v>110732</v>
      </c>
      <c r="AC46" s="99">
        <v>176</v>
      </c>
      <c r="AD46" s="97">
        <v>20661</v>
      </c>
      <c r="AE46" s="98">
        <v>145</v>
      </c>
      <c r="AF46" s="95">
        <v>12817</v>
      </c>
      <c r="AG46" s="99">
        <v>153</v>
      </c>
      <c r="AH46" s="97">
        <v>12386</v>
      </c>
      <c r="AI46" s="98">
        <v>104</v>
      </c>
      <c r="AJ46" s="95">
        <v>14397</v>
      </c>
      <c r="AK46" s="99">
        <v>147</v>
      </c>
      <c r="AL46" s="97">
        <v>828621</v>
      </c>
      <c r="AM46" s="98">
        <v>9784</v>
      </c>
      <c r="AN46" s="95">
        <v>28845</v>
      </c>
      <c r="AO46" s="99">
        <v>27</v>
      </c>
      <c r="AP46" s="97">
        <v>60546</v>
      </c>
      <c r="AQ46" s="98">
        <v>295</v>
      </c>
      <c r="AR46" s="95">
        <v>17947</v>
      </c>
      <c r="AS46" s="99">
        <v>170</v>
      </c>
      <c r="AT46" s="97">
        <v>91027</v>
      </c>
      <c r="AU46" s="98">
        <v>1041</v>
      </c>
      <c r="AV46" s="95">
        <v>13264</v>
      </c>
      <c r="AW46" s="98">
        <v>94</v>
      </c>
      <c r="AX46" s="66">
        <f t="shared" si="2"/>
        <v>2499741</v>
      </c>
      <c r="AY46" s="70">
        <f t="shared" si="2"/>
        <v>18616</v>
      </c>
      <c r="AZ46" s="65">
        <f t="shared" si="1"/>
        <v>2518357</v>
      </c>
    </row>
    <row r="47" spans="1:52" s="2" customFormat="1" x14ac:dyDescent="0.25">
      <c r="A47" s="63">
        <v>42309</v>
      </c>
      <c r="B47" s="95">
        <v>175152</v>
      </c>
      <c r="C47" s="99">
        <v>692</v>
      </c>
      <c r="D47" s="95">
        <v>21775</v>
      </c>
      <c r="E47" s="99">
        <v>172</v>
      </c>
      <c r="F47" s="97">
        <v>30403</v>
      </c>
      <c r="G47" s="98">
        <v>11</v>
      </c>
      <c r="H47" s="95">
        <v>24670</v>
      </c>
      <c r="I47" s="99">
        <v>203</v>
      </c>
      <c r="J47" s="97">
        <v>62585</v>
      </c>
      <c r="K47" s="98">
        <v>515</v>
      </c>
      <c r="L47" s="95">
        <v>46417</v>
      </c>
      <c r="M47" s="99">
        <v>242</v>
      </c>
      <c r="N47" s="97">
        <v>82638</v>
      </c>
      <c r="O47" s="98">
        <v>207</v>
      </c>
      <c r="P47" s="95">
        <v>44121</v>
      </c>
      <c r="Q47" s="99">
        <v>289</v>
      </c>
      <c r="R47" s="97">
        <v>8030</v>
      </c>
      <c r="S47" s="98">
        <v>1</v>
      </c>
      <c r="T47" s="95">
        <v>613756</v>
      </c>
      <c r="U47" s="99">
        <v>2969</v>
      </c>
      <c r="V47" s="97">
        <v>68980</v>
      </c>
      <c r="W47" s="98">
        <v>926</v>
      </c>
      <c r="X47" s="95">
        <v>67012</v>
      </c>
      <c r="Y47" s="99">
        <v>197</v>
      </c>
      <c r="Z47" s="97">
        <v>47145</v>
      </c>
      <c r="AA47" s="98">
        <v>28</v>
      </c>
      <c r="AB47" s="95">
        <v>111167</v>
      </c>
      <c r="AC47" s="99">
        <v>183</v>
      </c>
      <c r="AD47" s="97">
        <v>20745</v>
      </c>
      <c r="AE47" s="98">
        <v>145</v>
      </c>
      <c r="AF47" s="95">
        <v>12880</v>
      </c>
      <c r="AG47" s="99">
        <v>155</v>
      </c>
      <c r="AH47" s="97">
        <v>12468</v>
      </c>
      <c r="AI47" s="98">
        <v>108</v>
      </c>
      <c r="AJ47" s="95">
        <v>14423</v>
      </c>
      <c r="AK47" s="99">
        <v>146</v>
      </c>
      <c r="AL47" s="97">
        <v>830446</v>
      </c>
      <c r="AM47" s="98">
        <v>9983</v>
      </c>
      <c r="AN47" s="95">
        <v>28962</v>
      </c>
      <c r="AO47" s="99">
        <v>27</v>
      </c>
      <c r="AP47" s="97">
        <v>60575</v>
      </c>
      <c r="AQ47" s="98">
        <v>131</v>
      </c>
      <c r="AR47" s="95">
        <v>18069</v>
      </c>
      <c r="AS47" s="99">
        <v>174</v>
      </c>
      <c r="AT47" s="97">
        <v>91582</v>
      </c>
      <c r="AU47" s="98">
        <v>1055</v>
      </c>
      <c r="AV47" s="95">
        <v>13315</v>
      </c>
      <c r="AW47" s="98">
        <v>94</v>
      </c>
      <c r="AX47" s="66">
        <f t="shared" si="2"/>
        <v>2507316</v>
      </c>
      <c r="AY47" s="70">
        <f t="shared" si="2"/>
        <v>18653</v>
      </c>
      <c r="AZ47" s="65">
        <f t="shared" si="1"/>
        <v>2525969</v>
      </c>
    </row>
    <row r="48" spans="1:52" ht="15.75" thickBot="1" x14ac:dyDescent="0.3">
      <c r="A48" s="101">
        <v>42339</v>
      </c>
      <c r="B48" s="102">
        <v>172634</v>
      </c>
      <c r="C48" s="103">
        <v>693</v>
      </c>
      <c r="D48" s="102">
        <v>21949</v>
      </c>
      <c r="E48" s="103">
        <v>169</v>
      </c>
      <c r="F48" s="104">
        <v>30382</v>
      </c>
      <c r="G48" s="105">
        <v>11</v>
      </c>
      <c r="H48" s="102">
        <v>24693</v>
      </c>
      <c r="I48" s="103">
        <v>203</v>
      </c>
      <c r="J48" s="104">
        <v>62269</v>
      </c>
      <c r="K48" s="105">
        <v>515</v>
      </c>
      <c r="L48" s="102">
        <v>46236</v>
      </c>
      <c r="M48" s="103">
        <v>240</v>
      </c>
      <c r="N48" s="104">
        <v>82472</v>
      </c>
      <c r="O48" s="105">
        <v>203</v>
      </c>
      <c r="P48" s="102">
        <v>43940</v>
      </c>
      <c r="Q48" s="103">
        <v>293</v>
      </c>
      <c r="R48" s="104">
        <v>8039</v>
      </c>
      <c r="S48" s="105">
        <v>1</v>
      </c>
      <c r="T48" s="102">
        <v>606622</v>
      </c>
      <c r="U48" s="103">
        <v>2928</v>
      </c>
      <c r="V48" s="104">
        <v>68718</v>
      </c>
      <c r="W48" s="105">
        <v>916</v>
      </c>
      <c r="X48" s="102">
        <v>67037</v>
      </c>
      <c r="Y48" s="103">
        <v>205</v>
      </c>
      <c r="Z48" s="104">
        <v>46679</v>
      </c>
      <c r="AA48" s="105">
        <v>28</v>
      </c>
      <c r="AB48" s="102">
        <v>111075</v>
      </c>
      <c r="AC48" s="103">
        <v>181</v>
      </c>
      <c r="AD48" s="104">
        <v>20678</v>
      </c>
      <c r="AE48" s="105">
        <v>144</v>
      </c>
      <c r="AF48" s="102">
        <v>12913</v>
      </c>
      <c r="AG48" s="103">
        <v>155</v>
      </c>
      <c r="AH48" s="104">
        <v>12500</v>
      </c>
      <c r="AI48" s="105">
        <v>108</v>
      </c>
      <c r="AJ48" s="102">
        <v>14334</v>
      </c>
      <c r="AK48" s="103">
        <v>146</v>
      </c>
      <c r="AL48" s="104">
        <v>829461</v>
      </c>
      <c r="AM48" s="105">
        <v>9813</v>
      </c>
      <c r="AN48" s="102">
        <v>29089</v>
      </c>
      <c r="AO48" s="103">
        <v>27</v>
      </c>
      <c r="AP48" s="104">
        <v>59558</v>
      </c>
      <c r="AQ48" s="105">
        <v>130</v>
      </c>
      <c r="AR48" s="102">
        <v>17888</v>
      </c>
      <c r="AS48" s="103">
        <v>164</v>
      </c>
      <c r="AT48" s="104">
        <v>91861</v>
      </c>
      <c r="AU48" s="105">
        <v>1016</v>
      </c>
      <c r="AV48" s="102">
        <v>13247</v>
      </c>
      <c r="AW48" s="105">
        <v>94</v>
      </c>
      <c r="AX48" s="106">
        <f t="shared" si="2"/>
        <v>2494274</v>
      </c>
      <c r="AY48" s="107">
        <f t="shared" si="2"/>
        <v>18383</v>
      </c>
      <c r="AZ48" s="108">
        <f t="shared" si="1"/>
        <v>2512657</v>
      </c>
    </row>
    <row r="49" spans="1:90" x14ac:dyDescent="0.25">
      <c r="A49" s="53">
        <v>42370</v>
      </c>
      <c r="B49" s="111">
        <v>172937</v>
      </c>
      <c r="C49" s="112">
        <v>693</v>
      </c>
      <c r="D49" s="109">
        <v>22172</v>
      </c>
      <c r="E49" s="110">
        <v>169</v>
      </c>
      <c r="F49" s="111">
        <v>30426</v>
      </c>
      <c r="G49" s="334">
        <v>11</v>
      </c>
      <c r="H49" s="109">
        <v>24818</v>
      </c>
      <c r="I49" s="110">
        <v>203</v>
      </c>
      <c r="J49" s="111">
        <v>62418</v>
      </c>
      <c r="K49" s="110">
        <v>517</v>
      </c>
      <c r="L49" s="109">
        <v>46530</v>
      </c>
      <c r="M49" s="112">
        <v>240</v>
      </c>
      <c r="N49" s="109">
        <v>82491</v>
      </c>
      <c r="O49" s="110">
        <v>202</v>
      </c>
      <c r="P49" s="111">
        <v>44081</v>
      </c>
      <c r="Q49" s="112">
        <v>291</v>
      </c>
      <c r="R49" s="109">
        <v>8070</v>
      </c>
      <c r="S49" s="110">
        <v>1</v>
      </c>
      <c r="T49" s="111">
        <v>604964</v>
      </c>
      <c r="U49" s="112">
        <v>2920</v>
      </c>
      <c r="V49" s="109">
        <v>68853</v>
      </c>
      <c r="W49" s="110">
        <v>918</v>
      </c>
      <c r="X49" s="111">
        <v>67093</v>
      </c>
      <c r="Y49" s="112">
        <v>209</v>
      </c>
      <c r="Z49" s="109">
        <v>46421</v>
      </c>
      <c r="AA49" s="110">
        <v>28</v>
      </c>
      <c r="AB49" s="111">
        <v>111187</v>
      </c>
      <c r="AC49" s="112">
        <v>185</v>
      </c>
      <c r="AD49" s="109">
        <v>20776</v>
      </c>
      <c r="AE49" s="110">
        <v>144</v>
      </c>
      <c r="AF49" s="111">
        <v>12998</v>
      </c>
      <c r="AG49" s="112">
        <v>150</v>
      </c>
      <c r="AH49" s="109">
        <v>12526</v>
      </c>
      <c r="AI49" s="110">
        <v>108</v>
      </c>
      <c r="AJ49" s="111">
        <v>14290</v>
      </c>
      <c r="AK49" s="112">
        <v>146</v>
      </c>
      <c r="AL49" s="109">
        <v>830487</v>
      </c>
      <c r="AM49" s="110">
        <v>9820</v>
      </c>
      <c r="AN49" s="111">
        <v>28922</v>
      </c>
      <c r="AO49" s="112">
        <v>27</v>
      </c>
      <c r="AP49" s="109">
        <v>59569</v>
      </c>
      <c r="AQ49" s="110">
        <v>127</v>
      </c>
      <c r="AR49" s="111">
        <v>17827</v>
      </c>
      <c r="AS49" s="112">
        <v>163</v>
      </c>
      <c r="AT49" s="109">
        <v>92170</v>
      </c>
      <c r="AU49" s="110">
        <v>1030</v>
      </c>
      <c r="AV49" s="109">
        <v>13139</v>
      </c>
      <c r="AW49" s="110">
        <v>94</v>
      </c>
      <c r="AX49" s="113">
        <f t="shared" si="2"/>
        <v>2495165</v>
      </c>
      <c r="AY49" s="320">
        <f t="shared" si="2"/>
        <v>18396</v>
      </c>
      <c r="AZ49" s="113">
        <f t="shared" si="1"/>
        <v>2513561</v>
      </c>
    </row>
    <row r="50" spans="1:90" x14ac:dyDescent="0.25">
      <c r="A50" s="63">
        <v>42401</v>
      </c>
      <c r="B50" s="117">
        <v>171036</v>
      </c>
      <c r="C50" s="118">
        <v>693</v>
      </c>
      <c r="D50" s="115">
        <v>21895</v>
      </c>
      <c r="E50" s="116">
        <v>169</v>
      </c>
      <c r="F50" s="117">
        <v>30003</v>
      </c>
      <c r="G50" s="335">
        <v>11</v>
      </c>
      <c r="H50" s="115">
        <v>24556</v>
      </c>
      <c r="I50" s="116">
        <v>203</v>
      </c>
      <c r="J50" s="117">
        <v>61908</v>
      </c>
      <c r="K50" s="116">
        <v>516</v>
      </c>
      <c r="L50" s="115">
        <v>45619</v>
      </c>
      <c r="M50" s="118">
        <v>240</v>
      </c>
      <c r="N50" s="115">
        <v>79996</v>
      </c>
      <c r="O50" s="116">
        <v>204</v>
      </c>
      <c r="P50" s="117">
        <v>42936</v>
      </c>
      <c r="Q50" s="118">
        <v>291</v>
      </c>
      <c r="R50" s="115">
        <v>7963</v>
      </c>
      <c r="S50" s="116">
        <v>1</v>
      </c>
      <c r="T50" s="117">
        <v>591828</v>
      </c>
      <c r="U50" s="118">
        <v>2888</v>
      </c>
      <c r="V50" s="115">
        <v>68232</v>
      </c>
      <c r="W50" s="116">
        <v>922</v>
      </c>
      <c r="X50" s="117">
        <v>66120</v>
      </c>
      <c r="Y50" s="118">
        <v>209</v>
      </c>
      <c r="Z50" s="115">
        <v>44875</v>
      </c>
      <c r="AA50" s="116">
        <v>28</v>
      </c>
      <c r="AB50" s="117">
        <v>109047</v>
      </c>
      <c r="AC50" s="118">
        <v>191</v>
      </c>
      <c r="AD50" s="115">
        <v>20368</v>
      </c>
      <c r="AE50" s="116">
        <v>144</v>
      </c>
      <c r="AF50" s="117">
        <v>12482</v>
      </c>
      <c r="AG50" s="118">
        <v>150</v>
      </c>
      <c r="AH50" s="115">
        <v>11847</v>
      </c>
      <c r="AI50" s="116">
        <v>108</v>
      </c>
      <c r="AJ50" s="117">
        <v>13974</v>
      </c>
      <c r="AK50" s="118">
        <v>147</v>
      </c>
      <c r="AL50" s="115">
        <v>821140</v>
      </c>
      <c r="AM50" s="116">
        <v>9949</v>
      </c>
      <c r="AN50" s="117">
        <v>27251</v>
      </c>
      <c r="AO50" s="118">
        <v>27</v>
      </c>
      <c r="AP50" s="115">
        <v>58208</v>
      </c>
      <c r="AQ50" s="116">
        <v>127</v>
      </c>
      <c r="AR50" s="117">
        <v>17205</v>
      </c>
      <c r="AS50" s="118">
        <v>163</v>
      </c>
      <c r="AT50" s="115">
        <v>90694</v>
      </c>
      <c r="AU50" s="116">
        <v>1021</v>
      </c>
      <c r="AV50" s="115">
        <v>12737</v>
      </c>
      <c r="AW50" s="116">
        <v>94</v>
      </c>
      <c r="AX50" s="119">
        <f t="shared" si="2"/>
        <v>2451920</v>
      </c>
      <c r="AY50" s="321">
        <f t="shared" si="2"/>
        <v>18496</v>
      </c>
      <c r="AZ50" s="119">
        <f t="shared" si="1"/>
        <v>2470416</v>
      </c>
    </row>
    <row r="51" spans="1:90" x14ac:dyDescent="0.25">
      <c r="A51" s="63">
        <v>42430</v>
      </c>
      <c r="B51" s="117">
        <v>170408</v>
      </c>
      <c r="C51" s="118">
        <v>696</v>
      </c>
      <c r="D51" s="115">
        <v>21761</v>
      </c>
      <c r="E51" s="116">
        <v>163</v>
      </c>
      <c r="F51" s="117">
        <v>30056</v>
      </c>
      <c r="G51" s="335">
        <v>11</v>
      </c>
      <c r="H51" s="115">
        <v>24512</v>
      </c>
      <c r="I51" s="116">
        <v>200</v>
      </c>
      <c r="J51" s="117">
        <v>62014</v>
      </c>
      <c r="K51" s="116">
        <v>513</v>
      </c>
      <c r="L51" s="115">
        <v>45447</v>
      </c>
      <c r="M51" s="118">
        <v>240</v>
      </c>
      <c r="N51" s="115">
        <v>79835</v>
      </c>
      <c r="O51" s="116">
        <v>200</v>
      </c>
      <c r="P51" s="117">
        <v>42658</v>
      </c>
      <c r="Q51" s="118">
        <v>291</v>
      </c>
      <c r="R51" s="115">
        <v>7944</v>
      </c>
      <c r="S51" s="116">
        <v>1</v>
      </c>
      <c r="T51" s="117">
        <v>591347</v>
      </c>
      <c r="U51" s="118">
        <v>2893</v>
      </c>
      <c r="V51" s="115">
        <v>68071</v>
      </c>
      <c r="W51" s="116">
        <v>932</v>
      </c>
      <c r="X51" s="117">
        <v>66287</v>
      </c>
      <c r="Y51" s="118">
        <v>210</v>
      </c>
      <c r="Z51" s="115">
        <v>44779</v>
      </c>
      <c r="AA51" s="116">
        <v>28</v>
      </c>
      <c r="AB51" s="117">
        <v>109122</v>
      </c>
      <c r="AC51" s="118">
        <v>191</v>
      </c>
      <c r="AD51" s="115">
        <v>20328</v>
      </c>
      <c r="AE51" s="116">
        <v>142</v>
      </c>
      <c r="AF51" s="117">
        <v>12444</v>
      </c>
      <c r="AG51" s="118">
        <v>150</v>
      </c>
      <c r="AH51" s="115">
        <v>11740</v>
      </c>
      <c r="AI51" s="116">
        <v>108</v>
      </c>
      <c r="AJ51" s="117">
        <v>13918</v>
      </c>
      <c r="AK51" s="118">
        <v>148</v>
      </c>
      <c r="AL51" s="115">
        <v>820582</v>
      </c>
      <c r="AM51" s="116">
        <v>9993</v>
      </c>
      <c r="AN51" s="117">
        <v>27186</v>
      </c>
      <c r="AO51" s="118">
        <v>27</v>
      </c>
      <c r="AP51" s="115">
        <v>58202</v>
      </c>
      <c r="AQ51" s="116">
        <v>127</v>
      </c>
      <c r="AR51" s="117">
        <v>17142</v>
      </c>
      <c r="AS51" s="118">
        <v>163</v>
      </c>
      <c r="AT51" s="115">
        <v>90768</v>
      </c>
      <c r="AU51" s="116">
        <v>1039</v>
      </c>
      <c r="AV51" s="115">
        <v>12644</v>
      </c>
      <c r="AW51" s="116">
        <v>90</v>
      </c>
      <c r="AX51" s="119">
        <f t="shared" si="2"/>
        <v>2449195</v>
      </c>
      <c r="AY51" s="321">
        <f t="shared" si="2"/>
        <v>18556</v>
      </c>
      <c r="AZ51" s="119">
        <f t="shared" si="1"/>
        <v>2467751</v>
      </c>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row>
    <row r="52" spans="1:90" x14ac:dyDescent="0.25">
      <c r="A52" s="63">
        <v>42461</v>
      </c>
      <c r="B52" s="123">
        <f>[9]Hoja2!D30</f>
        <v>170383</v>
      </c>
      <c r="C52" s="124">
        <f>[9]Hoja2!E30</f>
        <v>696</v>
      </c>
      <c r="D52" s="121">
        <f>[9]Hoja2!F30</f>
        <v>21778</v>
      </c>
      <c r="E52" s="122">
        <f>[9]Hoja2!G30</f>
        <v>163</v>
      </c>
      <c r="F52" s="123">
        <f>[9]Hoja2!H30</f>
        <v>30061</v>
      </c>
      <c r="G52" s="331">
        <f>[9]Hoja2!I30</f>
        <v>11</v>
      </c>
      <c r="H52" s="121">
        <f>[9]Hoja2!J30</f>
        <v>24547</v>
      </c>
      <c r="I52" s="122">
        <f>[9]Hoja2!K30</f>
        <v>200</v>
      </c>
      <c r="J52" s="123">
        <f>[9]Hoja2!L30</f>
        <v>62104</v>
      </c>
      <c r="K52" s="122">
        <f>[9]Hoja2!M30</f>
        <v>508</v>
      </c>
      <c r="L52" s="121">
        <f>[9]Hoja2!N30</f>
        <v>45420</v>
      </c>
      <c r="M52" s="124">
        <f>[9]Hoja2!O30</f>
        <v>240</v>
      </c>
      <c r="N52" s="121">
        <f>[9]Hoja2!P30</f>
        <v>79791</v>
      </c>
      <c r="O52" s="122">
        <f>[9]Hoja2!Q30</f>
        <v>200</v>
      </c>
      <c r="P52" s="123">
        <f>[9]Hoja2!R30</f>
        <v>42517</v>
      </c>
      <c r="Q52" s="124">
        <f>[9]Hoja2!S30</f>
        <v>291</v>
      </c>
      <c r="R52" s="121">
        <f>[9]Hoja2!T30</f>
        <v>7937</v>
      </c>
      <c r="S52" s="122">
        <f>[9]Hoja2!U30</f>
        <v>1</v>
      </c>
      <c r="T52" s="123">
        <f>[9]Hoja2!V30</f>
        <v>591247</v>
      </c>
      <c r="U52" s="124">
        <f>[9]Hoja2!W30</f>
        <v>2787</v>
      </c>
      <c r="V52" s="121">
        <f>[9]Hoja2!X30</f>
        <v>67905</v>
      </c>
      <c r="W52" s="122">
        <f>[9]Hoja2!Y30</f>
        <v>925</v>
      </c>
      <c r="X52" s="123">
        <f>[9]Hoja2!Z30</f>
        <v>66263</v>
      </c>
      <c r="Y52" s="124">
        <f>[9]Hoja2!AA30</f>
        <v>218</v>
      </c>
      <c r="Z52" s="121">
        <f>[9]Hoja2!AB30</f>
        <v>44781</v>
      </c>
      <c r="AA52" s="122">
        <f>[9]Hoja2!AC30</f>
        <v>28</v>
      </c>
      <c r="AB52" s="123">
        <f>[9]Hoja2!AD30</f>
        <v>109048</v>
      </c>
      <c r="AC52" s="124">
        <f>[9]Hoja2!AE30</f>
        <v>190</v>
      </c>
      <c r="AD52" s="121">
        <f>[9]Hoja2!AF30</f>
        <v>20362</v>
      </c>
      <c r="AE52" s="122">
        <f>[9]Hoja2!AG30</f>
        <v>142</v>
      </c>
      <c r="AF52" s="123">
        <f>[9]Hoja2!AH30</f>
        <v>12318</v>
      </c>
      <c r="AG52" s="124">
        <f>[9]Hoja2!AI30</f>
        <v>148</v>
      </c>
      <c r="AH52" s="121">
        <f>[9]Hoja2!AJ30</f>
        <v>11692</v>
      </c>
      <c r="AI52" s="122">
        <f>[9]Hoja2!AK30</f>
        <v>108</v>
      </c>
      <c r="AJ52" s="123">
        <f>[9]Hoja2!AL30</f>
        <v>13849</v>
      </c>
      <c r="AK52" s="124">
        <f>[9]Hoja2!AM30</f>
        <v>148</v>
      </c>
      <c r="AL52" s="121">
        <f>[9]Hoja2!AN30</f>
        <v>819707</v>
      </c>
      <c r="AM52" s="122">
        <f>[9]Hoja2!AO30</f>
        <v>9892</v>
      </c>
      <c r="AN52" s="123">
        <f>[9]Hoja2!AP30</f>
        <v>27193</v>
      </c>
      <c r="AO52" s="124">
        <f>[9]Hoja2!AQ30</f>
        <v>27</v>
      </c>
      <c r="AP52" s="121">
        <f>[9]Hoja2!AR30</f>
        <v>57921</v>
      </c>
      <c r="AQ52" s="122">
        <f>[9]Hoja2!AS30</f>
        <v>129</v>
      </c>
      <c r="AR52" s="123">
        <f>[9]Hoja2!AT30</f>
        <v>17095</v>
      </c>
      <c r="AS52" s="124">
        <f>[9]Hoja2!AU30</f>
        <v>163</v>
      </c>
      <c r="AT52" s="121">
        <f>[9]Hoja2!AV30</f>
        <v>90702</v>
      </c>
      <c r="AU52" s="122">
        <f>[9]Hoja2!AW30</f>
        <v>1049</v>
      </c>
      <c r="AV52" s="121">
        <f>[9]Hoja2!AX30</f>
        <v>12605</v>
      </c>
      <c r="AW52" s="122">
        <f>[9]Hoja2!AY30</f>
        <v>90</v>
      </c>
      <c r="AX52" s="119">
        <f t="shared" si="2"/>
        <v>2447226</v>
      </c>
      <c r="AY52" s="321">
        <f t="shared" si="2"/>
        <v>18354</v>
      </c>
      <c r="AZ52" s="119">
        <f t="shared" si="1"/>
        <v>2465580</v>
      </c>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row>
    <row r="53" spans="1:90" x14ac:dyDescent="0.25">
      <c r="A53" s="125">
        <v>42491</v>
      </c>
      <c r="B53" s="130">
        <f>'[10]MAY-16'!$B$32</f>
        <v>170608</v>
      </c>
      <c r="C53" s="127">
        <f>'[10]MAY-16'!$C$32</f>
        <v>696</v>
      </c>
      <c r="D53" s="128">
        <f>'[10]MAY-16'!$B$33</f>
        <v>21854</v>
      </c>
      <c r="E53" s="129">
        <f>'[10]MAY-16'!$C$33</f>
        <v>165</v>
      </c>
      <c r="F53" s="130">
        <f>'[10]MAY-16'!$B$34</f>
        <v>30088</v>
      </c>
      <c r="G53" s="127">
        <f>'[10]MAY-16'!$C$34</f>
        <v>11</v>
      </c>
      <c r="H53" s="126">
        <f>'[10]MAY-16'!$B$35</f>
        <v>24555</v>
      </c>
      <c r="I53" s="131">
        <f>'[10]MAY-16'!$C$35</f>
        <v>200</v>
      </c>
      <c r="J53" s="130">
        <f>'[10]MAY-16'!$B$36</f>
        <v>62216</v>
      </c>
      <c r="K53" s="131">
        <f>'[10]MAY-16'!$C$36</f>
        <v>508</v>
      </c>
      <c r="L53" s="126">
        <f>'[10]MAY-16'!$B$37</f>
        <v>45437</v>
      </c>
      <c r="M53" s="127">
        <f>'[10]MAY-16'!$C$37</f>
        <v>240</v>
      </c>
      <c r="N53" s="126">
        <f>'[10]MAY-16'!$B$38</f>
        <v>79926</v>
      </c>
      <c r="O53" s="131">
        <f>'[10]MAY-16'!$C$38</f>
        <v>196</v>
      </c>
      <c r="P53" s="130">
        <f>'[10]MAY-16'!$B$39</f>
        <v>42409</v>
      </c>
      <c r="Q53" s="127">
        <f>'[10]MAY-16'!$C$39</f>
        <v>286</v>
      </c>
      <c r="R53" s="126">
        <f>'[10]MAY-16'!$B$40</f>
        <v>7915</v>
      </c>
      <c r="S53" s="131">
        <f>'[10]MAY-16'!$C$40</f>
        <v>1</v>
      </c>
      <c r="T53" s="130">
        <f>'[10]MAY-16'!$B$41</f>
        <v>592501</v>
      </c>
      <c r="U53" s="127">
        <f>'[10]MAY-16'!$C$41</f>
        <v>2742</v>
      </c>
      <c r="V53" s="126">
        <f>'[10]MAY-16'!$B$42</f>
        <v>67885</v>
      </c>
      <c r="W53" s="131">
        <f>'[10]MAY-16'!$C$42</f>
        <v>915</v>
      </c>
      <c r="X53" s="130">
        <f>'[10]MAY-16'!$B$43</f>
        <v>66333</v>
      </c>
      <c r="Y53" s="127">
        <f>'[10]MAY-16'!$C$43</f>
        <v>219</v>
      </c>
      <c r="Z53" s="126">
        <f>'[10]MAY-16'!$B$44</f>
        <v>45189</v>
      </c>
      <c r="AA53" s="131">
        <f>'[10]MAY-16'!$C$44</f>
        <v>28</v>
      </c>
      <c r="AB53" s="130">
        <f>'[10]MAY-16'!$B$45</f>
        <v>108741</v>
      </c>
      <c r="AC53" s="127">
        <f>'[10]MAY-16'!$C$45</f>
        <v>192</v>
      </c>
      <c r="AD53" s="126">
        <f>'[10]MAY-16'!$B$46</f>
        <v>20305</v>
      </c>
      <c r="AE53" s="131">
        <f>'[10]MAY-16'!$C$46</f>
        <v>142</v>
      </c>
      <c r="AF53" s="130">
        <f>'[10]MAY-16'!$B$47</f>
        <v>12259</v>
      </c>
      <c r="AG53" s="127">
        <f>'[10]MAY-16'!$C$47</f>
        <v>148</v>
      </c>
      <c r="AH53" s="126">
        <f>'[10]MAY-16'!$B$48</f>
        <v>11700</v>
      </c>
      <c r="AI53" s="131">
        <f>'[10]MAY-16'!$C$48</f>
        <v>108</v>
      </c>
      <c r="AJ53" s="130">
        <f>'[10]MAY-16'!$B$49</f>
        <v>13776</v>
      </c>
      <c r="AK53" s="127">
        <f>'[10]MAY-16'!$C$49</f>
        <v>148</v>
      </c>
      <c r="AL53" s="126">
        <f>'[10]MAY-16'!$B$50</f>
        <v>818571</v>
      </c>
      <c r="AM53" s="131">
        <f>'[10]MAY-16'!$C$50</f>
        <v>9775</v>
      </c>
      <c r="AN53" s="130">
        <f>'[10]MAY-16'!$B$51</f>
        <v>27354</v>
      </c>
      <c r="AO53" s="127">
        <f>'[10]MAY-16'!$C$51</f>
        <v>27</v>
      </c>
      <c r="AP53" s="126">
        <f>'[10]MAY-16'!$B$52</f>
        <v>57408</v>
      </c>
      <c r="AQ53" s="131">
        <f>'[10]MAY-16'!$C$52</f>
        <v>130</v>
      </c>
      <c r="AR53" s="130">
        <f>'[10]MAY-16'!$B$53</f>
        <v>17027</v>
      </c>
      <c r="AS53" s="127">
        <f>'[10]MAY-16'!$C$53</f>
        <v>162</v>
      </c>
      <c r="AT53" s="126">
        <f>'[10]MAY-16'!$B$54</f>
        <v>90687</v>
      </c>
      <c r="AU53" s="131">
        <f>'[10]MAY-16'!$C$54</f>
        <v>1033</v>
      </c>
      <c r="AV53" s="126">
        <f>'[10]MAY-16'!$B$55</f>
        <v>12583</v>
      </c>
      <c r="AW53" s="131">
        <f>'[10]MAY-16'!$C$55</f>
        <v>86</v>
      </c>
      <c r="AX53" s="132">
        <f t="shared" si="2"/>
        <v>2447327</v>
      </c>
      <c r="AY53" s="322">
        <f t="shared" si="2"/>
        <v>18158</v>
      </c>
      <c r="AZ53" s="132">
        <f t="shared" si="1"/>
        <v>2465485</v>
      </c>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row>
    <row r="54" spans="1:90" x14ac:dyDescent="0.25">
      <c r="A54" s="133">
        <v>42522</v>
      </c>
      <c r="B54" s="123">
        <v>174799</v>
      </c>
      <c r="C54" s="124">
        <v>690</v>
      </c>
      <c r="D54" s="121">
        <v>21874</v>
      </c>
      <c r="E54" s="122">
        <v>158</v>
      </c>
      <c r="F54" s="123">
        <v>30105</v>
      </c>
      <c r="G54" s="124">
        <v>11</v>
      </c>
      <c r="H54" s="121">
        <v>24479</v>
      </c>
      <c r="I54" s="122">
        <v>200</v>
      </c>
      <c r="J54" s="123">
        <v>62294</v>
      </c>
      <c r="K54" s="122">
        <v>482</v>
      </c>
      <c r="L54" s="121">
        <v>45287</v>
      </c>
      <c r="M54" s="124">
        <v>220</v>
      </c>
      <c r="N54" s="121">
        <v>79727</v>
      </c>
      <c r="O54" s="122">
        <v>197</v>
      </c>
      <c r="P54" s="123">
        <v>42428</v>
      </c>
      <c r="Q54" s="124">
        <v>247</v>
      </c>
      <c r="R54" s="121">
        <v>7911</v>
      </c>
      <c r="S54" s="122">
        <v>1</v>
      </c>
      <c r="T54" s="123">
        <v>593797</v>
      </c>
      <c r="U54" s="124">
        <v>2302</v>
      </c>
      <c r="V54" s="121">
        <v>67947</v>
      </c>
      <c r="W54" s="122">
        <v>928</v>
      </c>
      <c r="X54" s="123">
        <v>66177</v>
      </c>
      <c r="Y54" s="124">
        <v>217</v>
      </c>
      <c r="Z54" s="121">
        <v>45057</v>
      </c>
      <c r="AA54" s="122">
        <v>28</v>
      </c>
      <c r="AB54" s="123">
        <v>108260</v>
      </c>
      <c r="AC54" s="124">
        <v>190</v>
      </c>
      <c r="AD54" s="121">
        <v>20270</v>
      </c>
      <c r="AE54" s="122">
        <v>140</v>
      </c>
      <c r="AF54" s="123">
        <v>12187</v>
      </c>
      <c r="AG54" s="124">
        <v>148</v>
      </c>
      <c r="AH54" s="121">
        <v>11576</v>
      </c>
      <c r="AI54" s="122">
        <v>108</v>
      </c>
      <c r="AJ54" s="123">
        <v>13818</v>
      </c>
      <c r="AK54" s="124">
        <v>148</v>
      </c>
      <c r="AL54" s="121">
        <v>817626</v>
      </c>
      <c r="AM54" s="122">
        <v>9312</v>
      </c>
      <c r="AN54" s="123">
        <v>27394</v>
      </c>
      <c r="AO54" s="124">
        <v>27</v>
      </c>
      <c r="AP54" s="121">
        <v>57457</v>
      </c>
      <c r="AQ54" s="122">
        <v>129</v>
      </c>
      <c r="AR54" s="123">
        <v>16988</v>
      </c>
      <c r="AS54" s="124">
        <v>153</v>
      </c>
      <c r="AT54" s="121">
        <v>90468</v>
      </c>
      <c r="AU54" s="122">
        <v>962</v>
      </c>
      <c r="AV54" s="121">
        <v>12520</v>
      </c>
      <c r="AW54" s="122">
        <v>84</v>
      </c>
      <c r="AX54" s="119">
        <f t="shared" si="2"/>
        <v>2450446</v>
      </c>
      <c r="AY54" s="321">
        <f t="shared" si="2"/>
        <v>17082</v>
      </c>
      <c r="AZ54" s="119">
        <f t="shared" si="1"/>
        <v>2467528</v>
      </c>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row>
    <row r="55" spans="1:90" x14ac:dyDescent="0.25">
      <c r="A55" s="224">
        <v>42552</v>
      </c>
      <c r="B55" s="228">
        <v>169119</v>
      </c>
      <c r="C55" s="226">
        <v>686</v>
      </c>
      <c r="D55" s="225">
        <v>22011</v>
      </c>
      <c r="E55" s="227">
        <v>157</v>
      </c>
      <c r="F55" s="228">
        <v>30075</v>
      </c>
      <c r="G55" s="226">
        <v>10</v>
      </c>
      <c r="H55" s="225">
        <v>24516</v>
      </c>
      <c r="I55" s="227">
        <v>196</v>
      </c>
      <c r="J55" s="228">
        <v>62469</v>
      </c>
      <c r="K55" s="227">
        <v>463</v>
      </c>
      <c r="L55" s="225">
        <v>45373</v>
      </c>
      <c r="M55" s="226">
        <v>220</v>
      </c>
      <c r="N55" s="225">
        <v>79836</v>
      </c>
      <c r="O55" s="227">
        <v>190</v>
      </c>
      <c r="P55" s="228">
        <v>42609</v>
      </c>
      <c r="Q55" s="226">
        <v>239</v>
      </c>
      <c r="R55" s="225">
        <v>7913</v>
      </c>
      <c r="S55" s="227">
        <v>1</v>
      </c>
      <c r="T55" s="228">
        <v>594200</v>
      </c>
      <c r="U55" s="226">
        <v>2244</v>
      </c>
      <c r="V55" s="225">
        <v>68095</v>
      </c>
      <c r="W55" s="227">
        <v>909</v>
      </c>
      <c r="X55" s="228">
        <v>66275</v>
      </c>
      <c r="Y55" s="226">
        <v>216</v>
      </c>
      <c r="Z55" s="225">
        <v>45361</v>
      </c>
      <c r="AA55" s="227">
        <v>28</v>
      </c>
      <c r="AB55" s="228">
        <v>108276</v>
      </c>
      <c r="AC55" s="226">
        <v>182</v>
      </c>
      <c r="AD55" s="225">
        <v>20229</v>
      </c>
      <c r="AE55" s="227">
        <v>131</v>
      </c>
      <c r="AF55" s="228">
        <v>12191</v>
      </c>
      <c r="AG55" s="226">
        <v>140</v>
      </c>
      <c r="AH55" s="225">
        <v>11730</v>
      </c>
      <c r="AI55" s="227">
        <v>106</v>
      </c>
      <c r="AJ55" s="228">
        <v>13807</v>
      </c>
      <c r="AK55" s="226">
        <v>148</v>
      </c>
      <c r="AL55" s="225">
        <v>817950</v>
      </c>
      <c r="AM55" s="227">
        <v>9074</v>
      </c>
      <c r="AN55" s="228">
        <v>27563</v>
      </c>
      <c r="AO55" s="226">
        <v>22</v>
      </c>
      <c r="AP55" s="225">
        <v>57599</v>
      </c>
      <c r="AQ55" s="227">
        <v>127</v>
      </c>
      <c r="AR55" s="228">
        <v>16957</v>
      </c>
      <c r="AS55" s="226">
        <v>150</v>
      </c>
      <c r="AT55" s="225">
        <v>90673</v>
      </c>
      <c r="AU55" s="227">
        <v>955</v>
      </c>
      <c r="AV55" s="225">
        <v>12526</v>
      </c>
      <c r="AW55" s="227">
        <v>84</v>
      </c>
      <c r="AX55" s="229">
        <f t="shared" ref="AX55" si="3">B55+D55+F55+H55+J55+L55+N55+P55+R55+T55+V55+X55+Z55+AB55+AD55+AF55+AH55+AJ55+AL55+AN55+AP55+AR55+AT55+AV55</f>
        <v>2447353</v>
      </c>
      <c r="AY55" s="323">
        <f t="shared" ref="AY55" si="4">C55+E55+G55+I55+K55+M55+O55+Q55+S55+U55+W55+Y55+AA55+AC55+AE55+AG55+AI55+AK55+AM55+AO55+AQ55+AS55+AU55+AW55</f>
        <v>16678</v>
      </c>
      <c r="AZ55" s="229">
        <f t="shared" ref="AZ55" si="5">SUM(B55:AW55)</f>
        <v>2464031</v>
      </c>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row>
    <row r="56" spans="1:90" x14ac:dyDescent="0.25">
      <c r="A56" s="133">
        <v>42583</v>
      </c>
      <c r="B56" s="123">
        <v>169372</v>
      </c>
      <c r="C56" s="124">
        <v>696</v>
      </c>
      <c r="D56" s="121">
        <v>22078</v>
      </c>
      <c r="E56" s="122">
        <v>157</v>
      </c>
      <c r="F56" s="123">
        <v>30048</v>
      </c>
      <c r="G56" s="124">
        <v>10</v>
      </c>
      <c r="H56" s="121">
        <v>24562</v>
      </c>
      <c r="I56" s="122">
        <v>195</v>
      </c>
      <c r="J56" s="123">
        <v>62429</v>
      </c>
      <c r="K56" s="134">
        <v>463</v>
      </c>
      <c r="L56" s="134">
        <v>45342</v>
      </c>
      <c r="M56" s="124">
        <v>220</v>
      </c>
      <c r="N56" s="121">
        <v>79907</v>
      </c>
      <c r="O56" s="122">
        <v>193</v>
      </c>
      <c r="P56" s="123">
        <v>46028</v>
      </c>
      <c r="Q56" s="124">
        <v>244</v>
      </c>
      <c r="R56" s="121">
        <v>7914</v>
      </c>
      <c r="S56" s="122">
        <v>1</v>
      </c>
      <c r="T56" s="123">
        <v>592949</v>
      </c>
      <c r="U56" s="124">
        <v>2214</v>
      </c>
      <c r="V56" s="121">
        <v>68133</v>
      </c>
      <c r="W56" s="122">
        <v>900</v>
      </c>
      <c r="X56" s="123">
        <v>66328</v>
      </c>
      <c r="Y56" s="124">
        <v>220</v>
      </c>
      <c r="Z56" s="121">
        <v>45563</v>
      </c>
      <c r="AA56" s="122">
        <v>28</v>
      </c>
      <c r="AB56" s="123">
        <v>108455</v>
      </c>
      <c r="AC56" s="124">
        <v>179</v>
      </c>
      <c r="AD56" s="121">
        <v>20201</v>
      </c>
      <c r="AE56" s="122">
        <v>131</v>
      </c>
      <c r="AF56" s="123">
        <v>12166</v>
      </c>
      <c r="AG56" s="124">
        <v>140</v>
      </c>
      <c r="AH56" s="121">
        <v>11737</v>
      </c>
      <c r="AI56" s="122">
        <v>106</v>
      </c>
      <c r="AJ56" s="123">
        <v>13691</v>
      </c>
      <c r="AK56" s="124">
        <v>148</v>
      </c>
      <c r="AL56" s="121">
        <v>817057</v>
      </c>
      <c r="AM56" s="122">
        <v>9073</v>
      </c>
      <c r="AN56" s="123">
        <v>27624</v>
      </c>
      <c r="AO56" s="124">
        <v>22</v>
      </c>
      <c r="AP56" s="121">
        <v>54499</v>
      </c>
      <c r="AQ56" s="122">
        <v>125</v>
      </c>
      <c r="AR56" s="123">
        <v>16873</v>
      </c>
      <c r="AS56" s="124">
        <v>150</v>
      </c>
      <c r="AT56" s="121">
        <v>90810</v>
      </c>
      <c r="AU56" s="122">
        <v>944</v>
      </c>
      <c r="AV56" s="121">
        <v>12503</v>
      </c>
      <c r="AW56" s="122">
        <v>84</v>
      </c>
      <c r="AX56" s="119">
        <f t="shared" ref="AX56:AX57" si="6">B56+D56+F56+H56+J56+L56+N56+P56+R56+T56+V56+X56+Z56+AB56+AD56+AF56+AH56+AJ56+AL56+AN56+AP56+AR56+AT56+AV56</f>
        <v>2446269</v>
      </c>
      <c r="AY56" s="321">
        <f t="shared" ref="AY56:AY57" si="7">C56+E56+G56+I56+K56+M56+O56+Q56+S56+U56+W56+Y56+AA56+AC56+AE56+AG56+AI56+AK56+AM56+AO56+AQ56+AS56+AU56+AW56</f>
        <v>16643</v>
      </c>
      <c r="AZ56" s="119">
        <f t="shared" ref="AZ56:AZ57" si="8">SUM(B56:AW56)</f>
        <v>2462912</v>
      </c>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row>
    <row r="57" spans="1:90" x14ac:dyDescent="0.25">
      <c r="A57" s="133">
        <v>42614</v>
      </c>
      <c r="B57" s="123">
        <v>167602</v>
      </c>
      <c r="C57" s="124">
        <v>696</v>
      </c>
      <c r="D57" s="121">
        <v>22112</v>
      </c>
      <c r="E57" s="122">
        <v>157</v>
      </c>
      <c r="F57" s="123">
        <v>30074</v>
      </c>
      <c r="G57" s="124">
        <v>9</v>
      </c>
      <c r="H57" s="121">
        <v>24720</v>
      </c>
      <c r="I57" s="122">
        <v>195</v>
      </c>
      <c r="J57" s="123">
        <v>62515</v>
      </c>
      <c r="K57" s="134">
        <v>466</v>
      </c>
      <c r="L57" s="134">
        <v>46421</v>
      </c>
      <c r="M57" s="124">
        <v>216</v>
      </c>
      <c r="N57" s="121">
        <v>79861</v>
      </c>
      <c r="O57" s="122">
        <v>193</v>
      </c>
      <c r="P57" s="123">
        <v>45997</v>
      </c>
      <c r="Q57" s="124">
        <v>242</v>
      </c>
      <c r="R57" s="121">
        <v>7904</v>
      </c>
      <c r="S57" s="122">
        <v>1</v>
      </c>
      <c r="T57" s="123">
        <v>590484</v>
      </c>
      <c r="U57" s="124">
        <v>2191</v>
      </c>
      <c r="V57" s="121">
        <v>68048</v>
      </c>
      <c r="W57" s="122">
        <v>891</v>
      </c>
      <c r="X57" s="123">
        <v>66270</v>
      </c>
      <c r="Y57" s="124">
        <v>223</v>
      </c>
      <c r="Z57" s="121">
        <v>45306</v>
      </c>
      <c r="AA57" s="122">
        <v>29</v>
      </c>
      <c r="AB57" s="123">
        <v>108197</v>
      </c>
      <c r="AC57" s="124">
        <v>179</v>
      </c>
      <c r="AD57" s="121">
        <v>20134</v>
      </c>
      <c r="AE57" s="122">
        <v>131</v>
      </c>
      <c r="AF57" s="123">
        <v>12409</v>
      </c>
      <c r="AG57" s="124">
        <v>140</v>
      </c>
      <c r="AH57" s="121">
        <v>11702</v>
      </c>
      <c r="AI57" s="122">
        <v>106</v>
      </c>
      <c r="AJ57" s="123">
        <v>13669</v>
      </c>
      <c r="AK57" s="124">
        <v>148</v>
      </c>
      <c r="AL57" s="121">
        <v>817467</v>
      </c>
      <c r="AM57" s="122">
        <v>9065</v>
      </c>
      <c r="AN57" s="123">
        <v>27586</v>
      </c>
      <c r="AO57" s="124">
        <v>22</v>
      </c>
      <c r="AP57" s="121">
        <v>54223</v>
      </c>
      <c r="AQ57" s="122">
        <v>124</v>
      </c>
      <c r="AR57" s="123">
        <v>16768</v>
      </c>
      <c r="AS57" s="124">
        <v>150</v>
      </c>
      <c r="AT57" s="121">
        <v>90607</v>
      </c>
      <c r="AU57" s="122">
        <v>942</v>
      </c>
      <c r="AV57" s="121">
        <v>12462</v>
      </c>
      <c r="AW57" s="122">
        <v>84</v>
      </c>
      <c r="AX57" s="119">
        <f t="shared" si="6"/>
        <v>2442538</v>
      </c>
      <c r="AY57" s="321">
        <f t="shared" si="7"/>
        <v>16600</v>
      </c>
      <c r="AZ57" s="119">
        <f t="shared" si="8"/>
        <v>2459138</v>
      </c>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row>
    <row r="58" spans="1:90" x14ac:dyDescent="0.25">
      <c r="A58" s="133">
        <v>42644</v>
      </c>
      <c r="B58" s="123">
        <v>167728</v>
      </c>
      <c r="C58" s="124">
        <v>696</v>
      </c>
      <c r="D58" s="121">
        <v>22119</v>
      </c>
      <c r="E58" s="122">
        <v>156</v>
      </c>
      <c r="F58" s="123">
        <v>30072</v>
      </c>
      <c r="G58" s="124">
        <v>9</v>
      </c>
      <c r="H58" s="121">
        <v>24673</v>
      </c>
      <c r="I58" s="122">
        <v>194</v>
      </c>
      <c r="J58" s="123">
        <v>62507</v>
      </c>
      <c r="K58" s="134">
        <v>466</v>
      </c>
      <c r="L58" s="134">
        <v>45449</v>
      </c>
      <c r="M58" s="124">
        <v>216</v>
      </c>
      <c r="N58" s="121">
        <v>79712</v>
      </c>
      <c r="O58" s="122">
        <v>191</v>
      </c>
      <c r="P58" s="123">
        <v>45848</v>
      </c>
      <c r="Q58" s="124">
        <v>237</v>
      </c>
      <c r="R58" s="121">
        <v>7893</v>
      </c>
      <c r="S58" s="122">
        <v>1</v>
      </c>
      <c r="T58" s="123">
        <v>587532</v>
      </c>
      <c r="U58" s="124">
        <v>2188</v>
      </c>
      <c r="V58" s="121">
        <v>68033</v>
      </c>
      <c r="W58" s="122">
        <v>893</v>
      </c>
      <c r="X58" s="123">
        <v>66060</v>
      </c>
      <c r="Y58" s="124">
        <v>236</v>
      </c>
      <c r="Z58" s="121">
        <v>45123</v>
      </c>
      <c r="AA58" s="122">
        <v>29</v>
      </c>
      <c r="AB58" s="123">
        <v>106544</v>
      </c>
      <c r="AC58" s="124">
        <v>179</v>
      </c>
      <c r="AD58" s="121">
        <v>20114</v>
      </c>
      <c r="AE58" s="122">
        <v>131</v>
      </c>
      <c r="AF58" s="123">
        <v>12239</v>
      </c>
      <c r="AG58" s="124">
        <v>140</v>
      </c>
      <c r="AH58" s="121">
        <v>11680</v>
      </c>
      <c r="AI58" s="122">
        <v>108</v>
      </c>
      <c r="AJ58" s="123">
        <v>13614</v>
      </c>
      <c r="AK58" s="124">
        <v>148</v>
      </c>
      <c r="AL58" s="121">
        <v>817396</v>
      </c>
      <c r="AM58" s="122">
        <v>9130</v>
      </c>
      <c r="AN58" s="123">
        <v>27465</v>
      </c>
      <c r="AO58" s="124">
        <v>22</v>
      </c>
      <c r="AP58" s="121">
        <v>53933</v>
      </c>
      <c r="AQ58" s="122">
        <v>126</v>
      </c>
      <c r="AR58" s="123">
        <v>16745</v>
      </c>
      <c r="AS58" s="124">
        <v>150</v>
      </c>
      <c r="AT58" s="121">
        <v>90616</v>
      </c>
      <c r="AU58" s="122">
        <v>928</v>
      </c>
      <c r="AV58" s="121">
        <v>12433</v>
      </c>
      <c r="AW58" s="122">
        <v>84</v>
      </c>
      <c r="AX58" s="119">
        <v>2435426</v>
      </c>
      <c r="AY58" s="321">
        <v>16658</v>
      </c>
      <c r="AZ58" s="119">
        <v>2452084</v>
      </c>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row>
    <row r="59" spans="1:90" x14ac:dyDescent="0.25">
      <c r="A59" s="133">
        <v>42675</v>
      </c>
      <c r="B59" s="123">
        <v>166522</v>
      </c>
      <c r="C59" s="124">
        <v>697</v>
      </c>
      <c r="D59" s="121">
        <v>22127</v>
      </c>
      <c r="E59" s="122">
        <v>155</v>
      </c>
      <c r="F59" s="123">
        <v>30009</v>
      </c>
      <c r="G59" s="124">
        <v>11</v>
      </c>
      <c r="H59" s="121">
        <v>24627</v>
      </c>
      <c r="I59" s="122">
        <v>194</v>
      </c>
      <c r="J59" s="123">
        <v>62285</v>
      </c>
      <c r="K59" s="134">
        <v>463</v>
      </c>
      <c r="L59" s="134">
        <v>45391</v>
      </c>
      <c r="M59" s="124">
        <v>215</v>
      </c>
      <c r="N59" s="121">
        <v>79572</v>
      </c>
      <c r="O59" s="122">
        <v>192</v>
      </c>
      <c r="P59" s="123">
        <v>45450</v>
      </c>
      <c r="Q59" s="124">
        <v>236</v>
      </c>
      <c r="R59" s="121">
        <v>7875</v>
      </c>
      <c r="S59" s="122">
        <v>1</v>
      </c>
      <c r="T59" s="123">
        <v>588938</v>
      </c>
      <c r="U59" s="124">
        <v>2169</v>
      </c>
      <c r="V59" s="121">
        <v>67925</v>
      </c>
      <c r="W59" s="122">
        <v>890</v>
      </c>
      <c r="X59" s="123">
        <v>65981</v>
      </c>
      <c r="Y59" s="124">
        <v>240</v>
      </c>
      <c r="Z59" s="121">
        <v>44978</v>
      </c>
      <c r="AA59" s="122">
        <v>31</v>
      </c>
      <c r="AB59" s="123">
        <v>105865</v>
      </c>
      <c r="AC59" s="124">
        <v>188</v>
      </c>
      <c r="AD59" s="121">
        <v>19969</v>
      </c>
      <c r="AE59" s="122">
        <v>138</v>
      </c>
      <c r="AF59" s="123">
        <v>12211</v>
      </c>
      <c r="AG59" s="124">
        <v>140</v>
      </c>
      <c r="AH59" s="121">
        <v>11626</v>
      </c>
      <c r="AI59" s="122">
        <v>108</v>
      </c>
      <c r="AJ59" s="123">
        <v>13580</v>
      </c>
      <c r="AK59" s="124">
        <v>148</v>
      </c>
      <c r="AL59" s="121">
        <v>815736</v>
      </c>
      <c r="AM59" s="122">
        <v>9036</v>
      </c>
      <c r="AN59" s="123">
        <v>27384</v>
      </c>
      <c r="AO59" s="124">
        <v>22</v>
      </c>
      <c r="AP59" s="121">
        <v>53663</v>
      </c>
      <c r="AQ59" s="122">
        <v>112</v>
      </c>
      <c r="AR59" s="123">
        <v>16668</v>
      </c>
      <c r="AS59" s="124">
        <v>151</v>
      </c>
      <c r="AT59" s="121">
        <v>90407</v>
      </c>
      <c r="AU59" s="122">
        <v>919</v>
      </c>
      <c r="AV59" s="121">
        <v>12379</v>
      </c>
      <c r="AW59" s="122">
        <v>86</v>
      </c>
      <c r="AX59" s="119">
        <f t="shared" ref="AX59:AY65" si="9">B59+D59+F59+H59+J59+L59+N59+P59+R59+T59+V59+X59+Z59+AB59+AD59+AF59+AH59+AJ59+AL59+AN59+AP59+AR59+AT59+AV59</f>
        <v>2431168</v>
      </c>
      <c r="AY59" s="321">
        <f t="shared" si="9"/>
        <v>16542</v>
      </c>
      <c r="AZ59" s="119">
        <f>SUM(B59:AW59)</f>
        <v>2447710</v>
      </c>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row>
    <row r="60" spans="1:90" ht="15.75" thickBot="1" x14ac:dyDescent="0.3">
      <c r="A60" s="315">
        <v>42705</v>
      </c>
      <c r="B60" s="316">
        <v>166078</v>
      </c>
      <c r="C60" s="318">
        <v>697</v>
      </c>
      <c r="D60" s="325">
        <v>22183</v>
      </c>
      <c r="E60" s="326">
        <v>155</v>
      </c>
      <c r="F60" s="316">
        <v>29998</v>
      </c>
      <c r="G60" s="318">
        <v>11</v>
      </c>
      <c r="H60" s="325">
        <v>24679</v>
      </c>
      <c r="I60" s="326">
        <v>194</v>
      </c>
      <c r="J60" s="316">
        <v>62156</v>
      </c>
      <c r="K60" s="317">
        <v>427</v>
      </c>
      <c r="L60" s="317">
        <v>45396</v>
      </c>
      <c r="M60" s="318">
        <v>215</v>
      </c>
      <c r="N60" s="325">
        <v>79465</v>
      </c>
      <c r="O60" s="326">
        <v>191</v>
      </c>
      <c r="P60" s="316">
        <v>44747</v>
      </c>
      <c r="Q60" s="318">
        <v>233</v>
      </c>
      <c r="R60" s="325">
        <v>7865</v>
      </c>
      <c r="S60" s="326">
        <v>1</v>
      </c>
      <c r="T60" s="316">
        <v>587219</v>
      </c>
      <c r="U60" s="318">
        <v>2144</v>
      </c>
      <c r="V60" s="325">
        <v>67852</v>
      </c>
      <c r="W60" s="326">
        <v>887</v>
      </c>
      <c r="X60" s="316">
        <v>65819</v>
      </c>
      <c r="Y60" s="318">
        <v>240</v>
      </c>
      <c r="Z60" s="325">
        <v>44874</v>
      </c>
      <c r="AA60" s="326">
        <v>31</v>
      </c>
      <c r="AB60" s="316">
        <v>104264</v>
      </c>
      <c r="AC60" s="318">
        <v>188</v>
      </c>
      <c r="AD60" s="325">
        <v>19880</v>
      </c>
      <c r="AE60" s="326">
        <v>138</v>
      </c>
      <c r="AF60" s="316">
        <v>12164</v>
      </c>
      <c r="AG60" s="318">
        <v>139</v>
      </c>
      <c r="AH60" s="325">
        <v>11596</v>
      </c>
      <c r="AI60" s="326">
        <v>108</v>
      </c>
      <c r="AJ60" s="316">
        <v>13559</v>
      </c>
      <c r="AK60" s="318">
        <v>144</v>
      </c>
      <c r="AL60" s="325">
        <v>814623</v>
      </c>
      <c r="AM60" s="326">
        <v>8998</v>
      </c>
      <c r="AN60" s="316">
        <v>27506</v>
      </c>
      <c r="AO60" s="318">
        <v>22</v>
      </c>
      <c r="AP60" s="325">
        <v>53520</v>
      </c>
      <c r="AQ60" s="326">
        <v>99</v>
      </c>
      <c r="AR60" s="316">
        <v>16628</v>
      </c>
      <c r="AS60" s="318">
        <v>151</v>
      </c>
      <c r="AT60" s="325">
        <v>90321</v>
      </c>
      <c r="AU60" s="326">
        <v>919</v>
      </c>
      <c r="AV60" s="325">
        <v>12369</v>
      </c>
      <c r="AW60" s="326">
        <v>80</v>
      </c>
      <c r="AX60" s="319">
        <f t="shared" si="9"/>
        <v>2424761</v>
      </c>
      <c r="AY60" s="324">
        <f t="shared" si="9"/>
        <v>16412</v>
      </c>
      <c r="AZ60" s="319">
        <f>SUM(B60:AW60)</f>
        <v>2441173</v>
      </c>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row>
    <row r="61" spans="1:90" x14ac:dyDescent="0.25">
      <c r="A61" s="327">
        <v>42736</v>
      </c>
      <c r="B61" s="328">
        <v>166349</v>
      </c>
      <c r="C61" s="330">
        <v>696</v>
      </c>
      <c r="D61" s="332">
        <v>22197</v>
      </c>
      <c r="E61" s="333">
        <v>155</v>
      </c>
      <c r="F61" s="328">
        <v>29996</v>
      </c>
      <c r="G61" s="330">
        <v>8</v>
      </c>
      <c r="H61" s="332">
        <v>24654</v>
      </c>
      <c r="I61" s="333">
        <v>194</v>
      </c>
      <c r="J61" s="328">
        <v>62271</v>
      </c>
      <c r="K61" s="329">
        <v>429</v>
      </c>
      <c r="L61" s="329">
        <v>45423</v>
      </c>
      <c r="M61" s="330">
        <v>215</v>
      </c>
      <c r="N61" s="332">
        <v>79542</v>
      </c>
      <c r="O61" s="333">
        <v>192</v>
      </c>
      <c r="P61" s="332">
        <v>41067</v>
      </c>
      <c r="Q61" s="333">
        <v>226</v>
      </c>
      <c r="R61" s="328">
        <v>7866</v>
      </c>
      <c r="S61" s="330">
        <v>1</v>
      </c>
      <c r="T61" s="332">
        <v>586324</v>
      </c>
      <c r="U61" s="333">
        <v>2130</v>
      </c>
      <c r="V61" s="328">
        <v>67769</v>
      </c>
      <c r="W61" s="330">
        <v>878</v>
      </c>
      <c r="X61" s="332">
        <v>65728</v>
      </c>
      <c r="Y61" s="333">
        <v>285</v>
      </c>
      <c r="Z61" s="328">
        <v>44866</v>
      </c>
      <c r="AA61" s="330">
        <v>29</v>
      </c>
      <c r="AB61" s="332">
        <v>103736</v>
      </c>
      <c r="AC61" s="333">
        <v>178</v>
      </c>
      <c r="AD61" s="328">
        <v>19778</v>
      </c>
      <c r="AE61" s="330">
        <v>132</v>
      </c>
      <c r="AF61" s="332">
        <v>12110</v>
      </c>
      <c r="AG61" s="333">
        <v>139</v>
      </c>
      <c r="AH61" s="328">
        <v>11557</v>
      </c>
      <c r="AI61" s="330">
        <v>108</v>
      </c>
      <c r="AJ61" s="332">
        <v>13552</v>
      </c>
      <c r="AK61" s="333">
        <v>144</v>
      </c>
      <c r="AL61" s="328">
        <v>814227</v>
      </c>
      <c r="AM61" s="330">
        <v>8995</v>
      </c>
      <c r="AN61" s="332">
        <v>27437</v>
      </c>
      <c r="AO61" s="333">
        <v>22</v>
      </c>
      <c r="AP61" s="328">
        <v>56770</v>
      </c>
      <c r="AQ61" s="330">
        <v>100</v>
      </c>
      <c r="AR61" s="332">
        <v>16568</v>
      </c>
      <c r="AS61" s="333">
        <v>148</v>
      </c>
      <c r="AT61" s="328">
        <v>90275</v>
      </c>
      <c r="AU61" s="330">
        <v>926</v>
      </c>
      <c r="AV61" s="332">
        <v>12319</v>
      </c>
      <c r="AW61" s="333">
        <v>82</v>
      </c>
      <c r="AX61" s="113">
        <f t="shared" si="9"/>
        <v>2422381</v>
      </c>
      <c r="AY61" s="113">
        <f t="shared" si="9"/>
        <v>16412</v>
      </c>
      <c r="AZ61" s="114">
        <f t="shared" ref="AZ61:AZ65" si="10">SUM(B61:AW61)</f>
        <v>2438793</v>
      </c>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row>
    <row r="62" spans="1:90" x14ac:dyDescent="0.25">
      <c r="A62" s="133">
        <v>42767</v>
      </c>
      <c r="B62" s="123">
        <v>168837</v>
      </c>
      <c r="C62" s="124">
        <v>693</v>
      </c>
      <c r="D62" s="121">
        <v>22167</v>
      </c>
      <c r="E62" s="122">
        <v>155</v>
      </c>
      <c r="F62" s="123">
        <v>29941</v>
      </c>
      <c r="G62" s="124">
        <v>10</v>
      </c>
      <c r="H62" s="121">
        <v>24610</v>
      </c>
      <c r="I62" s="122">
        <v>194</v>
      </c>
      <c r="J62" s="123">
        <v>62201</v>
      </c>
      <c r="K62" s="134">
        <v>429</v>
      </c>
      <c r="L62" s="134">
        <v>45421</v>
      </c>
      <c r="M62" s="124">
        <v>214</v>
      </c>
      <c r="N62" s="121">
        <v>79435</v>
      </c>
      <c r="O62" s="122">
        <v>190</v>
      </c>
      <c r="P62" s="121">
        <v>40943</v>
      </c>
      <c r="Q62" s="122">
        <v>226</v>
      </c>
      <c r="R62" s="123">
        <v>7857</v>
      </c>
      <c r="S62" s="124">
        <v>1</v>
      </c>
      <c r="T62" s="121">
        <v>584915</v>
      </c>
      <c r="U62" s="122">
        <v>2133</v>
      </c>
      <c r="V62" s="123">
        <v>67926</v>
      </c>
      <c r="W62" s="124">
        <v>873</v>
      </c>
      <c r="X62" s="121">
        <v>65724</v>
      </c>
      <c r="Y62" s="122">
        <v>332</v>
      </c>
      <c r="Z62" s="123">
        <v>44904</v>
      </c>
      <c r="AA62" s="124">
        <v>31</v>
      </c>
      <c r="AB62" s="121">
        <v>103870</v>
      </c>
      <c r="AC62" s="122">
        <v>187</v>
      </c>
      <c r="AD62" s="123">
        <v>19670</v>
      </c>
      <c r="AE62" s="124">
        <v>141</v>
      </c>
      <c r="AF62" s="121">
        <v>12065</v>
      </c>
      <c r="AG62" s="122">
        <v>139</v>
      </c>
      <c r="AH62" s="123">
        <v>11509</v>
      </c>
      <c r="AI62" s="124">
        <v>108</v>
      </c>
      <c r="AJ62" s="121">
        <v>13545</v>
      </c>
      <c r="AK62" s="122">
        <v>144</v>
      </c>
      <c r="AL62" s="123">
        <v>813442</v>
      </c>
      <c r="AM62" s="124">
        <v>9058</v>
      </c>
      <c r="AN62" s="121">
        <v>27418</v>
      </c>
      <c r="AO62" s="122">
        <v>21</v>
      </c>
      <c r="AP62" s="123">
        <v>56746</v>
      </c>
      <c r="AQ62" s="124">
        <v>101</v>
      </c>
      <c r="AR62" s="121">
        <v>16521</v>
      </c>
      <c r="AS62" s="122">
        <v>149</v>
      </c>
      <c r="AT62" s="123">
        <v>90089</v>
      </c>
      <c r="AU62" s="124">
        <v>925</v>
      </c>
      <c r="AV62" s="121">
        <v>12278</v>
      </c>
      <c r="AW62" s="122">
        <v>84</v>
      </c>
      <c r="AX62" s="119">
        <f t="shared" si="9"/>
        <v>2422034</v>
      </c>
      <c r="AY62" s="119">
        <f t="shared" si="9"/>
        <v>16538</v>
      </c>
      <c r="AZ62" s="120">
        <f t="shared" si="10"/>
        <v>2438572</v>
      </c>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row>
    <row r="63" spans="1:90" x14ac:dyDescent="0.25">
      <c r="A63" s="133">
        <v>42795</v>
      </c>
      <c r="B63" s="123">
        <v>168173</v>
      </c>
      <c r="C63" s="124">
        <v>702</v>
      </c>
      <c r="D63" s="121">
        <v>22193</v>
      </c>
      <c r="E63" s="122">
        <v>152</v>
      </c>
      <c r="F63" s="123">
        <v>29992</v>
      </c>
      <c r="G63" s="124">
        <v>8</v>
      </c>
      <c r="H63" s="121">
        <v>24670</v>
      </c>
      <c r="I63" s="122">
        <v>194</v>
      </c>
      <c r="J63" s="123">
        <v>62255</v>
      </c>
      <c r="K63" s="134">
        <v>422</v>
      </c>
      <c r="L63" s="134">
        <v>45411</v>
      </c>
      <c r="M63" s="124">
        <v>212</v>
      </c>
      <c r="N63" s="121">
        <v>79329</v>
      </c>
      <c r="O63" s="122">
        <v>193</v>
      </c>
      <c r="P63" s="121">
        <v>40919</v>
      </c>
      <c r="Q63" s="122">
        <v>212</v>
      </c>
      <c r="R63" s="123">
        <v>7835</v>
      </c>
      <c r="S63" s="124">
        <v>1</v>
      </c>
      <c r="T63" s="121">
        <v>583946</v>
      </c>
      <c r="U63" s="122">
        <v>2135</v>
      </c>
      <c r="V63" s="123">
        <v>67945</v>
      </c>
      <c r="W63" s="124">
        <v>855</v>
      </c>
      <c r="X63" s="121">
        <v>65679</v>
      </c>
      <c r="Y63" s="122">
        <v>354</v>
      </c>
      <c r="Z63" s="123">
        <v>44981</v>
      </c>
      <c r="AA63" s="124">
        <v>29</v>
      </c>
      <c r="AB63" s="121">
        <v>103968</v>
      </c>
      <c r="AC63" s="122">
        <v>179</v>
      </c>
      <c r="AD63" s="123">
        <v>19633</v>
      </c>
      <c r="AE63" s="124">
        <v>134</v>
      </c>
      <c r="AF63" s="121">
        <v>12119</v>
      </c>
      <c r="AG63" s="122">
        <v>134</v>
      </c>
      <c r="AH63" s="123">
        <v>11588</v>
      </c>
      <c r="AI63" s="124">
        <v>108</v>
      </c>
      <c r="AJ63" s="121">
        <v>13569</v>
      </c>
      <c r="AK63" s="122">
        <v>144</v>
      </c>
      <c r="AL63" s="123">
        <v>813711</v>
      </c>
      <c r="AM63" s="124">
        <v>8923</v>
      </c>
      <c r="AN63" s="121">
        <v>27365</v>
      </c>
      <c r="AO63" s="122">
        <v>21</v>
      </c>
      <c r="AP63" s="123">
        <v>56838</v>
      </c>
      <c r="AQ63" s="124">
        <v>103</v>
      </c>
      <c r="AR63" s="121">
        <v>16507</v>
      </c>
      <c r="AS63" s="122">
        <v>146</v>
      </c>
      <c r="AT63" s="123">
        <v>90184</v>
      </c>
      <c r="AU63" s="124">
        <v>933</v>
      </c>
      <c r="AV63" s="121">
        <v>12212</v>
      </c>
      <c r="AW63" s="122">
        <v>82</v>
      </c>
      <c r="AX63" s="119">
        <f t="shared" si="9"/>
        <v>2421022</v>
      </c>
      <c r="AY63" s="119">
        <f t="shared" si="9"/>
        <v>16376</v>
      </c>
      <c r="AZ63" s="120">
        <f t="shared" si="10"/>
        <v>2437398</v>
      </c>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row>
    <row r="64" spans="1:90" x14ac:dyDescent="0.25">
      <c r="A64" s="133">
        <v>42826</v>
      </c>
      <c r="B64" s="123">
        <v>168363</v>
      </c>
      <c r="C64" s="124">
        <v>695</v>
      </c>
      <c r="D64" s="121">
        <v>22203</v>
      </c>
      <c r="E64" s="122">
        <v>152</v>
      </c>
      <c r="F64" s="123">
        <v>29960</v>
      </c>
      <c r="G64" s="124">
        <v>8</v>
      </c>
      <c r="H64" s="121">
        <v>24813</v>
      </c>
      <c r="I64" s="122">
        <v>194</v>
      </c>
      <c r="J64" s="123">
        <v>62365</v>
      </c>
      <c r="K64" s="134">
        <v>421</v>
      </c>
      <c r="L64" s="134">
        <v>45503</v>
      </c>
      <c r="M64" s="124">
        <v>212</v>
      </c>
      <c r="N64" s="121">
        <v>79293</v>
      </c>
      <c r="O64" s="122">
        <v>198</v>
      </c>
      <c r="P64" s="121">
        <v>41054</v>
      </c>
      <c r="Q64" s="122">
        <v>209</v>
      </c>
      <c r="R64" s="123">
        <v>7823</v>
      </c>
      <c r="S64" s="124">
        <v>1</v>
      </c>
      <c r="T64" s="121">
        <v>584459</v>
      </c>
      <c r="U64" s="122">
        <v>2091</v>
      </c>
      <c r="V64" s="123">
        <v>68042</v>
      </c>
      <c r="W64" s="124">
        <v>863</v>
      </c>
      <c r="X64" s="121">
        <v>65673</v>
      </c>
      <c r="Y64" s="122">
        <v>346</v>
      </c>
      <c r="Z64" s="123">
        <v>45281</v>
      </c>
      <c r="AA64" s="124">
        <v>29</v>
      </c>
      <c r="AB64" s="121">
        <v>104291</v>
      </c>
      <c r="AC64" s="122">
        <v>160</v>
      </c>
      <c r="AD64" s="123">
        <v>19632</v>
      </c>
      <c r="AE64" s="124">
        <v>133</v>
      </c>
      <c r="AF64" s="121">
        <v>12119</v>
      </c>
      <c r="AG64" s="122">
        <v>134</v>
      </c>
      <c r="AH64" s="123">
        <v>11635</v>
      </c>
      <c r="AI64" s="124">
        <v>108</v>
      </c>
      <c r="AJ64" s="121">
        <v>13605</v>
      </c>
      <c r="AK64" s="122">
        <v>144</v>
      </c>
      <c r="AL64" s="123">
        <v>812925</v>
      </c>
      <c r="AM64" s="124">
        <v>8809</v>
      </c>
      <c r="AN64" s="121">
        <v>27485</v>
      </c>
      <c r="AO64" s="122">
        <v>21</v>
      </c>
      <c r="AP64" s="123">
        <v>56742</v>
      </c>
      <c r="AQ64" s="124">
        <v>103</v>
      </c>
      <c r="AR64" s="121">
        <v>16507</v>
      </c>
      <c r="AS64" s="122">
        <v>146</v>
      </c>
      <c r="AT64" s="123">
        <v>90219</v>
      </c>
      <c r="AU64" s="124">
        <v>926</v>
      </c>
      <c r="AV64" s="121">
        <v>12202</v>
      </c>
      <c r="AW64" s="122">
        <v>82</v>
      </c>
      <c r="AX64" s="119">
        <f t="shared" si="9"/>
        <v>2422194</v>
      </c>
      <c r="AY64" s="119">
        <f t="shared" si="9"/>
        <v>16185</v>
      </c>
      <c r="AZ64" s="120">
        <f t="shared" si="10"/>
        <v>2438379</v>
      </c>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row>
    <row r="65" spans="1:90" x14ac:dyDescent="0.25">
      <c r="A65" s="133">
        <v>42856</v>
      </c>
      <c r="B65" s="123">
        <v>168063</v>
      </c>
      <c r="C65" s="124">
        <v>698</v>
      </c>
      <c r="D65" s="121">
        <v>22303</v>
      </c>
      <c r="E65" s="122">
        <v>141</v>
      </c>
      <c r="F65" s="123">
        <v>29896</v>
      </c>
      <c r="G65" s="124">
        <v>8</v>
      </c>
      <c r="H65" s="121">
        <v>24792</v>
      </c>
      <c r="I65" s="122">
        <v>194</v>
      </c>
      <c r="J65" s="123">
        <v>62315</v>
      </c>
      <c r="K65" s="134">
        <v>423</v>
      </c>
      <c r="L65" s="134">
        <v>45505</v>
      </c>
      <c r="M65" s="124">
        <v>211</v>
      </c>
      <c r="N65" s="121">
        <v>79193</v>
      </c>
      <c r="O65" s="122">
        <v>206</v>
      </c>
      <c r="P65" s="121">
        <v>40984</v>
      </c>
      <c r="Q65" s="122">
        <v>210</v>
      </c>
      <c r="R65" s="123">
        <v>7808</v>
      </c>
      <c r="S65" s="124">
        <v>1</v>
      </c>
      <c r="T65" s="121">
        <v>584221</v>
      </c>
      <c r="U65" s="122">
        <v>2126</v>
      </c>
      <c r="V65" s="123">
        <v>68082</v>
      </c>
      <c r="W65" s="124">
        <v>861</v>
      </c>
      <c r="X65" s="121">
        <v>65637</v>
      </c>
      <c r="Y65" s="122">
        <v>367</v>
      </c>
      <c r="Z65" s="123">
        <v>45515</v>
      </c>
      <c r="AA65" s="124">
        <v>29</v>
      </c>
      <c r="AB65" s="121">
        <v>104448</v>
      </c>
      <c r="AC65" s="122">
        <v>160</v>
      </c>
      <c r="AD65" s="123">
        <v>19549</v>
      </c>
      <c r="AE65" s="124">
        <v>135</v>
      </c>
      <c r="AF65" s="121">
        <v>12050</v>
      </c>
      <c r="AG65" s="122">
        <v>134</v>
      </c>
      <c r="AH65" s="123">
        <v>11548</v>
      </c>
      <c r="AI65" s="124">
        <v>108</v>
      </c>
      <c r="AJ65" s="121">
        <v>13579</v>
      </c>
      <c r="AK65" s="122">
        <v>144</v>
      </c>
      <c r="AL65" s="123">
        <v>810902</v>
      </c>
      <c r="AM65" s="124">
        <v>8858</v>
      </c>
      <c r="AN65" s="121">
        <v>27508</v>
      </c>
      <c r="AO65" s="122">
        <v>22</v>
      </c>
      <c r="AP65" s="123">
        <v>56586</v>
      </c>
      <c r="AQ65" s="124">
        <v>103</v>
      </c>
      <c r="AR65" s="121">
        <v>16470</v>
      </c>
      <c r="AS65" s="122">
        <v>148</v>
      </c>
      <c r="AT65" s="123">
        <v>90151</v>
      </c>
      <c r="AU65" s="124">
        <v>927</v>
      </c>
      <c r="AV65" s="121">
        <v>12146</v>
      </c>
      <c r="AW65" s="122">
        <v>82</v>
      </c>
      <c r="AX65" s="119">
        <f t="shared" si="9"/>
        <v>2419251</v>
      </c>
      <c r="AY65" s="119">
        <f t="shared" si="9"/>
        <v>16296</v>
      </c>
      <c r="AZ65" s="120">
        <f t="shared" si="10"/>
        <v>2435547</v>
      </c>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row>
    <row r="66" spans="1:90" x14ac:dyDescent="0.25">
      <c r="A66" s="133">
        <v>42887</v>
      </c>
      <c r="B66" s="123">
        <v>168317</v>
      </c>
      <c r="C66" s="124">
        <v>703</v>
      </c>
      <c r="D66" s="121">
        <v>22266</v>
      </c>
      <c r="E66" s="122">
        <v>141</v>
      </c>
      <c r="F66" s="123">
        <v>29849</v>
      </c>
      <c r="G66" s="124">
        <v>8</v>
      </c>
      <c r="H66" s="121">
        <v>24696</v>
      </c>
      <c r="I66" s="122">
        <v>194</v>
      </c>
      <c r="J66" s="123">
        <v>62351</v>
      </c>
      <c r="K66" s="134">
        <v>422</v>
      </c>
      <c r="L66" s="134">
        <v>45475</v>
      </c>
      <c r="M66" s="124">
        <v>211</v>
      </c>
      <c r="N66" s="121">
        <v>79171</v>
      </c>
      <c r="O66" s="122">
        <v>200</v>
      </c>
      <c r="P66" s="121">
        <v>40858</v>
      </c>
      <c r="Q66" s="122">
        <v>210</v>
      </c>
      <c r="R66" s="123">
        <v>7808</v>
      </c>
      <c r="S66" s="124">
        <v>1</v>
      </c>
      <c r="T66" s="121">
        <v>583931</v>
      </c>
      <c r="U66" s="122">
        <v>2120</v>
      </c>
      <c r="V66" s="123">
        <v>68032</v>
      </c>
      <c r="W66" s="124">
        <v>863</v>
      </c>
      <c r="X66" s="121">
        <v>65602</v>
      </c>
      <c r="Y66" s="122">
        <v>367</v>
      </c>
      <c r="Z66" s="123">
        <v>45560</v>
      </c>
      <c r="AA66" s="124">
        <v>29</v>
      </c>
      <c r="AB66" s="121">
        <v>104607</v>
      </c>
      <c r="AC66" s="122">
        <v>162</v>
      </c>
      <c r="AD66" s="123">
        <v>19506</v>
      </c>
      <c r="AE66" s="124">
        <v>134</v>
      </c>
      <c r="AF66" s="121">
        <v>11984</v>
      </c>
      <c r="AG66" s="122">
        <v>133</v>
      </c>
      <c r="AH66" s="123">
        <v>11510</v>
      </c>
      <c r="AI66" s="124">
        <v>108</v>
      </c>
      <c r="AJ66" s="121">
        <v>13553</v>
      </c>
      <c r="AK66" s="122">
        <v>144</v>
      </c>
      <c r="AL66" s="123">
        <v>809921</v>
      </c>
      <c r="AM66" s="124">
        <v>8850</v>
      </c>
      <c r="AN66" s="121">
        <v>27509</v>
      </c>
      <c r="AO66" s="122">
        <v>22</v>
      </c>
      <c r="AP66" s="123">
        <v>56432</v>
      </c>
      <c r="AQ66" s="124">
        <v>103</v>
      </c>
      <c r="AR66" s="121">
        <v>16402</v>
      </c>
      <c r="AS66" s="122">
        <v>145</v>
      </c>
      <c r="AT66" s="123">
        <v>90021</v>
      </c>
      <c r="AU66" s="124">
        <v>931</v>
      </c>
      <c r="AV66" s="121">
        <v>12121</v>
      </c>
      <c r="AW66" s="122">
        <v>63</v>
      </c>
      <c r="AX66" s="119">
        <f t="shared" ref="AX66" si="11">B66+D66+F66+H66+J66+L66+N66+P66+R66+T66+V66+X66+Z66+AB66+AD66+AF66+AH66+AJ66+AL66+AN66+AP66+AR66+AT66+AV66</f>
        <v>2417482</v>
      </c>
      <c r="AY66" s="119">
        <f t="shared" ref="AY66" si="12">C66+E66+G66+I66+K66+M66+O66+Q66+S66+U66+W66+Y66+AA66+AC66+AE66+AG66+AI66+AK66+AM66+AO66+AQ66+AS66+AU66+AW66</f>
        <v>16264</v>
      </c>
      <c r="AZ66" s="120">
        <f t="shared" ref="AZ66" si="13">SUM(B66:AW66)</f>
        <v>2433746</v>
      </c>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row>
    <row r="67" spans="1:90" x14ac:dyDescent="0.25">
      <c r="A67" s="133">
        <v>42917</v>
      </c>
      <c r="B67" s="123">
        <v>167648</v>
      </c>
      <c r="C67" s="124">
        <v>706</v>
      </c>
      <c r="D67" s="121">
        <v>22350</v>
      </c>
      <c r="E67" s="122">
        <v>97</v>
      </c>
      <c r="F67" s="123">
        <v>29752</v>
      </c>
      <c r="G67" s="124">
        <v>48</v>
      </c>
      <c r="H67" s="121">
        <v>24607</v>
      </c>
      <c r="I67" s="122">
        <v>194</v>
      </c>
      <c r="J67" s="123">
        <v>62321</v>
      </c>
      <c r="K67" s="134">
        <v>422</v>
      </c>
      <c r="L67" s="134">
        <v>45480</v>
      </c>
      <c r="M67" s="124">
        <v>141</v>
      </c>
      <c r="N67" s="121">
        <v>79114</v>
      </c>
      <c r="O67" s="122">
        <v>265</v>
      </c>
      <c r="P67" s="121">
        <v>40786</v>
      </c>
      <c r="Q67" s="122">
        <v>210</v>
      </c>
      <c r="R67" s="123">
        <v>7799</v>
      </c>
      <c r="S67" s="124">
        <v>1</v>
      </c>
      <c r="T67" s="121">
        <v>582216</v>
      </c>
      <c r="U67" s="122">
        <v>2129</v>
      </c>
      <c r="V67" s="123">
        <v>67971</v>
      </c>
      <c r="W67" s="124">
        <v>862</v>
      </c>
      <c r="X67" s="121">
        <v>65422</v>
      </c>
      <c r="Y67" s="122">
        <v>346</v>
      </c>
      <c r="Z67" s="123">
        <v>45513</v>
      </c>
      <c r="AA67" s="124">
        <v>54</v>
      </c>
      <c r="AB67" s="121">
        <v>104570</v>
      </c>
      <c r="AC67" s="122">
        <v>158</v>
      </c>
      <c r="AD67" s="123">
        <v>19476</v>
      </c>
      <c r="AE67" s="124">
        <v>127</v>
      </c>
      <c r="AF67" s="121">
        <v>11975</v>
      </c>
      <c r="AG67" s="122">
        <v>133</v>
      </c>
      <c r="AH67" s="123">
        <v>11463</v>
      </c>
      <c r="AI67" s="124">
        <v>108</v>
      </c>
      <c r="AJ67" s="121">
        <v>13550</v>
      </c>
      <c r="AK67" s="122">
        <v>144</v>
      </c>
      <c r="AL67" s="123">
        <v>808346</v>
      </c>
      <c r="AM67" s="124">
        <v>8859</v>
      </c>
      <c r="AN67" s="121">
        <v>27442</v>
      </c>
      <c r="AO67" s="122">
        <v>21</v>
      </c>
      <c r="AP67" s="123">
        <v>56290</v>
      </c>
      <c r="AQ67" s="124">
        <v>103</v>
      </c>
      <c r="AR67" s="121">
        <v>16289</v>
      </c>
      <c r="AS67" s="122">
        <v>145</v>
      </c>
      <c r="AT67" s="123">
        <v>89926</v>
      </c>
      <c r="AU67" s="124">
        <v>938</v>
      </c>
      <c r="AV67" s="121">
        <v>12044</v>
      </c>
      <c r="AW67" s="122">
        <v>52</v>
      </c>
      <c r="AX67" s="119">
        <f t="shared" ref="AX67" si="14">B67+D67+F67+H67+J67+L67+N67+P67+R67+T67+V67+X67+Z67+AB67+AD67+AF67+AH67+AJ67+AL67+AN67+AP67+AR67+AT67+AV67</f>
        <v>2412350</v>
      </c>
      <c r="AY67" s="119">
        <f t="shared" ref="AY67" si="15">C67+E67+G67+I67+K67+M67+O67+Q67+S67+U67+W67+Y67+AA67+AC67+AE67+AG67+AI67+AK67+AM67+AO67+AQ67+AS67+AU67+AW67</f>
        <v>16263</v>
      </c>
      <c r="AZ67" s="120">
        <f t="shared" ref="AZ67" si="16">SUM(B67:AW67)</f>
        <v>2428613</v>
      </c>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row>
    <row r="68" spans="1:90" x14ac:dyDescent="0.25">
      <c r="A68" s="133">
        <v>42948</v>
      </c>
      <c r="B68" s="123">
        <v>168030</v>
      </c>
      <c r="C68" s="124">
        <v>710</v>
      </c>
      <c r="D68" s="121">
        <v>22360</v>
      </c>
      <c r="E68" s="122">
        <v>139</v>
      </c>
      <c r="F68" s="123">
        <v>29699</v>
      </c>
      <c r="G68" s="124">
        <v>7</v>
      </c>
      <c r="H68" s="121">
        <v>24596</v>
      </c>
      <c r="I68" s="122">
        <v>193</v>
      </c>
      <c r="J68" s="123">
        <v>62377</v>
      </c>
      <c r="K68" s="134">
        <v>422</v>
      </c>
      <c r="L68" s="134">
        <v>45472</v>
      </c>
      <c r="M68" s="124">
        <v>211</v>
      </c>
      <c r="N68" s="121">
        <v>78944</v>
      </c>
      <c r="O68" s="122">
        <v>197</v>
      </c>
      <c r="P68" s="121">
        <v>40749</v>
      </c>
      <c r="Q68" s="122">
        <v>210</v>
      </c>
      <c r="R68" s="123">
        <v>7781</v>
      </c>
      <c r="S68" s="124">
        <v>1</v>
      </c>
      <c r="T68" s="121">
        <v>582563</v>
      </c>
      <c r="U68" s="122">
        <v>2125</v>
      </c>
      <c r="V68" s="123">
        <v>68066</v>
      </c>
      <c r="W68" s="124">
        <v>866</v>
      </c>
      <c r="X68" s="121">
        <v>65293</v>
      </c>
      <c r="Y68" s="122">
        <v>386</v>
      </c>
      <c r="Z68" s="123">
        <v>45726</v>
      </c>
      <c r="AA68" s="124">
        <v>29</v>
      </c>
      <c r="AB68" s="121">
        <v>104491</v>
      </c>
      <c r="AC68" s="122">
        <v>163</v>
      </c>
      <c r="AD68" s="123">
        <v>19398</v>
      </c>
      <c r="AE68" s="124">
        <v>130</v>
      </c>
      <c r="AF68" s="121">
        <v>11987</v>
      </c>
      <c r="AG68" s="122">
        <v>133</v>
      </c>
      <c r="AH68" s="123">
        <v>11449</v>
      </c>
      <c r="AI68" s="124">
        <v>108</v>
      </c>
      <c r="AJ68" s="121">
        <v>13547</v>
      </c>
      <c r="AK68" s="122">
        <v>144</v>
      </c>
      <c r="AL68" s="123">
        <v>807764</v>
      </c>
      <c r="AM68" s="124">
        <v>8896</v>
      </c>
      <c r="AN68" s="121">
        <v>27411</v>
      </c>
      <c r="AO68" s="122">
        <v>22</v>
      </c>
      <c r="AP68" s="123">
        <v>56205</v>
      </c>
      <c r="AQ68" s="124">
        <v>102</v>
      </c>
      <c r="AR68" s="121">
        <v>16197</v>
      </c>
      <c r="AS68" s="122">
        <v>145</v>
      </c>
      <c r="AT68" s="123">
        <v>90016</v>
      </c>
      <c r="AU68" s="124">
        <v>951</v>
      </c>
      <c r="AV68" s="121">
        <v>12005</v>
      </c>
      <c r="AW68" s="122">
        <v>63</v>
      </c>
      <c r="AX68" s="119">
        <f t="shared" ref="AX68:AX69" si="17">B68+D68+F68+H68+J68+L68+N68+P68+R68+T68+V68+X68+Z68+AB68+AD68+AF68+AH68+AJ68+AL68+AN68+AP68+AR68+AT68+AV68</f>
        <v>2412126</v>
      </c>
      <c r="AY68" s="119">
        <f t="shared" ref="AY68:AY69" si="18">C68+E68+G68+I68+K68+M68+O68+Q68+S68+U68+W68+Y68+AA68+AC68+AE68+AG68+AI68+AK68+AM68+AO68+AQ68+AS68+AU68+AW68</f>
        <v>16353</v>
      </c>
      <c r="AZ68" s="120">
        <f t="shared" ref="AZ68:AZ69" si="19">SUM(B68:AW68)</f>
        <v>2428479</v>
      </c>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row>
    <row r="69" spans="1:90" x14ac:dyDescent="0.25">
      <c r="A69" s="30">
        <v>42979</v>
      </c>
      <c r="B69" s="123">
        <v>167424</v>
      </c>
      <c r="C69" s="124">
        <v>713</v>
      </c>
      <c r="D69" s="121">
        <v>22382</v>
      </c>
      <c r="E69" s="122">
        <v>139</v>
      </c>
      <c r="F69" s="123">
        <v>29687</v>
      </c>
      <c r="G69" s="124">
        <v>7</v>
      </c>
      <c r="H69" s="121">
        <v>24586</v>
      </c>
      <c r="I69" s="122">
        <v>193</v>
      </c>
      <c r="J69" s="123">
        <v>62420</v>
      </c>
      <c r="K69" s="134">
        <v>420</v>
      </c>
      <c r="L69" s="134">
        <v>45511</v>
      </c>
      <c r="M69" s="124">
        <v>211</v>
      </c>
      <c r="N69" s="121">
        <v>78823</v>
      </c>
      <c r="O69" s="122">
        <v>194</v>
      </c>
      <c r="P69" s="121">
        <v>40737</v>
      </c>
      <c r="Q69" s="122">
        <v>187</v>
      </c>
      <c r="R69" s="123">
        <v>7765</v>
      </c>
      <c r="S69" s="124">
        <v>1</v>
      </c>
      <c r="T69" s="121">
        <v>580371</v>
      </c>
      <c r="U69" s="122">
        <v>2071</v>
      </c>
      <c r="V69" s="123">
        <v>68086</v>
      </c>
      <c r="W69" s="124">
        <v>862</v>
      </c>
      <c r="X69" s="121">
        <v>65233</v>
      </c>
      <c r="Y69" s="122">
        <v>378</v>
      </c>
      <c r="Z69" s="123">
        <v>45639</v>
      </c>
      <c r="AA69" s="124">
        <v>29</v>
      </c>
      <c r="AB69" s="121">
        <v>104381</v>
      </c>
      <c r="AC69" s="122">
        <v>163</v>
      </c>
      <c r="AD69" s="123">
        <v>19392</v>
      </c>
      <c r="AE69" s="124">
        <v>130</v>
      </c>
      <c r="AF69" s="121">
        <v>11990</v>
      </c>
      <c r="AG69" s="122">
        <v>133</v>
      </c>
      <c r="AH69" s="123">
        <v>11461</v>
      </c>
      <c r="AI69" s="124">
        <v>108</v>
      </c>
      <c r="AJ69" s="121">
        <v>13547</v>
      </c>
      <c r="AK69" s="122">
        <v>144</v>
      </c>
      <c r="AL69" s="123">
        <v>806917</v>
      </c>
      <c r="AM69" s="124">
        <v>8769</v>
      </c>
      <c r="AN69" s="121">
        <v>27466</v>
      </c>
      <c r="AO69" s="122">
        <v>27</v>
      </c>
      <c r="AP69" s="123">
        <v>56039</v>
      </c>
      <c r="AQ69" s="124">
        <v>100</v>
      </c>
      <c r="AR69" s="121">
        <v>16099</v>
      </c>
      <c r="AS69" s="122">
        <v>145</v>
      </c>
      <c r="AT69" s="123">
        <v>89930</v>
      </c>
      <c r="AU69" s="124">
        <v>936</v>
      </c>
      <c r="AV69" s="121">
        <v>11993</v>
      </c>
      <c r="AW69" s="122">
        <v>63</v>
      </c>
      <c r="AX69" s="119">
        <f t="shared" si="17"/>
        <v>2407879</v>
      </c>
      <c r="AY69" s="119">
        <f t="shared" si="18"/>
        <v>16123</v>
      </c>
      <c r="AZ69" s="120">
        <f t="shared" si="19"/>
        <v>2424002</v>
      </c>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row>
    <row r="70" spans="1:90" x14ac:dyDescent="0.25">
      <c r="A70" s="30">
        <v>43009</v>
      </c>
      <c r="B70" s="123">
        <v>167651</v>
      </c>
      <c r="C70" s="124">
        <v>713</v>
      </c>
      <c r="D70" s="121">
        <v>22401</v>
      </c>
      <c r="E70" s="122">
        <v>139</v>
      </c>
      <c r="F70" s="123">
        <v>29696</v>
      </c>
      <c r="G70" s="124">
        <v>7</v>
      </c>
      <c r="H70" s="121">
        <v>24585</v>
      </c>
      <c r="I70" s="122">
        <v>194</v>
      </c>
      <c r="J70" s="123">
        <v>62449</v>
      </c>
      <c r="K70" s="134">
        <v>420</v>
      </c>
      <c r="L70" s="134">
        <v>45660</v>
      </c>
      <c r="M70" s="124">
        <v>211</v>
      </c>
      <c r="N70" s="121">
        <v>78809</v>
      </c>
      <c r="O70" s="122">
        <v>194</v>
      </c>
      <c r="P70" s="121">
        <v>40954</v>
      </c>
      <c r="Q70" s="122">
        <v>187</v>
      </c>
      <c r="R70" s="123">
        <v>7747</v>
      </c>
      <c r="S70" s="124">
        <v>1</v>
      </c>
      <c r="T70" s="121">
        <v>581248</v>
      </c>
      <c r="U70" s="122">
        <v>2062</v>
      </c>
      <c r="V70" s="123">
        <v>68180</v>
      </c>
      <c r="W70" s="124">
        <v>858</v>
      </c>
      <c r="X70" s="121">
        <v>65290</v>
      </c>
      <c r="Y70" s="122">
        <v>391</v>
      </c>
      <c r="Z70" s="123">
        <v>45705</v>
      </c>
      <c r="AA70" s="124">
        <v>29</v>
      </c>
      <c r="AB70" s="121">
        <v>104467</v>
      </c>
      <c r="AC70" s="122">
        <v>159</v>
      </c>
      <c r="AD70" s="123">
        <v>19381</v>
      </c>
      <c r="AE70" s="124">
        <v>130</v>
      </c>
      <c r="AF70" s="121">
        <v>12037</v>
      </c>
      <c r="AG70" s="122">
        <v>133</v>
      </c>
      <c r="AH70" s="123">
        <v>11576</v>
      </c>
      <c r="AI70" s="124">
        <v>108</v>
      </c>
      <c r="AJ70" s="121">
        <v>13592</v>
      </c>
      <c r="AK70" s="122">
        <v>144</v>
      </c>
      <c r="AL70" s="123">
        <v>806537</v>
      </c>
      <c r="AM70" s="124">
        <v>8769</v>
      </c>
      <c r="AN70" s="121">
        <v>27650</v>
      </c>
      <c r="AO70" s="122">
        <v>22</v>
      </c>
      <c r="AP70" s="123">
        <v>55861</v>
      </c>
      <c r="AQ70" s="124">
        <v>99</v>
      </c>
      <c r="AR70" s="121">
        <v>16097</v>
      </c>
      <c r="AS70" s="122">
        <v>145</v>
      </c>
      <c r="AT70" s="123">
        <v>89932</v>
      </c>
      <c r="AU70" s="124">
        <v>924</v>
      </c>
      <c r="AV70" s="121">
        <v>11995</v>
      </c>
      <c r="AW70" s="122">
        <v>63</v>
      </c>
      <c r="AX70" s="119">
        <f t="shared" ref="AX70:AX106" si="20">B70+D70+F70+H70+J70+L70+N70+P70+R70+T70+V70+X70+Z70+AB70+AD70+AF70+AH70+AJ70+AL70+AN70+AP70+AR70+AT70+AV70</f>
        <v>2409500</v>
      </c>
      <c r="AY70" s="119">
        <f t="shared" ref="AY70:AY120" si="21">C70+E70+G70+I70+K70+M70+O70+Q70+S70+U70+W70+Y70+AA70+AC70+AE70+AG70+AI70+AK70+AM70+AO70+AQ70+AS70+AU70+AW70</f>
        <v>16102</v>
      </c>
      <c r="AZ70" s="120">
        <f t="shared" ref="AZ70:AZ76" si="22">SUM(B70:AW70)</f>
        <v>2425602</v>
      </c>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row>
    <row r="71" spans="1:90" x14ac:dyDescent="0.25">
      <c r="A71" s="30">
        <v>43040</v>
      </c>
      <c r="B71" s="123">
        <v>167716</v>
      </c>
      <c r="C71" s="124">
        <v>713</v>
      </c>
      <c r="D71" s="121">
        <v>22388</v>
      </c>
      <c r="E71" s="122">
        <v>139</v>
      </c>
      <c r="F71" s="123">
        <v>29687</v>
      </c>
      <c r="G71" s="124">
        <v>7</v>
      </c>
      <c r="H71" s="121">
        <v>24480</v>
      </c>
      <c r="I71" s="122">
        <v>194</v>
      </c>
      <c r="J71" s="123">
        <v>62512</v>
      </c>
      <c r="K71" s="134">
        <v>422</v>
      </c>
      <c r="L71" s="134">
        <v>45715</v>
      </c>
      <c r="M71" s="124">
        <v>211</v>
      </c>
      <c r="N71" s="121">
        <v>78864</v>
      </c>
      <c r="O71" s="122">
        <v>192</v>
      </c>
      <c r="P71" s="121">
        <v>40927</v>
      </c>
      <c r="Q71" s="122">
        <v>187</v>
      </c>
      <c r="R71" s="123">
        <v>7676</v>
      </c>
      <c r="S71" s="124">
        <v>1</v>
      </c>
      <c r="T71" s="121">
        <v>579617</v>
      </c>
      <c r="U71" s="122">
        <v>2057</v>
      </c>
      <c r="V71" s="123">
        <v>68243</v>
      </c>
      <c r="W71" s="124">
        <v>852</v>
      </c>
      <c r="X71" s="121">
        <v>65273</v>
      </c>
      <c r="Y71" s="122">
        <v>397</v>
      </c>
      <c r="Z71" s="123">
        <v>45765</v>
      </c>
      <c r="AA71" s="124">
        <v>29</v>
      </c>
      <c r="AB71" s="121">
        <v>104385</v>
      </c>
      <c r="AC71" s="122">
        <v>167</v>
      </c>
      <c r="AD71" s="123">
        <v>19359</v>
      </c>
      <c r="AE71" s="124">
        <v>130</v>
      </c>
      <c r="AF71" s="121">
        <v>12042</v>
      </c>
      <c r="AG71" s="122">
        <v>133</v>
      </c>
      <c r="AH71" s="123">
        <v>11559</v>
      </c>
      <c r="AI71" s="124">
        <v>108</v>
      </c>
      <c r="AJ71" s="121">
        <v>13622</v>
      </c>
      <c r="AK71" s="122">
        <v>144</v>
      </c>
      <c r="AL71" s="123">
        <v>804561</v>
      </c>
      <c r="AM71" s="124">
        <v>8759</v>
      </c>
      <c r="AN71" s="121">
        <v>27691</v>
      </c>
      <c r="AO71" s="122">
        <v>22</v>
      </c>
      <c r="AP71" s="123">
        <v>55746</v>
      </c>
      <c r="AQ71" s="124">
        <v>96</v>
      </c>
      <c r="AR71" s="121">
        <v>15939</v>
      </c>
      <c r="AS71" s="122">
        <v>145</v>
      </c>
      <c r="AT71" s="123">
        <v>89889</v>
      </c>
      <c r="AU71" s="124">
        <v>925</v>
      </c>
      <c r="AV71" s="121">
        <v>11947</v>
      </c>
      <c r="AW71" s="122">
        <v>63</v>
      </c>
      <c r="AX71" s="119">
        <f t="shared" si="20"/>
        <v>2405603</v>
      </c>
      <c r="AY71" s="119">
        <f t="shared" si="21"/>
        <v>16093</v>
      </c>
      <c r="AZ71" s="120">
        <f t="shared" si="22"/>
        <v>2421696</v>
      </c>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row>
    <row r="72" spans="1:90" ht="15.75" thickBot="1" x14ac:dyDescent="0.3">
      <c r="A72" s="379">
        <v>43070</v>
      </c>
      <c r="B72" s="228">
        <v>167909</v>
      </c>
      <c r="C72" s="226">
        <v>718</v>
      </c>
      <c r="D72" s="225">
        <v>22301</v>
      </c>
      <c r="E72" s="227">
        <v>142</v>
      </c>
      <c r="F72" s="228">
        <v>29603</v>
      </c>
      <c r="G72" s="226">
        <v>25</v>
      </c>
      <c r="H72" s="225">
        <v>24410</v>
      </c>
      <c r="I72" s="227">
        <v>194</v>
      </c>
      <c r="J72" s="228">
        <v>62296</v>
      </c>
      <c r="K72" s="354">
        <v>407</v>
      </c>
      <c r="L72" s="354">
        <v>45590</v>
      </c>
      <c r="M72" s="226">
        <v>216</v>
      </c>
      <c r="N72" s="225">
        <v>78830</v>
      </c>
      <c r="O72" s="227">
        <v>254</v>
      </c>
      <c r="P72" s="225">
        <v>40778</v>
      </c>
      <c r="Q72" s="227">
        <v>185</v>
      </c>
      <c r="R72" s="228">
        <v>7665</v>
      </c>
      <c r="S72" s="226">
        <v>1</v>
      </c>
      <c r="T72" s="225">
        <v>577708</v>
      </c>
      <c r="U72" s="227">
        <v>2366</v>
      </c>
      <c r="V72" s="228">
        <v>68181</v>
      </c>
      <c r="W72" s="226">
        <v>844</v>
      </c>
      <c r="X72" s="225">
        <v>65031</v>
      </c>
      <c r="Y72" s="227">
        <v>410</v>
      </c>
      <c r="Z72" s="228">
        <v>45548</v>
      </c>
      <c r="AA72" s="226">
        <v>108</v>
      </c>
      <c r="AB72" s="225">
        <v>104131</v>
      </c>
      <c r="AC72" s="227">
        <v>234</v>
      </c>
      <c r="AD72" s="228">
        <v>19262</v>
      </c>
      <c r="AE72" s="226">
        <v>133</v>
      </c>
      <c r="AF72" s="225">
        <v>12028</v>
      </c>
      <c r="AG72" s="227">
        <v>133</v>
      </c>
      <c r="AH72" s="228">
        <v>11638</v>
      </c>
      <c r="AI72" s="226">
        <v>108</v>
      </c>
      <c r="AJ72" s="225">
        <v>13562</v>
      </c>
      <c r="AK72" s="227">
        <v>144</v>
      </c>
      <c r="AL72" s="228">
        <v>801446</v>
      </c>
      <c r="AM72" s="226">
        <v>8817</v>
      </c>
      <c r="AN72" s="225">
        <v>27638</v>
      </c>
      <c r="AO72" s="227">
        <v>45</v>
      </c>
      <c r="AP72" s="228">
        <v>55533</v>
      </c>
      <c r="AQ72" s="226">
        <v>94</v>
      </c>
      <c r="AR72" s="225">
        <v>15725</v>
      </c>
      <c r="AS72" s="227">
        <v>144</v>
      </c>
      <c r="AT72" s="228">
        <v>89778</v>
      </c>
      <c r="AU72" s="226">
        <v>921</v>
      </c>
      <c r="AV72" s="225">
        <v>11902</v>
      </c>
      <c r="AW72" s="227">
        <v>68</v>
      </c>
      <c r="AX72" s="229">
        <f t="shared" si="20"/>
        <v>2398493</v>
      </c>
      <c r="AY72" s="229">
        <f t="shared" si="21"/>
        <v>16711</v>
      </c>
      <c r="AZ72" s="355">
        <f t="shared" si="22"/>
        <v>2415204</v>
      </c>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row>
    <row r="73" spans="1:90" x14ac:dyDescent="0.25">
      <c r="A73" s="376">
        <v>43101</v>
      </c>
      <c r="B73" s="329">
        <v>166279</v>
      </c>
      <c r="C73" s="329">
        <v>771</v>
      </c>
      <c r="D73" s="329">
        <v>22217</v>
      </c>
      <c r="E73" s="330">
        <v>139</v>
      </c>
      <c r="F73" s="332">
        <v>29506</v>
      </c>
      <c r="G73" s="333">
        <v>9</v>
      </c>
      <c r="H73" s="328">
        <v>24328</v>
      </c>
      <c r="I73" s="330">
        <v>194</v>
      </c>
      <c r="J73" s="332">
        <v>62095</v>
      </c>
      <c r="K73" s="329">
        <v>407</v>
      </c>
      <c r="L73" s="329">
        <v>45470</v>
      </c>
      <c r="M73" s="333">
        <v>211</v>
      </c>
      <c r="N73" s="332">
        <v>78651</v>
      </c>
      <c r="O73" s="333">
        <v>185</v>
      </c>
      <c r="P73" s="328">
        <v>40659</v>
      </c>
      <c r="Q73" s="330">
        <v>185</v>
      </c>
      <c r="R73" s="332">
        <v>7643</v>
      </c>
      <c r="S73" s="333">
        <v>1</v>
      </c>
      <c r="T73" s="328">
        <v>576327</v>
      </c>
      <c r="U73" s="329">
        <v>2041</v>
      </c>
      <c r="V73" s="329">
        <v>68143</v>
      </c>
      <c r="W73" s="329">
        <v>838</v>
      </c>
      <c r="X73" s="329">
        <v>64852</v>
      </c>
      <c r="Y73" s="329">
        <v>398</v>
      </c>
      <c r="Z73" s="329">
        <v>45539</v>
      </c>
      <c r="AA73" s="329">
        <v>31</v>
      </c>
      <c r="AB73" s="329">
        <v>104172</v>
      </c>
      <c r="AC73" s="329">
        <v>167</v>
      </c>
      <c r="AD73" s="329">
        <v>19171</v>
      </c>
      <c r="AE73" s="329">
        <v>136</v>
      </c>
      <c r="AF73" s="329">
        <v>11957</v>
      </c>
      <c r="AG73" s="329">
        <v>133</v>
      </c>
      <c r="AH73" s="329">
        <v>11581</v>
      </c>
      <c r="AI73" s="329">
        <v>108</v>
      </c>
      <c r="AJ73" s="329">
        <v>13469</v>
      </c>
      <c r="AK73" s="330">
        <v>142</v>
      </c>
      <c r="AL73" s="332">
        <v>800296</v>
      </c>
      <c r="AM73" s="333">
        <v>8739</v>
      </c>
      <c r="AN73" s="332">
        <v>27530</v>
      </c>
      <c r="AO73" s="333">
        <v>22</v>
      </c>
      <c r="AP73" s="328">
        <v>55336</v>
      </c>
      <c r="AQ73" s="330">
        <v>96</v>
      </c>
      <c r="AR73" s="332">
        <v>15561</v>
      </c>
      <c r="AS73" s="333">
        <v>145</v>
      </c>
      <c r="AT73" s="328">
        <v>89652</v>
      </c>
      <c r="AU73" s="330">
        <v>926</v>
      </c>
      <c r="AV73" s="332">
        <v>11816</v>
      </c>
      <c r="AW73" s="333">
        <v>65</v>
      </c>
      <c r="AX73" s="113">
        <f t="shared" si="20"/>
        <v>2392250</v>
      </c>
      <c r="AY73" s="113">
        <f t="shared" si="21"/>
        <v>16089</v>
      </c>
      <c r="AZ73" s="114">
        <f t="shared" si="22"/>
        <v>2408339</v>
      </c>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row>
    <row r="74" spans="1:90" x14ac:dyDescent="0.25">
      <c r="A74" s="377">
        <v>43132</v>
      </c>
      <c r="B74" s="134">
        <v>166284</v>
      </c>
      <c r="C74" s="134">
        <v>774</v>
      </c>
      <c r="D74" s="134">
        <v>22155</v>
      </c>
      <c r="E74" s="124">
        <v>139</v>
      </c>
      <c r="F74" s="121">
        <v>29428</v>
      </c>
      <c r="G74" s="122">
        <v>7</v>
      </c>
      <c r="H74" s="123">
        <v>24226</v>
      </c>
      <c r="I74" s="124">
        <v>194</v>
      </c>
      <c r="J74" s="121">
        <v>61937</v>
      </c>
      <c r="K74" s="134">
        <v>405</v>
      </c>
      <c r="L74" s="134">
        <v>45304</v>
      </c>
      <c r="M74" s="122">
        <v>211</v>
      </c>
      <c r="N74" s="121">
        <v>78218</v>
      </c>
      <c r="O74" s="122">
        <v>184</v>
      </c>
      <c r="P74" s="123">
        <v>40621</v>
      </c>
      <c r="Q74" s="124">
        <v>185</v>
      </c>
      <c r="R74" s="121">
        <v>7634</v>
      </c>
      <c r="S74" s="122">
        <v>1</v>
      </c>
      <c r="T74" s="123">
        <v>574486</v>
      </c>
      <c r="U74" s="134">
        <v>2037</v>
      </c>
      <c r="V74" s="134">
        <v>68152</v>
      </c>
      <c r="W74" s="134">
        <v>828</v>
      </c>
      <c r="X74" s="134">
        <v>64726</v>
      </c>
      <c r="Y74" s="134">
        <v>395</v>
      </c>
      <c r="Z74" s="134">
        <v>45366</v>
      </c>
      <c r="AA74" s="134">
        <v>29</v>
      </c>
      <c r="AB74" s="134">
        <v>104206</v>
      </c>
      <c r="AC74" s="134">
        <v>158</v>
      </c>
      <c r="AD74" s="134">
        <v>19105</v>
      </c>
      <c r="AE74" s="134">
        <v>129</v>
      </c>
      <c r="AF74" s="134">
        <v>11865</v>
      </c>
      <c r="AG74" s="134">
        <v>133</v>
      </c>
      <c r="AH74" s="134">
        <v>11538</v>
      </c>
      <c r="AI74" s="134">
        <v>108</v>
      </c>
      <c r="AJ74" s="134">
        <v>13444</v>
      </c>
      <c r="AK74" s="124">
        <v>142</v>
      </c>
      <c r="AL74" s="121">
        <v>798140</v>
      </c>
      <c r="AM74" s="122">
        <v>8702</v>
      </c>
      <c r="AN74" s="121">
        <v>27348</v>
      </c>
      <c r="AO74" s="122">
        <v>22</v>
      </c>
      <c r="AP74" s="123">
        <v>55153</v>
      </c>
      <c r="AQ74" s="124">
        <v>89</v>
      </c>
      <c r="AR74" s="121">
        <v>15395</v>
      </c>
      <c r="AS74" s="122">
        <v>144</v>
      </c>
      <c r="AT74" s="123">
        <v>89475</v>
      </c>
      <c r="AU74" s="124">
        <v>932</v>
      </c>
      <c r="AV74" s="121">
        <v>11731</v>
      </c>
      <c r="AW74" s="122">
        <v>63</v>
      </c>
      <c r="AX74" s="119">
        <f t="shared" si="20"/>
        <v>2385937</v>
      </c>
      <c r="AY74" s="119">
        <f t="shared" si="21"/>
        <v>16011</v>
      </c>
      <c r="AZ74" s="120">
        <f t="shared" si="22"/>
        <v>2401948</v>
      </c>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row>
    <row r="75" spans="1:90" x14ac:dyDescent="0.25">
      <c r="A75" s="377">
        <v>43160</v>
      </c>
      <c r="B75" s="134">
        <v>166220</v>
      </c>
      <c r="C75" s="134">
        <v>774</v>
      </c>
      <c r="D75" s="134">
        <v>22176</v>
      </c>
      <c r="E75" s="124">
        <v>139</v>
      </c>
      <c r="F75" s="121">
        <v>29396</v>
      </c>
      <c r="G75" s="122">
        <v>7</v>
      </c>
      <c r="H75" s="123">
        <v>24143</v>
      </c>
      <c r="I75" s="124">
        <v>192</v>
      </c>
      <c r="J75" s="121">
        <v>61829</v>
      </c>
      <c r="K75" s="134">
        <v>404</v>
      </c>
      <c r="L75" s="134">
        <v>45195</v>
      </c>
      <c r="M75" s="122">
        <v>210</v>
      </c>
      <c r="N75" s="121">
        <v>78463</v>
      </c>
      <c r="O75" s="122">
        <v>182</v>
      </c>
      <c r="P75" s="123">
        <v>40635</v>
      </c>
      <c r="Q75" s="124">
        <v>180</v>
      </c>
      <c r="R75" s="121">
        <v>7619</v>
      </c>
      <c r="S75" s="122">
        <v>1</v>
      </c>
      <c r="T75" s="123">
        <v>573246</v>
      </c>
      <c r="U75" s="134">
        <v>2004</v>
      </c>
      <c r="V75" s="134">
        <v>68175</v>
      </c>
      <c r="W75" s="134">
        <v>813</v>
      </c>
      <c r="X75" s="134">
        <v>64718</v>
      </c>
      <c r="Y75" s="134">
        <v>401</v>
      </c>
      <c r="Z75" s="134">
        <v>44991</v>
      </c>
      <c r="AA75" s="134">
        <v>29</v>
      </c>
      <c r="AB75" s="134">
        <v>104443</v>
      </c>
      <c r="AC75" s="134">
        <v>158</v>
      </c>
      <c r="AD75" s="134">
        <v>19093</v>
      </c>
      <c r="AE75" s="134">
        <v>128</v>
      </c>
      <c r="AF75" s="134">
        <v>11883</v>
      </c>
      <c r="AG75" s="134">
        <v>125</v>
      </c>
      <c r="AH75" s="134">
        <v>11524</v>
      </c>
      <c r="AI75" s="134">
        <v>108</v>
      </c>
      <c r="AJ75" s="134">
        <v>13539</v>
      </c>
      <c r="AK75" s="124">
        <v>142</v>
      </c>
      <c r="AL75" s="121">
        <v>797140</v>
      </c>
      <c r="AM75" s="122">
        <v>8604</v>
      </c>
      <c r="AN75" s="121">
        <v>27531</v>
      </c>
      <c r="AO75" s="122">
        <v>21</v>
      </c>
      <c r="AP75" s="123">
        <v>54934</v>
      </c>
      <c r="AQ75" s="124">
        <v>88</v>
      </c>
      <c r="AR75" s="121">
        <v>15311</v>
      </c>
      <c r="AS75" s="122">
        <v>144</v>
      </c>
      <c r="AT75" s="123">
        <v>89374</v>
      </c>
      <c r="AU75" s="124">
        <v>958</v>
      </c>
      <c r="AV75" s="121">
        <v>11663</v>
      </c>
      <c r="AW75" s="122">
        <v>63</v>
      </c>
      <c r="AX75" s="119">
        <f t="shared" si="20"/>
        <v>2383241</v>
      </c>
      <c r="AY75" s="119">
        <f t="shared" si="21"/>
        <v>15875</v>
      </c>
      <c r="AZ75" s="120">
        <f t="shared" si="22"/>
        <v>2399116</v>
      </c>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row>
    <row r="76" spans="1:90" x14ac:dyDescent="0.25">
      <c r="A76" s="377">
        <v>43191</v>
      </c>
      <c r="B76" s="134">
        <v>166196</v>
      </c>
      <c r="C76" s="134">
        <v>774</v>
      </c>
      <c r="D76" s="134">
        <v>22193</v>
      </c>
      <c r="E76" s="124">
        <v>139</v>
      </c>
      <c r="F76" s="121">
        <v>29342</v>
      </c>
      <c r="G76" s="122">
        <v>7</v>
      </c>
      <c r="H76" s="123">
        <v>24075</v>
      </c>
      <c r="I76" s="124">
        <v>192</v>
      </c>
      <c r="J76" s="121">
        <v>62059</v>
      </c>
      <c r="K76" s="134">
        <v>406</v>
      </c>
      <c r="L76" s="134">
        <v>45288</v>
      </c>
      <c r="M76" s="122">
        <v>167</v>
      </c>
      <c r="N76" s="121">
        <v>78526</v>
      </c>
      <c r="O76" s="122">
        <v>180</v>
      </c>
      <c r="P76" s="123">
        <v>40515</v>
      </c>
      <c r="Q76" s="124">
        <v>178</v>
      </c>
      <c r="R76" s="121">
        <v>7621</v>
      </c>
      <c r="S76" s="122">
        <v>1</v>
      </c>
      <c r="T76" s="123">
        <v>573728</v>
      </c>
      <c r="U76" s="134">
        <v>2009</v>
      </c>
      <c r="V76" s="134">
        <v>68109</v>
      </c>
      <c r="W76" s="134">
        <v>807</v>
      </c>
      <c r="X76" s="134">
        <v>64696</v>
      </c>
      <c r="Y76" s="134">
        <v>401</v>
      </c>
      <c r="Z76" s="134">
        <v>45004</v>
      </c>
      <c r="AA76" s="134">
        <v>29</v>
      </c>
      <c r="AB76" s="134">
        <v>104798</v>
      </c>
      <c r="AC76" s="134">
        <v>158</v>
      </c>
      <c r="AD76" s="134">
        <v>19089</v>
      </c>
      <c r="AE76" s="134">
        <v>128</v>
      </c>
      <c r="AF76" s="134">
        <v>11856</v>
      </c>
      <c r="AG76" s="134">
        <v>125</v>
      </c>
      <c r="AH76" s="134">
        <v>11547</v>
      </c>
      <c r="AI76" s="134">
        <v>108</v>
      </c>
      <c r="AJ76" s="134">
        <v>13569</v>
      </c>
      <c r="AK76" s="124">
        <v>142</v>
      </c>
      <c r="AL76" s="121">
        <v>795707</v>
      </c>
      <c r="AM76" s="122">
        <v>8603</v>
      </c>
      <c r="AN76" s="121">
        <v>27467</v>
      </c>
      <c r="AO76" s="122">
        <v>21</v>
      </c>
      <c r="AP76" s="123">
        <v>54946</v>
      </c>
      <c r="AQ76" s="124">
        <v>88</v>
      </c>
      <c r="AR76" s="121">
        <v>15139</v>
      </c>
      <c r="AS76" s="122">
        <v>144</v>
      </c>
      <c r="AT76" s="123">
        <v>89476</v>
      </c>
      <c r="AU76" s="124">
        <v>957</v>
      </c>
      <c r="AV76" s="121">
        <v>11689</v>
      </c>
      <c r="AW76" s="122">
        <v>63</v>
      </c>
      <c r="AX76" s="119">
        <f t="shared" si="20"/>
        <v>2382635</v>
      </c>
      <c r="AY76" s="119">
        <f t="shared" si="21"/>
        <v>15827</v>
      </c>
      <c r="AZ76" s="120">
        <f t="shared" si="22"/>
        <v>2398462</v>
      </c>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row>
    <row r="77" spans="1:90" x14ac:dyDescent="0.25">
      <c r="A77" s="431">
        <v>43221</v>
      </c>
      <c r="B77" s="354">
        <v>165002</v>
      </c>
      <c r="C77" s="354">
        <v>768</v>
      </c>
      <c r="D77" s="354">
        <v>22196</v>
      </c>
      <c r="E77" s="226">
        <v>139</v>
      </c>
      <c r="F77" s="225">
        <v>29343</v>
      </c>
      <c r="G77" s="227">
        <v>7</v>
      </c>
      <c r="H77" s="228">
        <v>24074</v>
      </c>
      <c r="I77" s="226">
        <v>192</v>
      </c>
      <c r="J77" s="225">
        <v>62131</v>
      </c>
      <c r="K77" s="354">
        <v>406</v>
      </c>
      <c r="L77" s="354">
        <v>45372</v>
      </c>
      <c r="M77" s="227">
        <v>167</v>
      </c>
      <c r="N77" s="225">
        <v>78394</v>
      </c>
      <c r="O77" s="227">
        <v>179</v>
      </c>
      <c r="P77" s="228">
        <v>40480</v>
      </c>
      <c r="Q77" s="226">
        <v>178</v>
      </c>
      <c r="R77" s="225">
        <v>7581</v>
      </c>
      <c r="S77" s="227">
        <v>1</v>
      </c>
      <c r="T77" s="228">
        <v>573920</v>
      </c>
      <c r="U77" s="354">
        <v>2002</v>
      </c>
      <c r="V77" s="354">
        <v>68055</v>
      </c>
      <c r="W77" s="354">
        <v>812</v>
      </c>
      <c r="X77" s="354">
        <v>64722</v>
      </c>
      <c r="Y77" s="354">
        <v>397</v>
      </c>
      <c r="Z77" s="354">
        <v>44994</v>
      </c>
      <c r="AA77" s="354">
        <v>29</v>
      </c>
      <c r="AB77" s="354">
        <v>104858</v>
      </c>
      <c r="AC77" s="354">
        <v>158</v>
      </c>
      <c r="AD77" s="354">
        <v>19027</v>
      </c>
      <c r="AE77" s="354">
        <v>132</v>
      </c>
      <c r="AF77" s="354">
        <v>11810</v>
      </c>
      <c r="AG77" s="354">
        <v>125</v>
      </c>
      <c r="AH77" s="354">
        <v>11570</v>
      </c>
      <c r="AI77" s="354">
        <v>108</v>
      </c>
      <c r="AJ77" s="354">
        <v>13553</v>
      </c>
      <c r="AK77" s="226">
        <v>142</v>
      </c>
      <c r="AL77" s="225">
        <v>794063</v>
      </c>
      <c r="AM77" s="227">
        <v>8600</v>
      </c>
      <c r="AN77" s="225">
        <v>27541</v>
      </c>
      <c r="AO77" s="227">
        <v>21</v>
      </c>
      <c r="AP77" s="228">
        <v>54835</v>
      </c>
      <c r="AQ77" s="226">
        <v>88</v>
      </c>
      <c r="AR77" s="225">
        <v>15071</v>
      </c>
      <c r="AS77" s="227">
        <v>144</v>
      </c>
      <c r="AT77" s="228">
        <v>89524</v>
      </c>
      <c r="AU77" s="226">
        <v>951</v>
      </c>
      <c r="AV77" s="432">
        <v>11652</v>
      </c>
      <c r="AW77" s="433">
        <v>63</v>
      </c>
      <c r="AX77" s="229">
        <f t="shared" si="20"/>
        <v>2379768</v>
      </c>
      <c r="AY77" s="229">
        <f t="shared" si="21"/>
        <v>15809</v>
      </c>
      <c r="AZ77" s="434">
        <f>SUM(AX77:AY77)</f>
        <v>2395577</v>
      </c>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row>
    <row r="78" spans="1:90" x14ac:dyDescent="0.25">
      <c r="A78" s="377">
        <v>43252</v>
      </c>
      <c r="B78" s="134">
        <v>165056</v>
      </c>
      <c r="C78" s="134">
        <v>748</v>
      </c>
      <c r="D78" s="134">
        <v>22192</v>
      </c>
      <c r="E78" s="124">
        <v>120</v>
      </c>
      <c r="F78" s="121">
        <v>29314</v>
      </c>
      <c r="G78" s="122">
        <v>7</v>
      </c>
      <c r="H78" s="123">
        <v>23992</v>
      </c>
      <c r="I78" s="124">
        <v>191</v>
      </c>
      <c r="J78" s="121">
        <v>62187</v>
      </c>
      <c r="K78" s="134">
        <v>408</v>
      </c>
      <c r="L78" s="134">
        <v>45485</v>
      </c>
      <c r="M78" s="122">
        <v>167</v>
      </c>
      <c r="N78" s="121">
        <v>78314</v>
      </c>
      <c r="O78" s="122">
        <v>176</v>
      </c>
      <c r="P78" s="123">
        <v>40425</v>
      </c>
      <c r="Q78" s="124">
        <v>178</v>
      </c>
      <c r="R78" s="121">
        <v>7553</v>
      </c>
      <c r="S78" s="122">
        <v>1</v>
      </c>
      <c r="T78" s="123">
        <v>573900</v>
      </c>
      <c r="U78" s="134">
        <v>1991</v>
      </c>
      <c r="V78" s="134">
        <v>67934</v>
      </c>
      <c r="W78" s="134">
        <v>810</v>
      </c>
      <c r="X78" s="134">
        <v>64563</v>
      </c>
      <c r="Y78" s="134">
        <v>395</v>
      </c>
      <c r="Z78" s="134">
        <v>44981</v>
      </c>
      <c r="AA78" s="134">
        <v>29</v>
      </c>
      <c r="AB78" s="134">
        <v>105035</v>
      </c>
      <c r="AC78" s="134">
        <v>157</v>
      </c>
      <c r="AD78" s="134">
        <v>18973</v>
      </c>
      <c r="AE78" s="134">
        <v>132</v>
      </c>
      <c r="AF78" s="134">
        <v>11823</v>
      </c>
      <c r="AG78" s="134">
        <v>125</v>
      </c>
      <c r="AH78" s="134">
        <v>11554</v>
      </c>
      <c r="AI78" s="134">
        <v>108</v>
      </c>
      <c r="AJ78" s="134">
        <v>13556</v>
      </c>
      <c r="AK78" s="124">
        <v>142</v>
      </c>
      <c r="AL78" s="121">
        <v>791513</v>
      </c>
      <c r="AM78" s="122">
        <v>8604</v>
      </c>
      <c r="AN78" s="121">
        <v>27607</v>
      </c>
      <c r="AO78" s="122">
        <v>21</v>
      </c>
      <c r="AP78" s="123">
        <v>54718</v>
      </c>
      <c r="AQ78" s="124">
        <v>88</v>
      </c>
      <c r="AR78" s="121">
        <v>14910</v>
      </c>
      <c r="AS78" s="122">
        <v>144</v>
      </c>
      <c r="AT78" s="123">
        <v>89478</v>
      </c>
      <c r="AU78" s="124">
        <v>915</v>
      </c>
      <c r="AV78" s="435">
        <v>11684</v>
      </c>
      <c r="AW78" s="436">
        <v>63</v>
      </c>
      <c r="AX78" s="119">
        <f t="shared" si="20"/>
        <v>2376747</v>
      </c>
      <c r="AY78" s="119">
        <f t="shared" si="21"/>
        <v>15720</v>
      </c>
      <c r="AZ78" s="437">
        <f>SUM(AX78:AY78)</f>
        <v>2392467</v>
      </c>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row>
    <row r="79" spans="1:90" x14ac:dyDescent="0.25">
      <c r="A79" s="438">
        <v>43282</v>
      </c>
      <c r="B79" s="439">
        <v>165172</v>
      </c>
      <c r="C79" s="439">
        <v>781</v>
      </c>
      <c r="D79" s="439">
        <v>22260</v>
      </c>
      <c r="E79" s="127">
        <v>120</v>
      </c>
      <c r="F79" s="126">
        <v>29277</v>
      </c>
      <c r="G79" s="131">
        <v>7</v>
      </c>
      <c r="H79" s="130">
        <v>23932</v>
      </c>
      <c r="I79" s="127">
        <v>191</v>
      </c>
      <c r="J79" s="126">
        <v>62232</v>
      </c>
      <c r="K79" s="439">
        <v>408</v>
      </c>
      <c r="L79" s="439">
        <v>45447</v>
      </c>
      <c r="M79" s="131">
        <v>167</v>
      </c>
      <c r="N79" s="126">
        <v>77951</v>
      </c>
      <c r="O79" s="131">
        <v>176</v>
      </c>
      <c r="P79" s="130">
        <v>40477</v>
      </c>
      <c r="Q79" s="127">
        <v>178</v>
      </c>
      <c r="R79" s="126">
        <v>7533</v>
      </c>
      <c r="S79" s="131">
        <v>1</v>
      </c>
      <c r="T79" s="130">
        <v>573481</v>
      </c>
      <c r="U79" s="439">
        <v>1988</v>
      </c>
      <c r="V79" s="439">
        <v>67957</v>
      </c>
      <c r="W79" s="439">
        <v>796</v>
      </c>
      <c r="X79" s="439">
        <v>64546</v>
      </c>
      <c r="Y79" s="439">
        <v>399</v>
      </c>
      <c r="Z79" s="439">
        <v>45054</v>
      </c>
      <c r="AA79" s="439">
        <v>29</v>
      </c>
      <c r="AB79" s="439">
        <v>105251</v>
      </c>
      <c r="AC79" s="439">
        <v>157</v>
      </c>
      <c r="AD79" s="439">
        <v>18884</v>
      </c>
      <c r="AE79" s="439">
        <v>132</v>
      </c>
      <c r="AF79" s="439">
        <v>11782</v>
      </c>
      <c r="AG79" s="439">
        <v>125</v>
      </c>
      <c r="AH79" s="439">
        <v>11521</v>
      </c>
      <c r="AI79" s="439">
        <v>108</v>
      </c>
      <c r="AJ79" s="439">
        <v>13607</v>
      </c>
      <c r="AK79" s="127">
        <v>142</v>
      </c>
      <c r="AL79" s="126">
        <v>789644</v>
      </c>
      <c r="AM79" s="131">
        <v>8563</v>
      </c>
      <c r="AN79" s="126">
        <v>27831</v>
      </c>
      <c r="AO79" s="131">
        <v>21</v>
      </c>
      <c r="AP79" s="130">
        <v>54703</v>
      </c>
      <c r="AQ79" s="127">
        <v>88</v>
      </c>
      <c r="AR79" s="126">
        <v>14786</v>
      </c>
      <c r="AS79" s="131">
        <v>144</v>
      </c>
      <c r="AT79" s="130">
        <v>89491</v>
      </c>
      <c r="AU79" s="127">
        <v>919</v>
      </c>
      <c r="AV79" s="440">
        <v>11684</v>
      </c>
      <c r="AW79" s="441">
        <v>63</v>
      </c>
      <c r="AX79" s="132">
        <f t="shared" si="20"/>
        <v>2374503</v>
      </c>
      <c r="AY79" s="132">
        <f t="shared" si="21"/>
        <v>15703</v>
      </c>
      <c r="AZ79" s="442">
        <f>SUM(AX79:AY79)</f>
        <v>2390206</v>
      </c>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row>
    <row r="80" spans="1:90" x14ac:dyDescent="0.25">
      <c r="A80" s="377">
        <v>43313</v>
      </c>
      <c r="B80" s="134">
        <v>165198</v>
      </c>
      <c r="C80" s="134">
        <v>786</v>
      </c>
      <c r="D80" s="134">
        <v>22286</v>
      </c>
      <c r="E80" s="124">
        <v>120</v>
      </c>
      <c r="F80" s="121">
        <v>29217</v>
      </c>
      <c r="G80" s="122">
        <v>7</v>
      </c>
      <c r="H80" s="123">
        <v>23780</v>
      </c>
      <c r="I80" s="124">
        <v>190</v>
      </c>
      <c r="J80" s="121">
        <v>62313</v>
      </c>
      <c r="K80" s="134">
        <v>400</v>
      </c>
      <c r="L80" s="134">
        <v>45486</v>
      </c>
      <c r="M80" s="122">
        <v>167</v>
      </c>
      <c r="N80" s="121">
        <v>77842</v>
      </c>
      <c r="O80" s="122">
        <v>176</v>
      </c>
      <c r="P80" s="123">
        <v>40371</v>
      </c>
      <c r="Q80" s="124">
        <v>176</v>
      </c>
      <c r="R80" s="121">
        <v>7508</v>
      </c>
      <c r="S80" s="122">
        <v>1</v>
      </c>
      <c r="T80" s="123">
        <v>572836</v>
      </c>
      <c r="U80" s="134">
        <v>1975</v>
      </c>
      <c r="V80" s="134">
        <v>67983</v>
      </c>
      <c r="W80" s="134">
        <v>789</v>
      </c>
      <c r="X80" s="134">
        <v>64357</v>
      </c>
      <c r="Y80" s="134">
        <v>396</v>
      </c>
      <c r="Z80" s="134">
        <v>45063</v>
      </c>
      <c r="AA80" s="134">
        <v>29</v>
      </c>
      <c r="AB80" s="134">
        <v>105302</v>
      </c>
      <c r="AC80" s="134">
        <v>157</v>
      </c>
      <c r="AD80" s="134">
        <v>18828</v>
      </c>
      <c r="AE80" s="134">
        <v>133</v>
      </c>
      <c r="AF80" s="134">
        <v>11835</v>
      </c>
      <c r="AG80" s="134">
        <v>126</v>
      </c>
      <c r="AH80" s="134">
        <v>11505</v>
      </c>
      <c r="AI80" s="134">
        <v>108</v>
      </c>
      <c r="AJ80" s="134">
        <v>13644</v>
      </c>
      <c r="AK80" s="124">
        <v>142</v>
      </c>
      <c r="AL80" s="121">
        <v>787534</v>
      </c>
      <c r="AM80" s="122">
        <v>8522</v>
      </c>
      <c r="AN80" s="121">
        <v>27926</v>
      </c>
      <c r="AO80" s="122">
        <v>21</v>
      </c>
      <c r="AP80" s="123">
        <v>54598</v>
      </c>
      <c r="AQ80" s="124">
        <v>87</v>
      </c>
      <c r="AR80" s="121">
        <v>14745</v>
      </c>
      <c r="AS80" s="122">
        <v>143</v>
      </c>
      <c r="AT80" s="123">
        <v>89499</v>
      </c>
      <c r="AU80" s="124">
        <v>927</v>
      </c>
      <c r="AV80" s="435">
        <v>11624</v>
      </c>
      <c r="AW80" s="436">
        <v>63</v>
      </c>
      <c r="AX80" s="119">
        <f t="shared" si="20"/>
        <v>2371280</v>
      </c>
      <c r="AY80" s="119">
        <f t="shared" si="21"/>
        <v>15641</v>
      </c>
      <c r="AZ80" s="437">
        <f t="shared" ref="AZ80:AZ120" si="23">SUM(AX80:AY80)</f>
        <v>2386921</v>
      </c>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row>
    <row r="81" spans="1:90" x14ac:dyDescent="0.25">
      <c r="A81" s="438">
        <v>43344</v>
      </c>
      <c r="B81" s="439">
        <v>165127</v>
      </c>
      <c r="C81" s="439">
        <v>792</v>
      </c>
      <c r="D81" s="439">
        <v>22288</v>
      </c>
      <c r="E81" s="127">
        <v>120</v>
      </c>
      <c r="F81" s="126">
        <v>29170</v>
      </c>
      <c r="G81" s="131">
        <v>7</v>
      </c>
      <c r="H81" s="130">
        <v>23781</v>
      </c>
      <c r="I81" s="127">
        <v>188</v>
      </c>
      <c r="J81" s="126">
        <v>62375</v>
      </c>
      <c r="K81" s="439">
        <v>400</v>
      </c>
      <c r="L81" s="439">
        <v>45460</v>
      </c>
      <c r="M81" s="131">
        <v>167</v>
      </c>
      <c r="N81" s="126">
        <v>77734</v>
      </c>
      <c r="O81" s="131">
        <v>176</v>
      </c>
      <c r="P81" s="130">
        <v>40296</v>
      </c>
      <c r="Q81" s="127">
        <v>176</v>
      </c>
      <c r="R81" s="126">
        <v>7493</v>
      </c>
      <c r="S81" s="131">
        <v>1</v>
      </c>
      <c r="T81" s="130">
        <v>571168</v>
      </c>
      <c r="U81" s="439">
        <v>1968</v>
      </c>
      <c r="V81" s="439">
        <v>67884</v>
      </c>
      <c r="W81" s="439">
        <v>789</v>
      </c>
      <c r="X81" s="439">
        <v>64412</v>
      </c>
      <c r="Y81" s="439">
        <v>396</v>
      </c>
      <c r="Z81" s="439">
        <v>44961</v>
      </c>
      <c r="AA81" s="439">
        <v>29</v>
      </c>
      <c r="AB81" s="439">
        <v>105454</v>
      </c>
      <c r="AC81" s="439">
        <v>157</v>
      </c>
      <c r="AD81" s="439">
        <v>18776</v>
      </c>
      <c r="AE81" s="439">
        <v>133</v>
      </c>
      <c r="AF81" s="439">
        <v>11875</v>
      </c>
      <c r="AG81" s="439">
        <v>126</v>
      </c>
      <c r="AH81" s="439">
        <v>11550</v>
      </c>
      <c r="AI81" s="439">
        <v>108</v>
      </c>
      <c r="AJ81" s="439">
        <v>13676</v>
      </c>
      <c r="AK81" s="127">
        <v>142</v>
      </c>
      <c r="AL81" s="126">
        <v>785736</v>
      </c>
      <c r="AM81" s="131">
        <v>8535</v>
      </c>
      <c r="AN81" s="126">
        <v>27743</v>
      </c>
      <c r="AO81" s="131">
        <v>21</v>
      </c>
      <c r="AP81" s="130">
        <v>54477</v>
      </c>
      <c r="AQ81" s="127">
        <v>87</v>
      </c>
      <c r="AR81" s="126">
        <v>14682</v>
      </c>
      <c r="AS81" s="131">
        <v>143</v>
      </c>
      <c r="AT81" s="130">
        <v>89429</v>
      </c>
      <c r="AU81" s="127">
        <v>937</v>
      </c>
      <c r="AV81" s="440">
        <v>11621</v>
      </c>
      <c r="AW81" s="441">
        <v>63</v>
      </c>
      <c r="AX81" s="132">
        <f t="shared" si="20"/>
        <v>2367168</v>
      </c>
      <c r="AY81" s="132">
        <f t="shared" si="21"/>
        <v>15661</v>
      </c>
      <c r="AZ81" s="442">
        <f t="shared" si="23"/>
        <v>2382829</v>
      </c>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row>
    <row r="82" spans="1:90" x14ac:dyDescent="0.25">
      <c r="A82" s="377">
        <v>43374</v>
      </c>
      <c r="B82" s="134">
        <v>163146</v>
      </c>
      <c r="C82" s="134">
        <v>792</v>
      </c>
      <c r="D82" s="134">
        <v>22281</v>
      </c>
      <c r="E82" s="124">
        <v>120</v>
      </c>
      <c r="F82" s="121">
        <v>29048</v>
      </c>
      <c r="G82" s="122">
        <v>7</v>
      </c>
      <c r="H82" s="123">
        <v>23751</v>
      </c>
      <c r="I82" s="124">
        <v>188</v>
      </c>
      <c r="J82" s="121">
        <v>62433</v>
      </c>
      <c r="K82" s="134">
        <v>400</v>
      </c>
      <c r="L82" s="134">
        <v>45389</v>
      </c>
      <c r="M82" s="122">
        <v>167</v>
      </c>
      <c r="N82" s="121">
        <v>77351</v>
      </c>
      <c r="O82" s="122">
        <v>174</v>
      </c>
      <c r="P82" s="123">
        <v>40174</v>
      </c>
      <c r="Q82" s="124">
        <v>176</v>
      </c>
      <c r="R82" s="121">
        <v>7494</v>
      </c>
      <c r="S82" s="122">
        <v>1</v>
      </c>
      <c r="T82" s="123">
        <v>569107</v>
      </c>
      <c r="U82" s="134">
        <v>1977</v>
      </c>
      <c r="V82" s="134">
        <v>67825</v>
      </c>
      <c r="W82" s="134">
        <v>787</v>
      </c>
      <c r="X82" s="134">
        <v>64182</v>
      </c>
      <c r="Y82" s="134">
        <v>398</v>
      </c>
      <c r="Z82" s="134">
        <v>44845</v>
      </c>
      <c r="AA82" s="134">
        <v>29</v>
      </c>
      <c r="AB82" s="134">
        <v>105179</v>
      </c>
      <c r="AC82" s="134">
        <v>157</v>
      </c>
      <c r="AD82" s="134">
        <v>18709</v>
      </c>
      <c r="AE82" s="134">
        <v>133</v>
      </c>
      <c r="AF82" s="134">
        <v>11915</v>
      </c>
      <c r="AG82" s="134">
        <v>126</v>
      </c>
      <c r="AH82" s="134">
        <v>11519</v>
      </c>
      <c r="AI82" s="134">
        <v>108</v>
      </c>
      <c r="AJ82" s="134">
        <v>13639</v>
      </c>
      <c r="AK82" s="124">
        <v>142</v>
      </c>
      <c r="AL82" s="121">
        <v>783208</v>
      </c>
      <c r="AM82" s="122">
        <v>8603</v>
      </c>
      <c r="AN82" s="121">
        <v>28012</v>
      </c>
      <c r="AO82" s="122">
        <v>21</v>
      </c>
      <c r="AP82" s="123">
        <v>54282</v>
      </c>
      <c r="AQ82" s="124">
        <v>81</v>
      </c>
      <c r="AR82" s="121">
        <v>14620</v>
      </c>
      <c r="AS82" s="122">
        <v>141</v>
      </c>
      <c r="AT82" s="123">
        <v>89289</v>
      </c>
      <c r="AU82" s="124">
        <v>945</v>
      </c>
      <c r="AV82" s="435">
        <v>11584</v>
      </c>
      <c r="AW82" s="436">
        <v>63</v>
      </c>
      <c r="AX82" s="119">
        <f t="shared" si="20"/>
        <v>2358982</v>
      </c>
      <c r="AY82" s="119">
        <f t="shared" si="21"/>
        <v>15736</v>
      </c>
      <c r="AZ82" s="437">
        <f t="shared" si="23"/>
        <v>2374718</v>
      </c>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row>
    <row r="83" spans="1:90" x14ac:dyDescent="0.25">
      <c r="A83" s="377">
        <v>43405</v>
      </c>
      <c r="B83" s="134">
        <v>163120</v>
      </c>
      <c r="C83" s="134">
        <v>789</v>
      </c>
      <c r="D83" s="134">
        <v>22256</v>
      </c>
      <c r="E83" s="124">
        <v>120</v>
      </c>
      <c r="F83" s="121">
        <v>28978</v>
      </c>
      <c r="G83" s="122">
        <v>7</v>
      </c>
      <c r="H83" s="123">
        <v>23806</v>
      </c>
      <c r="I83" s="124">
        <v>188</v>
      </c>
      <c r="J83" s="121">
        <v>62549</v>
      </c>
      <c r="K83" s="134">
        <v>400</v>
      </c>
      <c r="L83" s="134">
        <v>45277</v>
      </c>
      <c r="M83" s="122">
        <v>167</v>
      </c>
      <c r="N83" s="121">
        <v>77146</v>
      </c>
      <c r="O83" s="122">
        <v>174</v>
      </c>
      <c r="P83" s="123">
        <v>40029</v>
      </c>
      <c r="Q83" s="124">
        <v>176</v>
      </c>
      <c r="R83" s="121">
        <v>7450</v>
      </c>
      <c r="S83" s="122">
        <v>1</v>
      </c>
      <c r="T83" s="123">
        <v>567119</v>
      </c>
      <c r="U83" s="134">
        <v>1965</v>
      </c>
      <c r="V83" s="134">
        <v>67826</v>
      </c>
      <c r="W83" s="134">
        <v>784</v>
      </c>
      <c r="X83" s="134">
        <v>63983</v>
      </c>
      <c r="Y83" s="134">
        <v>403</v>
      </c>
      <c r="Z83" s="134">
        <v>44687</v>
      </c>
      <c r="AA83" s="134">
        <v>29</v>
      </c>
      <c r="AB83" s="134">
        <v>104839</v>
      </c>
      <c r="AC83" s="134">
        <v>157</v>
      </c>
      <c r="AD83" s="134">
        <v>18624</v>
      </c>
      <c r="AE83" s="134">
        <v>134</v>
      </c>
      <c r="AF83" s="134">
        <v>11882</v>
      </c>
      <c r="AG83" s="134">
        <v>126</v>
      </c>
      <c r="AH83" s="134">
        <v>11481</v>
      </c>
      <c r="AI83" s="134">
        <v>108</v>
      </c>
      <c r="AJ83" s="134">
        <v>13667</v>
      </c>
      <c r="AK83" s="124">
        <v>142</v>
      </c>
      <c r="AL83" s="121">
        <v>780863</v>
      </c>
      <c r="AM83" s="122">
        <v>8651</v>
      </c>
      <c r="AN83" s="121">
        <v>28020</v>
      </c>
      <c r="AO83" s="122">
        <v>21</v>
      </c>
      <c r="AP83" s="123">
        <v>54032</v>
      </c>
      <c r="AQ83" s="124">
        <v>81</v>
      </c>
      <c r="AR83" s="121">
        <v>14518</v>
      </c>
      <c r="AS83" s="122">
        <v>141</v>
      </c>
      <c r="AT83" s="123">
        <v>89212</v>
      </c>
      <c r="AU83" s="124">
        <v>954</v>
      </c>
      <c r="AV83" s="435">
        <v>11532</v>
      </c>
      <c r="AW83" s="436">
        <v>63</v>
      </c>
      <c r="AX83" s="119">
        <f t="shared" si="20"/>
        <v>2352896</v>
      </c>
      <c r="AY83" s="119">
        <f t="shared" si="21"/>
        <v>15781</v>
      </c>
      <c r="AZ83" s="437">
        <f t="shared" si="23"/>
        <v>2368677</v>
      </c>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row>
    <row r="84" spans="1:90" ht="15.75" thickBot="1" x14ac:dyDescent="0.3">
      <c r="A84" s="421">
        <v>43435</v>
      </c>
      <c r="B84" s="422">
        <v>163006</v>
      </c>
      <c r="C84" s="422">
        <v>789</v>
      </c>
      <c r="D84" s="422">
        <v>22206</v>
      </c>
      <c r="E84" s="423">
        <v>120</v>
      </c>
      <c r="F84" s="424">
        <v>28850</v>
      </c>
      <c r="G84" s="425">
        <v>7</v>
      </c>
      <c r="H84" s="426">
        <v>23688</v>
      </c>
      <c r="I84" s="423">
        <v>187</v>
      </c>
      <c r="J84" s="424">
        <v>62610</v>
      </c>
      <c r="K84" s="422">
        <v>398</v>
      </c>
      <c r="L84" s="422">
        <v>45205</v>
      </c>
      <c r="M84" s="425">
        <v>167</v>
      </c>
      <c r="N84" s="424">
        <v>76856</v>
      </c>
      <c r="O84" s="425">
        <v>174</v>
      </c>
      <c r="P84" s="426">
        <v>39930</v>
      </c>
      <c r="Q84" s="423">
        <v>176</v>
      </c>
      <c r="R84" s="424">
        <v>7424</v>
      </c>
      <c r="S84" s="425">
        <v>1</v>
      </c>
      <c r="T84" s="426">
        <v>564810</v>
      </c>
      <c r="U84" s="422">
        <v>1935</v>
      </c>
      <c r="V84" s="422">
        <v>67604</v>
      </c>
      <c r="W84" s="422">
        <v>778</v>
      </c>
      <c r="X84" s="422">
        <v>63813</v>
      </c>
      <c r="Y84" s="422">
        <v>401</v>
      </c>
      <c r="Z84" s="422">
        <v>44569</v>
      </c>
      <c r="AA84" s="422">
        <v>29</v>
      </c>
      <c r="AB84" s="422">
        <v>104539</v>
      </c>
      <c r="AC84" s="422">
        <v>157</v>
      </c>
      <c r="AD84" s="422">
        <v>18538</v>
      </c>
      <c r="AE84" s="422">
        <v>134</v>
      </c>
      <c r="AF84" s="422">
        <v>11876</v>
      </c>
      <c r="AG84" s="422">
        <v>126</v>
      </c>
      <c r="AH84" s="422">
        <v>11500</v>
      </c>
      <c r="AI84" s="422">
        <v>108</v>
      </c>
      <c r="AJ84" s="422">
        <v>13731</v>
      </c>
      <c r="AK84" s="423">
        <v>142</v>
      </c>
      <c r="AL84" s="424">
        <v>777625</v>
      </c>
      <c r="AM84" s="425">
        <v>8545</v>
      </c>
      <c r="AN84" s="424">
        <v>27906</v>
      </c>
      <c r="AO84" s="425">
        <v>21</v>
      </c>
      <c r="AP84" s="426">
        <v>53695</v>
      </c>
      <c r="AQ84" s="423">
        <v>81</v>
      </c>
      <c r="AR84" s="424">
        <v>14480</v>
      </c>
      <c r="AS84" s="425">
        <v>141</v>
      </c>
      <c r="AT84" s="426">
        <v>89004</v>
      </c>
      <c r="AU84" s="423">
        <v>946</v>
      </c>
      <c r="AV84" s="427">
        <v>11490</v>
      </c>
      <c r="AW84" s="428">
        <v>63</v>
      </c>
      <c r="AX84" s="429">
        <f t="shared" si="20"/>
        <v>2344955</v>
      </c>
      <c r="AY84" s="429">
        <f t="shared" si="21"/>
        <v>15626</v>
      </c>
      <c r="AZ84" s="430">
        <f t="shared" si="23"/>
        <v>2360581</v>
      </c>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row>
    <row r="85" spans="1:90" ht="15.75" thickBot="1" x14ac:dyDescent="0.3">
      <c r="A85" s="378">
        <v>43466</v>
      </c>
      <c r="B85" s="317">
        <v>162911</v>
      </c>
      <c r="C85" s="317">
        <v>789</v>
      </c>
      <c r="D85" s="317">
        <v>22191</v>
      </c>
      <c r="E85" s="318">
        <v>120</v>
      </c>
      <c r="F85" s="325">
        <v>28690</v>
      </c>
      <c r="G85" s="326">
        <v>5</v>
      </c>
      <c r="H85" s="316">
        <v>23510</v>
      </c>
      <c r="I85" s="318">
        <v>187</v>
      </c>
      <c r="J85" s="325">
        <v>62204</v>
      </c>
      <c r="K85" s="317">
        <v>396</v>
      </c>
      <c r="L85" s="317">
        <v>45198</v>
      </c>
      <c r="M85" s="326">
        <v>167</v>
      </c>
      <c r="N85" s="325">
        <v>76304</v>
      </c>
      <c r="O85" s="326">
        <v>178</v>
      </c>
      <c r="P85" s="316">
        <v>39819</v>
      </c>
      <c r="Q85" s="318">
        <v>172</v>
      </c>
      <c r="R85" s="325">
        <v>7389</v>
      </c>
      <c r="S85" s="326">
        <v>1</v>
      </c>
      <c r="T85" s="316">
        <v>562305</v>
      </c>
      <c r="U85" s="317">
        <v>1917</v>
      </c>
      <c r="V85" s="317">
        <v>67485</v>
      </c>
      <c r="W85" s="317">
        <v>776</v>
      </c>
      <c r="X85" s="317">
        <v>63356</v>
      </c>
      <c r="Y85" s="317">
        <v>396</v>
      </c>
      <c r="Z85" s="317">
        <v>44348</v>
      </c>
      <c r="AA85" s="317">
        <v>29</v>
      </c>
      <c r="AB85" s="317">
        <v>104260</v>
      </c>
      <c r="AC85" s="317">
        <v>153</v>
      </c>
      <c r="AD85" s="317">
        <v>18298</v>
      </c>
      <c r="AE85" s="317">
        <v>132</v>
      </c>
      <c r="AF85" s="317">
        <v>11995</v>
      </c>
      <c r="AG85" s="317">
        <v>123</v>
      </c>
      <c r="AH85" s="317">
        <v>11444</v>
      </c>
      <c r="AI85" s="317">
        <v>108</v>
      </c>
      <c r="AJ85" s="317">
        <v>13664</v>
      </c>
      <c r="AK85" s="318">
        <v>142</v>
      </c>
      <c r="AL85" s="325">
        <v>773230</v>
      </c>
      <c r="AM85" s="326">
        <v>8480</v>
      </c>
      <c r="AN85" s="325">
        <v>27852</v>
      </c>
      <c r="AO85" s="326">
        <v>21</v>
      </c>
      <c r="AP85" s="316">
        <v>53269</v>
      </c>
      <c r="AQ85" s="318">
        <v>81</v>
      </c>
      <c r="AR85" s="325">
        <v>14417</v>
      </c>
      <c r="AS85" s="326">
        <v>141</v>
      </c>
      <c r="AT85" s="316">
        <v>88771</v>
      </c>
      <c r="AU85" s="318">
        <v>941</v>
      </c>
      <c r="AV85" s="381">
        <v>11412</v>
      </c>
      <c r="AW85" s="382">
        <v>63</v>
      </c>
      <c r="AX85" s="443">
        <f t="shared" si="20"/>
        <v>2334322</v>
      </c>
      <c r="AY85" s="319">
        <f t="shared" si="21"/>
        <v>15518</v>
      </c>
      <c r="AZ85" s="380">
        <f t="shared" si="23"/>
        <v>2349840</v>
      </c>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row>
    <row r="86" spans="1:90" ht="15.75" thickBot="1" x14ac:dyDescent="0.3">
      <c r="A86" s="378">
        <v>43497</v>
      </c>
      <c r="B86" s="317">
        <v>162725</v>
      </c>
      <c r="C86" s="317">
        <v>785</v>
      </c>
      <c r="D86" s="317">
        <v>22193</v>
      </c>
      <c r="E86" s="318">
        <v>120</v>
      </c>
      <c r="F86" s="325">
        <v>28646</v>
      </c>
      <c r="G86" s="326">
        <v>5</v>
      </c>
      <c r="H86" s="316">
        <v>23497</v>
      </c>
      <c r="I86" s="318">
        <v>187</v>
      </c>
      <c r="J86" s="325">
        <v>62115</v>
      </c>
      <c r="K86" s="317">
        <v>396</v>
      </c>
      <c r="L86" s="317">
        <v>45031</v>
      </c>
      <c r="M86" s="326">
        <v>167</v>
      </c>
      <c r="N86" s="325">
        <v>76161</v>
      </c>
      <c r="O86" s="326">
        <v>176</v>
      </c>
      <c r="P86" s="316">
        <v>39673</v>
      </c>
      <c r="Q86" s="318">
        <v>172</v>
      </c>
      <c r="R86" s="325">
        <v>7359</v>
      </c>
      <c r="S86" s="326">
        <v>1</v>
      </c>
      <c r="T86" s="316">
        <v>560784</v>
      </c>
      <c r="U86" s="317">
        <v>1909</v>
      </c>
      <c r="V86" s="317">
        <v>67403</v>
      </c>
      <c r="W86" s="317">
        <v>773</v>
      </c>
      <c r="X86" s="317">
        <v>63259</v>
      </c>
      <c r="Y86" s="317">
        <v>392</v>
      </c>
      <c r="Z86" s="317">
        <v>44211</v>
      </c>
      <c r="AA86" s="317">
        <v>29</v>
      </c>
      <c r="AB86" s="317">
        <v>104186</v>
      </c>
      <c r="AC86" s="317">
        <v>153</v>
      </c>
      <c r="AD86" s="317">
        <v>18305</v>
      </c>
      <c r="AE86" s="317">
        <v>132</v>
      </c>
      <c r="AF86" s="317">
        <v>12037</v>
      </c>
      <c r="AG86" s="317">
        <v>123</v>
      </c>
      <c r="AH86" s="317">
        <v>11413</v>
      </c>
      <c r="AI86" s="317">
        <v>108</v>
      </c>
      <c r="AJ86" s="317">
        <v>13603</v>
      </c>
      <c r="AK86" s="318">
        <v>142</v>
      </c>
      <c r="AL86" s="325">
        <v>771157</v>
      </c>
      <c r="AM86" s="326">
        <v>8471</v>
      </c>
      <c r="AN86" s="325">
        <v>27770</v>
      </c>
      <c r="AO86" s="326">
        <v>21</v>
      </c>
      <c r="AP86" s="316">
        <v>53221</v>
      </c>
      <c r="AQ86" s="318">
        <v>81</v>
      </c>
      <c r="AR86" s="325">
        <v>14386</v>
      </c>
      <c r="AS86" s="326">
        <v>141</v>
      </c>
      <c r="AT86" s="316">
        <v>88726</v>
      </c>
      <c r="AU86" s="318">
        <v>949</v>
      </c>
      <c r="AV86" s="381">
        <v>11386</v>
      </c>
      <c r="AW86" s="382">
        <v>63</v>
      </c>
      <c r="AX86" s="443">
        <f t="shared" si="20"/>
        <v>2329247</v>
      </c>
      <c r="AY86" s="319">
        <f t="shared" si="21"/>
        <v>15496</v>
      </c>
      <c r="AZ86" s="380">
        <f t="shared" si="23"/>
        <v>2344743</v>
      </c>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row>
    <row r="87" spans="1:90" ht="15.75" thickBot="1" x14ac:dyDescent="0.3">
      <c r="A87" s="378">
        <v>43525</v>
      </c>
      <c r="B87" s="317">
        <v>162608</v>
      </c>
      <c r="C87" s="317">
        <v>785</v>
      </c>
      <c r="D87" s="317">
        <v>22231</v>
      </c>
      <c r="E87" s="318">
        <v>120</v>
      </c>
      <c r="F87" s="325">
        <v>28518</v>
      </c>
      <c r="G87" s="326">
        <v>5</v>
      </c>
      <c r="H87" s="316">
        <v>23488</v>
      </c>
      <c r="I87" s="318">
        <v>165</v>
      </c>
      <c r="J87" s="325">
        <v>61968</v>
      </c>
      <c r="K87" s="317">
        <v>396</v>
      </c>
      <c r="L87" s="317">
        <v>44906</v>
      </c>
      <c r="M87" s="326">
        <v>166</v>
      </c>
      <c r="N87" s="325">
        <v>75816</v>
      </c>
      <c r="O87" s="326">
        <v>174</v>
      </c>
      <c r="P87" s="316">
        <v>39621</v>
      </c>
      <c r="Q87" s="318">
        <v>170</v>
      </c>
      <c r="R87" s="325">
        <v>7357</v>
      </c>
      <c r="S87" s="326">
        <v>1</v>
      </c>
      <c r="T87" s="316">
        <v>559127</v>
      </c>
      <c r="U87" s="317">
        <v>1898</v>
      </c>
      <c r="V87" s="317">
        <v>67254</v>
      </c>
      <c r="W87" s="317">
        <v>767</v>
      </c>
      <c r="X87" s="317">
        <v>63019</v>
      </c>
      <c r="Y87" s="317">
        <v>386</v>
      </c>
      <c r="Z87" s="317">
        <v>44078</v>
      </c>
      <c r="AA87" s="317">
        <v>29</v>
      </c>
      <c r="AB87" s="317">
        <v>103954</v>
      </c>
      <c r="AC87" s="317">
        <v>152</v>
      </c>
      <c r="AD87" s="317">
        <v>18204</v>
      </c>
      <c r="AE87" s="317">
        <v>132</v>
      </c>
      <c r="AF87" s="317">
        <v>11860</v>
      </c>
      <c r="AG87" s="317">
        <v>123</v>
      </c>
      <c r="AH87" s="317">
        <v>11405</v>
      </c>
      <c r="AI87" s="317">
        <v>108</v>
      </c>
      <c r="AJ87" s="317">
        <v>13594</v>
      </c>
      <c r="AK87" s="318">
        <v>141</v>
      </c>
      <c r="AL87" s="325">
        <v>768730</v>
      </c>
      <c r="AM87" s="326">
        <v>8452</v>
      </c>
      <c r="AN87" s="325">
        <v>27570</v>
      </c>
      <c r="AO87" s="326">
        <v>21</v>
      </c>
      <c r="AP87" s="316">
        <v>52956</v>
      </c>
      <c r="AQ87" s="318">
        <v>81</v>
      </c>
      <c r="AR87" s="325">
        <v>14342</v>
      </c>
      <c r="AS87" s="326">
        <v>140</v>
      </c>
      <c r="AT87" s="316">
        <v>88529</v>
      </c>
      <c r="AU87" s="318">
        <v>951</v>
      </c>
      <c r="AV87" s="381">
        <v>11310</v>
      </c>
      <c r="AW87" s="382">
        <v>63</v>
      </c>
      <c r="AX87" s="443">
        <f t="shared" si="20"/>
        <v>2322445</v>
      </c>
      <c r="AY87" s="319">
        <f t="shared" si="21"/>
        <v>15426</v>
      </c>
      <c r="AZ87" s="380">
        <f t="shared" si="23"/>
        <v>2337871</v>
      </c>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row>
    <row r="88" spans="1:90" ht="15.75" thickBot="1" x14ac:dyDescent="0.3">
      <c r="A88" s="378">
        <v>43556</v>
      </c>
      <c r="B88" s="317">
        <v>162444</v>
      </c>
      <c r="C88" s="317">
        <v>819</v>
      </c>
      <c r="D88" s="317">
        <v>22192</v>
      </c>
      <c r="E88" s="318">
        <v>120</v>
      </c>
      <c r="F88" s="325">
        <v>28337</v>
      </c>
      <c r="G88" s="326">
        <v>5</v>
      </c>
      <c r="H88" s="316">
        <v>23366</v>
      </c>
      <c r="I88" s="318">
        <v>164</v>
      </c>
      <c r="J88" s="325">
        <v>61745</v>
      </c>
      <c r="K88" s="317">
        <v>396</v>
      </c>
      <c r="L88" s="317">
        <v>44705</v>
      </c>
      <c r="M88" s="326">
        <v>166</v>
      </c>
      <c r="N88" s="325">
        <v>75505</v>
      </c>
      <c r="O88" s="326">
        <v>174</v>
      </c>
      <c r="P88" s="316">
        <v>39455</v>
      </c>
      <c r="Q88" s="318">
        <v>170</v>
      </c>
      <c r="R88" s="325">
        <v>7339</v>
      </c>
      <c r="S88" s="326">
        <v>1</v>
      </c>
      <c r="T88" s="316">
        <v>556489</v>
      </c>
      <c r="U88" s="317">
        <v>1882</v>
      </c>
      <c r="V88" s="317">
        <v>66904</v>
      </c>
      <c r="W88" s="317">
        <v>733</v>
      </c>
      <c r="X88" s="317">
        <v>62755</v>
      </c>
      <c r="Y88" s="317">
        <v>383</v>
      </c>
      <c r="Z88" s="317">
        <v>43907</v>
      </c>
      <c r="AA88" s="317">
        <v>29</v>
      </c>
      <c r="AB88" s="317">
        <v>103529</v>
      </c>
      <c r="AC88" s="317">
        <v>152</v>
      </c>
      <c r="AD88" s="317">
        <v>18053</v>
      </c>
      <c r="AE88" s="317">
        <v>132</v>
      </c>
      <c r="AF88" s="317">
        <v>11785</v>
      </c>
      <c r="AG88" s="317">
        <v>123</v>
      </c>
      <c r="AH88" s="317">
        <v>11572</v>
      </c>
      <c r="AI88" s="317">
        <v>108</v>
      </c>
      <c r="AJ88" s="317">
        <v>13603</v>
      </c>
      <c r="AK88" s="318">
        <v>141</v>
      </c>
      <c r="AL88" s="325">
        <v>765205</v>
      </c>
      <c r="AM88" s="326">
        <v>8435</v>
      </c>
      <c r="AN88" s="325">
        <v>27421</v>
      </c>
      <c r="AO88" s="326">
        <v>21</v>
      </c>
      <c r="AP88" s="316">
        <v>52677</v>
      </c>
      <c r="AQ88" s="318">
        <v>78</v>
      </c>
      <c r="AR88" s="325">
        <v>14087</v>
      </c>
      <c r="AS88" s="326">
        <v>140</v>
      </c>
      <c r="AT88" s="316">
        <v>88400</v>
      </c>
      <c r="AU88" s="318">
        <v>950</v>
      </c>
      <c r="AV88" s="381">
        <v>11218</v>
      </c>
      <c r="AW88" s="382">
        <v>62</v>
      </c>
      <c r="AX88" s="443">
        <f t="shared" si="20"/>
        <v>2312693</v>
      </c>
      <c r="AY88" s="319">
        <f t="shared" si="21"/>
        <v>15384</v>
      </c>
      <c r="AZ88" s="380">
        <f t="shared" si="23"/>
        <v>2328077</v>
      </c>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row>
    <row r="89" spans="1:90" ht="15.75" thickBot="1" x14ac:dyDescent="0.3">
      <c r="A89" s="378">
        <v>43586</v>
      </c>
      <c r="B89" s="317">
        <v>162236</v>
      </c>
      <c r="C89" s="317">
        <v>787</v>
      </c>
      <c r="D89" s="317">
        <v>22250</v>
      </c>
      <c r="E89" s="318">
        <v>120</v>
      </c>
      <c r="F89" s="325">
        <v>28118</v>
      </c>
      <c r="G89" s="326">
        <v>4</v>
      </c>
      <c r="H89" s="316">
        <v>23248</v>
      </c>
      <c r="I89" s="318">
        <v>164</v>
      </c>
      <c r="J89" s="325">
        <v>61624</v>
      </c>
      <c r="K89" s="317">
        <v>396</v>
      </c>
      <c r="L89" s="317">
        <v>44513</v>
      </c>
      <c r="M89" s="326">
        <v>166</v>
      </c>
      <c r="N89" s="325">
        <v>74874</v>
      </c>
      <c r="O89" s="326">
        <v>176</v>
      </c>
      <c r="P89" s="316">
        <v>39136</v>
      </c>
      <c r="Q89" s="318">
        <v>170</v>
      </c>
      <c r="R89" s="325">
        <v>7296</v>
      </c>
      <c r="S89" s="326">
        <v>1</v>
      </c>
      <c r="T89" s="316">
        <v>553131</v>
      </c>
      <c r="U89" s="317">
        <v>1888</v>
      </c>
      <c r="V89" s="317">
        <v>66580</v>
      </c>
      <c r="W89" s="317">
        <v>762</v>
      </c>
      <c r="X89" s="317">
        <v>62486</v>
      </c>
      <c r="Y89" s="317">
        <v>384</v>
      </c>
      <c r="Z89" s="317">
        <v>43661</v>
      </c>
      <c r="AA89" s="317">
        <v>29</v>
      </c>
      <c r="AB89" s="317">
        <v>102933</v>
      </c>
      <c r="AC89" s="317">
        <v>152</v>
      </c>
      <c r="AD89" s="317">
        <v>17883</v>
      </c>
      <c r="AE89" s="317">
        <v>132</v>
      </c>
      <c r="AF89" s="317">
        <v>11723</v>
      </c>
      <c r="AG89" s="317">
        <v>125</v>
      </c>
      <c r="AH89" s="317">
        <v>11689</v>
      </c>
      <c r="AI89" s="317">
        <v>108</v>
      </c>
      <c r="AJ89" s="317">
        <v>13514</v>
      </c>
      <c r="AK89" s="318">
        <v>141</v>
      </c>
      <c r="AL89" s="325">
        <v>761168</v>
      </c>
      <c r="AM89" s="326">
        <v>8430</v>
      </c>
      <c r="AN89" s="325">
        <v>27180</v>
      </c>
      <c r="AO89" s="326">
        <v>21</v>
      </c>
      <c r="AP89" s="316">
        <v>52243</v>
      </c>
      <c r="AQ89" s="318">
        <v>78</v>
      </c>
      <c r="AR89" s="325">
        <v>13919</v>
      </c>
      <c r="AS89" s="326">
        <v>140</v>
      </c>
      <c r="AT89" s="316">
        <v>88147</v>
      </c>
      <c r="AU89" s="318">
        <v>954</v>
      </c>
      <c r="AV89" s="381">
        <v>11164</v>
      </c>
      <c r="AW89" s="382">
        <v>62</v>
      </c>
      <c r="AX89" s="443">
        <f t="shared" si="20"/>
        <v>2300716</v>
      </c>
      <c r="AY89" s="319">
        <f t="shared" si="21"/>
        <v>15390</v>
      </c>
      <c r="AZ89" s="380">
        <f t="shared" si="23"/>
        <v>2316106</v>
      </c>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row>
    <row r="90" spans="1:90" ht="15.75" thickBot="1" x14ac:dyDescent="0.3">
      <c r="A90" s="378">
        <v>43617</v>
      </c>
      <c r="B90" s="317">
        <v>161966</v>
      </c>
      <c r="C90" s="317">
        <v>786</v>
      </c>
      <c r="D90" s="317">
        <v>22246</v>
      </c>
      <c r="E90" s="318">
        <v>120</v>
      </c>
      <c r="F90" s="325">
        <v>27901</v>
      </c>
      <c r="G90" s="326">
        <v>4</v>
      </c>
      <c r="H90" s="316">
        <v>23242</v>
      </c>
      <c r="I90" s="318">
        <v>163</v>
      </c>
      <c r="J90" s="325">
        <v>61417</v>
      </c>
      <c r="K90" s="317">
        <v>395</v>
      </c>
      <c r="L90" s="317">
        <v>44427</v>
      </c>
      <c r="M90" s="326">
        <v>166</v>
      </c>
      <c r="N90" s="325">
        <v>73856</v>
      </c>
      <c r="O90" s="326">
        <v>176</v>
      </c>
      <c r="P90" s="316">
        <v>38852</v>
      </c>
      <c r="Q90" s="318">
        <v>170</v>
      </c>
      <c r="R90" s="325">
        <v>7261</v>
      </c>
      <c r="S90" s="326">
        <v>1</v>
      </c>
      <c r="T90" s="316">
        <v>520618</v>
      </c>
      <c r="U90" s="317">
        <v>4023</v>
      </c>
      <c r="V90" s="317">
        <v>66297</v>
      </c>
      <c r="W90" s="317">
        <v>757</v>
      </c>
      <c r="X90" s="317">
        <v>62193</v>
      </c>
      <c r="Y90" s="317">
        <v>384</v>
      </c>
      <c r="Z90" s="317">
        <v>43419</v>
      </c>
      <c r="AA90" s="317">
        <v>29</v>
      </c>
      <c r="AB90" s="317">
        <v>102424</v>
      </c>
      <c r="AC90" s="317">
        <v>152</v>
      </c>
      <c r="AD90" s="317">
        <v>17806</v>
      </c>
      <c r="AE90" s="317">
        <v>132</v>
      </c>
      <c r="AF90" s="317">
        <v>11711</v>
      </c>
      <c r="AG90" s="317">
        <v>125</v>
      </c>
      <c r="AH90" s="317">
        <v>11487</v>
      </c>
      <c r="AI90" s="317">
        <v>108</v>
      </c>
      <c r="AJ90" s="317">
        <v>13430</v>
      </c>
      <c r="AK90" s="318">
        <v>141</v>
      </c>
      <c r="AL90" s="325">
        <v>786105</v>
      </c>
      <c r="AM90" s="326">
        <v>6272</v>
      </c>
      <c r="AN90" s="325">
        <v>27071</v>
      </c>
      <c r="AO90" s="326">
        <v>21</v>
      </c>
      <c r="AP90" s="316">
        <v>51875</v>
      </c>
      <c r="AQ90" s="318">
        <v>77</v>
      </c>
      <c r="AR90" s="325">
        <v>13739</v>
      </c>
      <c r="AS90" s="326">
        <v>140</v>
      </c>
      <c r="AT90" s="316">
        <v>87886</v>
      </c>
      <c r="AU90" s="318">
        <v>944</v>
      </c>
      <c r="AV90" s="381">
        <v>11055</v>
      </c>
      <c r="AW90" s="382">
        <v>62</v>
      </c>
      <c r="AX90" s="443">
        <f t="shared" si="20"/>
        <v>2288284</v>
      </c>
      <c r="AY90" s="319">
        <f t="shared" si="21"/>
        <v>15348</v>
      </c>
      <c r="AZ90" s="380">
        <f t="shared" si="23"/>
        <v>2303632</v>
      </c>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row>
    <row r="91" spans="1:90" ht="15.75" thickBot="1" x14ac:dyDescent="0.3">
      <c r="A91" s="378">
        <v>43647</v>
      </c>
      <c r="B91" s="317">
        <v>161700</v>
      </c>
      <c r="C91" s="317">
        <v>792</v>
      </c>
      <c r="D91" s="317">
        <v>22150</v>
      </c>
      <c r="E91" s="318">
        <v>120</v>
      </c>
      <c r="F91" s="325">
        <v>27660</v>
      </c>
      <c r="G91" s="326">
        <v>4</v>
      </c>
      <c r="H91" s="316">
        <v>23086</v>
      </c>
      <c r="I91" s="318">
        <v>163</v>
      </c>
      <c r="J91" s="325">
        <v>61099</v>
      </c>
      <c r="K91" s="317">
        <v>394</v>
      </c>
      <c r="L91" s="317">
        <v>44060</v>
      </c>
      <c r="M91" s="326">
        <v>166</v>
      </c>
      <c r="N91" s="325">
        <v>72881</v>
      </c>
      <c r="O91" s="326">
        <v>175</v>
      </c>
      <c r="P91" s="316">
        <v>38427</v>
      </c>
      <c r="Q91" s="318">
        <v>170</v>
      </c>
      <c r="R91" s="325">
        <v>7221</v>
      </c>
      <c r="S91" s="326">
        <v>1</v>
      </c>
      <c r="T91" s="316">
        <v>545716</v>
      </c>
      <c r="U91" s="317">
        <v>1910</v>
      </c>
      <c r="V91" s="317">
        <v>65884</v>
      </c>
      <c r="W91" s="317">
        <v>768</v>
      </c>
      <c r="X91" s="317">
        <v>61865</v>
      </c>
      <c r="Y91" s="317">
        <v>382</v>
      </c>
      <c r="Z91" s="317">
        <v>43093</v>
      </c>
      <c r="AA91" s="317">
        <v>29</v>
      </c>
      <c r="AB91" s="317">
        <v>101414</v>
      </c>
      <c r="AC91" s="317">
        <v>154</v>
      </c>
      <c r="AD91" s="317">
        <v>17613</v>
      </c>
      <c r="AE91" s="317">
        <v>132</v>
      </c>
      <c r="AF91" s="317">
        <v>11595</v>
      </c>
      <c r="AG91" s="317">
        <v>125</v>
      </c>
      <c r="AH91" s="317">
        <v>11299</v>
      </c>
      <c r="AI91" s="317">
        <v>108</v>
      </c>
      <c r="AJ91" s="317">
        <v>13303</v>
      </c>
      <c r="AK91" s="318">
        <v>141</v>
      </c>
      <c r="AL91" s="325">
        <v>752104</v>
      </c>
      <c r="AM91" s="326">
        <v>8419</v>
      </c>
      <c r="AN91" s="325">
        <v>26743</v>
      </c>
      <c r="AO91" s="326">
        <v>21</v>
      </c>
      <c r="AP91" s="316">
        <v>51154</v>
      </c>
      <c r="AQ91" s="318">
        <v>73</v>
      </c>
      <c r="AR91" s="325">
        <v>13574</v>
      </c>
      <c r="AS91" s="326">
        <v>140</v>
      </c>
      <c r="AT91" s="316">
        <v>87455</v>
      </c>
      <c r="AU91" s="318">
        <v>955</v>
      </c>
      <c r="AV91" s="381">
        <v>10950</v>
      </c>
      <c r="AW91" s="382">
        <v>62</v>
      </c>
      <c r="AX91" s="443">
        <f t="shared" si="20"/>
        <v>2272046</v>
      </c>
      <c r="AY91" s="319">
        <f t="shared" si="21"/>
        <v>15404</v>
      </c>
      <c r="AZ91" s="380">
        <f t="shared" si="23"/>
        <v>2287450</v>
      </c>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row>
    <row r="92" spans="1:90" ht="15.75" thickBot="1" x14ac:dyDescent="0.3">
      <c r="A92" s="378">
        <v>43678</v>
      </c>
      <c r="B92" s="317">
        <v>161395</v>
      </c>
      <c r="C92" s="317">
        <v>790</v>
      </c>
      <c r="D92" s="317">
        <v>21934</v>
      </c>
      <c r="E92" s="318">
        <v>120</v>
      </c>
      <c r="F92" s="325">
        <v>27433</v>
      </c>
      <c r="G92" s="326">
        <v>4</v>
      </c>
      <c r="H92" s="316">
        <v>22720</v>
      </c>
      <c r="I92" s="318">
        <v>162</v>
      </c>
      <c r="J92" s="325">
        <v>60651</v>
      </c>
      <c r="K92" s="317">
        <v>394</v>
      </c>
      <c r="L92" s="317">
        <v>43625</v>
      </c>
      <c r="M92" s="326">
        <v>166</v>
      </c>
      <c r="N92" s="325">
        <v>72047</v>
      </c>
      <c r="O92" s="326">
        <v>173</v>
      </c>
      <c r="P92" s="316">
        <v>37949</v>
      </c>
      <c r="Q92" s="318">
        <v>169</v>
      </c>
      <c r="R92" s="325">
        <v>7170</v>
      </c>
      <c r="S92" s="326">
        <v>1</v>
      </c>
      <c r="T92" s="316">
        <v>540404</v>
      </c>
      <c r="U92" s="317">
        <v>1881</v>
      </c>
      <c r="V92" s="317">
        <v>65423</v>
      </c>
      <c r="W92" s="317">
        <v>764</v>
      </c>
      <c r="X92" s="317">
        <v>61373</v>
      </c>
      <c r="Y92" s="317">
        <v>374</v>
      </c>
      <c r="Z92" s="317">
        <v>42562</v>
      </c>
      <c r="AA92" s="317">
        <v>29</v>
      </c>
      <c r="AB92" s="317">
        <v>100758</v>
      </c>
      <c r="AC92" s="317">
        <v>150</v>
      </c>
      <c r="AD92" s="317">
        <v>17411</v>
      </c>
      <c r="AE92" s="317">
        <v>132</v>
      </c>
      <c r="AF92" s="317">
        <v>11400</v>
      </c>
      <c r="AG92" s="317">
        <v>125</v>
      </c>
      <c r="AH92" s="317">
        <v>11136</v>
      </c>
      <c r="AI92" s="317">
        <v>108</v>
      </c>
      <c r="AJ92" s="317">
        <v>13125</v>
      </c>
      <c r="AK92" s="318">
        <v>141</v>
      </c>
      <c r="AL92" s="325">
        <v>745225</v>
      </c>
      <c r="AM92" s="326">
        <v>8389</v>
      </c>
      <c r="AN92" s="325">
        <v>26426</v>
      </c>
      <c r="AO92" s="326">
        <v>21</v>
      </c>
      <c r="AP92" s="316">
        <v>50367</v>
      </c>
      <c r="AQ92" s="318">
        <v>72</v>
      </c>
      <c r="AR92" s="325">
        <v>13318</v>
      </c>
      <c r="AS92" s="326">
        <v>140</v>
      </c>
      <c r="AT92" s="316">
        <v>86748</v>
      </c>
      <c r="AU92" s="318">
        <v>960</v>
      </c>
      <c r="AV92" s="381">
        <v>10836</v>
      </c>
      <c r="AW92" s="382">
        <v>62</v>
      </c>
      <c r="AX92" s="443">
        <f t="shared" si="20"/>
        <v>2251436</v>
      </c>
      <c r="AY92" s="319">
        <f t="shared" si="21"/>
        <v>15327</v>
      </c>
      <c r="AZ92" s="380">
        <f t="shared" si="23"/>
        <v>2266763</v>
      </c>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row>
    <row r="93" spans="1:90" ht="15.75" thickBot="1" x14ac:dyDescent="0.3">
      <c r="A93" s="378">
        <v>43709</v>
      </c>
      <c r="B93" s="317">
        <v>161188</v>
      </c>
      <c r="C93" s="317">
        <v>787</v>
      </c>
      <c r="D93" s="317">
        <v>21768</v>
      </c>
      <c r="E93" s="318">
        <v>120</v>
      </c>
      <c r="F93" s="325">
        <v>27260</v>
      </c>
      <c r="G93" s="326">
        <v>4</v>
      </c>
      <c r="H93" s="316">
        <v>22657</v>
      </c>
      <c r="I93" s="318">
        <v>162</v>
      </c>
      <c r="J93" s="325">
        <v>60248</v>
      </c>
      <c r="K93" s="317">
        <v>394</v>
      </c>
      <c r="L93" s="317">
        <v>43296</v>
      </c>
      <c r="M93" s="326">
        <v>166</v>
      </c>
      <c r="N93" s="325">
        <v>71475</v>
      </c>
      <c r="O93" s="326">
        <v>173</v>
      </c>
      <c r="P93" s="316">
        <v>37596</v>
      </c>
      <c r="Q93" s="318">
        <v>169</v>
      </c>
      <c r="R93" s="325">
        <v>7141</v>
      </c>
      <c r="S93" s="326">
        <v>1</v>
      </c>
      <c r="T93" s="316">
        <v>536799</v>
      </c>
      <c r="U93" s="317">
        <v>1875</v>
      </c>
      <c r="V93" s="317">
        <v>65022</v>
      </c>
      <c r="W93" s="317">
        <v>765</v>
      </c>
      <c r="X93" s="317">
        <v>61020</v>
      </c>
      <c r="Y93" s="317">
        <v>375</v>
      </c>
      <c r="Z93" s="317">
        <v>42140</v>
      </c>
      <c r="AA93" s="317">
        <v>29</v>
      </c>
      <c r="AB93" s="317">
        <v>99907</v>
      </c>
      <c r="AC93" s="317">
        <v>148</v>
      </c>
      <c r="AD93" s="317">
        <v>17227</v>
      </c>
      <c r="AE93" s="317">
        <v>132</v>
      </c>
      <c r="AF93" s="317">
        <v>11299</v>
      </c>
      <c r="AG93" s="317">
        <v>125</v>
      </c>
      <c r="AH93" s="317">
        <v>11036</v>
      </c>
      <c r="AI93" s="317">
        <v>108</v>
      </c>
      <c r="AJ93" s="317">
        <v>12973</v>
      </c>
      <c r="AK93" s="318">
        <v>141</v>
      </c>
      <c r="AL93" s="325">
        <v>739792</v>
      </c>
      <c r="AM93" s="326">
        <v>8330</v>
      </c>
      <c r="AN93" s="325">
        <v>26135</v>
      </c>
      <c r="AO93" s="326">
        <v>21</v>
      </c>
      <c r="AP93" s="316">
        <v>49784</v>
      </c>
      <c r="AQ93" s="318">
        <v>74</v>
      </c>
      <c r="AR93" s="325">
        <v>13201</v>
      </c>
      <c r="AS93" s="326">
        <v>140</v>
      </c>
      <c r="AT93" s="316">
        <v>86245</v>
      </c>
      <c r="AU93" s="318">
        <v>962</v>
      </c>
      <c r="AV93" s="381">
        <v>10727</v>
      </c>
      <c r="AW93" s="382">
        <v>62</v>
      </c>
      <c r="AX93" s="443">
        <f t="shared" si="20"/>
        <v>2235936</v>
      </c>
      <c r="AY93" s="319">
        <f t="shared" si="21"/>
        <v>15263</v>
      </c>
      <c r="AZ93" s="380">
        <f t="shared" si="23"/>
        <v>2251199</v>
      </c>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row>
    <row r="94" spans="1:90" ht="15.75" thickBot="1" x14ac:dyDescent="0.3">
      <c r="A94" s="378">
        <v>43739</v>
      </c>
      <c r="B94" s="317">
        <v>160875</v>
      </c>
      <c r="C94" s="317">
        <v>790</v>
      </c>
      <c r="D94" s="317">
        <v>21547</v>
      </c>
      <c r="E94" s="318">
        <v>120</v>
      </c>
      <c r="F94" s="325">
        <v>26969</v>
      </c>
      <c r="G94" s="326">
        <v>4</v>
      </c>
      <c r="H94" s="316">
        <v>22288</v>
      </c>
      <c r="I94" s="318">
        <v>151</v>
      </c>
      <c r="J94" s="325">
        <v>59758</v>
      </c>
      <c r="K94" s="317">
        <v>392</v>
      </c>
      <c r="L94" s="317">
        <v>42871</v>
      </c>
      <c r="M94" s="326">
        <v>165</v>
      </c>
      <c r="N94" s="325">
        <v>70554</v>
      </c>
      <c r="O94" s="326">
        <v>165</v>
      </c>
      <c r="P94" s="316">
        <v>37115</v>
      </c>
      <c r="Q94" s="318">
        <v>169</v>
      </c>
      <c r="R94" s="325">
        <v>7102</v>
      </c>
      <c r="S94" s="326">
        <v>1</v>
      </c>
      <c r="T94" s="316">
        <v>531860</v>
      </c>
      <c r="U94" s="317">
        <v>1857</v>
      </c>
      <c r="V94" s="317">
        <v>64591</v>
      </c>
      <c r="W94" s="317">
        <v>760</v>
      </c>
      <c r="X94" s="317">
        <v>60521</v>
      </c>
      <c r="Y94" s="317">
        <v>375</v>
      </c>
      <c r="Z94" s="317">
        <v>41550</v>
      </c>
      <c r="AA94" s="317">
        <v>29</v>
      </c>
      <c r="AB94" s="317">
        <v>98256</v>
      </c>
      <c r="AC94" s="317">
        <v>148</v>
      </c>
      <c r="AD94" s="317">
        <v>17018</v>
      </c>
      <c r="AE94" s="317">
        <v>132</v>
      </c>
      <c r="AF94" s="317">
        <v>11339</v>
      </c>
      <c r="AG94" s="317">
        <v>125</v>
      </c>
      <c r="AH94" s="317">
        <v>10885</v>
      </c>
      <c r="AI94" s="317">
        <v>108</v>
      </c>
      <c r="AJ94" s="317">
        <v>12778</v>
      </c>
      <c r="AK94" s="318">
        <v>141</v>
      </c>
      <c r="AL94" s="325">
        <v>734269</v>
      </c>
      <c r="AM94" s="326">
        <v>8289</v>
      </c>
      <c r="AN94" s="325">
        <v>25749</v>
      </c>
      <c r="AO94" s="326">
        <v>21</v>
      </c>
      <c r="AP94" s="316">
        <v>49015</v>
      </c>
      <c r="AQ94" s="318">
        <v>75</v>
      </c>
      <c r="AR94" s="325">
        <v>12959</v>
      </c>
      <c r="AS94" s="326">
        <v>140</v>
      </c>
      <c r="AT94" s="316">
        <v>85507</v>
      </c>
      <c r="AU94" s="318">
        <v>966</v>
      </c>
      <c r="AV94" s="381">
        <v>10610</v>
      </c>
      <c r="AW94" s="382">
        <v>62</v>
      </c>
      <c r="AX94" s="443">
        <f t="shared" si="20"/>
        <v>2215986</v>
      </c>
      <c r="AY94" s="319">
        <f t="shared" si="21"/>
        <v>15185</v>
      </c>
      <c r="AZ94" s="380">
        <f t="shared" si="23"/>
        <v>2231171</v>
      </c>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row>
    <row r="95" spans="1:90" ht="15.75" thickBot="1" x14ac:dyDescent="0.3">
      <c r="A95" s="378">
        <v>43770</v>
      </c>
      <c r="B95" s="317">
        <v>160508</v>
      </c>
      <c r="C95" s="317">
        <v>793</v>
      </c>
      <c r="D95" s="317">
        <v>21349</v>
      </c>
      <c r="E95" s="318">
        <v>120</v>
      </c>
      <c r="F95" s="325">
        <v>26669</v>
      </c>
      <c r="G95" s="326">
        <v>4</v>
      </c>
      <c r="H95" s="316">
        <v>22060</v>
      </c>
      <c r="I95" s="318">
        <v>151</v>
      </c>
      <c r="J95" s="325">
        <v>59319</v>
      </c>
      <c r="K95" s="317">
        <v>392</v>
      </c>
      <c r="L95" s="317">
        <v>42489</v>
      </c>
      <c r="M95" s="326">
        <v>165</v>
      </c>
      <c r="N95" s="325">
        <v>69648</v>
      </c>
      <c r="O95" s="326">
        <v>162</v>
      </c>
      <c r="P95" s="316">
        <v>36674</v>
      </c>
      <c r="Q95" s="318">
        <v>169</v>
      </c>
      <c r="R95" s="325">
        <v>7068</v>
      </c>
      <c r="S95" s="326">
        <v>1</v>
      </c>
      <c r="T95" s="316">
        <v>526806</v>
      </c>
      <c r="U95" s="317">
        <v>1837</v>
      </c>
      <c r="V95" s="317">
        <v>64122</v>
      </c>
      <c r="W95" s="317">
        <v>752</v>
      </c>
      <c r="X95" s="317">
        <v>60037</v>
      </c>
      <c r="Y95" s="317">
        <v>375</v>
      </c>
      <c r="Z95" s="317">
        <v>41087</v>
      </c>
      <c r="AA95" s="317">
        <v>29</v>
      </c>
      <c r="AB95" s="317">
        <v>97276</v>
      </c>
      <c r="AC95" s="317">
        <v>148</v>
      </c>
      <c r="AD95" s="317">
        <v>16851</v>
      </c>
      <c r="AE95" s="317">
        <v>132</v>
      </c>
      <c r="AF95" s="317">
        <v>11050</v>
      </c>
      <c r="AG95" s="317">
        <v>125</v>
      </c>
      <c r="AH95" s="317">
        <v>10748</v>
      </c>
      <c r="AI95" s="317">
        <v>108</v>
      </c>
      <c r="AJ95" s="317">
        <v>12609</v>
      </c>
      <c r="AK95" s="318">
        <v>141</v>
      </c>
      <c r="AL95" s="325">
        <v>728896</v>
      </c>
      <c r="AM95" s="326">
        <v>8252</v>
      </c>
      <c r="AN95" s="325">
        <v>25470</v>
      </c>
      <c r="AO95" s="326">
        <v>21</v>
      </c>
      <c r="AP95" s="316">
        <v>48360</v>
      </c>
      <c r="AQ95" s="318">
        <v>75</v>
      </c>
      <c r="AR95" s="325">
        <v>12757</v>
      </c>
      <c r="AS95" s="326">
        <v>138</v>
      </c>
      <c r="AT95" s="316">
        <v>84930</v>
      </c>
      <c r="AU95" s="318">
        <v>968</v>
      </c>
      <c r="AV95" s="381">
        <v>10511</v>
      </c>
      <c r="AW95" s="382">
        <v>62</v>
      </c>
      <c r="AX95" s="443">
        <f t="shared" si="20"/>
        <v>2197294</v>
      </c>
      <c r="AY95" s="319">
        <f t="shared" si="21"/>
        <v>15120</v>
      </c>
      <c r="AZ95" s="380">
        <f t="shared" si="23"/>
        <v>2212414</v>
      </c>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row>
    <row r="96" spans="1:90" ht="15.75" thickBot="1" x14ac:dyDescent="0.3">
      <c r="A96" s="378">
        <v>43800</v>
      </c>
      <c r="B96" s="317">
        <v>160104</v>
      </c>
      <c r="C96" s="317">
        <v>733</v>
      </c>
      <c r="D96" s="317">
        <v>21153</v>
      </c>
      <c r="E96" s="318">
        <v>120</v>
      </c>
      <c r="F96" s="325">
        <v>26384</v>
      </c>
      <c r="G96" s="326">
        <v>4</v>
      </c>
      <c r="H96" s="316">
        <v>21872</v>
      </c>
      <c r="I96" s="318">
        <v>148</v>
      </c>
      <c r="J96" s="325">
        <v>58892</v>
      </c>
      <c r="K96" s="317">
        <v>357</v>
      </c>
      <c r="L96" s="317">
        <v>42166</v>
      </c>
      <c r="M96" s="326">
        <v>161</v>
      </c>
      <c r="N96" s="325">
        <v>68854</v>
      </c>
      <c r="O96" s="326">
        <v>136</v>
      </c>
      <c r="P96" s="316">
        <v>36312</v>
      </c>
      <c r="Q96" s="318">
        <v>169</v>
      </c>
      <c r="R96" s="325">
        <v>7036</v>
      </c>
      <c r="S96" s="326">
        <v>1</v>
      </c>
      <c r="T96" s="316">
        <v>522937</v>
      </c>
      <c r="U96" s="317">
        <v>1755</v>
      </c>
      <c r="V96" s="317">
        <v>63687</v>
      </c>
      <c r="W96" s="317">
        <v>722</v>
      </c>
      <c r="X96" s="317">
        <v>59657</v>
      </c>
      <c r="Y96" s="317">
        <v>308</v>
      </c>
      <c r="Z96" s="317">
        <v>40610</v>
      </c>
      <c r="AA96" s="317">
        <v>20</v>
      </c>
      <c r="AB96" s="317">
        <v>96150</v>
      </c>
      <c r="AC96" s="317">
        <v>148</v>
      </c>
      <c r="AD96" s="317">
        <v>16723</v>
      </c>
      <c r="AE96" s="317">
        <v>127</v>
      </c>
      <c r="AF96" s="317">
        <v>10869</v>
      </c>
      <c r="AG96" s="317">
        <v>107</v>
      </c>
      <c r="AH96" s="317">
        <v>10633</v>
      </c>
      <c r="AI96" s="317">
        <v>82</v>
      </c>
      <c r="AJ96" s="317">
        <v>12448</v>
      </c>
      <c r="AK96" s="318">
        <v>129</v>
      </c>
      <c r="AL96" s="325">
        <v>724419</v>
      </c>
      <c r="AM96" s="326">
        <v>8177</v>
      </c>
      <c r="AN96" s="325">
        <v>25124</v>
      </c>
      <c r="AO96" s="326">
        <v>21</v>
      </c>
      <c r="AP96" s="316">
        <v>47776</v>
      </c>
      <c r="AQ96" s="318">
        <v>75</v>
      </c>
      <c r="AR96" s="325">
        <v>12582</v>
      </c>
      <c r="AS96" s="326">
        <v>120</v>
      </c>
      <c r="AT96" s="316">
        <v>84403</v>
      </c>
      <c r="AU96" s="318">
        <v>956</v>
      </c>
      <c r="AV96" s="381">
        <v>10411</v>
      </c>
      <c r="AW96" s="382">
        <v>62</v>
      </c>
      <c r="AX96" s="443">
        <f t="shared" si="20"/>
        <v>2181202</v>
      </c>
      <c r="AY96" s="319">
        <f t="shared" si="21"/>
        <v>14638</v>
      </c>
      <c r="AZ96" s="380">
        <f t="shared" si="23"/>
        <v>2195840</v>
      </c>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row>
    <row r="97" spans="1:90" s="503" customFormat="1" ht="15.75" thickBot="1" x14ac:dyDescent="0.3">
      <c r="A97" s="515">
        <v>43831</v>
      </c>
      <c r="B97" s="510">
        <v>157888</v>
      </c>
      <c r="C97" s="510">
        <v>735</v>
      </c>
      <c r="D97" s="510">
        <v>20926</v>
      </c>
      <c r="E97" s="511">
        <v>120</v>
      </c>
      <c r="F97" s="513">
        <v>26049</v>
      </c>
      <c r="G97" s="514">
        <v>4</v>
      </c>
      <c r="H97" s="509">
        <v>21652</v>
      </c>
      <c r="I97" s="511">
        <v>147</v>
      </c>
      <c r="J97" s="513">
        <v>58351</v>
      </c>
      <c r="K97" s="510">
        <v>358</v>
      </c>
      <c r="L97" s="510">
        <v>41729</v>
      </c>
      <c r="M97" s="514">
        <v>161</v>
      </c>
      <c r="N97" s="513">
        <v>67986</v>
      </c>
      <c r="O97" s="514">
        <v>140</v>
      </c>
      <c r="P97" s="509">
        <v>35847</v>
      </c>
      <c r="Q97" s="511">
        <v>169</v>
      </c>
      <c r="R97" s="513">
        <v>6986</v>
      </c>
      <c r="S97" s="514">
        <v>1</v>
      </c>
      <c r="T97" s="509">
        <v>518046</v>
      </c>
      <c r="U97" s="510">
        <v>1760</v>
      </c>
      <c r="V97" s="510">
        <v>62941</v>
      </c>
      <c r="W97" s="510">
        <v>718</v>
      </c>
      <c r="X97" s="510">
        <v>59175</v>
      </c>
      <c r="Y97" s="510">
        <v>314</v>
      </c>
      <c r="Z97" s="510">
        <v>39893</v>
      </c>
      <c r="AA97" s="510">
        <v>20</v>
      </c>
      <c r="AB97" s="510">
        <v>94717</v>
      </c>
      <c r="AC97" s="510">
        <v>147</v>
      </c>
      <c r="AD97" s="510">
        <v>16560</v>
      </c>
      <c r="AE97" s="510">
        <v>127</v>
      </c>
      <c r="AF97" s="510">
        <v>10707</v>
      </c>
      <c r="AG97" s="510">
        <v>104</v>
      </c>
      <c r="AH97" s="510">
        <v>10457</v>
      </c>
      <c r="AI97" s="510">
        <v>82</v>
      </c>
      <c r="AJ97" s="510">
        <v>12286</v>
      </c>
      <c r="AK97" s="511">
        <v>129</v>
      </c>
      <c r="AL97" s="513">
        <v>714644</v>
      </c>
      <c r="AM97" s="514">
        <v>8168</v>
      </c>
      <c r="AN97" s="513">
        <v>24711</v>
      </c>
      <c r="AO97" s="514">
        <v>21</v>
      </c>
      <c r="AP97" s="509">
        <v>46951</v>
      </c>
      <c r="AQ97" s="511">
        <v>75</v>
      </c>
      <c r="AR97" s="513">
        <v>12387</v>
      </c>
      <c r="AS97" s="514">
        <v>120</v>
      </c>
      <c r="AT97" s="509">
        <v>83747</v>
      </c>
      <c r="AU97" s="511">
        <v>958</v>
      </c>
      <c r="AV97" s="517">
        <v>10275</v>
      </c>
      <c r="AW97" s="518">
        <v>62</v>
      </c>
      <c r="AX97" s="519">
        <f t="shared" si="20"/>
        <v>2154911</v>
      </c>
      <c r="AY97" s="512">
        <f t="shared" si="21"/>
        <v>14640</v>
      </c>
      <c r="AZ97" s="516">
        <f t="shared" si="23"/>
        <v>2169551</v>
      </c>
      <c r="BB97" s="504"/>
      <c r="BC97" s="504"/>
      <c r="BD97" s="504"/>
      <c r="BE97" s="504"/>
      <c r="BF97" s="504"/>
      <c r="BG97" s="504"/>
      <c r="BH97" s="504"/>
      <c r="BI97" s="504"/>
      <c r="BJ97" s="504"/>
      <c r="BK97" s="504"/>
      <c r="BL97" s="504"/>
      <c r="BM97" s="504"/>
      <c r="BN97" s="504"/>
      <c r="BO97" s="504"/>
      <c r="BP97" s="504"/>
      <c r="BQ97" s="504"/>
      <c r="BR97" s="504"/>
      <c r="BS97" s="504"/>
      <c r="BT97" s="504"/>
      <c r="BU97" s="504"/>
      <c r="BV97" s="504"/>
      <c r="BW97" s="504"/>
      <c r="BX97" s="504"/>
      <c r="BY97" s="504"/>
      <c r="BZ97" s="504"/>
      <c r="CA97" s="504"/>
      <c r="CB97" s="504"/>
      <c r="CC97" s="504"/>
      <c r="CD97" s="504"/>
      <c r="CE97" s="504"/>
      <c r="CF97" s="504"/>
      <c r="CG97" s="504"/>
      <c r="CH97" s="504"/>
      <c r="CI97" s="504"/>
      <c r="CJ97" s="504"/>
      <c r="CK97" s="504"/>
      <c r="CL97" s="504"/>
    </row>
    <row r="98" spans="1:90" s="503" customFormat="1" ht="15.75" thickBot="1" x14ac:dyDescent="0.3">
      <c r="A98" s="515">
        <v>43862</v>
      </c>
      <c r="B98" s="510">
        <v>157376</v>
      </c>
      <c r="C98" s="510">
        <v>737</v>
      </c>
      <c r="D98" s="510">
        <v>20874</v>
      </c>
      <c r="E98" s="511">
        <v>120</v>
      </c>
      <c r="F98" s="513">
        <v>25890</v>
      </c>
      <c r="G98" s="514">
        <v>4</v>
      </c>
      <c r="H98" s="509">
        <v>21485</v>
      </c>
      <c r="I98" s="511">
        <v>129</v>
      </c>
      <c r="J98" s="513">
        <v>57984</v>
      </c>
      <c r="K98" s="510">
        <v>354</v>
      </c>
      <c r="L98" s="510">
        <v>41443</v>
      </c>
      <c r="M98" s="514">
        <v>161</v>
      </c>
      <c r="N98" s="513">
        <v>67127</v>
      </c>
      <c r="O98" s="514">
        <v>138</v>
      </c>
      <c r="P98" s="509">
        <v>35554</v>
      </c>
      <c r="Q98" s="511">
        <v>169</v>
      </c>
      <c r="R98" s="513">
        <v>6948</v>
      </c>
      <c r="S98" s="514">
        <v>1</v>
      </c>
      <c r="T98" s="509">
        <v>513308</v>
      </c>
      <c r="U98" s="510">
        <v>1755</v>
      </c>
      <c r="V98" s="510">
        <v>62520</v>
      </c>
      <c r="W98" s="510">
        <v>711</v>
      </c>
      <c r="X98" s="510">
        <v>58721</v>
      </c>
      <c r="Y98" s="510">
        <v>314</v>
      </c>
      <c r="Z98" s="510">
        <v>39388</v>
      </c>
      <c r="AA98" s="510">
        <v>20</v>
      </c>
      <c r="AB98" s="510">
        <v>94044</v>
      </c>
      <c r="AC98" s="510">
        <v>102</v>
      </c>
      <c r="AD98" s="510">
        <v>16414</v>
      </c>
      <c r="AE98" s="510">
        <v>89</v>
      </c>
      <c r="AF98" s="510">
        <v>10593</v>
      </c>
      <c r="AG98" s="510">
        <v>104</v>
      </c>
      <c r="AH98" s="510">
        <v>10364</v>
      </c>
      <c r="AI98" s="510">
        <v>82</v>
      </c>
      <c r="AJ98" s="510">
        <v>12179</v>
      </c>
      <c r="AK98" s="511">
        <v>127</v>
      </c>
      <c r="AL98" s="513">
        <v>711552</v>
      </c>
      <c r="AM98" s="514">
        <v>8160</v>
      </c>
      <c r="AN98" s="513">
        <v>24456</v>
      </c>
      <c r="AO98" s="514">
        <v>21</v>
      </c>
      <c r="AP98" s="509">
        <v>46389</v>
      </c>
      <c r="AQ98" s="511">
        <v>75</v>
      </c>
      <c r="AR98" s="513">
        <v>12241</v>
      </c>
      <c r="AS98" s="514">
        <v>120</v>
      </c>
      <c r="AT98" s="509">
        <v>83229</v>
      </c>
      <c r="AU98" s="511">
        <v>961</v>
      </c>
      <c r="AV98" s="517">
        <v>10189</v>
      </c>
      <c r="AW98" s="518">
        <v>62</v>
      </c>
      <c r="AX98" s="519">
        <f t="shared" si="20"/>
        <v>2140268</v>
      </c>
      <c r="AY98" s="512">
        <f t="shared" si="21"/>
        <v>14516</v>
      </c>
      <c r="AZ98" s="516">
        <f t="shared" si="23"/>
        <v>2154784</v>
      </c>
      <c r="BB98" s="504"/>
      <c r="BC98" s="504"/>
      <c r="BD98" s="504"/>
      <c r="BE98" s="504"/>
      <c r="BF98" s="504"/>
      <c r="BG98" s="504"/>
      <c r="BH98" s="504"/>
      <c r="BI98" s="504"/>
      <c r="BJ98" s="504"/>
      <c r="BK98" s="504"/>
      <c r="BL98" s="504"/>
      <c r="BM98" s="504"/>
      <c r="BN98" s="504"/>
      <c r="BO98" s="504"/>
      <c r="BP98" s="504"/>
      <c r="BQ98" s="504"/>
      <c r="BR98" s="504"/>
      <c r="BS98" s="504"/>
      <c r="BT98" s="504"/>
      <c r="BU98" s="504"/>
      <c r="BV98" s="504"/>
      <c r="BW98" s="504"/>
      <c r="BX98" s="504"/>
      <c r="BY98" s="504"/>
      <c r="BZ98" s="504"/>
      <c r="CA98" s="504"/>
      <c r="CB98" s="504"/>
      <c r="CC98" s="504"/>
      <c r="CD98" s="504"/>
      <c r="CE98" s="504"/>
      <c r="CF98" s="504"/>
      <c r="CG98" s="504"/>
      <c r="CH98" s="504"/>
      <c r="CI98" s="504"/>
      <c r="CJ98" s="504"/>
      <c r="CK98" s="504"/>
      <c r="CL98" s="504"/>
    </row>
    <row r="99" spans="1:90" s="503" customFormat="1" ht="15.75" thickBot="1" x14ac:dyDescent="0.3">
      <c r="A99" s="515">
        <v>43891</v>
      </c>
      <c r="B99" s="510">
        <v>157071</v>
      </c>
      <c r="C99" s="510">
        <v>740</v>
      </c>
      <c r="D99" s="510">
        <v>20727</v>
      </c>
      <c r="E99" s="511">
        <v>120</v>
      </c>
      <c r="F99" s="513">
        <v>25689</v>
      </c>
      <c r="G99" s="514">
        <v>4</v>
      </c>
      <c r="H99" s="509">
        <v>21266</v>
      </c>
      <c r="I99" s="511">
        <v>129</v>
      </c>
      <c r="J99" s="513">
        <v>57632</v>
      </c>
      <c r="K99" s="510">
        <v>354</v>
      </c>
      <c r="L99" s="510">
        <v>41283</v>
      </c>
      <c r="M99" s="514">
        <v>161</v>
      </c>
      <c r="N99" s="513">
        <v>66766</v>
      </c>
      <c r="O99" s="514">
        <v>136</v>
      </c>
      <c r="P99" s="509">
        <v>35240</v>
      </c>
      <c r="Q99" s="511">
        <v>169</v>
      </c>
      <c r="R99" s="513">
        <v>6926</v>
      </c>
      <c r="S99" s="514">
        <v>1</v>
      </c>
      <c r="T99" s="509">
        <v>510892</v>
      </c>
      <c r="U99" s="510">
        <v>1736</v>
      </c>
      <c r="V99" s="510">
        <v>62139</v>
      </c>
      <c r="W99" s="510">
        <v>709</v>
      </c>
      <c r="X99" s="510">
        <v>58409</v>
      </c>
      <c r="Y99" s="510">
        <v>320</v>
      </c>
      <c r="Z99" s="510">
        <v>39013</v>
      </c>
      <c r="AA99" s="510">
        <v>20</v>
      </c>
      <c r="AB99" s="510">
        <v>93454</v>
      </c>
      <c r="AC99" s="510">
        <v>102</v>
      </c>
      <c r="AD99" s="510">
        <v>16280</v>
      </c>
      <c r="AE99" s="510">
        <v>89</v>
      </c>
      <c r="AF99" s="510">
        <v>10497</v>
      </c>
      <c r="AG99" s="510">
        <v>104</v>
      </c>
      <c r="AH99" s="510">
        <v>10281</v>
      </c>
      <c r="AI99" s="510">
        <v>82</v>
      </c>
      <c r="AJ99" s="510">
        <v>12103</v>
      </c>
      <c r="AK99" s="511">
        <v>127</v>
      </c>
      <c r="AL99" s="513">
        <v>707932</v>
      </c>
      <c r="AM99" s="514">
        <v>8092</v>
      </c>
      <c r="AN99" s="513">
        <v>24220</v>
      </c>
      <c r="AO99" s="514">
        <v>21</v>
      </c>
      <c r="AP99" s="509">
        <v>45897</v>
      </c>
      <c r="AQ99" s="511">
        <v>75</v>
      </c>
      <c r="AR99" s="513">
        <v>12114</v>
      </c>
      <c r="AS99" s="514">
        <v>120</v>
      </c>
      <c r="AT99" s="509">
        <v>82919</v>
      </c>
      <c r="AU99" s="511">
        <v>961</v>
      </c>
      <c r="AV99" s="517">
        <v>10131</v>
      </c>
      <c r="AW99" s="518">
        <v>62</v>
      </c>
      <c r="AX99" s="519">
        <f t="shared" si="20"/>
        <v>2128881</v>
      </c>
      <c r="AY99" s="512">
        <f t="shared" si="21"/>
        <v>14434</v>
      </c>
      <c r="AZ99" s="516">
        <f t="shared" si="23"/>
        <v>2143315</v>
      </c>
      <c r="BB99" s="504"/>
      <c r="BC99" s="504"/>
      <c r="BD99" s="504"/>
      <c r="BE99" s="504"/>
      <c r="BF99" s="504"/>
      <c r="BG99" s="504"/>
      <c r="BH99" s="504"/>
      <c r="BI99" s="504"/>
      <c r="BJ99" s="504"/>
      <c r="BK99" s="504"/>
      <c r="BL99" s="504"/>
      <c r="BM99" s="504"/>
      <c r="BN99" s="504"/>
      <c r="BO99" s="504"/>
      <c r="BP99" s="504"/>
      <c r="BQ99" s="504"/>
      <c r="BR99" s="504"/>
      <c r="BS99" s="504"/>
      <c r="BT99" s="504"/>
      <c r="BU99" s="504"/>
      <c r="BV99" s="504"/>
      <c r="BW99" s="504"/>
      <c r="BX99" s="504"/>
      <c r="BY99" s="504"/>
      <c r="BZ99" s="504"/>
      <c r="CA99" s="504"/>
      <c r="CB99" s="504"/>
      <c r="CC99" s="504"/>
      <c r="CD99" s="504"/>
      <c r="CE99" s="504"/>
      <c r="CF99" s="504"/>
      <c r="CG99" s="504"/>
      <c r="CH99" s="504"/>
      <c r="CI99" s="504"/>
      <c r="CJ99" s="504"/>
      <c r="CK99" s="504"/>
      <c r="CL99" s="504"/>
    </row>
    <row r="100" spans="1:90" s="503" customFormat="1" ht="15.75" thickBot="1" x14ac:dyDescent="0.3">
      <c r="A100" s="515">
        <v>43922</v>
      </c>
      <c r="B100" s="510">
        <v>156964</v>
      </c>
      <c r="C100" s="510">
        <v>740</v>
      </c>
      <c r="D100" s="510">
        <v>20712</v>
      </c>
      <c r="E100" s="511">
        <v>120</v>
      </c>
      <c r="F100" s="513">
        <v>25617</v>
      </c>
      <c r="G100" s="514">
        <v>4</v>
      </c>
      <c r="H100" s="509">
        <v>21193</v>
      </c>
      <c r="I100" s="511">
        <v>129</v>
      </c>
      <c r="J100" s="513">
        <v>57525</v>
      </c>
      <c r="K100" s="510">
        <v>354</v>
      </c>
      <c r="L100" s="510">
        <v>41183</v>
      </c>
      <c r="M100" s="514">
        <v>161</v>
      </c>
      <c r="N100" s="513">
        <v>66703</v>
      </c>
      <c r="O100" s="514">
        <v>128</v>
      </c>
      <c r="P100" s="509">
        <v>35195</v>
      </c>
      <c r="Q100" s="511">
        <v>169</v>
      </c>
      <c r="R100" s="513">
        <v>6923</v>
      </c>
      <c r="S100" s="514">
        <v>1</v>
      </c>
      <c r="T100" s="509">
        <v>510209</v>
      </c>
      <c r="U100" s="510">
        <v>1696</v>
      </c>
      <c r="V100" s="510">
        <v>62035</v>
      </c>
      <c r="W100" s="510">
        <v>700</v>
      </c>
      <c r="X100" s="510">
        <v>58248</v>
      </c>
      <c r="Y100" s="510">
        <v>301</v>
      </c>
      <c r="Z100" s="510">
        <v>38950</v>
      </c>
      <c r="AA100" s="510">
        <v>20</v>
      </c>
      <c r="AB100" s="510">
        <v>93377</v>
      </c>
      <c r="AC100" s="510">
        <v>102</v>
      </c>
      <c r="AD100" s="510">
        <v>16229</v>
      </c>
      <c r="AE100" s="510">
        <v>89</v>
      </c>
      <c r="AF100" s="510">
        <v>10478</v>
      </c>
      <c r="AG100" s="510">
        <v>104</v>
      </c>
      <c r="AH100" s="510">
        <v>10245</v>
      </c>
      <c r="AI100" s="510">
        <v>82</v>
      </c>
      <c r="AJ100" s="510">
        <v>12078</v>
      </c>
      <c r="AK100" s="511">
        <v>127</v>
      </c>
      <c r="AL100" s="513">
        <v>706470</v>
      </c>
      <c r="AM100" s="514">
        <v>8010</v>
      </c>
      <c r="AN100" s="513">
        <v>24138</v>
      </c>
      <c r="AO100" s="514">
        <v>21</v>
      </c>
      <c r="AP100" s="509">
        <v>45750</v>
      </c>
      <c r="AQ100" s="511">
        <v>75</v>
      </c>
      <c r="AR100" s="513">
        <v>12085</v>
      </c>
      <c r="AS100" s="514">
        <v>118</v>
      </c>
      <c r="AT100" s="509">
        <v>82807</v>
      </c>
      <c r="AU100" s="511">
        <v>951</v>
      </c>
      <c r="AV100" s="517">
        <v>10124</v>
      </c>
      <c r="AW100" s="518">
        <v>62</v>
      </c>
      <c r="AX100" s="519">
        <f t="shared" si="20"/>
        <v>2125238</v>
      </c>
      <c r="AY100" s="512">
        <f t="shared" si="21"/>
        <v>14264</v>
      </c>
      <c r="AZ100" s="516">
        <f t="shared" si="23"/>
        <v>2139502</v>
      </c>
      <c r="BB100" s="504"/>
      <c r="BC100" s="504"/>
      <c r="BD100" s="504"/>
      <c r="BE100" s="504"/>
      <c r="BF100" s="504"/>
      <c r="BG100" s="504"/>
      <c r="BH100" s="504"/>
      <c r="BI100" s="504"/>
      <c r="BJ100" s="504"/>
      <c r="BK100" s="504"/>
      <c r="BL100" s="504"/>
      <c r="BM100" s="504"/>
      <c r="BN100" s="504"/>
      <c r="BO100" s="504"/>
      <c r="BP100" s="504"/>
      <c r="BQ100" s="504"/>
      <c r="BR100" s="504"/>
      <c r="BS100" s="504"/>
      <c r="BT100" s="504"/>
      <c r="BU100" s="504"/>
      <c r="BV100" s="504"/>
      <c r="BW100" s="504"/>
      <c r="BX100" s="504"/>
      <c r="BY100" s="504"/>
      <c r="BZ100" s="504"/>
      <c r="CA100" s="504"/>
      <c r="CB100" s="504"/>
      <c r="CC100" s="504"/>
      <c r="CD100" s="504"/>
      <c r="CE100" s="504"/>
      <c r="CF100" s="504"/>
      <c r="CG100" s="504"/>
      <c r="CH100" s="504"/>
      <c r="CI100" s="504"/>
      <c r="CJ100" s="504"/>
      <c r="CK100" s="504"/>
      <c r="CL100" s="504"/>
    </row>
    <row r="101" spans="1:90" s="503" customFormat="1" ht="15.75" thickBot="1" x14ac:dyDescent="0.3">
      <c r="A101" s="515">
        <v>43952</v>
      </c>
      <c r="B101" s="510">
        <v>156986</v>
      </c>
      <c r="C101" s="510">
        <v>740</v>
      </c>
      <c r="D101" s="510">
        <v>20686</v>
      </c>
      <c r="E101" s="511">
        <v>120</v>
      </c>
      <c r="F101" s="513">
        <v>25599</v>
      </c>
      <c r="G101" s="514">
        <v>4</v>
      </c>
      <c r="H101" s="509">
        <v>21107</v>
      </c>
      <c r="I101" s="511">
        <v>129</v>
      </c>
      <c r="J101" s="513">
        <v>57489</v>
      </c>
      <c r="K101" s="510">
        <v>358</v>
      </c>
      <c r="L101" s="510">
        <v>41109</v>
      </c>
      <c r="M101" s="514">
        <v>161</v>
      </c>
      <c r="N101" s="513">
        <v>66671</v>
      </c>
      <c r="O101" s="514">
        <v>128</v>
      </c>
      <c r="P101" s="509">
        <v>35194</v>
      </c>
      <c r="Q101" s="511">
        <v>169</v>
      </c>
      <c r="R101" s="513">
        <v>6924</v>
      </c>
      <c r="S101" s="514">
        <v>1</v>
      </c>
      <c r="T101" s="509">
        <v>510006</v>
      </c>
      <c r="U101" s="510">
        <v>1686</v>
      </c>
      <c r="V101" s="510">
        <v>62010</v>
      </c>
      <c r="W101" s="510">
        <v>699</v>
      </c>
      <c r="X101" s="510">
        <v>58191</v>
      </c>
      <c r="Y101" s="510">
        <v>296</v>
      </c>
      <c r="Z101" s="510">
        <v>38933</v>
      </c>
      <c r="AA101" s="510">
        <v>20</v>
      </c>
      <c r="AB101" s="510">
        <v>93328</v>
      </c>
      <c r="AC101" s="510">
        <v>102</v>
      </c>
      <c r="AD101" s="510">
        <v>16223</v>
      </c>
      <c r="AE101" s="510">
        <v>89</v>
      </c>
      <c r="AF101" s="510">
        <v>10471</v>
      </c>
      <c r="AG101" s="510">
        <v>104</v>
      </c>
      <c r="AH101" s="510">
        <v>10237</v>
      </c>
      <c r="AI101" s="510">
        <v>82</v>
      </c>
      <c r="AJ101" s="510">
        <v>12056</v>
      </c>
      <c r="AK101" s="511">
        <v>127</v>
      </c>
      <c r="AL101" s="513">
        <v>705918</v>
      </c>
      <c r="AM101" s="514">
        <v>7962</v>
      </c>
      <c r="AN101" s="513">
        <v>24105</v>
      </c>
      <c r="AO101" s="514">
        <v>21</v>
      </c>
      <c r="AP101" s="509">
        <v>45695</v>
      </c>
      <c r="AQ101" s="511">
        <v>75</v>
      </c>
      <c r="AR101" s="513">
        <v>12079</v>
      </c>
      <c r="AS101" s="514">
        <v>118</v>
      </c>
      <c r="AT101" s="509">
        <v>82751</v>
      </c>
      <c r="AU101" s="511">
        <v>951</v>
      </c>
      <c r="AV101" s="517">
        <v>10119</v>
      </c>
      <c r="AW101" s="518">
        <v>62</v>
      </c>
      <c r="AX101" s="519">
        <f t="shared" si="20"/>
        <v>2123887</v>
      </c>
      <c r="AY101" s="512">
        <f t="shared" si="21"/>
        <v>14204</v>
      </c>
      <c r="AZ101" s="516">
        <f t="shared" si="23"/>
        <v>2138091</v>
      </c>
      <c r="BB101" s="504"/>
      <c r="BC101" s="504"/>
      <c r="BD101" s="504"/>
      <c r="BE101" s="504"/>
      <c r="BF101" s="504"/>
      <c r="BG101" s="504"/>
      <c r="BH101" s="504"/>
      <c r="BI101" s="504"/>
      <c r="BJ101" s="504"/>
      <c r="BK101" s="504"/>
      <c r="BL101" s="504"/>
      <c r="BM101" s="504"/>
      <c r="BN101" s="504"/>
      <c r="BO101" s="504"/>
      <c r="BP101" s="504"/>
      <c r="BQ101" s="504"/>
      <c r="BR101" s="504"/>
      <c r="BS101" s="504"/>
      <c r="BT101" s="504"/>
      <c r="BU101" s="504"/>
      <c r="BV101" s="504"/>
      <c r="BW101" s="504"/>
      <c r="BX101" s="504"/>
      <c r="BY101" s="504"/>
      <c r="BZ101" s="504"/>
      <c r="CA101" s="504"/>
      <c r="CB101" s="504"/>
      <c r="CC101" s="504"/>
      <c r="CD101" s="504"/>
      <c r="CE101" s="504"/>
      <c r="CF101" s="504"/>
      <c r="CG101" s="504"/>
      <c r="CH101" s="504"/>
      <c r="CI101" s="504"/>
      <c r="CJ101" s="504"/>
      <c r="CK101" s="504"/>
      <c r="CL101" s="504"/>
    </row>
    <row r="102" spans="1:90" s="503" customFormat="1" ht="15.75" thickBot="1" x14ac:dyDescent="0.3">
      <c r="A102" s="515">
        <v>43983</v>
      </c>
      <c r="B102" s="510">
        <v>156914</v>
      </c>
      <c r="C102" s="510">
        <v>742</v>
      </c>
      <c r="D102" s="510">
        <v>20617</v>
      </c>
      <c r="E102" s="511">
        <v>120</v>
      </c>
      <c r="F102" s="513">
        <v>25537</v>
      </c>
      <c r="G102" s="514">
        <v>4</v>
      </c>
      <c r="H102" s="509">
        <v>20998</v>
      </c>
      <c r="I102" s="511">
        <v>129</v>
      </c>
      <c r="J102" s="513">
        <v>57319</v>
      </c>
      <c r="K102" s="510">
        <v>364</v>
      </c>
      <c r="L102" s="510">
        <v>40896</v>
      </c>
      <c r="M102" s="514">
        <v>161</v>
      </c>
      <c r="N102" s="513">
        <v>66447</v>
      </c>
      <c r="O102" s="514">
        <v>126</v>
      </c>
      <c r="P102" s="509">
        <v>35095</v>
      </c>
      <c r="Q102" s="511">
        <v>169</v>
      </c>
      <c r="R102" s="513">
        <v>6931</v>
      </c>
      <c r="S102" s="514">
        <v>1</v>
      </c>
      <c r="T102" s="509">
        <v>510206</v>
      </c>
      <c r="U102" s="510">
        <v>1681</v>
      </c>
      <c r="V102" s="510">
        <v>61841</v>
      </c>
      <c r="W102" s="510">
        <v>694</v>
      </c>
      <c r="X102" s="510">
        <v>58009</v>
      </c>
      <c r="Y102" s="510">
        <v>296</v>
      </c>
      <c r="Z102" s="510">
        <v>38892</v>
      </c>
      <c r="AA102" s="510">
        <v>20</v>
      </c>
      <c r="AB102" s="510">
        <v>93258</v>
      </c>
      <c r="AC102" s="510">
        <v>104</v>
      </c>
      <c r="AD102" s="510">
        <v>16193</v>
      </c>
      <c r="AE102" s="510">
        <v>88</v>
      </c>
      <c r="AF102" s="510">
        <v>10435</v>
      </c>
      <c r="AG102" s="510">
        <v>104</v>
      </c>
      <c r="AH102" s="510">
        <v>10207</v>
      </c>
      <c r="AI102" s="510">
        <v>82</v>
      </c>
      <c r="AJ102" s="510">
        <v>11835</v>
      </c>
      <c r="AK102" s="511">
        <v>127</v>
      </c>
      <c r="AL102" s="513">
        <v>703813</v>
      </c>
      <c r="AM102" s="514">
        <v>7933</v>
      </c>
      <c r="AN102" s="513">
        <v>24115</v>
      </c>
      <c r="AO102" s="514">
        <v>21</v>
      </c>
      <c r="AP102" s="509">
        <v>45495</v>
      </c>
      <c r="AQ102" s="511">
        <v>75</v>
      </c>
      <c r="AR102" s="513">
        <v>12039</v>
      </c>
      <c r="AS102" s="514">
        <v>118</v>
      </c>
      <c r="AT102" s="509">
        <v>82452</v>
      </c>
      <c r="AU102" s="511">
        <v>947</v>
      </c>
      <c r="AV102" s="517">
        <v>10088</v>
      </c>
      <c r="AW102" s="518">
        <v>62</v>
      </c>
      <c r="AX102" s="519">
        <f t="shared" si="20"/>
        <v>2119632</v>
      </c>
      <c r="AY102" s="512">
        <f t="shared" si="21"/>
        <v>14168</v>
      </c>
      <c r="AZ102" s="516">
        <f t="shared" si="23"/>
        <v>2133800</v>
      </c>
      <c r="BB102" s="504"/>
      <c r="BC102" s="504"/>
      <c r="BD102" s="504"/>
      <c r="BE102" s="504"/>
      <c r="BF102" s="504"/>
      <c r="BG102" s="504"/>
      <c r="BH102" s="504"/>
      <c r="BI102" s="504"/>
      <c r="BJ102" s="504"/>
      <c r="BK102" s="504"/>
      <c r="BL102" s="504"/>
      <c r="BM102" s="504"/>
      <c r="BN102" s="504"/>
      <c r="BO102" s="504"/>
      <c r="BP102" s="504"/>
      <c r="BQ102" s="504"/>
      <c r="BR102" s="504"/>
      <c r="BS102" s="504"/>
      <c r="BT102" s="504"/>
      <c r="BU102" s="504"/>
      <c r="BV102" s="504"/>
      <c r="BW102" s="504"/>
      <c r="BX102" s="504"/>
      <c r="BY102" s="504"/>
      <c r="BZ102" s="504"/>
      <c r="CA102" s="504"/>
      <c r="CB102" s="504"/>
      <c r="CC102" s="504"/>
      <c r="CD102" s="504"/>
      <c r="CE102" s="504"/>
      <c r="CF102" s="504"/>
      <c r="CG102" s="504"/>
      <c r="CH102" s="504"/>
      <c r="CI102" s="504"/>
      <c r="CJ102" s="504"/>
      <c r="CK102" s="504"/>
      <c r="CL102" s="504"/>
    </row>
    <row r="103" spans="1:90" s="503" customFormat="1" ht="15.75" thickBot="1" x14ac:dyDescent="0.3">
      <c r="A103" s="515">
        <v>44013</v>
      </c>
      <c r="B103" s="510">
        <v>156118</v>
      </c>
      <c r="C103" s="510">
        <v>742</v>
      </c>
      <c r="D103" s="510">
        <v>20453</v>
      </c>
      <c r="E103" s="511">
        <v>120</v>
      </c>
      <c r="F103" s="513">
        <v>25318</v>
      </c>
      <c r="G103" s="514">
        <v>4</v>
      </c>
      <c r="H103" s="509">
        <v>20788</v>
      </c>
      <c r="I103" s="511">
        <v>129</v>
      </c>
      <c r="J103" s="513">
        <v>56851</v>
      </c>
      <c r="K103" s="510">
        <v>355</v>
      </c>
      <c r="L103" s="510">
        <v>40470</v>
      </c>
      <c r="M103" s="514">
        <v>161</v>
      </c>
      <c r="N103" s="513">
        <v>65846</v>
      </c>
      <c r="O103" s="514">
        <v>124</v>
      </c>
      <c r="P103" s="509">
        <v>34988</v>
      </c>
      <c r="Q103" s="511">
        <v>169</v>
      </c>
      <c r="R103" s="513">
        <v>6868</v>
      </c>
      <c r="S103" s="514">
        <v>1</v>
      </c>
      <c r="T103" s="509">
        <v>507917</v>
      </c>
      <c r="U103" s="510">
        <v>1670</v>
      </c>
      <c r="V103" s="510">
        <v>61355</v>
      </c>
      <c r="W103" s="510">
        <v>691</v>
      </c>
      <c r="X103" s="510">
        <v>57538</v>
      </c>
      <c r="Y103" s="510">
        <v>294</v>
      </c>
      <c r="Z103" s="510">
        <v>38781</v>
      </c>
      <c r="AA103" s="510">
        <v>20</v>
      </c>
      <c r="AB103" s="510">
        <v>92812</v>
      </c>
      <c r="AC103" s="510">
        <v>102</v>
      </c>
      <c r="AD103" s="510">
        <v>16109</v>
      </c>
      <c r="AE103" s="510">
        <v>88</v>
      </c>
      <c r="AF103" s="510">
        <v>10354</v>
      </c>
      <c r="AG103" s="510">
        <v>104</v>
      </c>
      <c r="AH103" s="510">
        <v>10153</v>
      </c>
      <c r="AI103" s="510">
        <v>82</v>
      </c>
      <c r="AJ103" s="510">
        <v>11603</v>
      </c>
      <c r="AK103" s="511">
        <v>127</v>
      </c>
      <c r="AL103" s="513">
        <v>698343</v>
      </c>
      <c r="AM103" s="514">
        <v>7857</v>
      </c>
      <c r="AN103" s="513">
        <v>24064</v>
      </c>
      <c r="AO103" s="514">
        <v>21</v>
      </c>
      <c r="AP103" s="509">
        <v>45028</v>
      </c>
      <c r="AQ103" s="511">
        <v>75</v>
      </c>
      <c r="AR103" s="513">
        <v>11936</v>
      </c>
      <c r="AS103" s="514">
        <v>118</v>
      </c>
      <c r="AT103" s="509">
        <v>81627</v>
      </c>
      <c r="AU103" s="511">
        <v>943</v>
      </c>
      <c r="AV103" s="517">
        <v>10015</v>
      </c>
      <c r="AW103" s="518">
        <v>62</v>
      </c>
      <c r="AX103" s="519">
        <f t="shared" si="20"/>
        <v>2105335</v>
      </c>
      <c r="AY103" s="512">
        <f t="shared" si="21"/>
        <v>14059</v>
      </c>
      <c r="AZ103" s="516">
        <f t="shared" si="23"/>
        <v>2119394</v>
      </c>
      <c r="BB103" s="504"/>
      <c r="BC103" s="504"/>
      <c r="BD103" s="504"/>
      <c r="BE103" s="504"/>
      <c r="BF103" s="504"/>
      <c r="BG103" s="504"/>
      <c r="BH103" s="504"/>
      <c r="BI103" s="504"/>
      <c r="BJ103" s="504"/>
      <c r="BK103" s="504"/>
      <c r="BL103" s="504"/>
      <c r="BM103" s="504"/>
      <c r="BN103" s="504"/>
      <c r="BO103" s="504"/>
      <c r="BP103" s="504"/>
      <c r="BQ103" s="504"/>
      <c r="BR103" s="504"/>
      <c r="BS103" s="504"/>
      <c r="BT103" s="504"/>
      <c r="BU103" s="504"/>
      <c r="BV103" s="504"/>
      <c r="BW103" s="504"/>
      <c r="BX103" s="504"/>
      <c r="BY103" s="504"/>
      <c r="BZ103" s="504"/>
      <c r="CA103" s="504"/>
      <c r="CB103" s="504"/>
      <c r="CC103" s="504"/>
      <c r="CD103" s="504"/>
      <c r="CE103" s="504"/>
      <c r="CF103" s="504"/>
      <c r="CG103" s="504"/>
      <c r="CH103" s="504"/>
      <c r="CI103" s="504"/>
      <c r="CJ103" s="504"/>
      <c r="CK103" s="504"/>
      <c r="CL103" s="504"/>
    </row>
    <row r="104" spans="1:90" s="503" customFormat="1" ht="15.75" thickBot="1" x14ac:dyDescent="0.3">
      <c r="A104" s="515">
        <v>44044</v>
      </c>
      <c r="B104" s="510">
        <v>155624</v>
      </c>
      <c r="C104" s="510">
        <v>742</v>
      </c>
      <c r="D104" s="510">
        <v>20322</v>
      </c>
      <c r="E104" s="511">
        <v>116</v>
      </c>
      <c r="F104" s="513">
        <v>25154</v>
      </c>
      <c r="G104" s="514">
        <v>4</v>
      </c>
      <c r="H104" s="509">
        <v>20623</v>
      </c>
      <c r="I104" s="511">
        <v>129</v>
      </c>
      <c r="J104" s="513">
        <v>56457</v>
      </c>
      <c r="K104" s="510">
        <v>347</v>
      </c>
      <c r="L104" s="510">
        <v>40200</v>
      </c>
      <c r="M104" s="514">
        <v>161</v>
      </c>
      <c r="N104" s="513">
        <v>65476</v>
      </c>
      <c r="O104" s="514">
        <v>124</v>
      </c>
      <c r="P104" s="509">
        <v>35041</v>
      </c>
      <c r="Q104" s="511">
        <v>168</v>
      </c>
      <c r="R104" s="513">
        <v>6855</v>
      </c>
      <c r="S104" s="514">
        <v>1</v>
      </c>
      <c r="T104" s="509">
        <v>507138</v>
      </c>
      <c r="U104" s="510">
        <v>1655</v>
      </c>
      <c r="V104" s="510">
        <v>61013</v>
      </c>
      <c r="W104" s="510">
        <v>673</v>
      </c>
      <c r="X104" s="510">
        <v>57184</v>
      </c>
      <c r="Y104" s="510">
        <v>294</v>
      </c>
      <c r="Z104" s="510">
        <v>38604</v>
      </c>
      <c r="AA104" s="510">
        <v>20</v>
      </c>
      <c r="AB104" s="510">
        <v>92185</v>
      </c>
      <c r="AC104" s="510">
        <v>102</v>
      </c>
      <c r="AD104" s="510">
        <v>16056</v>
      </c>
      <c r="AE104" s="510">
        <v>88</v>
      </c>
      <c r="AF104" s="510">
        <v>10304</v>
      </c>
      <c r="AG104" s="510">
        <v>104</v>
      </c>
      <c r="AH104" s="510">
        <v>10080</v>
      </c>
      <c r="AI104" s="510">
        <v>82</v>
      </c>
      <c r="AJ104" s="510">
        <v>11470</v>
      </c>
      <c r="AK104" s="511">
        <v>127</v>
      </c>
      <c r="AL104" s="513">
        <v>695300</v>
      </c>
      <c r="AM104" s="514">
        <v>7776</v>
      </c>
      <c r="AN104" s="513">
        <v>23989</v>
      </c>
      <c r="AO104" s="514">
        <v>21</v>
      </c>
      <c r="AP104" s="509">
        <v>44687</v>
      </c>
      <c r="AQ104" s="511">
        <v>75</v>
      </c>
      <c r="AR104" s="513">
        <v>11848</v>
      </c>
      <c r="AS104" s="514">
        <v>118</v>
      </c>
      <c r="AT104" s="509">
        <v>81154</v>
      </c>
      <c r="AU104" s="511">
        <v>938</v>
      </c>
      <c r="AV104" s="517">
        <v>9891</v>
      </c>
      <c r="AW104" s="518">
        <v>62</v>
      </c>
      <c r="AX104" s="519">
        <f t="shared" si="20"/>
        <v>2096655</v>
      </c>
      <c r="AY104" s="512">
        <f t="shared" si="21"/>
        <v>13927</v>
      </c>
      <c r="AZ104" s="516">
        <f t="shared" si="23"/>
        <v>2110582</v>
      </c>
      <c r="BB104" s="504"/>
      <c r="BC104" s="504"/>
      <c r="BD104" s="504"/>
      <c r="BE104" s="504"/>
      <c r="BF104" s="504"/>
      <c r="BG104" s="504"/>
      <c r="BH104" s="504"/>
      <c r="BI104" s="504"/>
      <c r="BJ104" s="504"/>
      <c r="BK104" s="504"/>
      <c r="BL104" s="504"/>
      <c r="BM104" s="504"/>
      <c r="BN104" s="504"/>
      <c r="BO104" s="504"/>
      <c r="BP104" s="504"/>
      <c r="BQ104" s="504"/>
      <c r="BR104" s="504"/>
      <c r="BS104" s="504"/>
      <c r="BT104" s="504"/>
      <c r="BU104" s="504"/>
      <c r="BV104" s="504"/>
      <c r="BW104" s="504"/>
      <c r="BX104" s="504"/>
      <c r="BY104" s="504"/>
      <c r="BZ104" s="504"/>
      <c r="CA104" s="504"/>
      <c r="CB104" s="504"/>
      <c r="CC104" s="504"/>
      <c r="CD104" s="504"/>
      <c r="CE104" s="504"/>
      <c r="CF104" s="504"/>
      <c r="CG104" s="504"/>
      <c r="CH104" s="504"/>
      <c r="CI104" s="504"/>
      <c r="CJ104" s="504"/>
      <c r="CK104" s="504"/>
      <c r="CL104" s="504"/>
    </row>
    <row r="105" spans="1:90" s="503" customFormat="1" ht="15.75" thickBot="1" x14ac:dyDescent="0.3">
      <c r="A105" s="515">
        <v>44075</v>
      </c>
      <c r="B105" s="510">
        <v>155069</v>
      </c>
      <c r="C105" s="510">
        <v>739</v>
      </c>
      <c r="D105" s="510">
        <v>20160</v>
      </c>
      <c r="E105" s="511">
        <v>116</v>
      </c>
      <c r="F105" s="513">
        <v>24979</v>
      </c>
      <c r="G105" s="514">
        <v>4</v>
      </c>
      <c r="H105" s="509">
        <v>20421</v>
      </c>
      <c r="I105" s="511">
        <v>129</v>
      </c>
      <c r="J105" s="513">
        <v>55993</v>
      </c>
      <c r="K105" s="510">
        <v>347</v>
      </c>
      <c r="L105" s="510">
        <v>39869</v>
      </c>
      <c r="M105" s="514">
        <v>160</v>
      </c>
      <c r="N105" s="513">
        <v>64925</v>
      </c>
      <c r="O105" s="514">
        <v>126</v>
      </c>
      <c r="P105" s="509">
        <v>35026</v>
      </c>
      <c r="Q105" s="511">
        <v>168</v>
      </c>
      <c r="R105" s="513">
        <v>6831</v>
      </c>
      <c r="S105" s="514">
        <v>1</v>
      </c>
      <c r="T105" s="509">
        <v>505582</v>
      </c>
      <c r="U105" s="510">
        <v>1653</v>
      </c>
      <c r="V105" s="510">
        <v>60674</v>
      </c>
      <c r="W105" s="510">
        <v>670</v>
      </c>
      <c r="X105" s="510">
        <v>56787</v>
      </c>
      <c r="Y105" s="510">
        <v>298</v>
      </c>
      <c r="Z105" s="510">
        <v>38433</v>
      </c>
      <c r="AA105" s="510">
        <v>20</v>
      </c>
      <c r="AB105" s="510">
        <v>91655</v>
      </c>
      <c r="AC105" s="510">
        <v>102</v>
      </c>
      <c r="AD105" s="510">
        <v>15964</v>
      </c>
      <c r="AE105" s="510">
        <v>88</v>
      </c>
      <c r="AF105" s="510">
        <v>10267</v>
      </c>
      <c r="AG105" s="510">
        <v>104</v>
      </c>
      <c r="AH105" s="510">
        <v>10008</v>
      </c>
      <c r="AI105" s="510">
        <v>82</v>
      </c>
      <c r="AJ105" s="510">
        <v>11333</v>
      </c>
      <c r="AK105" s="511">
        <v>127</v>
      </c>
      <c r="AL105" s="513">
        <v>689370</v>
      </c>
      <c r="AM105" s="514">
        <v>7663</v>
      </c>
      <c r="AN105" s="513">
        <v>23915</v>
      </c>
      <c r="AO105" s="514">
        <v>21</v>
      </c>
      <c r="AP105" s="509">
        <v>44413</v>
      </c>
      <c r="AQ105" s="511">
        <v>74</v>
      </c>
      <c r="AR105" s="513">
        <v>11740</v>
      </c>
      <c r="AS105" s="514">
        <v>118</v>
      </c>
      <c r="AT105" s="509">
        <v>80650</v>
      </c>
      <c r="AU105" s="511">
        <v>942</v>
      </c>
      <c r="AV105" s="517">
        <v>9788</v>
      </c>
      <c r="AW105" s="518">
        <v>62</v>
      </c>
      <c r="AX105" s="519">
        <f t="shared" si="20"/>
        <v>2083852</v>
      </c>
      <c r="AY105" s="512">
        <f t="shared" si="21"/>
        <v>13814</v>
      </c>
      <c r="AZ105" s="516">
        <f t="shared" si="23"/>
        <v>2097666</v>
      </c>
      <c r="BB105" s="504"/>
      <c r="BC105" s="504"/>
      <c r="BD105" s="504"/>
      <c r="BE105" s="504"/>
      <c r="BF105" s="504"/>
      <c r="BG105" s="504"/>
      <c r="BH105" s="504"/>
      <c r="BI105" s="504"/>
      <c r="BJ105" s="504"/>
      <c r="BK105" s="504"/>
      <c r="BL105" s="504"/>
      <c r="BM105" s="504"/>
      <c r="BN105" s="504"/>
      <c r="BO105" s="504"/>
      <c r="BP105" s="504"/>
      <c r="BQ105" s="504"/>
      <c r="BR105" s="504"/>
      <c r="BS105" s="504"/>
      <c r="BT105" s="504"/>
      <c r="BU105" s="504"/>
      <c r="BV105" s="504"/>
      <c r="BW105" s="504"/>
      <c r="BX105" s="504"/>
      <c r="BY105" s="504"/>
      <c r="BZ105" s="504"/>
      <c r="CA105" s="504"/>
      <c r="CB105" s="504"/>
      <c r="CC105" s="504"/>
      <c r="CD105" s="504"/>
      <c r="CE105" s="504"/>
      <c r="CF105" s="504"/>
      <c r="CG105" s="504"/>
      <c r="CH105" s="504"/>
      <c r="CI105" s="504"/>
      <c r="CJ105" s="504"/>
      <c r="CK105" s="504"/>
      <c r="CL105" s="504"/>
    </row>
    <row r="106" spans="1:90" s="503" customFormat="1" ht="15.75" thickBot="1" x14ac:dyDescent="0.3">
      <c r="A106" s="515">
        <v>44105</v>
      </c>
      <c r="B106" s="510">
        <v>154540</v>
      </c>
      <c r="C106" s="510">
        <v>739</v>
      </c>
      <c r="D106" s="510">
        <v>19939</v>
      </c>
      <c r="E106" s="511">
        <v>115</v>
      </c>
      <c r="F106" s="513">
        <v>24796</v>
      </c>
      <c r="G106" s="514">
        <v>4</v>
      </c>
      <c r="H106" s="509">
        <v>20239</v>
      </c>
      <c r="I106" s="511">
        <v>129</v>
      </c>
      <c r="J106" s="513">
        <v>55543</v>
      </c>
      <c r="K106" s="510">
        <v>346</v>
      </c>
      <c r="L106" s="510">
        <v>39542</v>
      </c>
      <c r="M106" s="514">
        <v>160</v>
      </c>
      <c r="N106" s="513">
        <v>64531</v>
      </c>
      <c r="O106" s="514">
        <v>126</v>
      </c>
      <c r="P106" s="509">
        <v>34971</v>
      </c>
      <c r="Q106" s="511">
        <v>167</v>
      </c>
      <c r="R106" s="513">
        <v>6822</v>
      </c>
      <c r="S106" s="514">
        <v>1</v>
      </c>
      <c r="T106" s="509">
        <v>504587</v>
      </c>
      <c r="U106" s="510">
        <v>1648</v>
      </c>
      <c r="V106" s="510">
        <v>60330</v>
      </c>
      <c r="W106" s="510">
        <v>661</v>
      </c>
      <c r="X106" s="510">
        <v>56415</v>
      </c>
      <c r="Y106" s="510">
        <v>296</v>
      </c>
      <c r="Z106" s="510">
        <v>38229</v>
      </c>
      <c r="AA106" s="510">
        <v>20</v>
      </c>
      <c r="AB106" s="510">
        <v>91164</v>
      </c>
      <c r="AC106" s="510">
        <v>100</v>
      </c>
      <c r="AD106" s="510">
        <v>15855</v>
      </c>
      <c r="AE106" s="510">
        <v>87</v>
      </c>
      <c r="AF106" s="510">
        <v>10208</v>
      </c>
      <c r="AG106" s="510">
        <v>104</v>
      </c>
      <c r="AH106" s="510">
        <v>9904</v>
      </c>
      <c r="AI106" s="510">
        <v>82</v>
      </c>
      <c r="AJ106" s="510">
        <v>11159</v>
      </c>
      <c r="AK106" s="511">
        <v>127</v>
      </c>
      <c r="AL106" s="513">
        <v>684963</v>
      </c>
      <c r="AM106" s="514">
        <v>7539</v>
      </c>
      <c r="AN106" s="513">
        <v>23843</v>
      </c>
      <c r="AO106" s="514">
        <v>21</v>
      </c>
      <c r="AP106" s="509">
        <v>44001</v>
      </c>
      <c r="AQ106" s="511">
        <v>74</v>
      </c>
      <c r="AR106" s="513">
        <v>11576</v>
      </c>
      <c r="AS106" s="514">
        <v>118</v>
      </c>
      <c r="AT106" s="509">
        <v>80129</v>
      </c>
      <c r="AU106" s="511">
        <v>935</v>
      </c>
      <c r="AV106" s="517">
        <v>9690</v>
      </c>
      <c r="AW106" s="518">
        <v>62</v>
      </c>
      <c r="AX106" s="519">
        <f t="shared" si="20"/>
        <v>2072976</v>
      </c>
      <c r="AY106" s="512">
        <f t="shared" si="21"/>
        <v>13661</v>
      </c>
      <c r="AZ106" s="516">
        <f t="shared" si="23"/>
        <v>2086637</v>
      </c>
      <c r="BB106" s="504"/>
      <c r="BC106" s="504"/>
      <c r="BD106" s="504"/>
      <c r="BE106" s="504"/>
      <c r="BF106" s="504"/>
      <c r="BG106" s="504"/>
      <c r="BH106" s="504"/>
      <c r="BI106" s="504"/>
      <c r="BJ106" s="504"/>
      <c r="BK106" s="504"/>
      <c r="BL106" s="504"/>
      <c r="BM106" s="504"/>
      <c r="BN106" s="504"/>
      <c r="BO106" s="504"/>
      <c r="BP106" s="504"/>
      <c r="BQ106" s="504"/>
      <c r="BR106" s="504"/>
      <c r="BS106" s="504"/>
      <c r="BT106" s="504"/>
      <c r="BU106" s="504"/>
      <c r="BV106" s="504"/>
      <c r="BW106" s="504"/>
      <c r="BX106" s="504"/>
      <c r="BY106" s="504"/>
      <c r="BZ106" s="504"/>
      <c r="CA106" s="504"/>
      <c r="CB106" s="504"/>
      <c r="CC106" s="504"/>
      <c r="CD106" s="504"/>
      <c r="CE106" s="504"/>
      <c r="CF106" s="504"/>
      <c r="CG106" s="504"/>
      <c r="CH106" s="504"/>
      <c r="CI106" s="504"/>
      <c r="CJ106" s="504"/>
      <c r="CK106" s="504"/>
      <c r="CL106" s="504"/>
    </row>
    <row r="107" spans="1:90" s="503" customFormat="1" ht="15.75" thickBot="1" x14ac:dyDescent="0.3">
      <c r="A107" s="515">
        <v>44136</v>
      </c>
      <c r="B107" s="510">
        <v>154091</v>
      </c>
      <c r="C107" s="510">
        <v>737</v>
      </c>
      <c r="D107" s="510">
        <v>19828</v>
      </c>
      <c r="E107" s="511">
        <v>114</v>
      </c>
      <c r="F107" s="513">
        <v>24645</v>
      </c>
      <c r="G107" s="514">
        <v>4</v>
      </c>
      <c r="H107" s="509">
        <v>20095</v>
      </c>
      <c r="I107" s="511">
        <v>129</v>
      </c>
      <c r="J107" s="513">
        <v>55165</v>
      </c>
      <c r="K107" s="510">
        <v>340</v>
      </c>
      <c r="L107" s="510">
        <v>39260</v>
      </c>
      <c r="M107" s="514">
        <v>160</v>
      </c>
      <c r="N107" s="513">
        <v>64154</v>
      </c>
      <c r="O107" s="514">
        <v>123</v>
      </c>
      <c r="P107" s="509">
        <v>34702</v>
      </c>
      <c r="Q107" s="511">
        <v>167</v>
      </c>
      <c r="R107" s="513">
        <v>6816</v>
      </c>
      <c r="S107" s="514">
        <v>1</v>
      </c>
      <c r="T107" s="509">
        <v>503756</v>
      </c>
      <c r="U107" s="510">
        <v>1641</v>
      </c>
      <c r="V107" s="510">
        <v>59976</v>
      </c>
      <c r="W107" s="510">
        <v>654</v>
      </c>
      <c r="X107" s="510">
        <v>56067</v>
      </c>
      <c r="Y107" s="510">
        <v>292</v>
      </c>
      <c r="Z107" s="510">
        <v>38038</v>
      </c>
      <c r="AA107" s="510">
        <v>20</v>
      </c>
      <c r="AB107" s="510">
        <v>90703</v>
      </c>
      <c r="AC107" s="510">
        <v>100</v>
      </c>
      <c r="AD107" s="510">
        <v>15760</v>
      </c>
      <c r="AE107" s="510">
        <v>87</v>
      </c>
      <c r="AF107" s="510">
        <v>10179</v>
      </c>
      <c r="AG107" s="510">
        <v>104</v>
      </c>
      <c r="AH107" s="510">
        <v>9810</v>
      </c>
      <c r="AI107" s="510">
        <v>82</v>
      </c>
      <c r="AJ107" s="510">
        <v>11000</v>
      </c>
      <c r="AK107" s="511">
        <v>127</v>
      </c>
      <c r="AL107" s="513">
        <v>681298</v>
      </c>
      <c r="AM107" s="514">
        <v>7489</v>
      </c>
      <c r="AN107" s="513">
        <v>23754</v>
      </c>
      <c r="AO107" s="514">
        <v>21</v>
      </c>
      <c r="AP107" s="509">
        <v>43839</v>
      </c>
      <c r="AQ107" s="511">
        <v>74</v>
      </c>
      <c r="AR107" s="513">
        <v>11423</v>
      </c>
      <c r="AS107" s="514">
        <v>118</v>
      </c>
      <c r="AT107" s="509">
        <v>79691</v>
      </c>
      <c r="AU107" s="511">
        <v>935</v>
      </c>
      <c r="AV107" s="517">
        <v>9618</v>
      </c>
      <c r="AW107" s="518">
        <v>62</v>
      </c>
      <c r="AX107" s="519">
        <f t="shared" ref="AX107:AX120" si="24">B107+D107+F107+H107+J107+L107+N107+P107+R107+T107+V107+X107+Z107+AB107+AD107+AF107+AH107+AJ107+AL107+AN107+AP107+AR107+AT107+AV107</f>
        <v>2063668</v>
      </c>
      <c r="AY107" s="512">
        <f t="shared" si="21"/>
        <v>13581</v>
      </c>
      <c r="AZ107" s="516">
        <f t="shared" si="23"/>
        <v>2077249</v>
      </c>
      <c r="BB107" s="504"/>
      <c r="BC107" s="504"/>
      <c r="BD107" s="504"/>
      <c r="BE107" s="504"/>
      <c r="BF107" s="504"/>
      <c r="BG107" s="504"/>
      <c r="BH107" s="504"/>
      <c r="BI107" s="504"/>
      <c r="BJ107" s="504"/>
      <c r="BK107" s="504"/>
      <c r="BL107" s="504"/>
      <c r="BM107" s="504"/>
      <c r="BN107" s="504"/>
      <c r="BO107" s="504"/>
      <c r="BP107" s="504"/>
      <c r="BQ107" s="504"/>
      <c r="BR107" s="504"/>
      <c r="BS107" s="504"/>
      <c r="BT107" s="504"/>
      <c r="BU107" s="504"/>
      <c r="BV107" s="504"/>
      <c r="BW107" s="504"/>
      <c r="BX107" s="504"/>
      <c r="BY107" s="504"/>
      <c r="BZ107" s="504"/>
      <c r="CA107" s="504"/>
      <c r="CB107" s="504"/>
      <c r="CC107" s="504"/>
      <c r="CD107" s="504"/>
      <c r="CE107" s="504"/>
      <c r="CF107" s="504"/>
      <c r="CG107" s="504"/>
      <c r="CH107" s="504"/>
      <c r="CI107" s="504"/>
      <c r="CJ107" s="504"/>
      <c r="CK107" s="504"/>
      <c r="CL107" s="504"/>
    </row>
    <row r="108" spans="1:90" s="503" customFormat="1" ht="15.75" thickBot="1" x14ac:dyDescent="0.3">
      <c r="A108" s="515">
        <v>44166</v>
      </c>
      <c r="B108" s="510">
        <v>153658</v>
      </c>
      <c r="C108" s="510">
        <v>737</v>
      </c>
      <c r="D108" s="510">
        <v>19667</v>
      </c>
      <c r="E108" s="511">
        <v>107</v>
      </c>
      <c r="F108" s="513">
        <v>24453</v>
      </c>
      <c r="G108" s="514">
        <v>4</v>
      </c>
      <c r="H108" s="509">
        <v>19944</v>
      </c>
      <c r="I108" s="511">
        <v>129</v>
      </c>
      <c r="J108" s="513">
        <v>54670</v>
      </c>
      <c r="K108" s="510">
        <v>339</v>
      </c>
      <c r="L108" s="510">
        <v>39180</v>
      </c>
      <c r="M108" s="514">
        <v>160</v>
      </c>
      <c r="N108" s="513">
        <v>63571</v>
      </c>
      <c r="O108" s="514">
        <v>123</v>
      </c>
      <c r="P108" s="509">
        <v>34314</v>
      </c>
      <c r="Q108" s="511">
        <v>167</v>
      </c>
      <c r="R108" s="513">
        <v>6793</v>
      </c>
      <c r="S108" s="514">
        <v>1</v>
      </c>
      <c r="T108" s="509">
        <v>501115</v>
      </c>
      <c r="U108" s="510">
        <v>1644</v>
      </c>
      <c r="V108" s="510">
        <v>59600</v>
      </c>
      <c r="W108" s="510">
        <v>651</v>
      </c>
      <c r="X108" s="510">
        <v>55666</v>
      </c>
      <c r="Y108" s="510">
        <v>290</v>
      </c>
      <c r="Z108" s="510">
        <v>37711</v>
      </c>
      <c r="AA108" s="510">
        <v>20</v>
      </c>
      <c r="AB108" s="510">
        <v>89823</v>
      </c>
      <c r="AC108" s="510">
        <v>100</v>
      </c>
      <c r="AD108" s="510">
        <v>15678</v>
      </c>
      <c r="AE108" s="510">
        <v>87</v>
      </c>
      <c r="AF108" s="510">
        <v>10099</v>
      </c>
      <c r="AG108" s="510">
        <v>104</v>
      </c>
      <c r="AH108" s="510">
        <v>9717</v>
      </c>
      <c r="AI108" s="510">
        <v>82</v>
      </c>
      <c r="AJ108" s="510">
        <v>10845</v>
      </c>
      <c r="AK108" s="511">
        <v>127</v>
      </c>
      <c r="AL108" s="513">
        <v>676426</v>
      </c>
      <c r="AM108" s="514">
        <v>7442</v>
      </c>
      <c r="AN108" s="513">
        <v>23512</v>
      </c>
      <c r="AO108" s="514">
        <v>21</v>
      </c>
      <c r="AP108" s="509">
        <v>43130</v>
      </c>
      <c r="AQ108" s="511">
        <v>74</v>
      </c>
      <c r="AR108" s="513">
        <v>11267</v>
      </c>
      <c r="AS108" s="514">
        <v>118</v>
      </c>
      <c r="AT108" s="509">
        <v>79174</v>
      </c>
      <c r="AU108" s="511">
        <v>934</v>
      </c>
      <c r="AV108" s="517">
        <v>9508</v>
      </c>
      <c r="AW108" s="518">
        <v>62</v>
      </c>
      <c r="AX108" s="519">
        <f t="shared" si="24"/>
        <v>2049521</v>
      </c>
      <c r="AY108" s="512">
        <f t="shared" si="21"/>
        <v>13523</v>
      </c>
      <c r="AZ108" s="516">
        <f t="shared" si="23"/>
        <v>2063044</v>
      </c>
      <c r="BB108" s="504"/>
      <c r="BC108" s="504"/>
      <c r="BD108" s="504"/>
      <c r="BE108" s="504"/>
      <c r="BF108" s="504"/>
      <c r="BG108" s="504"/>
      <c r="BH108" s="504"/>
      <c r="BI108" s="504"/>
      <c r="BJ108" s="504"/>
      <c r="BK108" s="504"/>
      <c r="BL108" s="504"/>
      <c r="BM108" s="504"/>
      <c r="BN108" s="504"/>
      <c r="BO108" s="504"/>
      <c r="BP108" s="504"/>
      <c r="BQ108" s="504"/>
      <c r="BR108" s="504"/>
      <c r="BS108" s="504"/>
      <c r="BT108" s="504"/>
      <c r="BU108" s="504"/>
      <c r="BV108" s="504"/>
      <c r="BW108" s="504"/>
      <c r="BX108" s="504"/>
      <c r="BY108" s="504"/>
      <c r="BZ108" s="504"/>
      <c r="CA108" s="504"/>
      <c r="CB108" s="504"/>
      <c r="CC108" s="504"/>
      <c r="CD108" s="504"/>
      <c r="CE108" s="504"/>
      <c r="CF108" s="504"/>
      <c r="CG108" s="504"/>
      <c r="CH108" s="504"/>
      <c r="CI108" s="504"/>
      <c r="CJ108" s="504"/>
      <c r="CK108" s="504"/>
      <c r="CL108" s="504"/>
    </row>
    <row r="109" spans="1:90" s="503" customFormat="1" x14ac:dyDescent="0.25">
      <c r="A109" s="431">
        <v>44197</v>
      </c>
      <c r="B109" s="354">
        <v>152982</v>
      </c>
      <c r="C109" s="354">
        <v>731</v>
      </c>
      <c r="D109" s="354">
        <v>19517</v>
      </c>
      <c r="E109" s="226">
        <v>107</v>
      </c>
      <c r="F109" s="225">
        <v>24168</v>
      </c>
      <c r="G109" s="227">
        <v>4</v>
      </c>
      <c r="H109" s="228">
        <v>19594</v>
      </c>
      <c r="I109" s="226">
        <v>129</v>
      </c>
      <c r="J109" s="225">
        <v>54119</v>
      </c>
      <c r="K109" s="354">
        <v>349</v>
      </c>
      <c r="L109" s="354">
        <v>38414</v>
      </c>
      <c r="M109" s="227">
        <v>160</v>
      </c>
      <c r="N109" s="225">
        <v>62673</v>
      </c>
      <c r="O109" s="227">
        <v>123</v>
      </c>
      <c r="P109" s="228">
        <v>33876</v>
      </c>
      <c r="Q109" s="226">
        <v>167</v>
      </c>
      <c r="R109" s="225">
        <v>6761</v>
      </c>
      <c r="S109" s="227">
        <v>1</v>
      </c>
      <c r="T109" s="228">
        <v>497041</v>
      </c>
      <c r="U109" s="354">
        <v>1620</v>
      </c>
      <c r="V109" s="354">
        <v>58977</v>
      </c>
      <c r="W109" s="354">
        <v>647</v>
      </c>
      <c r="X109" s="354">
        <v>55050</v>
      </c>
      <c r="Y109" s="354">
        <v>286</v>
      </c>
      <c r="Z109" s="354">
        <v>37056</v>
      </c>
      <c r="AA109" s="354">
        <v>20</v>
      </c>
      <c r="AB109" s="354">
        <v>88551</v>
      </c>
      <c r="AC109" s="354">
        <v>100</v>
      </c>
      <c r="AD109" s="354">
        <v>15481</v>
      </c>
      <c r="AE109" s="354">
        <v>87</v>
      </c>
      <c r="AF109" s="354">
        <v>9986</v>
      </c>
      <c r="AG109" s="354">
        <v>104</v>
      </c>
      <c r="AH109" s="354">
        <v>9591</v>
      </c>
      <c r="AI109" s="354">
        <v>82</v>
      </c>
      <c r="AJ109" s="354">
        <v>10839</v>
      </c>
      <c r="AK109" s="226">
        <v>127</v>
      </c>
      <c r="AL109" s="225">
        <v>670806</v>
      </c>
      <c r="AM109" s="227">
        <v>7385</v>
      </c>
      <c r="AN109" s="225">
        <v>23170</v>
      </c>
      <c r="AO109" s="227">
        <v>21</v>
      </c>
      <c r="AP109" s="228">
        <v>42467</v>
      </c>
      <c r="AQ109" s="226">
        <v>74</v>
      </c>
      <c r="AR109" s="225">
        <v>11066</v>
      </c>
      <c r="AS109" s="227">
        <v>118</v>
      </c>
      <c r="AT109" s="228">
        <v>78540</v>
      </c>
      <c r="AU109" s="226">
        <v>925</v>
      </c>
      <c r="AV109" s="432">
        <v>9362</v>
      </c>
      <c r="AW109" s="433">
        <v>62</v>
      </c>
      <c r="AX109" s="523">
        <f t="shared" si="24"/>
        <v>2030087</v>
      </c>
      <c r="AY109" s="229">
        <f t="shared" si="21"/>
        <v>13429</v>
      </c>
      <c r="AZ109" s="434">
        <f t="shared" si="23"/>
        <v>2043516</v>
      </c>
      <c r="BB109" s="504"/>
      <c r="BC109" s="504"/>
      <c r="BD109" s="504"/>
      <c r="BE109" s="504"/>
      <c r="BF109" s="504"/>
      <c r="BG109" s="504"/>
      <c r="BH109" s="504"/>
      <c r="BI109" s="504"/>
      <c r="BJ109" s="504"/>
      <c r="BK109" s="504"/>
      <c r="BL109" s="504"/>
      <c r="BM109" s="504"/>
      <c r="BN109" s="504"/>
      <c r="BO109" s="504"/>
      <c r="BP109" s="504"/>
      <c r="BQ109" s="504"/>
      <c r="BR109" s="504"/>
      <c r="BS109" s="504"/>
      <c r="BT109" s="504"/>
      <c r="BU109" s="504"/>
      <c r="BV109" s="504"/>
      <c r="BW109" s="504"/>
      <c r="BX109" s="504"/>
      <c r="BY109" s="504"/>
      <c r="BZ109" s="504"/>
      <c r="CA109" s="504"/>
      <c r="CB109" s="504"/>
      <c r="CC109" s="504"/>
      <c r="CD109" s="504"/>
      <c r="CE109" s="504"/>
      <c r="CF109" s="504"/>
      <c r="CG109" s="504"/>
      <c r="CH109" s="504"/>
      <c r="CI109" s="504"/>
      <c r="CJ109" s="504"/>
      <c r="CK109" s="504"/>
      <c r="CL109" s="504"/>
    </row>
    <row r="110" spans="1:90" s="503" customFormat="1" x14ac:dyDescent="0.25">
      <c r="A110" s="524">
        <v>44228</v>
      </c>
      <c r="B110" s="134">
        <v>152385</v>
      </c>
      <c r="C110" s="134">
        <v>731</v>
      </c>
      <c r="D110" s="134">
        <v>19382</v>
      </c>
      <c r="E110" s="134">
        <v>107</v>
      </c>
      <c r="F110" s="134">
        <v>23972</v>
      </c>
      <c r="G110" s="134">
        <v>4</v>
      </c>
      <c r="H110" s="134">
        <v>19377</v>
      </c>
      <c r="I110" s="134">
        <v>129</v>
      </c>
      <c r="J110" s="134">
        <v>53674</v>
      </c>
      <c r="K110" s="134">
        <v>339</v>
      </c>
      <c r="L110" s="134">
        <v>37934</v>
      </c>
      <c r="M110" s="134">
        <v>160</v>
      </c>
      <c r="N110" s="134">
        <v>61739</v>
      </c>
      <c r="O110" s="134">
        <v>123</v>
      </c>
      <c r="P110" s="134">
        <v>33683</v>
      </c>
      <c r="Q110" s="134">
        <v>167</v>
      </c>
      <c r="R110" s="134">
        <v>6733</v>
      </c>
      <c r="S110" s="134">
        <v>1</v>
      </c>
      <c r="T110" s="134">
        <v>494745</v>
      </c>
      <c r="U110" s="134">
        <v>1620</v>
      </c>
      <c r="V110" s="134">
        <v>58582</v>
      </c>
      <c r="W110" s="134">
        <v>647</v>
      </c>
      <c r="X110" s="134">
        <v>54593</v>
      </c>
      <c r="Y110" s="134">
        <v>288</v>
      </c>
      <c r="Z110" s="134">
        <v>36809</v>
      </c>
      <c r="AA110" s="134">
        <v>20</v>
      </c>
      <c r="AB110" s="134">
        <v>87560</v>
      </c>
      <c r="AC110" s="134">
        <v>100</v>
      </c>
      <c r="AD110" s="134">
        <v>15350</v>
      </c>
      <c r="AE110" s="134">
        <v>87</v>
      </c>
      <c r="AF110" s="134">
        <v>9911</v>
      </c>
      <c r="AG110" s="134">
        <v>104</v>
      </c>
      <c r="AH110" s="134">
        <v>9495</v>
      </c>
      <c r="AI110" s="134">
        <v>82</v>
      </c>
      <c r="AJ110" s="134">
        <v>10708</v>
      </c>
      <c r="AK110" s="134">
        <v>127</v>
      </c>
      <c r="AL110" s="134">
        <v>666836</v>
      </c>
      <c r="AM110" s="134">
        <v>7335</v>
      </c>
      <c r="AN110" s="134">
        <v>22943</v>
      </c>
      <c r="AO110" s="134">
        <v>21</v>
      </c>
      <c r="AP110" s="134">
        <v>42091</v>
      </c>
      <c r="AQ110" s="134">
        <v>73</v>
      </c>
      <c r="AR110" s="134">
        <v>10922</v>
      </c>
      <c r="AS110" s="134">
        <v>118</v>
      </c>
      <c r="AT110" s="134">
        <v>77922</v>
      </c>
      <c r="AU110" s="134">
        <v>920</v>
      </c>
      <c r="AV110" s="525">
        <v>9262</v>
      </c>
      <c r="AW110" s="527">
        <v>62</v>
      </c>
      <c r="AX110" s="525">
        <f t="shared" si="24"/>
        <v>2016608</v>
      </c>
      <c r="AY110" s="525">
        <f t="shared" si="21"/>
        <v>13365</v>
      </c>
      <c r="AZ110" s="526">
        <f t="shared" si="23"/>
        <v>2029973</v>
      </c>
      <c r="BB110" s="504"/>
      <c r="BC110" s="504"/>
      <c r="BD110" s="504"/>
      <c r="BE110" s="504"/>
      <c r="BF110" s="504"/>
      <c r="BG110" s="504"/>
      <c r="BH110" s="504"/>
      <c r="BI110" s="504"/>
      <c r="BJ110" s="504"/>
      <c r="BK110" s="504"/>
      <c r="BL110" s="504"/>
      <c r="BM110" s="504"/>
      <c r="BN110" s="504"/>
      <c r="BO110" s="504"/>
      <c r="BP110" s="504"/>
      <c r="BQ110" s="504"/>
      <c r="BR110" s="504"/>
      <c r="BS110" s="504"/>
      <c r="BT110" s="504"/>
      <c r="BU110" s="504"/>
      <c r="BV110" s="504"/>
      <c r="BW110" s="504"/>
      <c r="BX110" s="504"/>
      <c r="BY110" s="504"/>
      <c r="BZ110" s="504"/>
      <c r="CA110" s="504"/>
      <c r="CB110" s="504"/>
      <c r="CC110" s="504"/>
      <c r="CD110" s="504"/>
      <c r="CE110" s="504"/>
      <c r="CF110" s="504"/>
      <c r="CG110" s="504"/>
      <c r="CH110" s="504"/>
      <c r="CI110" s="504"/>
      <c r="CJ110" s="504"/>
      <c r="CK110" s="504"/>
      <c r="CL110" s="504"/>
    </row>
    <row r="111" spans="1:90" s="503" customFormat="1" x14ac:dyDescent="0.25">
      <c r="A111" s="524">
        <v>44256</v>
      </c>
      <c r="B111" s="134">
        <v>151673</v>
      </c>
      <c r="C111" s="134">
        <v>733</v>
      </c>
      <c r="D111" s="134">
        <v>19163</v>
      </c>
      <c r="E111" s="134">
        <v>107</v>
      </c>
      <c r="F111" s="134">
        <v>23761</v>
      </c>
      <c r="G111" s="134">
        <v>4</v>
      </c>
      <c r="H111" s="134">
        <v>19194</v>
      </c>
      <c r="I111" s="134">
        <v>129</v>
      </c>
      <c r="J111" s="134">
        <v>53108</v>
      </c>
      <c r="K111" s="134">
        <v>339</v>
      </c>
      <c r="L111" s="134">
        <v>37563</v>
      </c>
      <c r="M111" s="134">
        <v>160</v>
      </c>
      <c r="N111" s="134">
        <v>60484</v>
      </c>
      <c r="O111" s="134">
        <v>122</v>
      </c>
      <c r="P111" s="134">
        <v>33369</v>
      </c>
      <c r="Q111" s="134">
        <v>167</v>
      </c>
      <c r="R111" s="134">
        <v>6726</v>
      </c>
      <c r="S111" s="134">
        <v>1</v>
      </c>
      <c r="T111" s="134">
        <v>481448</v>
      </c>
      <c r="U111" s="134">
        <v>1593</v>
      </c>
      <c r="V111" s="134">
        <v>57859</v>
      </c>
      <c r="W111" s="134">
        <v>627</v>
      </c>
      <c r="X111" s="134">
        <v>53878</v>
      </c>
      <c r="Y111" s="134">
        <v>274</v>
      </c>
      <c r="Z111" s="134">
        <v>36382</v>
      </c>
      <c r="AA111" s="134">
        <v>20</v>
      </c>
      <c r="AB111" s="134">
        <v>86087</v>
      </c>
      <c r="AC111" s="134">
        <v>98</v>
      </c>
      <c r="AD111" s="134">
        <v>15221</v>
      </c>
      <c r="AE111" s="134">
        <v>87</v>
      </c>
      <c r="AF111" s="134">
        <v>9811</v>
      </c>
      <c r="AG111" s="134">
        <v>104</v>
      </c>
      <c r="AH111" s="134">
        <v>9397</v>
      </c>
      <c r="AI111" s="134">
        <v>82</v>
      </c>
      <c r="AJ111" s="134">
        <v>10587</v>
      </c>
      <c r="AK111" s="134">
        <v>127</v>
      </c>
      <c r="AL111" s="134">
        <v>653967</v>
      </c>
      <c r="AM111" s="134">
        <v>7112</v>
      </c>
      <c r="AN111" s="134">
        <v>22607</v>
      </c>
      <c r="AO111" s="134">
        <v>21</v>
      </c>
      <c r="AP111" s="134">
        <v>41318</v>
      </c>
      <c r="AQ111" s="134">
        <v>72</v>
      </c>
      <c r="AR111" s="134">
        <v>10762</v>
      </c>
      <c r="AS111" s="134">
        <v>118</v>
      </c>
      <c r="AT111" s="134">
        <v>77087</v>
      </c>
      <c r="AU111" s="134">
        <v>889</v>
      </c>
      <c r="AV111" s="525">
        <v>9123</v>
      </c>
      <c r="AW111" s="527">
        <v>62</v>
      </c>
      <c r="AX111" s="525">
        <f t="shared" si="24"/>
        <v>1980575</v>
      </c>
      <c r="AY111" s="525">
        <f t="shared" si="21"/>
        <v>13048</v>
      </c>
      <c r="AZ111" s="526">
        <f t="shared" si="23"/>
        <v>1993623</v>
      </c>
      <c r="BB111" s="504"/>
      <c r="BC111" s="504"/>
      <c r="BD111" s="504"/>
      <c r="BE111" s="504"/>
      <c r="BF111" s="504"/>
      <c r="BG111" s="504"/>
      <c r="BH111" s="504"/>
      <c r="BI111" s="504"/>
      <c r="BJ111" s="504"/>
      <c r="BK111" s="504"/>
      <c r="BL111" s="504"/>
      <c r="BM111" s="504"/>
      <c r="BN111" s="504"/>
      <c r="BO111" s="504"/>
      <c r="BP111" s="504"/>
      <c r="BQ111" s="504"/>
      <c r="BR111" s="504"/>
      <c r="BS111" s="504"/>
      <c r="BT111" s="504"/>
      <c r="BU111" s="504"/>
      <c r="BV111" s="504"/>
      <c r="BW111" s="504"/>
      <c r="BX111" s="504"/>
      <c r="BY111" s="504"/>
      <c r="BZ111" s="504"/>
      <c r="CA111" s="504"/>
      <c r="CB111" s="504"/>
      <c r="CC111" s="504"/>
      <c r="CD111" s="504"/>
      <c r="CE111" s="504"/>
      <c r="CF111" s="504"/>
      <c r="CG111" s="504"/>
      <c r="CH111" s="504"/>
      <c r="CI111" s="504"/>
      <c r="CJ111" s="504"/>
      <c r="CK111" s="504"/>
      <c r="CL111" s="504"/>
    </row>
    <row r="112" spans="1:90" s="503" customFormat="1" x14ac:dyDescent="0.25">
      <c r="A112" s="524">
        <v>44287</v>
      </c>
      <c r="B112" s="134">
        <v>150823</v>
      </c>
      <c r="C112" s="134">
        <v>733</v>
      </c>
      <c r="D112" s="134">
        <v>20871</v>
      </c>
      <c r="E112" s="134">
        <v>107</v>
      </c>
      <c r="F112" s="134">
        <v>24001</v>
      </c>
      <c r="G112" s="134">
        <v>4</v>
      </c>
      <c r="H112" s="134">
        <v>20208</v>
      </c>
      <c r="I112" s="134">
        <v>129</v>
      </c>
      <c r="J112" s="134">
        <v>55553</v>
      </c>
      <c r="K112" s="134">
        <v>339</v>
      </c>
      <c r="L112" s="134">
        <v>39082</v>
      </c>
      <c r="M112" s="134">
        <v>160</v>
      </c>
      <c r="N112" s="134">
        <v>60746</v>
      </c>
      <c r="O112" s="134">
        <v>122</v>
      </c>
      <c r="P112" s="134">
        <v>36616</v>
      </c>
      <c r="Q112" s="134">
        <v>167</v>
      </c>
      <c r="R112" s="134">
        <v>6490</v>
      </c>
      <c r="S112" s="134">
        <v>1</v>
      </c>
      <c r="T112" s="134">
        <v>488681</v>
      </c>
      <c r="U112" s="134">
        <v>1594</v>
      </c>
      <c r="V112" s="134">
        <v>60054</v>
      </c>
      <c r="W112" s="134">
        <v>621</v>
      </c>
      <c r="X112" s="134">
        <v>53488</v>
      </c>
      <c r="Y112" s="134">
        <v>276</v>
      </c>
      <c r="Z112" s="134">
        <v>36961</v>
      </c>
      <c r="AA112" s="134">
        <v>20</v>
      </c>
      <c r="AB112" s="134">
        <v>88780</v>
      </c>
      <c r="AC112" s="134">
        <v>100</v>
      </c>
      <c r="AD112" s="134">
        <v>15307</v>
      </c>
      <c r="AE112" s="134">
        <v>87</v>
      </c>
      <c r="AF112" s="134">
        <v>11183</v>
      </c>
      <c r="AG112" s="134">
        <v>104</v>
      </c>
      <c r="AH112" s="134">
        <v>9975</v>
      </c>
      <c r="AI112" s="134">
        <v>82</v>
      </c>
      <c r="AJ112" s="134">
        <v>11199</v>
      </c>
      <c r="AK112" s="134">
        <v>127</v>
      </c>
      <c r="AL112" s="134">
        <v>665672</v>
      </c>
      <c r="AM112" s="134">
        <v>7134</v>
      </c>
      <c r="AN112" s="134">
        <v>23779</v>
      </c>
      <c r="AO112" s="134">
        <v>21</v>
      </c>
      <c r="AP112" s="134">
        <v>41276</v>
      </c>
      <c r="AQ112" s="134">
        <v>73</v>
      </c>
      <c r="AR112" s="134">
        <v>11249</v>
      </c>
      <c r="AS112" s="134">
        <v>118</v>
      </c>
      <c r="AT112" s="134">
        <v>79451</v>
      </c>
      <c r="AU112" s="134">
        <v>894</v>
      </c>
      <c r="AV112" s="525">
        <v>9065</v>
      </c>
      <c r="AW112" s="527">
        <v>62</v>
      </c>
      <c r="AX112" s="525">
        <f t="shared" si="24"/>
        <v>2020510</v>
      </c>
      <c r="AY112" s="525">
        <f t="shared" si="21"/>
        <v>13075</v>
      </c>
      <c r="AZ112" s="526">
        <f t="shared" si="23"/>
        <v>2033585</v>
      </c>
      <c r="BB112" s="504"/>
      <c r="BC112" s="504"/>
      <c r="BD112" s="504"/>
      <c r="BE112" s="504"/>
      <c r="BF112" s="504"/>
      <c r="BG112" s="504"/>
      <c r="BH112" s="504"/>
      <c r="BI112" s="504"/>
      <c r="BJ112" s="504"/>
      <c r="BK112" s="504"/>
      <c r="BL112" s="504"/>
      <c r="BM112" s="504"/>
      <c r="BN112" s="504"/>
      <c r="BO112" s="504"/>
      <c r="BP112" s="504"/>
      <c r="BQ112" s="504"/>
      <c r="BR112" s="504"/>
      <c r="BS112" s="504"/>
      <c r="BT112" s="504"/>
      <c r="BU112" s="504"/>
      <c r="BV112" s="504"/>
      <c r="BW112" s="504"/>
      <c r="BX112" s="504"/>
      <c r="BY112" s="504"/>
      <c r="BZ112" s="504"/>
      <c r="CA112" s="504"/>
      <c r="CB112" s="504"/>
      <c r="CC112" s="504"/>
      <c r="CD112" s="504"/>
      <c r="CE112" s="504"/>
      <c r="CF112" s="504"/>
      <c r="CG112" s="504"/>
      <c r="CH112" s="504"/>
      <c r="CI112" s="504"/>
      <c r="CJ112" s="504"/>
      <c r="CK112" s="504"/>
      <c r="CL112" s="504"/>
    </row>
    <row r="113" spans="1:90" s="503" customFormat="1" x14ac:dyDescent="0.25">
      <c r="A113" s="524">
        <v>44317</v>
      </c>
      <c r="B113" s="134">
        <v>149980</v>
      </c>
      <c r="C113" s="134">
        <v>689</v>
      </c>
      <c r="D113" s="134">
        <v>20612</v>
      </c>
      <c r="E113" s="134">
        <v>107</v>
      </c>
      <c r="F113" s="134">
        <v>23287</v>
      </c>
      <c r="G113" s="134">
        <v>4</v>
      </c>
      <c r="H113" s="134">
        <v>19726</v>
      </c>
      <c r="I113" s="134">
        <v>129</v>
      </c>
      <c r="J113" s="134">
        <v>54172</v>
      </c>
      <c r="K113" s="134">
        <v>338</v>
      </c>
      <c r="L113" s="134">
        <v>38040</v>
      </c>
      <c r="M113" s="134">
        <v>160</v>
      </c>
      <c r="N113" s="134">
        <v>57700</v>
      </c>
      <c r="O113" s="134">
        <v>109</v>
      </c>
      <c r="P113" s="134">
        <v>35283</v>
      </c>
      <c r="Q113" s="134">
        <v>167</v>
      </c>
      <c r="R113" s="134">
        <v>6325</v>
      </c>
      <c r="S113" s="134">
        <v>1</v>
      </c>
      <c r="T113" s="134">
        <v>467696</v>
      </c>
      <c r="U113" s="134">
        <v>1557</v>
      </c>
      <c r="V113" s="134">
        <v>58666</v>
      </c>
      <c r="W113" s="134">
        <v>613</v>
      </c>
      <c r="X113" s="134">
        <v>52266</v>
      </c>
      <c r="Y113" s="134">
        <v>250</v>
      </c>
      <c r="Z113" s="134">
        <v>34937</v>
      </c>
      <c r="AA113" s="134">
        <v>20</v>
      </c>
      <c r="AB113" s="134">
        <v>84844</v>
      </c>
      <c r="AC113" s="134">
        <v>100</v>
      </c>
      <c r="AD113" s="134">
        <v>15008</v>
      </c>
      <c r="AE113" s="134">
        <v>87</v>
      </c>
      <c r="AF113" s="134">
        <v>10833</v>
      </c>
      <c r="AG113" s="134">
        <v>104</v>
      </c>
      <c r="AH113" s="134">
        <v>9581</v>
      </c>
      <c r="AI113" s="134">
        <v>82</v>
      </c>
      <c r="AJ113" s="134">
        <v>10837</v>
      </c>
      <c r="AK113" s="134">
        <v>127</v>
      </c>
      <c r="AL113" s="134">
        <v>651306</v>
      </c>
      <c r="AM113" s="134">
        <v>6939</v>
      </c>
      <c r="AN113" s="134">
        <v>22585</v>
      </c>
      <c r="AO113" s="134">
        <v>21</v>
      </c>
      <c r="AP113" s="134">
        <v>39314</v>
      </c>
      <c r="AQ113" s="134">
        <v>71</v>
      </c>
      <c r="AR113" s="134">
        <v>10728</v>
      </c>
      <c r="AS113" s="134">
        <v>118</v>
      </c>
      <c r="AT113" s="134">
        <v>77679</v>
      </c>
      <c r="AU113" s="134">
        <v>868</v>
      </c>
      <c r="AV113" s="525">
        <v>8764</v>
      </c>
      <c r="AW113" s="527">
        <v>62</v>
      </c>
      <c r="AX113" s="525">
        <f t="shared" si="24"/>
        <v>1960169</v>
      </c>
      <c r="AY113" s="525">
        <f t="shared" si="21"/>
        <v>12723</v>
      </c>
      <c r="AZ113" s="526">
        <f t="shared" si="23"/>
        <v>1972892</v>
      </c>
      <c r="BB113" s="504"/>
      <c r="BC113" s="504"/>
      <c r="BD113" s="504"/>
      <c r="BE113" s="504"/>
      <c r="BF113" s="504"/>
      <c r="BG113" s="504"/>
      <c r="BH113" s="504"/>
      <c r="BI113" s="504"/>
      <c r="BJ113" s="504"/>
      <c r="BK113" s="504"/>
      <c r="BL113" s="504"/>
      <c r="BM113" s="504"/>
      <c r="BN113" s="504"/>
      <c r="BO113" s="504"/>
      <c r="BP113" s="504"/>
      <c r="BQ113" s="504"/>
      <c r="BR113" s="504"/>
      <c r="BS113" s="504"/>
      <c r="BT113" s="504"/>
      <c r="BU113" s="504"/>
      <c r="BV113" s="504"/>
      <c r="BW113" s="504"/>
      <c r="BX113" s="504"/>
      <c r="BY113" s="504"/>
      <c r="BZ113" s="504"/>
      <c r="CA113" s="504"/>
      <c r="CB113" s="504"/>
      <c r="CC113" s="504"/>
      <c r="CD113" s="504"/>
      <c r="CE113" s="504"/>
      <c r="CF113" s="504"/>
      <c r="CG113" s="504"/>
      <c r="CH113" s="504"/>
      <c r="CI113" s="504"/>
      <c r="CJ113" s="504"/>
      <c r="CK113" s="504"/>
      <c r="CL113" s="504"/>
    </row>
    <row r="114" spans="1:90" s="503" customFormat="1" x14ac:dyDescent="0.25">
      <c r="A114" s="524">
        <v>44348</v>
      </c>
      <c r="B114" s="134">
        <v>149145</v>
      </c>
      <c r="C114" s="134">
        <v>630</v>
      </c>
      <c r="D114" s="134">
        <v>20178</v>
      </c>
      <c r="E114" s="134">
        <v>107</v>
      </c>
      <c r="F114" s="134">
        <v>22625</v>
      </c>
      <c r="G114" s="134">
        <v>4</v>
      </c>
      <c r="H114" s="134">
        <v>19220</v>
      </c>
      <c r="I114" s="134">
        <v>129</v>
      </c>
      <c r="J114" s="134">
        <v>52996</v>
      </c>
      <c r="K114" s="134">
        <v>338</v>
      </c>
      <c r="L114" s="134">
        <v>36942</v>
      </c>
      <c r="M114" s="134">
        <v>160</v>
      </c>
      <c r="N114" s="134">
        <v>55515</v>
      </c>
      <c r="O114" s="134">
        <v>109</v>
      </c>
      <c r="P114" s="134">
        <v>33657</v>
      </c>
      <c r="Q114" s="134">
        <v>167</v>
      </c>
      <c r="R114" s="134">
        <v>6282</v>
      </c>
      <c r="S114" s="134">
        <v>1</v>
      </c>
      <c r="T114" s="134">
        <v>450127</v>
      </c>
      <c r="U114" s="134">
        <v>1559</v>
      </c>
      <c r="V114" s="134">
        <v>57675</v>
      </c>
      <c r="W114" s="134">
        <v>611</v>
      </c>
      <c r="X114" s="134">
        <v>50999</v>
      </c>
      <c r="Y114" s="134">
        <v>250</v>
      </c>
      <c r="Z114" s="134">
        <v>32761</v>
      </c>
      <c r="AA114" s="134">
        <v>20</v>
      </c>
      <c r="AB114" s="134">
        <v>81152</v>
      </c>
      <c r="AC114" s="134">
        <v>100</v>
      </c>
      <c r="AD114" s="134">
        <v>14636</v>
      </c>
      <c r="AE114" s="134">
        <v>87</v>
      </c>
      <c r="AF114" s="134">
        <v>10493</v>
      </c>
      <c r="AG114" s="134">
        <v>104</v>
      </c>
      <c r="AH114" s="134">
        <v>9104</v>
      </c>
      <c r="AI114" s="134">
        <v>82</v>
      </c>
      <c r="AJ114" s="134">
        <v>10574</v>
      </c>
      <c r="AK114" s="134">
        <v>127</v>
      </c>
      <c r="AL114" s="134">
        <v>639861</v>
      </c>
      <c r="AM114" s="134">
        <v>6944</v>
      </c>
      <c r="AN114" s="134">
        <v>21359</v>
      </c>
      <c r="AO114" s="134">
        <v>21</v>
      </c>
      <c r="AP114" s="134">
        <v>37794</v>
      </c>
      <c r="AQ114" s="134">
        <v>70</v>
      </c>
      <c r="AR114" s="134">
        <v>10218</v>
      </c>
      <c r="AS114" s="134">
        <v>116</v>
      </c>
      <c r="AT114" s="134">
        <v>76263</v>
      </c>
      <c r="AU114" s="134">
        <v>868</v>
      </c>
      <c r="AV114" s="525">
        <v>8450</v>
      </c>
      <c r="AW114" s="527">
        <v>62</v>
      </c>
      <c r="AX114" s="525">
        <f t="shared" si="24"/>
        <v>1908026</v>
      </c>
      <c r="AY114" s="525">
        <f t="shared" si="21"/>
        <v>12666</v>
      </c>
      <c r="AZ114" s="526">
        <f t="shared" si="23"/>
        <v>1920692</v>
      </c>
      <c r="BB114" s="504"/>
      <c r="BC114" s="504"/>
      <c r="BD114" s="504"/>
      <c r="BE114" s="504"/>
      <c r="BF114" s="504"/>
      <c r="BG114" s="504"/>
      <c r="BH114" s="504"/>
      <c r="BI114" s="504"/>
      <c r="BJ114" s="504"/>
      <c r="BK114" s="504"/>
      <c r="BL114" s="504"/>
      <c r="BM114" s="504"/>
      <c r="BN114" s="504"/>
      <c r="BO114" s="504"/>
      <c r="BP114" s="504"/>
      <c r="BQ114" s="504"/>
      <c r="BR114" s="504"/>
      <c r="BS114" s="504"/>
      <c r="BT114" s="504"/>
      <c r="BU114" s="504"/>
      <c r="BV114" s="504"/>
      <c r="BW114" s="504"/>
      <c r="BX114" s="504"/>
      <c r="BY114" s="504"/>
      <c r="BZ114" s="504"/>
      <c r="CA114" s="504"/>
      <c r="CB114" s="504"/>
      <c r="CC114" s="504"/>
      <c r="CD114" s="504"/>
      <c r="CE114" s="504"/>
      <c r="CF114" s="504"/>
      <c r="CG114" s="504"/>
      <c r="CH114" s="504"/>
      <c r="CI114" s="504"/>
      <c r="CJ114" s="504"/>
      <c r="CK114" s="504"/>
      <c r="CL114" s="504"/>
    </row>
    <row r="115" spans="1:90" s="503" customFormat="1" x14ac:dyDescent="0.25">
      <c r="A115" s="524">
        <v>44378</v>
      </c>
      <c r="B115" s="134">
        <v>148253</v>
      </c>
      <c r="C115" s="134">
        <v>571</v>
      </c>
      <c r="D115" s="134">
        <v>19734</v>
      </c>
      <c r="E115" s="134">
        <v>107</v>
      </c>
      <c r="F115" s="134">
        <v>22131</v>
      </c>
      <c r="G115" s="134">
        <v>4</v>
      </c>
      <c r="H115" s="134">
        <v>18645</v>
      </c>
      <c r="I115" s="134">
        <v>128</v>
      </c>
      <c r="J115" s="134">
        <v>51757</v>
      </c>
      <c r="K115" s="134">
        <v>338</v>
      </c>
      <c r="L115" s="134">
        <v>35629</v>
      </c>
      <c r="M115" s="134">
        <v>160</v>
      </c>
      <c r="N115" s="134">
        <v>53735</v>
      </c>
      <c r="O115" s="134">
        <v>109</v>
      </c>
      <c r="P115" s="134">
        <v>33129</v>
      </c>
      <c r="Q115" s="134">
        <v>167</v>
      </c>
      <c r="R115" s="134">
        <v>6258</v>
      </c>
      <c r="S115" s="134">
        <v>1</v>
      </c>
      <c r="T115" s="134">
        <v>441546</v>
      </c>
      <c r="U115" s="134">
        <v>1552</v>
      </c>
      <c r="V115" s="134">
        <v>56695</v>
      </c>
      <c r="W115" s="134">
        <v>608</v>
      </c>
      <c r="X115" s="134">
        <v>49665</v>
      </c>
      <c r="Y115" s="134">
        <v>252</v>
      </c>
      <c r="Z115" s="134">
        <v>31603</v>
      </c>
      <c r="AA115" s="134">
        <v>20</v>
      </c>
      <c r="AB115" s="134">
        <v>78735</v>
      </c>
      <c r="AC115" s="134">
        <v>99</v>
      </c>
      <c r="AD115" s="134">
        <v>14276</v>
      </c>
      <c r="AE115" s="134">
        <v>87</v>
      </c>
      <c r="AF115" s="134">
        <v>10258</v>
      </c>
      <c r="AG115" s="134">
        <v>104</v>
      </c>
      <c r="AH115" s="134">
        <v>8810</v>
      </c>
      <c r="AI115" s="134">
        <v>82</v>
      </c>
      <c r="AJ115" s="134">
        <v>10135</v>
      </c>
      <c r="AK115" s="134">
        <v>127</v>
      </c>
      <c r="AL115" s="134">
        <v>628759</v>
      </c>
      <c r="AM115" s="134">
        <v>6888</v>
      </c>
      <c r="AN115" s="134">
        <v>20761</v>
      </c>
      <c r="AO115" s="134">
        <v>21</v>
      </c>
      <c r="AP115" s="134">
        <v>36527</v>
      </c>
      <c r="AQ115" s="134">
        <v>65</v>
      </c>
      <c r="AR115" s="134">
        <v>9774</v>
      </c>
      <c r="AS115" s="134">
        <v>116</v>
      </c>
      <c r="AT115" s="134">
        <v>74729</v>
      </c>
      <c r="AU115" s="134">
        <v>875</v>
      </c>
      <c r="AV115" s="525">
        <v>8238</v>
      </c>
      <c r="AW115" s="527">
        <v>62</v>
      </c>
      <c r="AX115" s="525">
        <f t="shared" si="24"/>
        <v>1869782</v>
      </c>
      <c r="AY115" s="525">
        <f t="shared" si="21"/>
        <v>12543</v>
      </c>
      <c r="AZ115" s="526">
        <f t="shared" si="23"/>
        <v>1882325</v>
      </c>
      <c r="BB115" s="504"/>
      <c r="BC115" s="504"/>
      <c r="BD115" s="504"/>
      <c r="BE115" s="504"/>
      <c r="BF115" s="504"/>
      <c r="BG115" s="504"/>
      <c r="BH115" s="504"/>
      <c r="BI115" s="504"/>
      <c r="BJ115" s="504"/>
      <c r="BK115" s="504"/>
      <c r="BL115" s="504"/>
      <c r="BM115" s="504"/>
      <c r="BN115" s="504"/>
      <c r="BO115" s="504"/>
      <c r="BP115" s="504"/>
      <c r="BQ115" s="504"/>
      <c r="BR115" s="504"/>
      <c r="BS115" s="504"/>
      <c r="BT115" s="504"/>
      <c r="BU115" s="504"/>
      <c r="BV115" s="504"/>
      <c r="BW115" s="504"/>
      <c r="BX115" s="504"/>
      <c r="BY115" s="504"/>
      <c r="BZ115" s="504"/>
      <c r="CA115" s="504"/>
      <c r="CB115" s="504"/>
      <c r="CC115" s="504"/>
      <c r="CD115" s="504"/>
      <c r="CE115" s="504"/>
      <c r="CF115" s="504"/>
      <c r="CG115" s="504"/>
      <c r="CH115" s="504"/>
      <c r="CI115" s="504"/>
      <c r="CJ115" s="504"/>
      <c r="CK115" s="504"/>
      <c r="CL115" s="504"/>
    </row>
    <row r="116" spans="1:90" s="503" customFormat="1" x14ac:dyDescent="0.25">
      <c r="A116" s="524">
        <v>44409</v>
      </c>
      <c r="B116" s="134">
        <v>147813</v>
      </c>
      <c r="C116" s="134">
        <v>521</v>
      </c>
      <c r="D116" s="134">
        <v>19734</v>
      </c>
      <c r="E116" s="134">
        <v>107</v>
      </c>
      <c r="F116" s="134">
        <v>22131</v>
      </c>
      <c r="G116" s="134">
        <v>4</v>
      </c>
      <c r="H116" s="134">
        <v>18645</v>
      </c>
      <c r="I116" s="134">
        <v>128</v>
      </c>
      <c r="J116" s="134">
        <v>51746</v>
      </c>
      <c r="K116" s="134">
        <v>336</v>
      </c>
      <c r="L116" s="134">
        <v>35627</v>
      </c>
      <c r="M116" s="134">
        <v>160</v>
      </c>
      <c r="N116" s="134">
        <v>53540</v>
      </c>
      <c r="O116" s="134">
        <v>109</v>
      </c>
      <c r="P116" s="134">
        <v>33123</v>
      </c>
      <c r="Q116" s="134">
        <v>167</v>
      </c>
      <c r="R116" s="134">
        <v>6258</v>
      </c>
      <c r="S116" s="134">
        <v>1</v>
      </c>
      <c r="T116" s="134">
        <v>442116</v>
      </c>
      <c r="U116" s="134">
        <v>1535</v>
      </c>
      <c r="V116" s="134">
        <v>56795</v>
      </c>
      <c r="W116" s="134">
        <v>602</v>
      </c>
      <c r="X116" s="134">
        <v>49630</v>
      </c>
      <c r="Y116" s="134">
        <v>244</v>
      </c>
      <c r="Z116" s="134">
        <v>31612</v>
      </c>
      <c r="AA116" s="134">
        <v>20</v>
      </c>
      <c r="AB116" s="134">
        <v>78693</v>
      </c>
      <c r="AC116" s="134">
        <v>99</v>
      </c>
      <c r="AD116" s="134">
        <v>14276</v>
      </c>
      <c r="AE116" s="134">
        <v>87</v>
      </c>
      <c r="AF116" s="134">
        <v>10258</v>
      </c>
      <c r="AG116" s="134">
        <v>104</v>
      </c>
      <c r="AH116" s="134">
        <v>8810</v>
      </c>
      <c r="AI116" s="134">
        <v>82</v>
      </c>
      <c r="AJ116" s="134">
        <v>10135</v>
      </c>
      <c r="AK116" s="134">
        <v>127</v>
      </c>
      <c r="AL116" s="134">
        <v>630177</v>
      </c>
      <c r="AM116" s="134">
        <v>6825</v>
      </c>
      <c r="AN116" s="134">
        <v>20763</v>
      </c>
      <c r="AO116" s="134">
        <v>21</v>
      </c>
      <c r="AP116" s="134">
        <v>36555</v>
      </c>
      <c r="AQ116" s="134">
        <v>65</v>
      </c>
      <c r="AR116" s="134">
        <v>9774</v>
      </c>
      <c r="AS116" s="134">
        <v>116</v>
      </c>
      <c r="AT116" s="134">
        <v>74661</v>
      </c>
      <c r="AU116" s="134">
        <v>868</v>
      </c>
      <c r="AV116" s="525">
        <v>8238</v>
      </c>
      <c r="AW116" s="527">
        <v>62</v>
      </c>
      <c r="AX116" s="525">
        <f t="shared" si="24"/>
        <v>1871110</v>
      </c>
      <c r="AY116" s="525">
        <f t="shared" si="21"/>
        <v>12390</v>
      </c>
      <c r="AZ116" s="526">
        <f t="shared" si="23"/>
        <v>1883500</v>
      </c>
      <c r="BB116" s="504"/>
      <c r="BC116" s="504"/>
      <c r="BD116" s="504"/>
      <c r="BE116" s="504"/>
      <c r="BF116" s="504"/>
      <c r="BG116" s="504"/>
      <c r="BH116" s="504"/>
      <c r="BI116" s="504"/>
      <c r="BJ116" s="504"/>
      <c r="BK116" s="504"/>
      <c r="BL116" s="504"/>
      <c r="BM116" s="504"/>
      <c r="BN116" s="504"/>
      <c r="BO116" s="504"/>
      <c r="BP116" s="504"/>
      <c r="BQ116" s="504"/>
      <c r="BR116" s="504"/>
      <c r="BS116" s="504"/>
      <c r="BT116" s="504"/>
      <c r="BU116" s="504"/>
      <c r="BV116" s="504"/>
      <c r="BW116" s="504"/>
      <c r="BX116" s="504"/>
      <c r="BY116" s="504"/>
      <c r="BZ116" s="504"/>
      <c r="CA116" s="504"/>
      <c r="CB116" s="504"/>
      <c r="CC116" s="504"/>
      <c r="CD116" s="504"/>
      <c r="CE116" s="504"/>
      <c r="CF116" s="504"/>
      <c r="CG116" s="504"/>
      <c r="CH116" s="504"/>
      <c r="CI116" s="504"/>
      <c r="CJ116" s="504"/>
      <c r="CK116" s="504"/>
      <c r="CL116" s="504"/>
    </row>
    <row r="117" spans="1:90" s="503" customFormat="1" x14ac:dyDescent="0.25">
      <c r="A117" s="524">
        <v>44440</v>
      </c>
      <c r="B117" s="134">
        <v>147375</v>
      </c>
      <c r="C117" s="134">
        <v>442</v>
      </c>
      <c r="D117" s="134">
        <v>19734</v>
      </c>
      <c r="E117" s="134">
        <v>107</v>
      </c>
      <c r="F117" s="134">
        <v>22131</v>
      </c>
      <c r="G117" s="134">
        <v>4</v>
      </c>
      <c r="H117" s="134">
        <v>18645</v>
      </c>
      <c r="I117" s="134">
        <v>128</v>
      </c>
      <c r="J117" s="134">
        <v>51759</v>
      </c>
      <c r="K117" s="134">
        <v>338</v>
      </c>
      <c r="L117" s="134">
        <v>35631</v>
      </c>
      <c r="M117" s="134">
        <v>160</v>
      </c>
      <c r="N117" s="134">
        <v>53574</v>
      </c>
      <c r="O117" s="134">
        <v>109</v>
      </c>
      <c r="P117" s="134">
        <v>33131</v>
      </c>
      <c r="Q117" s="134">
        <v>167</v>
      </c>
      <c r="R117" s="134">
        <v>6258</v>
      </c>
      <c r="S117" s="134">
        <v>1</v>
      </c>
      <c r="T117" s="134">
        <v>444583</v>
      </c>
      <c r="U117" s="134">
        <v>1519</v>
      </c>
      <c r="V117" s="134">
        <v>56934</v>
      </c>
      <c r="W117" s="134">
        <v>602</v>
      </c>
      <c r="X117" s="134">
        <v>49584</v>
      </c>
      <c r="Y117" s="134">
        <v>236</v>
      </c>
      <c r="Z117" s="134">
        <v>31656</v>
      </c>
      <c r="AA117" s="134">
        <v>20</v>
      </c>
      <c r="AB117" s="134">
        <v>78674</v>
      </c>
      <c r="AC117" s="134">
        <v>99</v>
      </c>
      <c r="AD117" s="134">
        <v>14276</v>
      </c>
      <c r="AE117" s="134">
        <v>87</v>
      </c>
      <c r="AF117" s="134">
        <v>10258</v>
      </c>
      <c r="AG117" s="134">
        <v>104</v>
      </c>
      <c r="AH117" s="134">
        <v>8810</v>
      </c>
      <c r="AI117" s="134">
        <v>82</v>
      </c>
      <c r="AJ117" s="134">
        <v>10135</v>
      </c>
      <c r="AK117" s="134">
        <v>127</v>
      </c>
      <c r="AL117" s="134">
        <v>632219</v>
      </c>
      <c r="AM117" s="134">
        <v>6745</v>
      </c>
      <c r="AN117" s="134">
        <v>20757</v>
      </c>
      <c r="AO117" s="134">
        <v>21</v>
      </c>
      <c r="AP117" s="134">
        <v>36586</v>
      </c>
      <c r="AQ117" s="134">
        <v>65</v>
      </c>
      <c r="AR117" s="134">
        <v>9774</v>
      </c>
      <c r="AS117" s="134">
        <v>116</v>
      </c>
      <c r="AT117" s="134">
        <v>74643</v>
      </c>
      <c r="AU117" s="134">
        <v>867</v>
      </c>
      <c r="AV117" s="525">
        <v>8238</v>
      </c>
      <c r="AW117" s="527">
        <v>62</v>
      </c>
      <c r="AX117" s="525">
        <f t="shared" si="24"/>
        <v>1875365</v>
      </c>
      <c r="AY117" s="525">
        <f t="shared" si="21"/>
        <v>12208</v>
      </c>
      <c r="AZ117" s="526">
        <f t="shared" si="23"/>
        <v>1887573</v>
      </c>
      <c r="BB117" s="504"/>
      <c r="BC117" s="504"/>
      <c r="BD117" s="504"/>
      <c r="BE117" s="504"/>
      <c r="BF117" s="504"/>
      <c r="BG117" s="504"/>
      <c r="BH117" s="504"/>
      <c r="BI117" s="504"/>
      <c r="BJ117" s="504"/>
      <c r="BK117" s="504"/>
      <c r="BL117" s="504"/>
      <c r="BM117" s="504"/>
      <c r="BN117" s="504"/>
      <c r="BO117" s="504"/>
      <c r="BP117" s="504"/>
      <c r="BQ117" s="504"/>
      <c r="BR117" s="504"/>
      <c r="BS117" s="504"/>
      <c r="BT117" s="504"/>
      <c r="BU117" s="504"/>
      <c r="BV117" s="504"/>
      <c r="BW117" s="504"/>
      <c r="BX117" s="504"/>
      <c r="BY117" s="504"/>
      <c r="BZ117" s="504"/>
      <c r="CA117" s="504"/>
      <c r="CB117" s="504"/>
      <c r="CC117" s="504"/>
      <c r="CD117" s="504"/>
      <c r="CE117" s="504"/>
      <c r="CF117" s="504"/>
      <c r="CG117" s="504"/>
      <c r="CH117" s="504"/>
      <c r="CI117" s="504"/>
      <c r="CJ117" s="504"/>
      <c r="CK117" s="504"/>
      <c r="CL117" s="504"/>
    </row>
    <row r="118" spans="1:90" s="503" customFormat="1" x14ac:dyDescent="0.25">
      <c r="A118" s="524">
        <v>44470</v>
      </c>
      <c r="B118" s="134">
        <v>146727</v>
      </c>
      <c r="C118" s="134">
        <v>361</v>
      </c>
      <c r="D118" s="134">
        <v>19606</v>
      </c>
      <c r="E118" s="134">
        <v>107</v>
      </c>
      <c r="F118" s="134">
        <v>21964</v>
      </c>
      <c r="G118" s="134">
        <v>4</v>
      </c>
      <c r="H118" s="134">
        <v>18465</v>
      </c>
      <c r="I118" s="134">
        <v>125</v>
      </c>
      <c r="J118" s="134">
        <v>51354</v>
      </c>
      <c r="K118" s="134">
        <v>338</v>
      </c>
      <c r="L118" s="134">
        <v>35187</v>
      </c>
      <c r="M118" s="134">
        <v>160</v>
      </c>
      <c r="N118" s="134">
        <v>52933</v>
      </c>
      <c r="O118" s="134">
        <v>109</v>
      </c>
      <c r="P118" s="134">
        <v>33121</v>
      </c>
      <c r="Q118" s="134">
        <v>167</v>
      </c>
      <c r="R118" s="134">
        <v>6277</v>
      </c>
      <c r="S118" s="134">
        <v>1</v>
      </c>
      <c r="T118" s="134">
        <v>446085</v>
      </c>
      <c r="U118" s="134">
        <v>1521</v>
      </c>
      <c r="V118" s="134">
        <v>56724</v>
      </c>
      <c r="W118" s="134">
        <v>598</v>
      </c>
      <c r="X118" s="134">
        <v>49076</v>
      </c>
      <c r="Y118" s="134">
        <v>236</v>
      </c>
      <c r="Z118" s="134">
        <v>31446</v>
      </c>
      <c r="AA118" s="134">
        <v>20</v>
      </c>
      <c r="AB118" s="134">
        <v>77884</v>
      </c>
      <c r="AC118" s="134">
        <v>99</v>
      </c>
      <c r="AD118" s="134">
        <v>14108</v>
      </c>
      <c r="AE118" s="134">
        <v>87</v>
      </c>
      <c r="AF118" s="134">
        <v>10187</v>
      </c>
      <c r="AG118" s="134">
        <v>104</v>
      </c>
      <c r="AH118" s="134">
        <v>8722</v>
      </c>
      <c r="AI118" s="134">
        <v>82</v>
      </c>
      <c r="AJ118" s="134">
        <v>10106</v>
      </c>
      <c r="AK118" s="134">
        <v>127</v>
      </c>
      <c r="AL118" s="134">
        <v>631952</v>
      </c>
      <c r="AM118" s="134">
        <v>6733</v>
      </c>
      <c r="AN118" s="134">
        <v>20620</v>
      </c>
      <c r="AO118" s="134">
        <v>21</v>
      </c>
      <c r="AP118" s="134">
        <v>36261</v>
      </c>
      <c r="AQ118" s="134">
        <v>64</v>
      </c>
      <c r="AR118" s="134">
        <v>9665</v>
      </c>
      <c r="AS118" s="134">
        <v>116</v>
      </c>
      <c r="AT118" s="134">
        <v>74266</v>
      </c>
      <c r="AU118" s="134">
        <v>865</v>
      </c>
      <c r="AV118" s="525">
        <v>8140</v>
      </c>
      <c r="AW118" s="527">
        <v>62</v>
      </c>
      <c r="AX118" s="525">
        <f t="shared" si="24"/>
        <v>1870876</v>
      </c>
      <c r="AY118" s="525">
        <f t="shared" si="21"/>
        <v>12107</v>
      </c>
      <c r="AZ118" s="526">
        <f t="shared" si="23"/>
        <v>1882983</v>
      </c>
      <c r="BB118" s="504"/>
      <c r="BC118" s="504"/>
      <c r="BD118" s="504"/>
      <c r="BE118" s="504"/>
      <c r="BF118" s="504"/>
      <c r="BG118" s="504"/>
      <c r="BH118" s="504"/>
      <c r="BI118" s="504"/>
      <c r="BJ118" s="504"/>
      <c r="BK118" s="504"/>
      <c r="BL118" s="504"/>
      <c r="BM118" s="504"/>
      <c r="BN118" s="504"/>
      <c r="BO118" s="504"/>
      <c r="BP118" s="504"/>
      <c r="BQ118" s="504"/>
      <c r="BR118" s="504"/>
      <c r="BS118" s="504"/>
      <c r="BT118" s="504"/>
      <c r="BU118" s="504"/>
      <c r="BV118" s="504"/>
      <c r="BW118" s="504"/>
      <c r="BX118" s="504"/>
      <c r="BY118" s="504"/>
      <c r="BZ118" s="504"/>
      <c r="CA118" s="504"/>
      <c r="CB118" s="504"/>
      <c r="CC118" s="504"/>
      <c r="CD118" s="504"/>
      <c r="CE118" s="504"/>
      <c r="CF118" s="504"/>
      <c r="CG118" s="504"/>
      <c r="CH118" s="504"/>
      <c r="CI118" s="504"/>
      <c r="CJ118" s="504"/>
      <c r="CK118" s="504"/>
      <c r="CL118" s="504"/>
    </row>
    <row r="119" spans="1:90" s="503" customFormat="1" x14ac:dyDescent="0.25">
      <c r="A119" s="524">
        <v>44501</v>
      </c>
      <c r="B119" s="134">
        <v>146113</v>
      </c>
      <c r="C119" s="134">
        <v>383</v>
      </c>
      <c r="D119" s="134">
        <v>19292</v>
      </c>
      <c r="E119" s="134">
        <v>142</v>
      </c>
      <c r="F119" s="134">
        <v>21780</v>
      </c>
      <c r="G119" s="134">
        <v>65</v>
      </c>
      <c r="H119" s="134">
        <v>18252</v>
      </c>
      <c r="I119" s="134">
        <v>136</v>
      </c>
      <c r="J119" s="134">
        <v>50659</v>
      </c>
      <c r="K119" s="134">
        <v>245</v>
      </c>
      <c r="L119" s="134">
        <v>34610</v>
      </c>
      <c r="M119" s="134">
        <v>269</v>
      </c>
      <c r="N119" s="134">
        <v>52161</v>
      </c>
      <c r="O119" s="134">
        <v>248</v>
      </c>
      <c r="P119" s="134">
        <v>32637</v>
      </c>
      <c r="Q119" s="134">
        <v>162</v>
      </c>
      <c r="R119" s="134">
        <v>6284</v>
      </c>
      <c r="S119" s="134">
        <v>23</v>
      </c>
      <c r="T119" s="134">
        <v>444856</v>
      </c>
      <c r="U119" s="134">
        <v>3476</v>
      </c>
      <c r="V119" s="134">
        <v>56474</v>
      </c>
      <c r="W119" s="134">
        <v>639</v>
      </c>
      <c r="X119" s="134">
        <v>48606</v>
      </c>
      <c r="Y119" s="134">
        <v>323</v>
      </c>
      <c r="Z119" s="134">
        <v>30926</v>
      </c>
      <c r="AA119" s="134">
        <v>267</v>
      </c>
      <c r="AB119" s="134">
        <v>76855</v>
      </c>
      <c r="AC119" s="134">
        <v>436</v>
      </c>
      <c r="AD119" s="134">
        <v>13931</v>
      </c>
      <c r="AE119" s="134">
        <v>79</v>
      </c>
      <c r="AF119" s="134">
        <v>10068</v>
      </c>
      <c r="AG119" s="134">
        <v>75</v>
      </c>
      <c r="AH119" s="134">
        <v>8575</v>
      </c>
      <c r="AI119" s="134">
        <v>53</v>
      </c>
      <c r="AJ119" s="134">
        <v>9813</v>
      </c>
      <c r="AK119" s="134">
        <v>44</v>
      </c>
      <c r="AL119" s="134">
        <v>630459</v>
      </c>
      <c r="AM119" s="134">
        <v>6282</v>
      </c>
      <c r="AN119" s="134">
        <v>20332</v>
      </c>
      <c r="AO119" s="134">
        <v>113</v>
      </c>
      <c r="AP119" s="134">
        <v>35772</v>
      </c>
      <c r="AQ119" s="134">
        <v>219</v>
      </c>
      <c r="AR119" s="134">
        <v>9462</v>
      </c>
      <c r="AS119" s="134">
        <v>107</v>
      </c>
      <c r="AT119" s="134">
        <v>73535</v>
      </c>
      <c r="AU119" s="134">
        <v>743</v>
      </c>
      <c r="AV119" s="525">
        <v>8032</v>
      </c>
      <c r="AW119" s="527">
        <v>59</v>
      </c>
      <c r="AX119" s="525">
        <f t="shared" si="24"/>
        <v>1859484</v>
      </c>
      <c r="AY119" s="525">
        <f t="shared" si="21"/>
        <v>14588</v>
      </c>
      <c r="AZ119" s="526">
        <f t="shared" si="23"/>
        <v>1874072</v>
      </c>
      <c r="BB119" s="504"/>
      <c r="BC119" s="504"/>
      <c r="BD119" s="504"/>
      <c r="BE119" s="504"/>
      <c r="BF119" s="504"/>
      <c r="BG119" s="504"/>
      <c r="BH119" s="504"/>
      <c r="BI119" s="504"/>
      <c r="BJ119" s="504"/>
      <c r="BK119" s="504"/>
      <c r="BL119" s="504"/>
      <c r="BM119" s="504"/>
      <c r="BN119" s="504"/>
      <c r="BO119" s="504"/>
      <c r="BP119" s="504"/>
      <c r="BQ119" s="504"/>
      <c r="BR119" s="504"/>
      <c r="BS119" s="504"/>
      <c r="BT119" s="504"/>
      <c r="BU119" s="504"/>
      <c r="BV119" s="504"/>
      <c r="BW119" s="504"/>
      <c r="BX119" s="504"/>
      <c r="BY119" s="504"/>
      <c r="BZ119" s="504"/>
      <c r="CA119" s="504"/>
      <c r="CB119" s="504"/>
      <c r="CC119" s="504"/>
      <c r="CD119" s="504"/>
      <c r="CE119" s="504"/>
      <c r="CF119" s="504"/>
      <c r="CG119" s="504"/>
      <c r="CH119" s="504"/>
      <c r="CI119" s="504"/>
      <c r="CJ119" s="504"/>
      <c r="CK119" s="504"/>
      <c r="CL119" s="504"/>
    </row>
    <row r="120" spans="1:90" s="503" customFormat="1" x14ac:dyDescent="0.25">
      <c r="A120" s="524">
        <v>44531</v>
      </c>
      <c r="B120" s="134">
        <v>145424</v>
      </c>
      <c r="C120" s="134">
        <v>310</v>
      </c>
      <c r="D120" s="134">
        <v>18905</v>
      </c>
      <c r="E120" s="134">
        <v>107</v>
      </c>
      <c r="F120" s="134">
        <v>21431</v>
      </c>
      <c r="G120" s="134">
        <v>4</v>
      </c>
      <c r="H120" s="134">
        <v>17965</v>
      </c>
      <c r="I120" s="134">
        <v>120</v>
      </c>
      <c r="J120" s="134">
        <v>49881</v>
      </c>
      <c r="K120" s="134">
        <v>334</v>
      </c>
      <c r="L120" s="134">
        <v>34043</v>
      </c>
      <c r="M120" s="134">
        <v>160</v>
      </c>
      <c r="N120" s="134">
        <v>51121</v>
      </c>
      <c r="O120" s="134">
        <v>109</v>
      </c>
      <c r="P120" s="134">
        <v>31868</v>
      </c>
      <c r="Q120" s="134">
        <v>166</v>
      </c>
      <c r="R120" s="134">
        <v>6275</v>
      </c>
      <c r="S120" s="134">
        <v>1</v>
      </c>
      <c r="T120" s="134">
        <v>438995</v>
      </c>
      <c r="U120" s="134">
        <v>1482</v>
      </c>
      <c r="V120" s="134">
        <v>55768</v>
      </c>
      <c r="W120" s="134">
        <v>593</v>
      </c>
      <c r="X120" s="134">
        <v>47792</v>
      </c>
      <c r="Y120" s="134">
        <v>222</v>
      </c>
      <c r="Z120" s="134">
        <v>30299</v>
      </c>
      <c r="AA120" s="134">
        <v>20</v>
      </c>
      <c r="AB120" s="134">
        <v>75041</v>
      </c>
      <c r="AC120" s="134">
        <v>97</v>
      </c>
      <c r="AD120" s="134">
        <v>13606</v>
      </c>
      <c r="AE120" s="134">
        <v>87</v>
      </c>
      <c r="AF120" s="134">
        <v>9907</v>
      </c>
      <c r="AG120" s="134">
        <v>104</v>
      </c>
      <c r="AH120" s="134">
        <v>8347</v>
      </c>
      <c r="AI120" s="134">
        <v>82</v>
      </c>
      <c r="AJ120" s="134">
        <v>9613</v>
      </c>
      <c r="AK120" s="134">
        <v>127</v>
      </c>
      <c r="AL120" s="134">
        <v>624231</v>
      </c>
      <c r="AM120" s="134">
        <v>6525</v>
      </c>
      <c r="AN120" s="134">
        <v>19769</v>
      </c>
      <c r="AO120" s="134">
        <v>21</v>
      </c>
      <c r="AP120" s="134">
        <v>35048</v>
      </c>
      <c r="AQ120" s="134">
        <v>64</v>
      </c>
      <c r="AR120" s="134">
        <v>9220</v>
      </c>
      <c r="AS120" s="134">
        <v>116</v>
      </c>
      <c r="AT120" s="134">
        <v>72487</v>
      </c>
      <c r="AU120" s="134">
        <v>839</v>
      </c>
      <c r="AV120" s="525">
        <v>7878</v>
      </c>
      <c r="AW120" s="527">
        <v>62</v>
      </c>
      <c r="AX120" s="525">
        <f t="shared" si="24"/>
        <v>1834914</v>
      </c>
      <c r="AY120" s="525">
        <f t="shared" si="21"/>
        <v>11752</v>
      </c>
      <c r="AZ120" s="526">
        <f t="shared" si="23"/>
        <v>1846666</v>
      </c>
      <c r="BB120" s="504"/>
      <c r="BC120" s="504"/>
      <c r="BD120" s="504"/>
      <c r="BE120" s="504"/>
      <c r="BF120" s="504"/>
      <c r="BG120" s="504"/>
      <c r="BH120" s="504"/>
      <c r="BI120" s="504"/>
      <c r="BJ120" s="504"/>
      <c r="BK120" s="504"/>
      <c r="BL120" s="504"/>
      <c r="BM120" s="504"/>
      <c r="BN120" s="504"/>
      <c r="BO120" s="504"/>
      <c r="BP120" s="504"/>
      <c r="BQ120" s="504"/>
      <c r="BR120" s="504"/>
      <c r="BS120" s="504"/>
      <c r="BT120" s="504"/>
      <c r="BU120" s="504"/>
      <c r="BV120" s="504"/>
      <c r="BW120" s="504"/>
      <c r="BX120" s="504"/>
      <c r="BY120" s="504"/>
      <c r="BZ120" s="504"/>
      <c r="CA120" s="504"/>
      <c r="CB120" s="504"/>
      <c r="CC120" s="504"/>
      <c r="CD120" s="504"/>
      <c r="CE120" s="504"/>
      <c r="CF120" s="504"/>
      <c r="CG120" s="504"/>
      <c r="CH120" s="504"/>
      <c r="CI120" s="504"/>
      <c r="CJ120" s="504"/>
      <c r="CK120" s="504"/>
      <c r="CL120" s="504"/>
    </row>
    <row r="121" spans="1:90" s="503" customFormat="1" x14ac:dyDescent="0.25">
      <c r="A121" s="524">
        <v>44562</v>
      </c>
      <c r="B121" s="134">
        <v>144888</v>
      </c>
      <c r="C121" s="134">
        <v>310</v>
      </c>
      <c r="D121" s="134">
        <v>18708</v>
      </c>
      <c r="E121" s="134">
        <v>107</v>
      </c>
      <c r="F121" s="134">
        <v>21244</v>
      </c>
      <c r="G121" s="134">
        <v>4</v>
      </c>
      <c r="H121" s="134">
        <v>17748</v>
      </c>
      <c r="I121" s="134">
        <v>110</v>
      </c>
      <c r="J121" s="134">
        <v>49249</v>
      </c>
      <c r="K121" s="134">
        <v>333</v>
      </c>
      <c r="L121" s="134">
        <v>33497</v>
      </c>
      <c r="M121" s="134">
        <v>155</v>
      </c>
      <c r="N121" s="134">
        <v>50566</v>
      </c>
      <c r="O121" s="134">
        <v>109</v>
      </c>
      <c r="P121" s="134">
        <v>31793</v>
      </c>
      <c r="Q121" s="134">
        <v>166</v>
      </c>
      <c r="R121" s="134">
        <v>6276</v>
      </c>
      <c r="S121" s="134">
        <v>1</v>
      </c>
      <c r="T121" s="134">
        <v>437827</v>
      </c>
      <c r="U121" s="134">
        <v>1481</v>
      </c>
      <c r="V121" s="134">
        <v>55310</v>
      </c>
      <c r="W121" s="134">
        <v>589</v>
      </c>
      <c r="X121" s="134">
        <v>47284</v>
      </c>
      <c r="Y121" s="134">
        <v>220</v>
      </c>
      <c r="Z121" s="134">
        <v>29878</v>
      </c>
      <c r="AA121" s="134">
        <v>20</v>
      </c>
      <c r="AB121" s="134">
        <v>74207</v>
      </c>
      <c r="AC121" s="134">
        <v>99</v>
      </c>
      <c r="AD121" s="134">
        <v>13479</v>
      </c>
      <c r="AE121" s="134">
        <v>87</v>
      </c>
      <c r="AF121" s="134">
        <v>9777</v>
      </c>
      <c r="AG121" s="134">
        <v>104</v>
      </c>
      <c r="AH121" s="134">
        <v>8190</v>
      </c>
      <c r="AI121" s="134">
        <v>82</v>
      </c>
      <c r="AJ121" s="134">
        <v>9403</v>
      </c>
      <c r="AK121" s="134">
        <v>127</v>
      </c>
      <c r="AL121" s="134">
        <v>624528</v>
      </c>
      <c r="AM121" s="134">
        <v>6478</v>
      </c>
      <c r="AN121" s="134">
        <v>19491</v>
      </c>
      <c r="AO121" s="134">
        <v>21</v>
      </c>
      <c r="AP121" s="134">
        <v>34482</v>
      </c>
      <c r="AQ121" s="134">
        <v>54</v>
      </c>
      <c r="AR121" s="134">
        <v>9038</v>
      </c>
      <c r="AS121" s="134">
        <v>116</v>
      </c>
      <c r="AT121" s="134">
        <v>71728</v>
      </c>
      <c r="AU121" s="134">
        <v>815</v>
      </c>
      <c r="AV121" s="525">
        <v>7765</v>
      </c>
      <c r="AW121" s="527">
        <v>62</v>
      </c>
      <c r="AX121" s="525">
        <f t="shared" ref="AX121" si="25">B121+D121+F121+H121+J121+L121+N121+P121+R121+T121+V121+X121+Z121+AB121+AD121+AF121+AH121+AJ121+AL121+AN121+AP121+AR121+AT121+AV121</f>
        <v>1826356</v>
      </c>
      <c r="AY121" s="525">
        <f t="shared" ref="AY121" si="26">C121+E121+G121+I121+K121+M121+O121+Q121+S121+U121+W121+Y121+AA121+AC121+AE121+AG121+AI121+AK121+AM121+AO121+AQ121+AS121+AU121+AW121</f>
        <v>11650</v>
      </c>
      <c r="AZ121" s="526">
        <f t="shared" ref="AZ121" si="27">SUM(AX121:AY121)</f>
        <v>1838006</v>
      </c>
      <c r="BB121" s="504"/>
      <c r="BC121" s="504"/>
      <c r="BD121" s="504"/>
      <c r="BE121" s="504"/>
      <c r="BF121" s="504"/>
      <c r="BG121" s="504"/>
      <c r="BH121" s="504"/>
      <c r="BI121" s="504"/>
      <c r="BJ121" s="504"/>
      <c r="BK121" s="504"/>
      <c r="BL121" s="504"/>
      <c r="BM121" s="504"/>
      <c r="BN121" s="504"/>
      <c r="BO121" s="504"/>
      <c r="BP121" s="504"/>
      <c r="BQ121" s="504"/>
      <c r="BR121" s="504"/>
      <c r="BS121" s="504"/>
      <c r="BT121" s="504"/>
      <c r="BU121" s="504"/>
      <c r="BV121" s="504"/>
      <c r="BW121" s="504"/>
      <c r="BX121" s="504"/>
      <c r="BY121" s="504"/>
      <c r="BZ121" s="504"/>
      <c r="CA121" s="504"/>
      <c r="CB121" s="504"/>
      <c r="CC121" s="504"/>
      <c r="CD121" s="504"/>
      <c r="CE121" s="504"/>
      <c r="CF121" s="504"/>
      <c r="CG121" s="504"/>
      <c r="CH121" s="504"/>
      <c r="CI121" s="504"/>
      <c r="CJ121" s="504"/>
      <c r="CK121" s="504"/>
      <c r="CL121" s="504"/>
    </row>
    <row r="122" spans="1:90" s="503" customFormat="1" x14ac:dyDescent="0.25">
      <c r="A122" s="524">
        <v>44593</v>
      </c>
      <c r="B122" s="134">
        <v>144164</v>
      </c>
      <c r="C122" s="134">
        <v>309</v>
      </c>
      <c r="D122" s="134">
        <v>18499</v>
      </c>
      <c r="E122" s="134">
        <v>107</v>
      </c>
      <c r="F122" s="134">
        <v>20994</v>
      </c>
      <c r="G122" s="134">
        <v>4</v>
      </c>
      <c r="H122" s="134">
        <v>17504</v>
      </c>
      <c r="I122" s="134">
        <v>110</v>
      </c>
      <c r="J122" s="134">
        <v>48483</v>
      </c>
      <c r="K122" s="134">
        <v>331</v>
      </c>
      <c r="L122" s="134">
        <v>32898</v>
      </c>
      <c r="M122" s="134">
        <v>155</v>
      </c>
      <c r="N122" s="134">
        <v>49647</v>
      </c>
      <c r="O122" s="134">
        <v>105</v>
      </c>
      <c r="P122" s="134">
        <v>31141</v>
      </c>
      <c r="Q122" s="134">
        <v>166</v>
      </c>
      <c r="R122" s="134">
        <v>6252</v>
      </c>
      <c r="S122" s="134">
        <v>1</v>
      </c>
      <c r="T122" s="134">
        <v>432853</v>
      </c>
      <c r="U122" s="134">
        <v>1477</v>
      </c>
      <c r="V122" s="134">
        <v>54739</v>
      </c>
      <c r="W122" s="134">
        <v>642</v>
      </c>
      <c r="X122" s="134">
        <v>46645</v>
      </c>
      <c r="Y122" s="134">
        <v>220</v>
      </c>
      <c r="Z122" s="134">
        <v>29221</v>
      </c>
      <c r="AA122" s="134">
        <v>20</v>
      </c>
      <c r="AB122" s="134">
        <v>73059</v>
      </c>
      <c r="AC122" s="134">
        <v>101</v>
      </c>
      <c r="AD122" s="134">
        <v>13162</v>
      </c>
      <c r="AE122" s="134">
        <v>87</v>
      </c>
      <c r="AF122" s="134">
        <v>9590</v>
      </c>
      <c r="AG122" s="134">
        <v>104</v>
      </c>
      <c r="AH122" s="134">
        <v>8037</v>
      </c>
      <c r="AI122" s="134">
        <v>82</v>
      </c>
      <c r="AJ122" s="134">
        <v>9225</v>
      </c>
      <c r="AK122" s="134">
        <v>116</v>
      </c>
      <c r="AL122" s="134">
        <v>622129</v>
      </c>
      <c r="AM122" s="134">
        <v>6497</v>
      </c>
      <c r="AN122" s="134">
        <v>19094</v>
      </c>
      <c r="AO122" s="134">
        <v>22</v>
      </c>
      <c r="AP122" s="134">
        <v>33791</v>
      </c>
      <c r="AQ122" s="134">
        <v>54</v>
      </c>
      <c r="AR122" s="134">
        <v>8828</v>
      </c>
      <c r="AS122" s="134">
        <v>116</v>
      </c>
      <c r="AT122" s="134">
        <v>70929</v>
      </c>
      <c r="AU122" s="134">
        <v>810</v>
      </c>
      <c r="AV122" s="525">
        <v>7603</v>
      </c>
      <c r="AW122" s="527">
        <v>62</v>
      </c>
      <c r="AX122" s="525">
        <f t="shared" ref="AX122" si="28">B122+D122+F122+H122+J122+L122+N122+P122+R122+T122+V122+X122+Z122+AB122+AD122+AF122+AH122+AJ122+AL122+AN122+AP122+AR122+AT122+AV122</f>
        <v>1808487</v>
      </c>
      <c r="AY122" s="525">
        <f t="shared" ref="AY122" si="29">C122+E122+G122+I122+K122+M122+O122+Q122+S122+U122+W122+Y122+AA122+AC122+AE122+AG122+AI122+AK122+AM122+AO122+AQ122+AS122+AU122+AW122</f>
        <v>11698</v>
      </c>
      <c r="AZ122" s="526">
        <f t="shared" ref="AZ122" si="30">SUM(AX122:AY122)</f>
        <v>1820185</v>
      </c>
      <c r="BB122" s="504"/>
      <c r="BC122" s="504"/>
      <c r="BD122" s="504"/>
      <c r="BE122" s="504"/>
      <c r="BF122" s="504"/>
      <c r="BG122" s="504"/>
      <c r="BH122" s="504"/>
      <c r="BI122" s="504"/>
      <c r="BJ122" s="504"/>
      <c r="BK122" s="504"/>
      <c r="BL122" s="504"/>
      <c r="BM122" s="504"/>
      <c r="BN122" s="504"/>
      <c r="BO122" s="504"/>
      <c r="BP122" s="504"/>
      <c r="BQ122" s="504"/>
      <c r="BR122" s="504"/>
      <c r="BS122" s="504"/>
      <c r="BT122" s="504"/>
      <c r="BU122" s="504"/>
      <c r="BV122" s="504"/>
      <c r="BW122" s="504"/>
      <c r="BX122" s="504"/>
      <c r="BY122" s="504"/>
      <c r="BZ122" s="504"/>
      <c r="CA122" s="504"/>
      <c r="CB122" s="504"/>
      <c r="CC122" s="504"/>
      <c r="CD122" s="504"/>
      <c r="CE122" s="504"/>
      <c r="CF122" s="504"/>
      <c r="CG122" s="504"/>
      <c r="CH122" s="504"/>
      <c r="CI122" s="504"/>
      <c r="CJ122" s="504"/>
      <c r="CK122" s="504"/>
      <c r="CL122" s="504"/>
    </row>
    <row r="123" spans="1:90" s="503" customFormat="1" x14ac:dyDescent="0.25">
      <c r="A123" s="524">
        <v>44621</v>
      </c>
      <c r="B123" s="134">
        <v>143151</v>
      </c>
      <c r="C123" s="134">
        <v>307</v>
      </c>
      <c r="D123" s="134">
        <v>18084</v>
      </c>
      <c r="E123" s="134">
        <v>107</v>
      </c>
      <c r="F123" s="134">
        <v>20458</v>
      </c>
      <c r="G123" s="134">
        <v>4</v>
      </c>
      <c r="H123" s="134">
        <v>16962</v>
      </c>
      <c r="I123" s="134">
        <v>110</v>
      </c>
      <c r="J123" s="134">
        <v>47005</v>
      </c>
      <c r="K123" s="134">
        <v>330</v>
      </c>
      <c r="L123" s="134">
        <v>31681</v>
      </c>
      <c r="M123" s="134">
        <v>155</v>
      </c>
      <c r="N123" s="134">
        <v>47010</v>
      </c>
      <c r="O123" s="134">
        <v>104</v>
      </c>
      <c r="P123" s="134">
        <v>29771</v>
      </c>
      <c r="Q123" s="134">
        <v>164</v>
      </c>
      <c r="R123" s="134">
        <v>6199</v>
      </c>
      <c r="S123" s="134">
        <v>1</v>
      </c>
      <c r="T123" s="134">
        <v>418905</v>
      </c>
      <c r="U123" s="134">
        <v>1469</v>
      </c>
      <c r="V123" s="134">
        <v>53384</v>
      </c>
      <c r="W123" s="134">
        <v>632</v>
      </c>
      <c r="X123" s="134">
        <v>45301</v>
      </c>
      <c r="Y123" s="134">
        <v>220</v>
      </c>
      <c r="Z123" s="134">
        <v>27874</v>
      </c>
      <c r="AA123" s="134">
        <v>20</v>
      </c>
      <c r="AB123" s="134">
        <v>70676</v>
      </c>
      <c r="AC123" s="134">
        <v>101</v>
      </c>
      <c r="AD123" s="134">
        <v>12581</v>
      </c>
      <c r="AE123" s="134">
        <v>87</v>
      </c>
      <c r="AF123" s="134">
        <v>9318</v>
      </c>
      <c r="AG123" s="134">
        <v>104</v>
      </c>
      <c r="AH123" s="134">
        <v>7717</v>
      </c>
      <c r="AI123" s="134">
        <v>82</v>
      </c>
      <c r="AJ123" s="134">
        <v>8786</v>
      </c>
      <c r="AK123" s="134">
        <v>116</v>
      </c>
      <c r="AL123" s="134">
        <v>610685</v>
      </c>
      <c r="AM123" s="134">
        <v>6445</v>
      </c>
      <c r="AN123" s="134">
        <v>18286</v>
      </c>
      <c r="AO123" s="134">
        <v>21</v>
      </c>
      <c r="AP123" s="134">
        <v>32655</v>
      </c>
      <c r="AQ123" s="134">
        <v>54</v>
      </c>
      <c r="AR123" s="134">
        <v>8500</v>
      </c>
      <c r="AS123" s="134">
        <v>116</v>
      </c>
      <c r="AT123" s="134">
        <v>69009</v>
      </c>
      <c r="AU123" s="134">
        <v>810</v>
      </c>
      <c r="AV123" s="525">
        <v>7326</v>
      </c>
      <c r="AW123" s="527">
        <v>62</v>
      </c>
      <c r="AX123" s="525">
        <f t="shared" ref="AX123:AY137" si="31">B123+D123+F123+H123+J123+L123+N123+P123+R123+T123+V123+X123+Z123+AB123+AD123+AF123+AH123+AJ123+AL123+AN123+AP123+AR123+AT123+AV123</f>
        <v>1761324</v>
      </c>
      <c r="AY123" s="525">
        <f t="shared" si="31"/>
        <v>11621</v>
      </c>
      <c r="AZ123" s="526">
        <f t="shared" ref="AZ123:AZ137" si="32">SUM(AX123:AY123)</f>
        <v>1772945</v>
      </c>
      <c r="BB123" s="504"/>
      <c r="BC123" s="504"/>
      <c r="BD123" s="504"/>
      <c r="BE123" s="504"/>
      <c r="BF123" s="504"/>
      <c r="BG123" s="504"/>
      <c r="BH123" s="504"/>
      <c r="BI123" s="504"/>
      <c r="BJ123" s="504"/>
      <c r="BK123" s="504"/>
      <c r="BL123" s="504"/>
      <c r="BM123" s="504"/>
      <c r="BN123" s="504"/>
      <c r="BO123" s="504"/>
      <c r="BP123" s="504"/>
      <c r="BQ123" s="504"/>
      <c r="BR123" s="504"/>
      <c r="BS123" s="504"/>
      <c r="BT123" s="504"/>
      <c r="BU123" s="504"/>
      <c r="BV123" s="504"/>
      <c r="BW123" s="504"/>
      <c r="BX123" s="504"/>
      <c r="BY123" s="504"/>
      <c r="BZ123" s="504"/>
      <c r="CA123" s="504"/>
      <c r="CB123" s="504"/>
      <c r="CC123" s="504"/>
      <c r="CD123" s="504"/>
      <c r="CE123" s="504"/>
      <c r="CF123" s="504"/>
      <c r="CG123" s="504"/>
      <c r="CH123" s="504"/>
      <c r="CI123" s="504"/>
      <c r="CJ123" s="504"/>
      <c r="CK123" s="504"/>
      <c r="CL123" s="504"/>
    </row>
    <row r="124" spans="1:90" s="503" customFormat="1" x14ac:dyDescent="0.25">
      <c r="A124" s="524">
        <v>44652</v>
      </c>
      <c r="B124" s="134">
        <v>142508</v>
      </c>
      <c r="C124" s="134">
        <v>307</v>
      </c>
      <c r="D124" s="134">
        <v>18914</v>
      </c>
      <c r="E124" s="134">
        <v>107</v>
      </c>
      <c r="F124" s="134">
        <v>20270</v>
      </c>
      <c r="G124" s="134">
        <v>4</v>
      </c>
      <c r="H124" s="134">
        <v>18157</v>
      </c>
      <c r="I124" s="134">
        <v>110</v>
      </c>
      <c r="J124" s="134">
        <v>47861</v>
      </c>
      <c r="K124" s="134">
        <v>330</v>
      </c>
      <c r="L124" s="134">
        <v>32232</v>
      </c>
      <c r="M124" s="134">
        <v>155</v>
      </c>
      <c r="N124" s="134">
        <v>47352</v>
      </c>
      <c r="O124" s="134">
        <v>104</v>
      </c>
      <c r="P124" s="134">
        <v>29478</v>
      </c>
      <c r="Q124" s="134">
        <v>164</v>
      </c>
      <c r="R124" s="134">
        <v>6174</v>
      </c>
      <c r="S124" s="134">
        <v>1</v>
      </c>
      <c r="T124" s="134">
        <v>409805</v>
      </c>
      <c r="U124" s="134">
        <v>1409</v>
      </c>
      <c r="V124" s="134">
        <v>54441</v>
      </c>
      <c r="W124" s="134">
        <v>628</v>
      </c>
      <c r="X124" s="134">
        <v>45813</v>
      </c>
      <c r="Y124" s="134">
        <v>218</v>
      </c>
      <c r="Z124" s="134">
        <v>26626</v>
      </c>
      <c r="AA124" s="134">
        <v>20</v>
      </c>
      <c r="AB124" s="134">
        <v>70225</v>
      </c>
      <c r="AC124" s="134">
        <v>100</v>
      </c>
      <c r="AD124" s="134">
        <v>12940</v>
      </c>
      <c r="AE124" s="134">
        <v>87</v>
      </c>
      <c r="AF124" s="134">
        <v>9486</v>
      </c>
      <c r="AG124" s="134">
        <v>104</v>
      </c>
      <c r="AH124" s="134">
        <v>8208</v>
      </c>
      <c r="AI124" s="134">
        <v>82</v>
      </c>
      <c r="AJ124" s="134">
        <v>9353</v>
      </c>
      <c r="AK124" s="134">
        <v>116</v>
      </c>
      <c r="AL124" s="134">
        <v>611730</v>
      </c>
      <c r="AM124" s="134">
        <v>6267</v>
      </c>
      <c r="AN124" s="134">
        <v>18544</v>
      </c>
      <c r="AO124" s="134">
        <v>21</v>
      </c>
      <c r="AP124" s="134">
        <v>32839</v>
      </c>
      <c r="AQ124" s="134">
        <v>54</v>
      </c>
      <c r="AR124" s="134">
        <v>9932</v>
      </c>
      <c r="AS124" s="134">
        <v>109</v>
      </c>
      <c r="AT124" s="134">
        <v>69277</v>
      </c>
      <c r="AU124" s="134">
        <v>770</v>
      </c>
      <c r="AV124" s="525">
        <v>7327</v>
      </c>
      <c r="AW124" s="527">
        <v>62</v>
      </c>
      <c r="AX124" s="525">
        <f t="shared" si="31"/>
        <v>1759492</v>
      </c>
      <c r="AY124" s="525">
        <f t="shared" si="31"/>
        <v>11329</v>
      </c>
      <c r="AZ124" s="526">
        <f t="shared" si="32"/>
        <v>1770821</v>
      </c>
      <c r="BB124" s="504"/>
      <c r="BC124" s="504"/>
      <c r="BD124" s="504"/>
      <c r="BE124" s="504"/>
      <c r="BF124" s="504"/>
      <c r="BG124" s="504"/>
      <c r="BH124" s="504"/>
      <c r="BI124" s="504"/>
      <c r="BJ124" s="504"/>
      <c r="BK124" s="504"/>
      <c r="BL124" s="504"/>
      <c r="BM124" s="504"/>
      <c r="BN124" s="504"/>
      <c r="BO124" s="504"/>
      <c r="BP124" s="504"/>
      <c r="BQ124" s="504"/>
      <c r="BR124" s="504"/>
      <c r="BS124" s="504"/>
      <c r="BT124" s="504"/>
      <c r="BU124" s="504"/>
      <c r="BV124" s="504"/>
      <c r="BW124" s="504"/>
      <c r="BX124" s="504"/>
      <c r="BY124" s="504"/>
      <c r="BZ124" s="504"/>
      <c r="CA124" s="504"/>
      <c r="CB124" s="504"/>
      <c r="CC124" s="504"/>
      <c r="CD124" s="504"/>
      <c r="CE124" s="504"/>
      <c r="CF124" s="504"/>
      <c r="CG124" s="504"/>
      <c r="CH124" s="504"/>
      <c r="CI124" s="504"/>
      <c r="CJ124" s="504"/>
      <c r="CK124" s="504"/>
      <c r="CL124" s="504"/>
    </row>
    <row r="125" spans="1:90" s="503" customFormat="1" x14ac:dyDescent="0.25">
      <c r="A125" s="524">
        <v>44682</v>
      </c>
      <c r="B125" s="134">
        <v>141888</v>
      </c>
      <c r="C125" s="134">
        <v>305</v>
      </c>
      <c r="D125" s="134">
        <v>18736</v>
      </c>
      <c r="E125" s="134">
        <v>107</v>
      </c>
      <c r="F125" s="134">
        <v>20023</v>
      </c>
      <c r="G125" s="134">
        <v>4</v>
      </c>
      <c r="H125" s="134">
        <v>17975</v>
      </c>
      <c r="I125" s="134">
        <v>110</v>
      </c>
      <c r="J125" s="134">
        <v>47330</v>
      </c>
      <c r="K125" s="134">
        <v>330</v>
      </c>
      <c r="L125" s="134">
        <v>31854</v>
      </c>
      <c r="M125" s="134">
        <v>155</v>
      </c>
      <c r="N125" s="134">
        <v>46478</v>
      </c>
      <c r="O125" s="134">
        <v>104</v>
      </c>
      <c r="P125" s="134">
        <v>29036</v>
      </c>
      <c r="Q125" s="134">
        <v>164</v>
      </c>
      <c r="R125" s="134">
        <v>6165</v>
      </c>
      <c r="S125" s="134">
        <v>0</v>
      </c>
      <c r="T125" s="134">
        <v>405806</v>
      </c>
      <c r="U125" s="134">
        <v>1401</v>
      </c>
      <c r="V125" s="134">
        <v>53915</v>
      </c>
      <c r="W125" s="134">
        <v>628</v>
      </c>
      <c r="X125" s="134">
        <v>45256</v>
      </c>
      <c r="Y125" s="134">
        <v>218</v>
      </c>
      <c r="Z125" s="134">
        <v>26123</v>
      </c>
      <c r="AA125" s="134">
        <v>20</v>
      </c>
      <c r="AB125" s="134">
        <v>69316</v>
      </c>
      <c r="AC125" s="134">
        <v>100</v>
      </c>
      <c r="AD125" s="134">
        <v>12739</v>
      </c>
      <c r="AE125" s="134">
        <v>87</v>
      </c>
      <c r="AF125" s="134">
        <v>9374</v>
      </c>
      <c r="AG125" s="134">
        <v>104</v>
      </c>
      <c r="AH125" s="134">
        <v>8101</v>
      </c>
      <c r="AI125" s="134">
        <v>82</v>
      </c>
      <c r="AJ125" s="134">
        <v>9200</v>
      </c>
      <c r="AK125" s="134">
        <v>116</v>
      </c>
      <c r="AL125" s="134">
        <v>608486</v>
      </c>
      <c r="AM125" s="134">
        <v>6184</v>
      </c>
      <c r="AN125" s="134">
        <v>18275</v>
      </c>
      <c r="AO125" s="134">
        <v>21</v>
      </c>
      <c r="AP125" s="134">
        <v>32334</v>
      </c>
      <c r="AQ125" s="134">
        <v>54</v>
      </c>
      <c r="AR125" s="134">
        <v>9785</v>
      </c>
      <c r="AS125" s="134">
        <v>107</v>
      </c>
      <c r="AT125" s="134">
        <v>68581</v>
      </c>
      <c r="AU125" s="134">
        <v>764</v>
      </c>
      <c r="AV125" s="525">
        <v>7222</v>
      </c>
      <c r="AW125" s="525">
        <v>62</v>
      </c>
      <c r="AX125" s="525">
        <f t="shared" si="31"/>
        <v>1743998</v>
      </c>
      <c r="AY125" s="525">
        <f t="shared" si="31"/>
        <v>11227</v>
      </c>
      <c r="AZ125" s="526">
        <f t="shared" si="32"/>
        <v>1755225</v>
      </c>
      <c r="BB125" s="504"/>
      <c r="BC125" s="504"/>
      <c r="BD125" s="504"/>
      <c r="BE125" s="504"/>
      <c r="BF125" s="504"/>
      <c r="BG125" s="504"/>
      <c r="BH125" s="504"/>
      <c r="BI125" s="504"/>
      <c r="BJ125" s="504"/>
      <c r="BK125" s="504"/>
      <c r="BL125" s="504"/>
      <c r="BM125" s="504"/>
      <c r="BN125" s="504"/>
      <c r="BO125" s="504"/>
      <c r="BP125" s="504"/>
      <c r="BQ125" s="504"/>
      <c r="BR125" s="504"/>
      <c r="BS125" s="504"/>
      <c r="BT125" s="504"/>
      <c r="BU125" s="504"/>
      <c r="BV125" s="504"/>
      <c r="BW125" s="504"/>
      <c r="BX125" s="504"/>
      <c r="BY125" s="504"/>
      <c r="BZ125" s="504"/>
      <c r="CA125" s="504"/>
      <c r="CB125" s="504"/>
      <c r="CC125" s="504"/>
      <c r="CD125" s="504"/>
      <c r="CE125" s="504"/>
      <c r="CF125" s="504"/>
      <c r="CG125" s="504"/>
      <c r="CH125" s="504"/>
      <c r="CI125" s="504"/>
      <c r="CJ125" s="504"/>
      <c r="CK125" s="504"/>
      <c r="CL125" s="504"/>
    </row>
    <row r="126" spans="1:90" s="503" customFormat="1" x14ac:dyDescent="0.25">
      <c r="A126" s="524">
        <v>44713</v>
      </c>
      <c r="B126" s="134">
        <v>140982</v>
      </c>
      <c r="C126" s="134">
        <v>288</v>
      </c>
      <c r="D126" s="134">
        <v>18522</v>
      </c>
      <c r="E126" s="134">
        <v>107</v>
      </c>
      <c r="F126" s="134">
        <v>19742</v>
      </c>
      <c r="G126" s="134">
        <v>4</v>
      </c>
      <c r="H126" s="134">
        <v>17735</v>
      </c>
      <c r="I126" s="134">
        <v>110</v>
      </c>
      <c r="J126" s="134">
        <v>46640</v>
      </c>
      <c r="K126" s="134">
        <v>317</v>
      </c>
      <c r="L126" s="134">
        <v>31221</v>
      </c>
      <c r="M126" s="134">
        <v>155</v>
      </c>
      <c r="N126" s="134">
        <v>45664</v>
      </c>
      <c r="O126" s="134">
        <v>104</v>
      </c>
      <c r="P126" s="134">
        <v>28453</v>
      </c>
      <c r="Q126" s="134">
        <v>163</v>
      </c>
      <c r="R126" s="134">
        <v>6146</v>
      </c>
      <c r="S126" s="134">
        <v>0</v>
      </c>
      <c r="T126" s="134">
        <v>401659</v>
      </c>
      <c r="U126" s="134">
        <v>1400</v>
      </c>
      <c r="V126" s="134">
        <v>53360</v>
      </c>
      <c r="W126" s="134">
        <v>628</v>
      </c>
      <c r="X126" s="134">
        <v>44662</v>
      </c>
      <c r="Y126" s="134">
        <v>218</v>
      </c>
      <c r="Z126" s="134">
        <v>25418</v>
      </c>
      <c r="AA126" s="134">
        <v>20</v>
      </c>
      <c r="AB126" s="134">
        <v>68145</v>
      </c>
      <c r="AC126" s="134">
        <v>100</v>
      </c>
      <c r="AD126" s="134">
        <v>12486</v>
      </c>
      <c r="AE126" s="134">
        <v>87</v>
      </c>
      <c r="AF126" s="134">
        <v>9221</v>
      </c>
      <c r="AG126" s="134">
        <v>104</v>
      </c>
      <c r="AH126" s="134">
        <v>7987</v>
      </c>
      <c r="AI126" s="134">
        <v>82</v>
      </c>
      <c r="AJ126" s="134">
        <v>9039</v>
      </c>
      <c r="AK126" s="134">
        <v>116</v>
      </c>
      <c r="AL126" s="134">
        <v>605300</v>
      </c>
      <c r="AM126" s="134">
        <v>6178</v>
      </c>
      <c r="AN126" s="134">
        <v>17941</v>
      </c>
      <c r="AO126" s="134">
        <v>21</v>
      </c>
      <c r="AP126" s="134">
        <v>31944</v>
      </c>
      <c r="AQ126" s="134">
        <v>54</v>
      </c>
      <c r="AR126" s="134">
        <v>9620</v>
      </c>
      <c r="AS126" s="134">
        <v>107</v>
      </c>
      <c r="AT126" s="134">
        <v>67768</v>
      </c>
      <c r="AU126" s="134">
        <v>764</v>
      </c>
      <c r="AV126" s="525">
        <v>7039</v>
      </c>
      <c r="AW126" s="525">
        <v>60</v>
      </c>
      <c r="AX126" s="525">
        <f t="shared" si="31"/>
        <v>1726694</v>
      </c>
      <c r="AY126" s="525">
        <f t="shared" si="31"/>
        <v>11187</v>
      </c>
      <c r="AZ126" s="526">
        <f t="shared" si="32"/>
        <v>1737881</v>
      </c>
      <c r="BB126" s="504"/>
      <c r="BC126" s="504"/>
      <c r="BD126" s="504"/>
      <c r="BE126" s="504"/>
      <c r="BF126" s="504"/>
      <c r="BG126" s="504"/>
      <c r="BH126" s="504"/>
      <c r="BI126" s="504"/>
      <c r="BJ126" s="504"/>
      <c r="BK126" s="504"/>
      <c r="BL126" s="504"/>
      <c r="BM126" s="504"/>
      <c r="BN126" s="504"/>
      <c r="BO126" s="504"/>
      <c r="BP126" s="504"/>
      <c r="BQ126" s="504"/>
      <c r="BR126" s="504"/>
      <c r="BS126" s="504"/>
      <c r="BT126" s="504"/>
      <c r="BU126" s="504"/>
      <c r="BV126" s="504"/>
      <c r="BW126" s="504"/>
      <c r="BX126" s="504"/>
      <c r="BY126" s="504"/>
      <c r="BZ126" s="504"/>
      <c r="CA126" s="504"/>
      <c r="CB126" s="504"/>
      <c r="CC126" s="504"/>
      <c r="CD126" s="504"/>
      <c r="CE126" s="504"/>
      <c r="CF126" s="504"/>
      <c r="CG126" s="504"/>
      <c r="CH126" s="504"/>
      <c r="CI126" s="504"/>
      <c r="CJ126" s="504"/>
      <c r="CK126" s="504"/>
      <c r="CL126" s="504"/>
    </row>
    <row r="127" spans="1:90" s="503" customFormat="1" x14ac:dyDescent="0.25">
      <c r="A127" s="524">
        <v>44743</v>
      </c>
      <c r="B127" s="134">
        <v>140325</v>
      </c>
      <c r="C127" s="134">
        <v>248</v>
      </c>
      <c r="D127" s="134">
        <v>18386</v>
      </c>
      <c r="E127" s="134">
        <v>107</v>
      </c>
      <c r="F127" s="134">
        <v>19531</v>
      </c>
      <c r="G127" s="134">
        <v>4</v>
      </c>
      <c r="H127" s="134">
        <v>17508</v>
      </c>
      <c r="I127" s="134">
        <v>110</v>
      </c>
      <c r="J127" s="134">
        <v>46154</v>
      </c>
      <c r="K127" s="134">
        <v>317</v>
      </c>
      <c r="L127" s="134">
        <v>30777</v>
      </c>
      <c r="M127" s="134">
        <v>155</v>
      </c>
      <c r="N127" s="134">
        <v>44609</v>
      </c>
      <c r="O127" s="134">
        <v>104</v>
      </c>
      <c r="P127" s="134">
        <v>27854</v>
      </c>
      <c r="Q127" s="134">
        <v>163</v>
      </c>
      <c r="R127" s="134">
        <v>6152</v>
      </c>
      <c r="S127" s="134">
        <v>0</v>
      </c>
      <c r="T127" s="134">
        <v>394983</v>
      </c>
      <c r="U127" s="134">
        <v>1387</v>
      </c>
      <c r="V127" s="134">
        <v>52844</v>
      </c>
      <c r="W127" s="134">
        <v>615</v>
      </c>
      <c r="X127" s="134">
        <v>43996</v>
      </c>
      <c r="Y127" s="134">
        <v>202</v>
      </c>
      <c r="Z127" s="134">
        <v>25276</v>
      </c>
      <c r="AA127" s="134">
        <v>20</v>
      </c>
      <c r="AB127" s="134">
        <v>66671</v>
      </c>
      <c r="AC127" s="134">
        <v>100</v>
      </c>
      <c r="AD127" s="134">
        <v>12304</v>
      </c>
      <c r="AE127" s="134">
        <v>87</v>
      </c>
      <c r="AF127" s="134">
        <v>9094</v>
      </c>
      <c r="AG127" s="134">
        <v>104</v>
      </c>
      <c r="AH127" s="134">
        <v>7891</v>
      </c>
      <c r="AI127" s="134">
        <v>82</v>
      </c>
      <c r="AJ127" s="134">
        <v>8903</v>
      </c>
      <c r="AK127" s="134">
        <v>116</v>
      </c>
      <c r="AL127" s="134">
        <v>602059</v>
      </c>
      <c r="AM127" s="134">
        <v>6024</v>
      </c>
      <c r="AN127" s="134">
        <v>17569</v>
      </c>
      <c r="AO127" s="134">
        <v>21</v>
      </c>
      <c r="AP127" s="134">
        <v>31484</v>
      </c>
      <c r="AQ127" s="134">
        <v>53</v>
      </c>
      <c r="AR127" s="134">
        <v>9476</v>
      </c>
      <c r="AS127" s="134">
        <v>107</v>
      </c>
      <c r="AT127" s="134">
        <v>67122</v>
      </c>
      <c r="AU127" s="134">
        <v>753</v>
      </c>
      <c r="AV127" s="525">
        <v>6918</v>
      </c>
      <c r="AW127" s="525">
        <v>60</v>
      </c>
      <c r="AX127" s="525">
        <f t="shared" si="31"/>
        <v>1707886</v>
      </c>
      <c r="AY127" s="525">
        <f t="shared" si="31"/>
        <v>10939</v>
      </c>
      <c r="AZ127" s="526">
        <f t="shared" si="32"/>
        <v>1718825</v>
      </c>
      <c r="BB127" s="504"/>
      <c r="BC127" s="504"/>
      <c r="BD127" s="504"/>
      <c r="BE127" s="504"/>
      <c r="BF127" s="504"/>
      <c r="BG127" s="504"/>
      <c r="BH127" s="504"/>
      <c r="BI127" s="504"/>
      <c r="BJ127" s="504"/>
      <c r="BK127" s="504"/>
      <c r="BL127" s="504"/>
      <c r="BM127" s="504"/>
      <c r="BN127" s="504"/>
      <c r="BO127" s="504"/>
      <c r="BP127" s="504"/>
      <c r="BQ127" s="504"/>
      <c r="BR127" s="504"/>
      <c r="BS127" s="504"/>
      <c r="BT127" s="504"/>
      <c r="BU127" s="504"/>
      <c r="BV127" s="504"/>
      <c r="BW127" s="504"/>
      <c r="BX127" s="504"/>
      <c r="BY127" s="504"/>
      <c r="BZ127" s="504"/>
      <c r="CA127" s="504"/>
      <c r="CB127" s="504"/>
      <c r="CC127" s="504"/>
      <c r="CD127" s="504"/>
      <c r="CE127" s="504"/>
      <c r="CF127" s="504"/>
      <c r="CG127" s="504"/>
      <c r="CH127" s="504"/>
      <c r="CI127" s="504"/>
      <c r="CJ127" s="504"/>
      <c r="CK127" s="504"/>
      <c r="CL127" s="504"/>
    </row>
    <row r="128" spans="1:90" s="503" customFormat="1" x14ac:dyDescent="0.25">
      <c r="A128" s="524">
        <v>44774</v>
      </c>
      <c r="B128" s="134">
        <v>139677</v>
      </c>
      <c r="C128" s="134">
        <v>243</v>
      </c>
      <c r="D128" s="134">
        <v>18215</v>
      </c>
      <c r="E128" s="134">
        <v>107</v>
      </c>
      <c r="F128" s="134">
        <v>19318</v>
      </c>
      <c r="G128" s="134">
        <v>4</v>
      </c>
      <c r="H128" s="134">
        <v>17334</v>
      </c>
      <c r="I128" s="134">
        <v>110</v>
      </c>
      <c r="J128" s="134">
        <v>45603</v>
      </c>
      <c r="K128" s="134">
        <v>317</v>
      </c>
      <c r="L128" s="134">
        <v>30486</v>
      </c>
      <c r="M128" s="134">
        <v>155</v>
      </c>
      <c r="N128" s="134">
        <v>43855</v>
      </c>
      <c r="O128" s="134">
        <v>104</v>
      </c>
      <c r="P128" s="134">
        <v>27629</v>
      </c>
      <c r="Q128" s="134">
        <v>163</v>
      </c>
      <c r="R128" s="134">
        <v>6137</v>
      </c>
      <c r="S128" s="134">
        <v>0</v>
      </c>
      <c r="T128" s="134">
        <v>391160</v>
      </c>
      <c r="U128" s="134">
        <v>1332</v>
      </c>
      <c r="V128" s="134">
        <v>52552</v>
      </c>
      <c r="W128" s="134">
        <v>612</v>
      </c>
      <c r="X128" s="134">
        <v>43510</v>
      </c>
      <c r="Y128" s="134">
        <v>204</v>
      </c>
      <c r="Z128" s="134">
        <v>24765</v>
      </c>
      <c r="AA128" s="134">
        <v>20</v>
      </c>
      <c r="AB128" s="134">
        <v>65906</v>
      </c>
      <c r="AC128" s="134">
        <v>100</v>
      </c>
      <c r="AD128" s="134">
        <v>12095</v>
      </c>
      <c r="AE128" s="134">
        <v>87</v>
      </c>
      <c r="AF128" s="134">
        <v>8986</v>
      </c>
      <c r="AG128" s="134">
        <v>104</v>
      </c>
      <c r="AH128" s="134">
        <v>7791</v>
      </c>
      <c r="AI128" s="134">
        <v>82</v>
      </c>
      <c r="AJ128" s="134">
        <v>8803</v>
      </c>
      <c r="AK128" s="134">
        <v>114</v>
      </c>
      <c r="AL128" s="134">
        <v>598064</v>
      </c>
      <c r="AM128" s="134">
        <v>5900</v>
      </c>
      <c r="AN128" s="134">
        <v>17252</v>
      </c>
      <c r="AO128" s="134">
        <v>21</v>
      </c>
      <c r="AP128" s="134">
        <v>31122</v>
      </c>
      <c r="AQ128" s="134">
        <v>53</v>
      </c>
      <c r="AR128" s="134">
        <v>9328</v>
      </c>
      <c r="AS128" s="134">
        <v>107</v>
      </c>
      <c r="AT128" s="134">
        <v>66475</v>
      </c>
      <c r="AU128" s="134">
        <v>742</v>
      </c>
      <c r="AV128" s="525">
        <v>6795</v>
      </c>
      <c r="AW128" s="525">
        <v>60</v>
      </c>
      <c r="AX128" s="525">
        <f t="shared" si="31"/>
        <v>1692858</v>
      </c>
      <c r="AY128" s="525">
        <f t="shared" si="31"/>
        <v>10741</v>
      </c>
      <c r="AZ128" s="526">
        <f t="shared" si="32"/>
        <v>1703599</v>
      </c>
      <c r="BB128" s="504"/>
      <c r="BC128" s="504"/>
      <c r="BD128" s="504"/>
      <c r="BE128" s="504"/>
      <c r="BF128" s="504"/>
      <c r="BG128" s="504"/>
      <c r="BH128" s="504"/>
      <c r="BI128" s="504"/>
      <c r="BJ128" s="504"/>
      <c r="BK128" s="504"/>
      <c r="BL128" s="504"/>
      <c r="BM128" s="504"/>
      <c r="BN128" s="504"/>
      <c r="BO128" s="504"/>
      <c r="BP128" s="504"/>
      <c r="BQ128" s="504"/>
      <c r="BR128" s="504"/>
      <c r="BS128" s="504"/>
      <c r="BT128" s="504"/>
      <c r="BU128" s="504"/>
      <c r="BV128" s="504"/>
      <c r="BW128" s="504"/>
      <c r="BX128" s="504"/>
      <c r="BY128" s="504"/>
      <c r="BZ128" s="504"/>
      <c r="CA128" s="504"/>
      <c r="CB128" s="504"/>
      <c r="CC128" s="504"/>
      <c r="CD128" s="504"/>
      <c r="CE128" s="504"/>
      <c r="CF128" s="504"/>
      <c r="CG128" s="504"/>
      <c r="CH128" s="504"/>
      <c r="CI128" s="504"/>
      <c r="CJ128" s="504"/>
      <c r="CK128" s="504"/>
      <c r="CL128" s="504"/>
    </row>
    <row r="129" spans="1:90" s="503" customFormat="1" x14ac:dyDescent="0.25">
      <c r="A129" s="524">
        <v>44805</v>
      </c>
      <c r="B129" s="134">
        <v>138671</v>
      </c>
      <c r="C129" s="134">
        <v>232</v>
      </c>
      <c r="D129" s="134">
        <v>18031</v>
      </c>
      <c r="E129" s="134">
        <v>107</v>
      </c>
      <c r="F129" s="134">
        <v>19098</v>
      </c>
      <c r="G129" s="134">
        <v>4</v>
      </c>
      <c r="H129" s="134">
        <v>17083</v>
      </c>
      <c r="I129" s="134">
        <v>110</v>
      </c>
      <c r="J129" s="134">
        <v>44955</v>
      </c>
      <c r="K129" s="134">
        <v>316</v>
      </c>
      <c r="L129" s="134">
        <v>29973</v>
      </c>
      <c r="M129" s="134">
        <v>155</v>
      </c>
      <c r="N129" s="134">
        <v>42939</v>
      </c>
      <c r="O129" s="134">
        <v>104</v>
      </c>
      <c r="P129" s="134">
        <v>26813</v>
      </c>
      <c r="Q129" s="134">
        <v>163</v>
      </c>
      <c r="R129" s="134">
        <v>6116</v>
      </c>
      <c r="S129" s="134">
        <v>0</v>
      </c>
      <c r="T129" s="134">
        <v>384290</v>
      </c>
      <c r="U129" s="134">
        <v>1302</v>
      </c>
      <c r="V129" s="134">
        <v>51747</v>
      </c>
      <c r="W129" s="134">
        <v>601</v>
      </c>
      <c r="X129" s="134">
        <v>42925</v>
      </c>
      <c r="Y129" s="134">
        <v>200</v>
      </c>
      <c r="Z129" s="134">
        <v>24193</v>
      </c>
      <c r="AA129" s="134">
        <v>20</v>
      </c>
      <c r="AB129" s="134">
        <v>64641</v>
      </c>
      <c r="AC129" s="134">
        <v>97</v>
      </c>
      <c r="AD129" s="134">
        <v>11919</v>
      </c>
      <c r="AE129" s="134">
        <v>87</v>
      </c>
      <c r="AF129" s="134">
        <v>8859</v>
      </c>
      <c r="AG129" s="134">
        <v>104</v>
      </c>
      <c r="AH129" s="134">
        <v>7684</v>
      </c>
      <c r="AI129" s="134">
        <v>82</v>
      </c>
      <c r="AJ129" s="134">
        <v>8640</v>
      </c>
      <c r="AK129" s="134">
        <v>114</v>
      </c>
      <c r="AL129" s="134">
        <v>594032</v>
      </c>
      <c r="AM129" s="134">
        <v>5834</v>
      </c>
      <c r="AN129" s="134">
        <v>17101</v>
      </c>
      <c r="AO129" s="134">
        <v>21</v>
      </c>
      <c r="AP129" s="134">
        <v>30453</v>
      </c>
      <c r="AQ129" s="134">
        <v>53</v>
      </c>
      <c r="AR129" s="134">
        <v>9161</v>
      </c>
      <c r="AS129" s="134">
        <v>107</v>
      </c>
      <c r="AT129" s="134">
        <v>65591</v>
      </c>
      <c r="AU129" s="134">
        <v>739</v>
      </c>
      <c r="AV129" s="525">
        <v>6651</v>
      </c>
      <c r="AW129" s="525">
        <v>60</v>
      </c>
      <c r="AX129" s="525">
        <f t="shared" si="31"/>
        <v>1671566</v>
      </c>
      <c r="AY129" s="525">
        <f t="shared" si="31"/>
        <v>10612</v>
      </c>
      <c r="AZ129" s="526">
        <f t="shared" si="32"/>
        <v>1682178</v>
      </c>
      <c r="BB129" s="504"/>
      <c r="BC129" s="504"/>
      <c r="BD129" s="504"/>
      <c r="BE129" s="504"/>
      <c r="BF129" s="504"/>
      <c r="BG129" s="504"/>
      <c r="BH129" s="504"/>
      <c r="BI129" s="504"/>
      <c r="BJ129" s="504"/>
      <c r="BK129" s="504"/>
      <c r="BL129" s="504"/>
      <c r="BM129" s="504"/>
      <c r="BN129" s="504"/>
      <c r="BO129" s="504"/>
      <c r="BP129" s="504"/>
      <c r="BQ129" s="504"/>
      <c r="BR129" s="504"/>
      <c r="BS129" s="504"/>
      <c r="BT129" s="504"/>
      <c r="BU129" s="504"/>
      <c r="BV129" s="504"/>
      <c r="BW129" s="504"/>
      <c r="BX129" s="504"/>
      <c r="BY129" s="504"/>
      <c r="BZ129" s="504"/>
      <c r="CA129" s="504"/>
      <c r="CB129" s="504"/>
      <c r="CC129" s="504"/>
      <c r="CD129" s="504"/>
      <c r="CE129" s="504"/>
      <c r="CF129" s="504"/>
      <c r="CG129" s="504"/>
      <c r="CH129" s="504"/>
      <c r="CI129" s="504"/>
      <c r="CJ129" s="504"/>
      <c r="CK129" s="504"/>
      <c r="CL129" s="504"/>
    </row>
    <row r="130" spans="1:90" s="503" customFormat="1" x14ac:dyDescent="0.25">
      <c r="A130" s="524">
        <v>44835</v>
      </c>
      <c r="B130" s="134">
        <v>138053</v>
      </c>
      <c r="C130" s="134">
        <v>240</v>
      </c>
      <c r="D130" s="134">
        <v>17886</v>
      </c>
      <c r="E130" s="134">
        <v>107</v>
      </c>
      <c r="F130" s="134">
        <v>18855</v>
      </c>
      <c r="G130" s="134">
        <v>4</v>
      </c>
      <c r="H130" s="134">
        <v>16908</v>
      </c>
      <c r="I130" s="134">
        <v>110</v>
      </c>
      <c r="J130" s="134">
        <v>44352</v>
      </c>
      <c r="K130" s="134">
        <v>318</v>
      </c>
      <c r="L130" s="134">
        <v>29506</v>
      </c>
      <c r="M130" s="134">
        <v>155</v>
      </c>
      <c r="N130" s="134">
        <v>42192</v>
      </c>
      <c r="O130" s="134">
        <v>104</v>
      </c>
      <c r="P130" s="134">
        <v>26281</v>
      </c>
      <c r="Q130" s="134">
        <v>163</v>
      </c>
      <c r="R130" s="134">
        <v>6090</v>
      </c>
      <c r="S130" s="134">
        <v>0</v>
      </c>
      <c r="T130" s="134">
        <v>377872</v>
      </c>
      <c r="U130" s="134">
        <v>1298</v>
      </c>
      <c r="V130" s="134">
        <v>51170</v>
      </c>
      <c r="W130" s="134">
        <v>558</v>
      </c>
      <c r="X130" s="134">
        <v>42338</v>
      </c>
      <c r="Y130" s="134">
        <v>200</v>
      </c>
      <c r="Z130" s="134">
        <v>23565</v>
      </c>
      <c r="AA130" s="134">
        <v>20</v>
      </c>
      <c r="AB130" s="134">
        <v>63745</v>
      </c>
      <c r="AC130" s="134">
        <v>96</v>
      </c>
      <c r="AD130" s="134">
        <v>11756</v>
      </c>
      <c r="AE130" s="134">
        <v>87</v>
      </c>
      <c r="AF130" s="134">
        <v>8711</v>
      </c>
      <c r="AG130" s="134">
        <v>104</v>
      </c>
      <c r="AH130" s="134">
        <v>7580</v>
      </c>
      <c r="AI130" s="134">
        <v>82</v>
      </c>
      <c r="AJ130" s="134">
        <v>8499</v>
      </c>
      <c r="AK130" s="134">
        <v>114</v>
      </c>
      <c r="AL130" s="134">
        <v>590198</v>
      </c>
      <c r="AM130" s="134">
        <v>5735</v>
      </c>
      <c r="AN130" s="134">
        <v>16825</v>
      </c>
      <c r="AO130" s="134">
        <v>21</v>
      </c>
      <c r="AP130" s="134">
        <v>29941</v>
      </c>
      <c r="AQ130" s="134">
        <v>53</v>
      </c>
      <c r="AR130" s="134">
        <v>9016</v>
      </c>
      <c r="AS130" s="134">
        <v>107</v>
      </c>
      <c r="AT130" s="134">
        <v>64917</v>
      </c>
      <c r="AU130" s="134">
        <v>739</v>
      </c>
      <c r="AV130" s="525">
        <v>6528</v>
      </c>
      <c r="AW130" s="525">
        <v>60</v>
      </c>
      <c r="AX130" s="525">
        <f t="shared" si="31"/>
        <v>1652784</v>
      </c>
      <c r="AY130" s="525">
        <f t="shared" si="31"/>
        <v>10475</v>
      </c>
      <c r="AZ130" s="526">
        <f t="shared" si="32"/>
        <v>1663259</v>
      </c>
      <c r="BB130" s="504"/>
      <c r="BC130" s="504"/>
      <c r="BD130" s="504"/>
      <c r="BE130" s="504"/>
      <c r="BF130" s="504"/>
      <c r="BG130" s="504"/>
      <c r="BH130" s="504"/>
      <c r="BI130" s="504"/>
      <c r="BJ130" s="504"/>
      <c r="BK130" s="504"/>
      <c r="BL130" s="504"/>
      <c r="BM130" s="504"/>
      <c r="BN130" s="504"/>
      <c r="BO130" s="504"/>
      <c r="BP130" s="504"/>
      <c r="BQ130" s="504"/>
      <c r="BR130" s="504"/>
      <c r="BS130" s="504"/>
      <c r="BT130" s="504"/>
      <c r="BU130" s="504"/>
      <c r="BV130" s="504"/>
      <c r="BW130" s="504"/>
      <c r="BX130" s="504"/>
      <c r="BY130" s="504"/>
      <c r="BZ130" s="504"/>
      <c r="CA130" s="504"/>
      <c r="CB130" s="504"/>
      <c r="CC130" s="504"/>
      <c r="CD130" s="504"/>
      <c r="CE130" s="504"/>
      <c r="CF130" s="504"/>
      <c r="CG130" s="504"/>
      <c r="CH130" s="504"/>
      <c r="CI130" s="504"/>
      <c r="CJ130" s="504"/>
      <c r="CK130" s="504"/>
      <c r="CL130" s="504"/>
    </row>
    <row r="131" spans="1:90" s="503" customFormat="1" x14ac:dyDescent="0.25">
      <c r="A131" s="524">
        <v>44866</v>
      </c>
      <c r="B131" s="134">
        <v>137401</v>
      </c>
      <c r="C131" s="134">
        <v>240</v>
      </c>
      <c r="D131" s="134">
        <v>19348</v>
      </c>
      <c r="E131" s="134">
        <v>107</v>
      </c>
      <c r="F131" s="134">
        <v>22384</v>
      </c>
      <c r="G131" s="134">
        <v>4</v>
      </c>
      <c r="H131" s="134">
        <v>16770</v>
      </c>
      <c r="I131" s="134">
        <v>110</v>
      </c>
      <c r="J131" s="134">
        <v>43928</v>
      </c>
      <c r="K131" s="134">
        <v>316</v>
      </c>
      <c r="L131" s="134">
        <v>32709</v>
      </c>
      <c r="M131" s="134">
        <v>155</v>
      </c>
      <c r="N131" s="134">
        <v>45720</v>
      </c>
      <c r="O131" s="134">
        <v>104</v>
      </c>
      <c r="P131" s="134">
        <v>25951</v>
      </c>
      <c r="Q131" s="134">
        <v>162</v>
      </c>
      <c r="R131" s="134">
        <v>6081</v>
      </c>
      <c r="S131" s="134">
        <v>0</v>
      </c>
      <c r="T131" s="134">
        <v>376948</v>
      </c>
      <c r="U131" s="134">
        <v>1295</v>
      </c>
      <c r="V131" s="134">
        <v>50773</v>
      </c>
      <c r="W131" s="134">
        <v>558</v>
      </c>
      <c r="X131" s="134">
        <v>43410</v>
      </c>
      <c r="Y131" s="134">
        <v>200</v>
      </c>
      <c r="Z131" s="134">
        <v>24771</v>
      </c>
      <c r="AA131" s="134">
        <v>20</v>
      </c>
      <c r="AB131" s="134">
        <v>65173</v>
      </c>
      <c r="AC131" s="134">
        <v>95</v>
      </c>
      <c r="AD131" s="134">
        <v>11509</v>
      </c>
      <c r="AE131" s="134">
        <v>87</v>
      </c>
      <c r="AF131" s="134">
        <v>8616</v>
      </c>
      <c r="AG131" s="134">
        <v>104</v>
      </c>
      <c r="AH131" s="134">
        <v>7479</v>
      </c>
      <c r="AI131" s="134">
        <v>82</v>
      </c>
      <c r="AJ131" s="134">
        <v>8370</v>
      </c>
      <c r="AK131" s="134">
        <v>113</v>
      </c>
      <c r="AL131" s="134">
        <v>588259</v>
      </c>
      <c r="AM131" s="134">
        <v>5701</v>
      </c>
      <c r="AN131" s="134">
        <v>17274</v>
      </c>
      <c r="AO131" s="134">
        <v>21</v>
      </c>
      <c r="AP131" s="134">
        <v>29709</v>
      </c>
      <c r="AQ131" s="134">
        <v>53</v>
      </c>
      <c r="AR131" s="134">
        <v>8928</v>
      </c>
      <c r="AS131" s="134">
        <v>107</v>
      </c>
      <c r="AT131" s="134">
        <v>64351</v>
      </c>
      <c r="AU131" s="134">
        <v>732</v>
      </c>
      <c r="AV131" s="525">
        <v>6459</v>
      </c>
      <c r="AW131" s="525">
        <v>60</v>
      </c>
      <c r="AX131" s="525">
        <f t="shared" si="31"/>
        <v>1662321</v>
      </c>
      <c r="AY131" s="525">
        <f t="shared" si="31"/>
        <v>10426</v>
      </c>
      <c r="AZ131" s="526">
        <f t="shared" si="32"/>
        <v>1672747</v>
      </c>
      <c r="BB131" s="504"/>
      <c r="BC131" s="504"/>
      <c r="BD131" s="504"/>
      <c r="BE131" s="504"/>
      <c r="BF131" s="504"/>
      <c r="BG131" s="504"/>
      <c r="BH131" s="504"/>
      <c r="BI131" s="504"/>
      <c r="BJ131" s="504"/>
      <c r="BK131" s="504"/>
      <c r="BL131" s="504"/>
      <c r="BM131" s="504"/>
      <c r="BN131" s="504"/>
      <c r="BO131" s="504"/>
      <c r="BP131" s="504"/>
      <c r="BQ131" s="504"/>
      <c r="BR131" s="504"/>
      <c r="BS131" s="504"/>
      <c r="BT131" s="504"/>
      <c r="BU131" s="504"/>
      <c r="BV131" s="504"/>
      <c r="BW131" s="504"/>
      <c r="BX131" s="504"/>
      <c r="BY131" s="504"/>
      <c r="BZ131" s="504"/>
      <c r="CA131" s="504"/>
      <c r="CB131" s="504"/>
      <c r="CC131" s="504"/>
      <c r="CD131" s="504"/>
      <c r="CE131" s="504"/>
      <c r="CF131" s="504"/>
      <c r="CG131" s="504"/>
      <c r="CH131" s="504"/>
      <c r="CI131" s="504"/>
      <c r="CJ131" s="504"/>
      <c r="CK131" s="504"/>
      <c r="CL131" s="504"/>
    </row>
    <row r="132" spans="1:90" s="503" customFormat="1" x14ac:dyDescent="0.25">
      <c r="A132" s="524">
        <v>44896</v>
      </c>
      <c r="B132" s="134">
        <v>136871</v>
      </c>
      <c r="C132" s="134">
        <v>236</v>
      </c>
      <c r="D132" s="134">
        <v>17651</v>
      </c>
      <c r="E132" s="134">
        <v>107</v>
      </c>
      <c r="F132" s="134">
        <v>18582</v>
      </c>
      <c r="G132" s="134">
        <v>4</v>
      </c>
      <c r="H132" s="134">
        <v>16946</v>
      </c>
      <c r="I132" s="134">
        <v>110</v>
      </c>
      <c r="J132" s="134">
        <v>43672</v>
      </c>
      <c r="K132" s="134">
        <v>315</v>
      </c>
      <c r="L132" s="134">
        <v>28935</v>
      </c>
      <c r="M132" s="134">
        <v>155</v>
      </c>
      <c r="N132" s="134">
        <v>41287</v>
      </c>
      <c r="O132" s="134">
        <v>100</v>
      </c>
      <c r="P132" s="134">
        <v>25794</v>
      </c>
      <c r="Q132" s="134">
        <v>162</v>
      </c>
      <c r="R132" s="134">
        <v>6095</v>
      </c>
      <c r="S132" s="134">
        <v>0</v>
      </c>
      <c r="T132" s="134">
        <v>372563</v>
      </c>
      <c r="U132" s="134">
        <v>1242</v>
      </c>
      <c r="V132" s="134">
        <v>50565</v>
      </c>
      <c r="W132" s="134">
        <v>556</v>
      </c>
      <c r="X132" s="134">
        <v>41556</v>
      </c>
      <c r="Y132" s="134">
        <v>198</v>
      </c>
      <c r="Z132" s="134">
        <v>22852</v>
      </c>
      <c r="AA132" s="134">
        <v>18</v>
      </c>
      <c r="AB132" s="134">
        <v>62559</v>
      </c>
      <c r="AC132" s="134">
        <v>93</v>
      </c>
      <c r="AD132" s="134">
        <v>11515</v>
      </c>
      <c r="AE132" s="134">
        <v>81</v>
      </c>
      <c r="AF132" s="134">
        <v>8326</v>
      </c>
      <c r="AG132" s="134">
        <v>104</v>
      </c>
      <c r="AH132" s="134">
        <v>7425</v>
      </c>
      <c r="AI132" s="134">
        <v>82</v>
      </c>
      <c r="AJ132" s="134">
        <v>8325</v>
      </c>
      <c r="AK132" s="134">
        <v>111</v>
      </c>
      <c r="AL132" s="134">
        <v>586998</v>
      </c>
      <c r="AM132" s="134">
        <v>5646</v>
      </c>
      <c r="AN132" s="134">
        <v>16420</v>
      </c>
      <c r="AO132" s="134">
        <v>21</v>
      </c>
      <c r="AP132" s="134">
        <v>29567</v>
      </c>
      <c r="AQ132" s="134">
        <v>53</v>
      </c>
      <c r="AR132" s="134">
        <v>8854</v>
      </c>
      <c r="AS132" s="134">
        <v>107</v>
      </c>
      <c r="AT132" s="134">
        <v>64170</v>
      </c>
      <c r="AU132" s="134">
        <v>729</v>
      </c>
      <c r="AV132" s="525">
        <v>6424</v>
      </c>
      <c r="AW132" s="525">
        <v>56</v>
      </c>
      <c r="AX132" s="525">
        <f t="shared" si="31"/>
        <v>1633952</v>
      </c>
      <c r="AY132" s="525">
        <f t="shared" si="31"/>
        <v>10286</v>
      </c>
      <c r="AZ132" s="526">
        <f t="shared" si="32"/>
        <v>1644238</v>
      </c>
      <c r="BB132" s="504"/>
      <c r="BC132" s="504"/>
      <c r="BD132" s="504"/>
      <c r="BE132" s="504"/>
      <c r="BF132" s="504"/>
      <c r="BG132" s="504"/>
      <c r="BH132" s="504"/>
      <c r="BI132" s="504"/>
      <c r="BJ132" s="504"/>
      <c r="BK132" s="504"/>
      <c r="BL132" s="504"/>
      <c r="BM132" s="504"/>
      <c r="BN132" s="504"/>
      <c r="BO132" s="504"/>
      <c r="BP132" s="504"/>
      <c r="BQ132" s="504"/>
      <c r="BR132" s="504"/>
      <c r="BS132" s="504"/>
      <c r="BT132" s="504"/>
      <c r="BU132" s="504"/>
      <c r="BV132" s="504"/>
      <c r="BW132" s="504"/>
      <c r="BX132" s="504"/>
      <c r="BY132" s="504"/>
      <c r="BZ132" s="504"/>
      <c r="CA132" s="504"/>
      <c r="CB132" s="504"/>
      <c r="CC132" s="504"/>
      <c r="CD132" s="504"/>
      <c r="CE132" s="504"/>
      <c r="CF132" s="504"/>
      <c r="CG132" s="504"/>
      <c r="CH132" s="504"/>
      <c r="CI132" s="504"/>
      <c r="CJ132" s="504"/>
      <c r="CK132" s="504"/>
      <c r="CL132" s="504"/>
    </row>
    <row r="133" spans="1:90" s="503" customFormat="1" x14ac:dyDescent="0.25">
      <c r="A133" s="524">
        <v>44927</v>
      </c>
      <c r="B133" s="134">
        <v>136408</v>
      </c>
      <c r="C133" s="134">
        <v>232</v>
      </c>
      <c r="D133" s="134">
        <v>17523</v>
      </c>
      <c r="E133" s="134">
        <v>107</v>
      </c>
      <c r="F133" s="134">
        <v>18477</v>
      </c>
      <c r="G133" s="134">
        <v>4</v>
      </c>
      <c r="H133" s="134">
        <v>16878</v>
      </c>
      <c r="I133" s="134">
        <v>107</v>
      </c>
      <c r="J133" s="134">
        <v>43499</v>
      </c>
      <c r="K133" s="134">
        <v>316</v>
      </c>
      <c r="L133" s="134">
        <v>28830</v>
      </c>
      <c r="M133" s="134">
        <v>155</v>
      </c>
      <c r="N133" s="134">
        <v>40951</v>
      </c>
      <c r="O133" s="134">
        <v>100</v>
      </c>
      <c r="P133" s="134">
        <v>25603</v>
      </c>
      <c r="Q133" s="134">
        <v>162</v>
      </c>
      <c r="R133" s="134">
        <v>6103</v>
      </c>
      <c r="S133" s="134">
        <v>0</v>
      </c>
      <c r="T133" s="134">
        <v>371551</v>
      </c>
      <c r="U133" s="134">
        <v>1231</v>
      </c>
      <c r="V133" s="134">
        <v>50354</v>
      </c>
      <c r="W133" s="134">
        <v>556</v>
      </c>
      <c r="X133" s="134">
        <v>41301</v>
      </c>
      <c r="Y133" s="134">
        <v>198</v>
      </c>
      <c r="Z133" s="134">
        <v>22517</v>
      </c>
      <c r="AA133" s="134">
        <v>20</v>
      </c>
      <c r="AB133" s="134">
        <v>62196</v>
      </c>
      <c r="AC133" s="134">
        <v>95</v>
      </c>
      <c r="AD133" s="134">
        <v>11455</v>
      </c>
      <c r="AE133" s="134">
        <v>87</v>
      </c>
      <c r="AF133" s="134">
        <v>8283</v>
      </c>
      <c r="AG133" s="134">
        <v>104</v>
      </c>
      <c r="AH133" s="134">
        <v>7375</v>
      </c>
      <c r="AI133" s="134">
        <v>82</v>
      </c>
      <c r="AJ133" s="134">
        <v>8251</v>
      </c>
      <c r="AK133" s="134">
        <v>113</v>
      </c>
      <c r="AL133" s="134">
        <v>585771</v>
      </c>
      <c r="AM133" s="134">
        <v>5594</v>
      </c>
      <c r="AN133" s="134">
        <v>16243</v>
      </c>
      <c r="AO133" s="134">
        <v>21</v>
      </c>
      <c r="AP133" s="134">
        <v>29355</v>
      </c>
      <c r="AQ133" s="134">
        <v>53</v>
      </c>
      <c r="AR133" s="134">
        <v>8776</v>
      </c>
      <c r="AS133" s="134">
        <v>107</v>
      </c>
      <c r="AT133" s="134">
        <v>63949</v>
      </c>
      <c r="AU133" s="134">
        <v>720</v>
      </c>
      <c r="AV133" s="525">
        <v>6360</v>
      </c>
      <c r="AW133" s="525">
        <v>60</v>
      </c>
      <c r="AX133" s="525">
        <f t="shared" si="31"/>
        <v>1628009</v>
      </c>
      <c r="AY133" s="525">
        <f t="shared" si="31"/>
        <v>10224</v>
      </c>
      <c r="AZ133" s="526">
        <f t="shared" si="32"/>
        <v>1638233</v>
      </c>
      <c r="BB133" s="504"/>
      <c r="BC133" s="504"/>
      <c r="BD133" s="504"/>
      <c r="BE133" s="504"/>
      <c r="BF133" s="504"/>
      <c r="BG133" s="504"/>
      <c r="BH133" s="504"/>
      <c r="BI133" s="504"/>
      <c r="BJ133" s="504"/>
      <c r="BK133" s="504"/>
      <c r="BL133" s="504"/>
      <c r="BM133" s="504"/>
      <c r="BN133" s="504"/>
      <c r="BO133" s="504"/>
      <c r="BP133" s="504"/>
      <c r="BQ133" s="504"/>
      <c r="BR133" s="504"/>
      <c r="BS133" s="504"/>
      <c r="BT133" s="504"/>
      <c r="BU133" s="504"/>
      <c r="BV133" s="504"/>
      <c r="BW133" s="504"/>
      <c r="BX133" s="504"/>
      <c r="BY133" s="504"/>
      <c r="BZ133" s="504"/>
      <c r="CA133" s="504"/>
      <c r="CB133" s="504"/>
      <c r="CC133" s="504"/>
      <c r="CD133" s="504"/>
      <c r="CE133" s="504"/>
      <c r="CF133" s="504"/>
      <c r="CG133" s="504"/>
      <c r="CH133" s="504"/>
      <c r="CI133" s="504"/>
      <c r="CJ133" s="504"/>
      <c r="CK133" s="504"/>
      <c r="CL133" s="504"/>
    </row>
    <row r="134" spans="1:90" s="503" customFormat="1" x14ac:dyDescent="0.25">
      <c r="A134" s="524">
        <v>44958</v>
      </c>
      <c r="B134" s="134">
        <v>135520</v>
      </c>
      <c r="C134" s="134">
        <v>232</v>
      </c>
      <c r="D134" s="134">
        <v>17400</v>
      </c>
      <c r="E134" s="134">
        <v>107</v>
      </c>
      <c r="F134" s="134">
        <v>18330</v>
      </c>
      <c r="G134" s="134">
        <v>4</v>
      </c>
      <c r="H134" s="134">
        <v>16744</v>
      </c>
      <c r="I134" s="134">
        <v>107</v>
      </c>
      <c r="J134" s="134">
        <v>43184</v>
      </c>
      <c r="K134" s="134">
        <v>318</v>
      </c>
      <c r="L134" s="134">
        <v>28639</v>
      </c>
      <c r="M134" s="134">
        <v>155</v>
      </c>
      <c r="N134" s="134">
        <v>40435</v>
      </c>
      <c r="O134" s="134">
        <v>100</v>
      </c>
      <c r="P134" s="134">
        <v>25310</v>
      </c>
      <c r="Q134" s="134">
        <v>162</v>
      </c>
      <c r="R134" s="134">
        <v>6106</v>
      </c>
      <c r="S134" s="134">
        <v>0</v>
      </c>
      <c r="T134" s="134">
        <v>368633</v>
      </c>
      <c r="U134" s="134">
        <v>1220</v>
      </c>
      <c r="V134" s="134">
        <v>50017</v>
      </c>
      <c r="W134" s="134">
        <v>553</v>
      </c>
      <c r="X134" s="134">
        <v>40980</v>
      </c>
      <c r="Y134" s="134">
        <v>188</v>
      </c>
      <c r="Z134" s="134">
        <v>22157</v>
      </c>
      <c r="AA134" s="134">
        <v>20</v>
      </c>
      <c r="AB134" s="134">
        <v>61593</v>
      </c>
      <c r="AC134" s="134">
        <v>95</v>
      </c>
      <c r="AD134" s="134">
        <v>11305</v>
      </c>
      <c r="AE134" s="134">
        <v>87</v>
      </c>
      <c r="AF134" s="134">
        <v>8200</v>
      </c>
      <c r="AG134" s="134">
        <v>104</v>
      </c>
      <c r="AH134" s="134">
        <v>7326</v>
      </c>
      <c r="AI134" s="134">
        <v>82</v>
      </c>
      <c r="AJ134" s="134">
        <v>8195</v>
      </c>
      <c r="AK134" s="134">
        <v>113</v>
      </c>
      <c r="AL134" s="134">
        <v>581831</v>
      </c>
      <c r="AM134" s="134">
        <v>5536</v>
      </c>
      <c r="AN134" s="134">
        <v>15965</v>
      </c>
      <c r="AO134" s="134">
        <v>22</v>
      </c>
      <c r="AP134" s="134">
        <v>29093</v>
      </c>
      <c r="AQ134" s="134">
        <v>53</v>
      </c>
      <c r="AR134" s="134">
        <v>8701</v>
      </c>
      <c r="AS134" s="134">
        <v>107</v>
      </c>
      <c r="AT134" s="134">
        <v>63593</v>
      </c>
      <c r="AU134" s="134">
        <v>717</v>
      </c>
      <c r="AV134" s="525">
        <v>6285</v>
      </c>
      <c r="AW134" s="525">
        <v>60</v>
      </c>
      <c r="AX134" s="525">
        <f t="shared" si="31"/>
        <v>1615542</v>
      </c>
      <c r="AY134" s="525">
        <f t="shared" si="31"/>
        <v>10142</v>
      </c>
      <c r="AZ134" s="526">
        <f t="shared" si="32"/>
        <v>1625684</v>
      </c>
      <c r="BB134" s="504"/>
      <c r="BC134" s="504"/>
      <c r="BD134" s="504"/>
      <c r="BE134" s="504"/>
      <c r="BF134" s="504"/>
      <c r="BG134" s="504"/>
      <c r="BH134" s="504"/>
      <c r="BI134" s="504"/>
      <c r="BJ134" s="504"/>
      <c r="BK134" s="504"/>
      <c r="BL134" s="504"/>
      <c r="BM134" s="504"/>
      <c r="BN134" s="504"/>
      <c r="BO134" s="504"/>
      <c r="BP134" s="504"/>
      <c r="BQ134" s="504"/>
      <c r="BR134" s="504"/>
      <c r="BS134" s="504"/>
      <c r="BT134" s="504"/>
      <c r="BU134" s="504"/>
      <c r="BV134" s="504"/>
      <c r="BW134" s="504"/>
      <c r="BX134" s="504"/>
      <c r="BY134" s="504"/>
      <c r="BZ134" s="504"/>
      <c r="CA134" s="504"/>
      <c r="CB134" s="504"/>
      <c r="CC134" s="504"/>
      <c r="CD134" s="504"/>
      <c r="CE134" s="504"/>
      <c r="CF134" s="504"/>
      <c r="CG134" s="504"/>
      <c r="CH134" s="504"/>
      <c r="CI134" s="504"/>
      <c r="CJ134" s="504"/>
      <c r="CK134" s="504"/>
      <c r="CL134" s="504"/>
    </row>
    <row r="135" spans="1:90" s="503" customFormat="1" x14ac:dyDescent="0.25">
      <c r="A135" s="524">
        <v>44986</v>
      </c>
      <c r="B135" s="134">
        <v>124492</v>
      </c>
      <c r="C135" s="134">
        <v>230</v>
      </c>
      <c r="D135" s="134">
        <v>17333</v>
      </c>
      <c r="E135" s="134">
        <v>107</v>
      </c>
      <c r="F135" s="134">
        <v>18162</v>
      </c>
      <c r="G135" s="134">
        <v>4</v>
      </c>
      <c r="H135" s="134">
        <v>16643</v>
      </c>
      <c r="I135" s="134">
        <v>107</v>
      </c>
      <c r="J135" s="134">
        <v>42794</v>
      </c>
      <c r="K135" s="134">
        <v>314</v>
      </c>
      <c r="L135" s="134">
        <v>28270</v>
      </c>
      <c r="M135" s="134">
        <v>155</v>
      </c>
      <c r="N135" s="134">
        <v>39751</v>
      </c>
      <c r="O135" s="134">
        <v>100</v>
      </c>
      <c r="P135" s="134">
        <v>24978</v>
      </c>
      <c r="Q135" s="134">
        <v>162</v>
      </c>
      <c r="R135" s="134">
        <v>6105</v>
      </c>
      <c r="S135" s="134">
        <v>0</v>
      </c>
      <c r="T135" s="134">
        <v>364265</v>
      </c>
      <c r="U135" s="134">
        <v>1227</v>
      </c>
      <c r="V135" s="134">
        <v>49646</v>
      </c>
      <c r="W135" s="134">
        <v>553</v>
      </c>
      <c r="X135" s="134">
        <v>40580</v>
      </c>
      <c r="Y135" s="134">
        <v>198</v>
      </c>
      <c r="Z135" s="134">
        <v>21607</v>
      </c>
      <c r="AA135" s="134">
        <v>20</v>
      </c>
      <c r="AB135" s="134">
        <v>60816</v>
      </c>
      <c r="AC135" s="134">
        <v>97</v>
      </c>
      <c r="AD135" s="134">
        <v>11184</v>
      </c>
      <c r="AE135" s="134">
        <v>87</v>
      </c>
      <c r="AF135" s="134">
        <v>8097</v>
      </c>
      <c r="AG135" s="134">
        <v>104</v>
      </c>
      <c r="AH135" s="134">
        <v>7251</v>
      </c>
      <c r="AI135" s="134">
        <v>82</v>
      </c>
      <c r="AJ135" s="134">
        <v>8115</v>
      </c>
      <c r="AK135" s="134">
        <v>113</v>
      </c>
      <c r="AL135" s="134">
        <v>580284</v>
      </c>
      <c r="AM135" s="134">
        <v>5569</v>
      </c>
      <c r="AN135" s="134">
        <v>15554</v>
      </c>
      <c r="AO135" s="134">
        <v>22</v>
      </c>
      <c r="AP135" s="134">
        <v>28730</v>
      </c>
      <c r="AQ135" s="134">
        <v>53</v>
      </c>
      <c r="AR135" s="134">
        <v>8596</v>
      </c>
      <c r="AS135" s="134">
        <v>107</v>
      </c>
      <c r="AT135" s="134">
        <v>63101</v>
      </c>
      <c r="AU135" s="134">
        <v>720</v>
      </c>
      <c r="AV135" s="525">
        <v>6192</v>
      </c>
      <c r="AW135" s="525">
        <v>60</v>
      </c>
      <c r="AX135" s="525">
        <f t="shared" si="31"/>
        <v>1592546</v>
      </c>
      <c r="AY135" s="525">
        <f t="shared" si="31"/>
        <v>10191</v>
      </c>
      <c r="AZ135" s="526">
        <f t="shared" si="32"/>
        <v>1602737</v>
      </c>
      <c r="BB135" s="504"/>
      <c r="BC135" s="504"/>
      <c r="BD135" s="504"/>
      <c r="BE135" s="504"/>
      <c r="BF135" s="504"/>
      <c r="BG135" s="504"/>
      <c r="BH135" s="504"/>
      <c r="BI135" s="504"/>
      <c r="BJ135" s="504"/>
      <c r="BK135" s="504"/>
      <c r="BL135" s="504"/>
      <c r="BM135" s="504"/>
      <c r="BN135" s="504"/>
      <c r="BO135" s="504"/>
      <c r="BP135" s="504"/>
      <c r="BQ135" s="504"/>
      <c r="BR135" s="504"/>
      <c r="BS135" s="504"/>
      <c r="BT135" s="504"/>
      <c r="BU135" s="504"/>
      <c r="BV135" s="504"/>
      <c r="BW135" s="504"/>
      <c r="BX135" s="504"/>
      <c r="BY135" s="504"/>
      <c r="BZ135" s="504"/>
      <c r="CA135" s="504"/>
      <c r="CB135" s="504"/>
      <c r="CC135" s="504"/>
      <c r="CD135" s="504"/>
      <c r="CE135" s="504"/>
      <c r="CF135" s="504"/>
      <c r="CG135" s="504"/>
      <c r="CH135" s="504"/>
      <c r="CI135" s="504"/>
      <c r="CJ135" s="504"/>
      <c r="CK135" s="504"/>
      <c r="CL135" s="504"/>
    </row>
    <row r="136" spans="1:90" s="503" customFormat="1" x14ac:dyDescent="0.25">
      <c r="A136" s="524">
        <v>45017</v>
      </c>
      <c r="B136" s="134">
        <v>123645</v>
      </c>
      <c r="C136" s="134">
        <v>228</v>
      </c>
      <c r="D136" s="134">
        <v>17147</v>
      </c>
      <c r="E136" s="134">
        <v>107</v>
      </c>
      <c r="F136" s="134">
        <v>18019</v>
      </c>
      <c r="G136" s="134">
        <v>4</v>
      </c>
      <c r="H136" s="134">
        <v>16542</v>
      </c>
      <c r="I136" s="134">
        <v>107</v>
      </c>
      <c r="J136" s="134">
        <v>42599</v>
      </c>
      <c r="K136" s="134">
        <v>314</v>
      </c>
      <c r="L136" s="134">
        <v>28081</v>
      </c>
      <c r="M136" s="134">
        <v>155</v>
      </c>
      <c r="N136" s="134">
        <v>39146</v>
      </c>
      <c r="O136" s="134">
        <v>98</v>
      </c>
      <c r="P136" s="134">
        <v>24656</v>
      </c>
      <c r="Q136" s="134">
        <v>162</v>
      </c>
      <c r="R136" s="134">
        <v>6095</v>
      </c>
      <c r="S136" s="134">
        <v>0</v>
      </c>
      <c r="T136" s="134">
        <v>358688</v>
      </c>
      <c r="U136" s="134">
        <v>1178</v>
      </c>
      <c r="V136" s="134">
        <v>49317</v>
      </c>
      <c r="W136" s="134">
        <v>550</v>
      </c>
      <c r="X136" s="134">
        <v>40190</v>
      </c>
      <c r="Y136" s="134">
        <v>172</v>
      </c>
      <c r="Z136" s="134">
        <v>20981</v>
      </c>
      <c r="AA136" s="134">
        <v>20</v>
      </c>
      <c r="AB136" s="134">
        <v>60235</v>
      </c>
      <c r="AC136" s="134">
        <v>95</v>
      </c>
      <c r="AD136" s="134">
        <v>11017</v>
      </c>
      <c r="AE136" s="134">
        <v>87</v>
      </c>
      <c r="AF136" s="134">
        <v>8033</v>
      </c>
      <c r="AG136" s="134">
        <v>104</v>
      </c>
      <c r="AH136" s="134">
        <v>7187</v>
      </c>
      <c r="AI136" s="134">
        <v>82</v>
      </c>
      <c r="AJ136" s="134">
        <v>8024</v>
      </c>
      <c r="AK136" s="134">
        <v>113</v>
      </c>
      <c r="AL136" s="134">
        <v>574031</v>
      </c>
      <c r="AM136" s="134">
        <v>5341</v>
      </c>
      <c r="AN136" s="134">
        <v>15203</v>
      </c>
      <c r="AO136" s="134">
        <v>21</v>
      </c>
      <c r="AP136" s="134">
        <v>28220</v>
      </c>
      <c r="AQ136" s="134">
        <v>52</v>
      </c>
      <c r="AR136" s="134">
        <v>8503</v>
      </c>
      <c r="AS136" s="134">
        <v>107</v>
      </c>
      <c r="AT136" s="134">
        <v>62699</v>
      </c>
      <c r="AU136" s="134">
        <v>648</v>
      </c>
      <c r="AV136" s="525">
        <v>6113</v>
      </c>
      <c r="AW136" s="525">
        <v>60</v>
      </c>
      <c r="AX136" s="525">
        <f t="shared" si="31"/>
        <v>1574371</v>
      </c>
      <c r="AY136" s="525">
        <f t="shared" si="31"/>
        <v>9805</v>
      </c>
      <c r="AZ136" s="526">
        <f t="shared" si="32"/>
        <v>1584176</v>
      </c>
      <c r="BB136" s="504"/>
      <c r="BC136" s="504"/>
      <c r="BD136" s="504"/>
      <c r="BE136" s="504"/>
      <c r="BF136" s="504"/>
      <c r="BG136" s="504"/>
      <c r="BH136" s="504"/>
      <c r="BI136" s="504"/>
      <c r="BJ136" s="504"/>
      <c r="BK136" s="504"/>
      <c r="BL136" s="504"/>
      <c r="BM136" s="504"/>
      <c r="BN136" s="504"/>
      <c r="BO136" s="504"/>
      <c r="BP136" s="504"/>
      <c r="BQ136" s="504"/>
      <c r="BR136" s="504"/>
      <c r="BS136" s="504"/>
      <c r="BT136" s="504"/>
      <c r="BU136" s="504"/>
      <c r="BV136" s="504"/>
      <c r="BW136" s="504"/>
      <c r="BX136" s="504"/>
      <c r="BY136" s="504"/>
      <c r="BZ136" s="504"/>
      <c r="CA136" s="504"/>
      <c r="CB136" s="504"/>
      <c r="CC136" s="504"/>
      <c r="CD136" s="504"/>
      <c r="CE136" s="504"/>
      <c r="CF136" s="504"/>
      <c r="CG136" s="504"/>
      <c r="CH136" s="504"/>
      <c r="CI136" s="504"/>
      <c r="CJ136" s="504"/>
      <c r="CK136" s="504"/>
      <c r="CL136" s="504"/>
    </row>
    <row r="137" spans="1:90" s="503" customFormat="1" x14ac:dyDescent="0.25">
      <c r="A137" s="524">
        <v>45047</v>
      </c>
      <c r="B137" s="134">
        <v>122981</v>
      </c>
      <c r="C137" s="134">
        <v>227</v>
      </c>
      <c r="D137" s="134">
        <v>17031</v>
      </c>
      <c r="E137" s="134">
        <v>107</v>
      </c>
      <c r="F137" s="134">
        <v>17885</v>
      </c>
      <c r="G137" s="134">
        <v>4</v>
      </c>
      <c r="H137" s="134">
        <v>16450</v>
      </c>
      <c r="I137" s="134">
        <v>107</v>
      </c>
      <c r="J137" s="134">
        <v>42367</v>
      </c>
      <c r="K137" s="134">
        <v>314</v>
      </c>
      <c r="L137" s="134">
        <v>27807</v>
      </c>
      <c r="M137" s="134">
        <v>155</v>
      </c>
      <c r="N137" s="134">
        <v>38695</v>
      </c>
      <c r="O137" s="134">
        <v>98</v>
      </c>
      <c r="P137" s="134">
        <v>24416</v>
      </c>
      <c r="Q137" s="134">
        <v>162</v>
      </c>
      <c r="R137" s="134">
        <v>6086</v>
      </c>
      <c r="S137" s="134">
        <v>0</v>
      </c>
      <c r="T137" s="134">
        <v>354611</v>
      </c>
      <c r="U137" s="134">
        <v>1173</v>
      </c>
      <c r="V137" s="134">
        <v>48937</v>
      </c>
      <c r="W137" s="134">
        <v>549</v>
      </c>
      <c r="X137" s="134">
        <v>39837</v>
      </c>
      <c r="Y137" s="134">
        <v>170</v>
      </c>
      <c r="Z137" s="134">
        <v>20613</v>
      </c>
      <c r="AA137" s="134">
        <v>20</v>
      </c>
      <c r="AB137" s="134">
        <v>59670</v>
      </c>
      <c r="AC137" s="134">
        <v>95</v>
      </c>
      <c r="AD137" s="134">
        <v>10864</v>
      </c>
      <c r="AE137" s="134">
        <v>87</v>
      </c>
      <c r="AF137" s="134">
        <v>7975</v>
      </c>
      <c r="AG137" s="134">
        <v>104</v>
      </c>
      <c r="AH137" s="134">
        <v>7140</v>
      </c>
      <c r="AI137" s="134">
        <v>82</v>
      </c>
      <c r="AJ137" s="134">
        <v>7956</v>
      </c>
      <c r="AK137" s="134">
        <v>113</v>
      </c>
      <c r="AL137" s="134">
        <v>570203</v>
      </c>
      <c r="AM137" s="134">
        <v>5311</v>
      </c>
      <c r="AN137" s="134">
        <v>14954</v>
      </c>
      <c r="AO137" s="134">
        <v>20</v>
      </c>
      <c r="AP137" s="134">
        <v>27733</v>
      </c>
      <c r="AQ137" s="134">
        <v>51</v>
      </c>
      <c r="AR137" s="134">
        <v>8415</v>
      </c>
      <c r="AS137" s="134">
        <v>107</v>
      </c>
      <c r="AT137" s="134">
        <v>62278</v>
      </c>
      <c r="AU137" s="134">
        <v>646</v>
      </c>
      <c r="AV137" s="525">
        <v>6011</v>
      </c>
      <c r="AW137" s="525">
        <v>60</v>
      </c>
      <c r="AX137" s="525">
        <f t="shared" si="31"/>
        <v>1560915</v>
      </c>
      <c r="AY137" s="525">
        <f t="shared" si="31"/>
        <v>9762</v>
      </c>
      <c r="AZ137" s="526">
        <f t="shared" si="32"/>
        <v>1570677</v>
      </c>
      <c r="BB137" s="504"/>
      <c r="BC137" s="504"/>
      <c r="BD137" s="504"/>
      <c r="BE137" s="504"/>
      <c r="BF137" s="504"/>
      <c r="BG137" s="504"/>
      <c r="BH137" s="504"/>
      <c r="BI137" s="504"/>
      <c r="BJ137" s="504"/>
      <c r="BK137" s="504"/>
      <c r="BL137" s="504"/>
      <c r="BM137" s="504"/>
      <c r="BN137" s="504"/>
      <c r="BO137" s="504"/>
      <c r="BP137" s="504"/>
      <c r="BQ137" s="504"/>
      <c r="BR137" s="504"/>
      <c r="BS137" s="504"/>
      <c r="BT137" s="504"/>
      <c r="BU137" s="504"/>
      <c r="BV137" s="504"/>
      <c r="BW137" s="504"/>
      <c r="BX137" s="504"/>
      <c r="BY137" s="504"/>
      <c r="BZ137" s="504"/>
      <c r="CA137" s="504"/>
      <c r="CB137" s="504"/>
      <c r="CC137" s="504"/>
      <c r="CD137" s="504"/>
      <c r="CE137" s="504"/>
      <c r="CF137" s="504"/>
      <c r="CG137" s="504"/>
      <c r="CH137" s="504"/>
      <c r="CI137" s="504"/>
      <c r="CJ137" s="504"/>
      <c r="CK137" s="504"/>
      <c r="CL137" s="504"/>
    </row>
    <row r="138" spans="1:90" x14ac:dyDescent="0.25">
      <c r="B138" s="1" t="s">
        <v>33</v>
      </c>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c r="CB138" s="3"/>
      <c r="CC138" s="3"/>
      <c r="CD138" s="3"/>
      <c r="CE138" s="3"/>
      <c r="CF138" s="3"/>
      <c r="CG138" s="3"/>
      <c r="CH138" s="3"/>
      <c r="CI138" s="3"/>
      <c r="CJ138" s="3"/>
      <c r="CK138" s="3"/>
      <c r="CL138" s="3"/>
    </row>
  </sheetData>
  <mergeCells count="28">
    <mergeCell ref="J10:K10"/>
    <mergeCell ref="A10:A11"/>
    <mergeCell ref="B10:C10"/>
    <mergeCell ref="D10:E10"/>
    <mergeCell ref="F10:G10"/>
    <mergeCell ref="H10:I10"/>
    <mergeCell ref="AH10:AI10"/>
    <mergeCell ref="L10:M10"/>
    <mergeCell ref="N10:O10"/>
    <mergeCell ref="P10:Q10"/>
    <mergeCell ref="R10:S10"/>
    <mergeCell ref="T10:U10"/>
    <mergeCell ref="V10:W10"/>
    <mergeCell ref="X10:Y10"/>
    <mergeCell ref="Z10:AA10"/>
    <mergeCell ref="AB10:AC10"/>
    <mergeCell ref="AD10:AE10"/>
    <mergeCell ref="AF10:AG10"/>
    <mergeCell ref="AV10:AW10"/>
    <mergeCell ref="AX10:AX11"/>
    <mergeCell ref="AY10:AY11"/>
    <mergeCell ref="AZ10:AZ11"/>
    <mergeCell ref="AJ10:AK10"/>
    <mergeCell ref="AL10:AM10"/>
    <mergeCell ref="AN10:AO10"/>
    <mergeCell ref="AP10:AQ10"/>
    <mergeCell ref="AR10:AS10"/>
    <mergeCell ref="AT10:AU10"/>
  </mergeCells>
  <hyperlinks>
    <hyperlink ref="R7" location="Índice!A1" display="Regresar al Índice"/>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topLeftCell="A4" zoomScale="70" zoomScaleNormal="70" workbookViewId="0">
      <selection activeCell="O49" sqref="O49"/>
    </sheetView>
  </sheetViews>
  <sheetFormatPr baseColWidth="10" defaultRowHeight="15" x14ac:dyDescent="0.25"/>
  <cols>
    <col min="1" max="1" width="33.140625" style="2" customWidth="1"/>
    <col min="2" max="13" width="15" style="2" customWidth="1"/>
    <col min="14" max="16384" width="11.42578125" style="2"/>
  </cols>
  <sheetData>
    <row r="1" spans="1:13" x14ac:dyDescent="0.25">
      <c r="A1" s="449"/>
      <c r="B1" s="450"/>
      <c r="C1" s="450"/>
      <c r="D1" s="450"/>
      <c r="E1" s="454"/>
      <c r="F1" s="454"/>
      <c r="G1" s="450"/>
      <c r="H1" s="450"/>
      <c r="I1" s="450"/>
      <c r="J1" s="450"/>
      <c r="K1" s="450"/>
      <c r="L1" s="450"/>
      <c r="M1" s="451"/>
    </row>
    <row r="2" spans="1:13" ht="18" x14ac:dyDescent="0.25">
      <c r="A2" s="474" t="s">
        <v>3</v>
      </c>
      <c r="B2" s="454"/>
      <c r="C2" s="454"/>
      <c r="D2" s="454"/>
      <c r="E2" s="454"/>
      <c r="F2" s="454"/>
      <c r="G2" s="454"/>
      <c r="H2" s="454"/>
      <c r="I2" s="454"/>
      <c r="J2" s="454"/>
      <c r="K2" s="454"/>
      <c r="L2" s="454"/>
      <c r="M2" s="455"/>
    </row>
    <row r="3" spans="1:13" x14ac:dyDescent="0.25">
      <c r="A3" s="475" t="s">
        <v>0</v>
      </c>
      <c r="B3" s="454"/>
      <c r="C3" s="454"/>
      <c r="D3" s="454"/>
      <c r="E3" s="454"/>
      <c r="F3" s="454"/>
      <c r="G3" s="454"/>
      <c r="H3" s="454"/>
      <c r="I3" s="454"/>
      <c r="J3" s="454"/>
      <c r="K3" s="454"/>
      <c r="L3" s="454"/>
      <c r="M3" s="455"/>
    </row>
    <row r="4" spans="1:13" x14ac:dyDescent="0.25">
      <c r="A4" s="476" t="s">
        <v>99</v>
      </c>
      <c r="B4" s="454"/>
      <c r="C4" s="454"/>
      <c r="D4" s="454"/>
      <c r="E4" s="454"/>
      <c r="F4" s="454"/>
      <c r="G4" s="454"/>
      <c r="H4" s="454"/>
      <c r="I4" s="454"/>
      <c r="J4" s="454"/>
      <c r="K4" s="454"/>
      <c r="L4" s="454"/>
      <c r="M4" s="455"/>
    </row>
    <row r="5" spans="1:13" ht="15.75" thickBot="1" x14ac:dyDescent="0.3">
      <c r="A5" s="452"/>
      <c r="B5" s="454"/>
      <c r="C5" s="454"/>
      <c r="D5" s="454"/>
      <c r="E5" s="454"/>
      <c r="F5" s="454"/>
      <c r="G5" s="454"/>
      <c r="H5" s="454"/>
      <c r="I5" s="454"/>
      <c r="J5" s="454"/>
      <c r="K5" s="454"/>
      <c r="L5" s="454"/>
      <c r="M5" s="455"/>
    </row>
    <row r="6" spans="1:13" x14ac:dyDescent="0.25">
      <c r="A6" s="467" t="str">
        <f>+Índice!B6</f>
        <v>Fuente: Reportes prestadores de servicios</v>
      </c>
      <c r="B6" s="459"/>
      <c r="C6" s="459"/>
      <c r="D6" s="459"/>
      <c r="E6" s="459"/>
      <c r="F6" s="459"/>
      <c r="G6" s="459"/>
      <c r="H6" s="459"/>
      <c r="I6" s="459"/>
      <c r="J6" s="459"/>
      <c r="K6" s="459"/>
      <c r="L6" s="459"/>
      <c r="M6" s="460"/>
    </row>
    <row r="7" spans="1:13" x14ac:dyDescent="0.25">
      <c r="A7" s="481" t="str">
        <f>Índice!B7</f>
        <v>Fecha de publicación: Junio 2023</v>
      </c>
      <c r="B7" s="462"/>
      <c r="C7" s="462"/>
      <c r="D7" s="462"/>
      <c r="E7" s="462"/>
      <c r="F7" s="462"/>
      <c r="G7" s="462"/>
      <c r="H7" s="462"/>
      <c r="I7" s="462"/>
      <c r="J7" s="462"/>
      <c r="K7" s="462"/>
      <c r="L7" s="470" t="s">
        <v>5</v>
      </c>
      <c r="M7" s="463"/>
    </row>
    <row r="8" spans="1:13" ht="15.75" thickBot="1" x14ac:dyDescent="0.3">
      <c r="A8" s="482" t="str">
        <f>Índice!B8</f>
        <v>Fecha de corte: Mayo 2023</v>
      </c>
      <c r="B8" s="465"/>
      <c r="C8" s="465"/>
      <c r="D8" s="465"/>
      <c r="E8" s="465"/>
      <c r="F8" s="465"/>
      <c r="G8" s="465"/>
      <c r="H8" s="465"/>
      <c r="I8" s="465"/>
      <c r="J8" s="465"/>
      <c r="K8" s="465"/>
      <c r="L8" s="465"/>
      <c r="M8" s="466"/>
    </row>
    <row r="9" spans="1:13" x14ac:dyDescent="0.25">
      <c r="A9" s="218"/>
      <c r="B9" s="20"/>
      <c r="C9" s="20"/>
      <c r="D9" s="20"/>
      <c r="E9" s="20"/>
      <c r="F9" s="20"/>
      <c r="G9" s="20"/>
      <c r="H9" s="20"/>
      <c r="I9" s="20"/>
      <c r="J9" s="20"/>
      <c r="K9" s="20"/>
      <c r="L9" s="20"/>
      <c r="M9" s="20"/>
    </row>
    <row r="10" spans="1:13" ht="15.75" thickBot="1" x14ac:dyDescent="0.3">
      <c r="A10" s="218"/>
      <c r="B10" s="20"/>
      <c r="C10" s="20"/>
      <c r="D10" s="20"/>
      <c r="E10" s="20"/>
      <c r="F10" s="20"/>
      <c r="G10" s="20"/>
      <c r="H10" s="20"/>
      <c r="I10" s="20"/>
      <c r="J10" s="20"/>
      <c r="K10" s="20"/>
      <c r="L10" s="20"/>
      <c r="M10" s="20"/>
    </row>
    <row r="11" spans="1:13" ht="15.75" thickBot="1" x14ac:dyDescent="0.3">
      <c r="A11" s="219"/>
      <c r="B11" s="594" t="s">
        <v>76</v>
      </c>
      <c r="C11" s="594"/>
      <c r="D11" s="594" t="s">
        <v>78</v>
      </c>
      <c r="E11" s="594"/>
      <c r="F11" s="594" t="s">
        <v>59</v>
      </c>
      <c r="G11" s="594"/>
      <c r="H11" s="594" t="s">
        <v>46</v>
      </c>
      <c r="I11" s="594"/>
      <c r="J11" s="594" t="s">
        <v>39</v>
      </c>
      <c r="K11" s="594"/>
      <c r="L11" s="594" t="s">
        <v>47</v>
      </c>
      <c r="M11" s="594"/>
    </row>
    <row r="12" spans="1:13" ht="26.25" thickBot="1" x14ac:dyDescent="0.3">
      <c r="A12" s="336" t="s">
        <v>48</v>
      </c>
      <c r="B12" s="537" t="s">
        <v>95</v>
      </c>
      <c r="C12" s="537" t="s">
        <v>100</v>
      </c>
      <c r="D12" s="537" t="s">
        <v>95</v>
      </c>
      <c r="E12" s="537" t="s">
        <v>100</v>
      </c>
      <c r="F12" s="537" t="s">
        <v>95</v>
      </c>
      <c r="G12" s="537" t="s">
        <v>100</v>
      </c>
      <c r="H12" s="537" t="s">
        <v>95</v>
      </c>
      <c r="I12" s="537" t="s">
        <v>100</v>
      </c>
      <c r="J12" s="537" t="s">
        <v>95</v>
      </c>
      <c r="K12" s="537" t="s">
        <v>100</v>
      </c>
      <c r="L12" s="537" t="s">
        <v>95</v>
      </c>
      <c r="M12" s="537" t="s">
        <v>100</v>
      </c>
    </row>
    <row r="13" spans="1:13" x14ac:dyDescent="0.25">
      <c r="A13" s="338" t="s">
        <v>8</v>
      </c>
      <c r="B13" s="520"/>
      <c r="C13" s="520"/>
      <c r="D13" s="520">
        <v>13926</v>
      </c>
      <c r="E13" s="520">
        <v>23</v>
      </c>
      <c r="F13" s="520">
        <v>109</v>
      </c>
      <c r="G13" s="520">
        <v>0</v>
      </c>
      <c r="H13" s="520">
        <v>108294</v>
      </c>
      <c r="I13" s="520">
        <v>177</v>
      </c>
      <c r="J13" s="520">
        <v>32</v>
      </c>
      <c r="K13" s="520"/>
      <c r="L13" s="520">
        <v>620</v>
      </c>
      <c r="M13" s="520">
        <v>27</v>
      </c>
    </row>
    <row r="14" spans="1:13" x14ac:dyDescent="0.25">
      <c r="A14" s="339" t="s">
        <v>9</v>
      </c>
      <c r="B14" s="521"/>
      <c r="C14" s="521"/>
      <c r="D14" s="521">
        <v>17029</v>
      </c>
      <c r="E14" s="521">
        <v>107</v>
      </c>
      <c r="F14" s="521"/>
      <c r="G14" s="521"/>
      <c r="H14" s="521"/>
      <c r="I14" s="521"/>
      <c r="J14" s="521">
        <v>2</v>
      </c>
      <c r="K14" s="521"/>
      <c r="L14" s="521"/>
      <c r="M14" s="521"/>
    </row>
    <row r="15" spans="1:13" x14ac:dyDescent="0.25">
      <c r="A15" s="339" t="s">
        <v>10</v>
      </c>
      <c r="B15" s="521"/>
      <c r="C15" s="521"/>
      <c r="D15" s="521">
        <v>17884</v>
      </c>
      <c r="E15" s="521">
        <v>4</v>
      </c>
      <c r="F15" s="521">
        <v>1</v>
      </c>
      <c r="G15" s="521">
        <v>0</v>
      </c>
      <c r="H15" s="521"/>
      <c r="I15" s="521"/>
      <c r="J15" s="521"/>
      <c r="K15" s="521"/>
      <c r="L15" s="521"/>
      <c r="M15" s="521"/>
    </row>
    <row r="16" spans="1:13" x14ac:dyDescent="0.25">
      <c r="A16" s="339" t="s">
        <v>11</v>
      </c>
      <c r="B16" s="521"/>
      <c r="C16" s="521"/>
      <c r="D16" s="521">
        <v>16435</v>
      </c>
      <c r="E16" s="521">
        <v>107</v>
      </c>
      <c r="F16" s="521"/>
      <c r="G16" s="521"/>
      <c r="H16" s="521"/>
      <c r="I16" s="521"/>
      <c r="J16" s="521"/>
      <c r="K16" s="521"/>
      <c r="L16" s="521">
        <v>15</v>
      </c>
      <c r="M16" s="521">
        <v>0</v>
      </c>
    </row>
    <row r="17" spans="1:13" x14ac:dyDescent="0.25">
      <c r="A17" s="339" t="s">
        <v>12</v>
      </c>
      <c r="B17" s="521"/>
      <c r="C17" s="521"/>
      <c r="D17" s="521">
        <v>42075</v>
      </c>
      <c r="E17" s="521">
        <v>310</v>
      </c>
      <c r="F17" s="521">
        <v>206</v>
      </c>
      <c r="G17" s="521">
        <v>0</v>
      </c>
      <c r="H17" s="521"/>
      <c r="I17" s="521"/>
      <c r="J17" s="521">
        <v>29</v>
      </c>
      <c r="K17" s="521"/>
      <c r="L17" s="521">
        <v>57</v>
      </c>
      <c r="M17" s="521">
        <v>4</v>
      </c>
    </row>
    <row r="18" spans="1:13" x14ac:dyDescent="0.25">
      <c r="A18" s="339" t="s">
        <v>13</v>
      </c>
      <c r="B18" s="521"/>
      <c r="C18" s="521"/>
      <c r="D18" s="521">
        <v>27696</v>
      </c>
      <c r="E18" s="521">
        <v>155</v>
      </c>
      <c r="F18" s="521">
        <v>96</v>
      </c>
      <c r="G18" s="521">
        <v>0</v>
      </c>
      <c r="H18" s="521"/>
      <c r="I18" s="521"/>
      <c r="J18" s="521">
        <v>15</v>
      </c>
      <c r="K18" s="521"/>
      <c r="L18" s="521"/>
      <c r="M18" s="521"/>
    </row>
    <row r="19" spans="1:13" x14ac:dyDescent="0.25">
      <c r="A19" s="339" t="s">
        <v>14</v>
      </c>
      <c r="B19" s="521"/>
      <c r="C19" s="521"/>
      <c r="D19" s="521">
        <v>35493</v>
      </c>
      <c r="E19" s="521">
        <v>40</v>
      </c>
      <c r="F19" s="521">
        <v>1761</v>
      </c>
      <c r="G19" s="521">
        <v>26</v>
      </c>
      <c r="H19" s="521"/>
      <c r="I19" s="521"/>
      <c r="J19" s="521">
        <v>132</v>
      </c>
      <c r="K19" s="521"/>
      <c r="L19" s="521">
        <v>1309</v>
      </c>
      <c r="M19" s="521">
        <v>32</v>
      </c>
    </row>
    <row r="20" spans="1:13" x14ac:dyDescent="0.25">
      <c r="A20" s="339" t="s">
        <v>15</v>
      </c>
      <c r="B20" s="521"/>
      <c r="C20" s="521"/>
      <c r="D20" s="521">
        <v>23750</v>
      </c>
      <c r="E20" s="521">
        <v>162</v>
      </c>
      <c r="F20" s="521">
        <v>649</v>
      </c>
      <c r="G20" s="521">
        <v>0</v>
      </c>
      <c r="H20" s="521"/>
      <c r="I20" s="521"/>
      <c r="J20" s="521">
        <v>17</v>
      </c>
      <c r="K20" s="521"/>
      <c r="L20" s="521"/>
      <c r="M20" s="521"/>
    </row>
    <row r="21" spans="1:13" x14ac:dyDescent="0.25">
      <c r="A21" s="339" t="s">
        <v>16</v>
      </c>
      <c r="B21" s="521"/>
      <c r="C21" s="521"/>
      <c r="D21" s="521">
        <v>6086</v>
      </c>
      <c r="E21" s="521">
        <v>0</v>
      </c>
      <c r="F21" s="521"/>
      <c r="G21" s="521"/>
      <c r="H21" s="521"/>
      <c r="I21" s="521"/>
      <c r="J21" s="521"/>
      <c r="K21" s="521"/>
      <c r="L21" s="521"/>
      <c r="M21" s="521"/>
    </row>
    <row r="22" spans="1:13" x14ac:dyDescent="0.25">
      <c r="A22" s="339" t="s">
        <v>17</v>
      </c>
      <c r="B22" s="521">
        <v>3367</v>
      </c>
      <c r="C22" s="521">
        <v>0</v>
      </c>
      <c r="D22" s="521">
        <v>211381</v>
      </c>
      <c r="E22" s="521">
        <v>239</v>
      </c>
      <c r="F22" s="521">
        <v>98563</v>
      </c>
      <c r="G22" s="521">
        <v>606</v>
      </c>
      <c r="H22" s="521">
        <v>0</v>
      </c>
      <c r="I22" s="521"/>
      <c r="J22" s="521">
        <v>12839</v>
      </c>
      <c r="K22" s="521">
        <v>43</v>
      </c>
      <c r="L22" s="521">
        <v>28461</v>
      </c>
      <c r="M22" s="521">
        <v>285</v>
      </c>
    </row>
    <row r="23" spans="1:13" x14ac:dyDescent="0.25">
      <c r="A23" s="339" t="s">
        <v>18</v>
      </c>
      <c r="B23" s="521"/>
      <c r="C23" s="521"/>
      <c r="D23" s="521">
        <v>44391</v>
      </c>
      <c r="E23" s="521">
        <v>386</v>
      </c>
      <c r="F23" s="521">
        <v>4142</v>
      </c>
      <c r="G23" s="521">
        <v>107</v>
      </c>
      <c r="H23" s="521"/>
      <c r="I23" s="521"/>
      <c r="J23" s="521">
        <v>16</v>
      </c>
      <c r="K23" s="521"/>
      <c r="L23" s="521">
        <v>388</v>
      </c>
      <c r="M23" s="521">
        <v>56</v>
      </c>
    </row>
    <row r="24" spans="1:13" x14ac:dyDescent="0.25">
      <c r="A24" s="339" t="s">
        <v>19</v>
      </c>
      <c r="B24" s="521"/>
      <c r="C24" s="521"/>
      <c r="D24" s="521">
        <v>39106</v>
      </c>
      <c r="E24" s="521">
        <v>75</v>
      </c>
      <c r="F24" s="521">
        <v>70</v>
      </c>
      <c r="G24" s="521">
        <v>0</v>
      </c>
      <c r="H24" s="521"/>
      <c r="I24" s="521"/>
      <c r="J24" s="521">
        <v>16</v>
      </c>
      <c r="K24" s="521"/>
      <c r="L24" s="521">
        <v>645</v>
      </c>
      <c r="M24" s="521">
        <v>95</v>
      </c>
    </row>
    <row r="25" spans="1:13" x14ac:dyDescent="0.25">
      <c r="A25" s="339" t="s">
        <v>20</v>
      </c>
      <c r="B25" s="521"/>
      <c r="C25" s="521"/>
      <c r="D25" s="521">
        <v>18485</v>
      </c>
      <c r="E25" s="521">
        <v>20</v>
      </c>
      <c r="F25" s="521">
        <v>1979</v>
      </c>
      <c r="G25" s="521">
        <v>0</v>
      </c>
      <c r="H25" s="521"/>
      <c r="I25" s="521"/>
      <c r="J25" s="521">
        <v>23</v>
      </c>
      <c r="K25" s="521"/>
      <c r="L25" s="521">
        <v>126</v>
      </c>
      <c r="M25" s="521">
        <v>0</v>
      </c>
    </row>
    <row r="26" spans="1:13" x14ac:dyDescent="0.25">
      <c r="A26" s="339" t="s">
        <v>21</v>
      </c>
      <c r="B26" s="521"/>
      <c r="C26" s="521"/>
      <c r="D26" s="521">
        <v>55959</v>
      </c>
      <c r="E26" s="521">
        <v>66</v>
      </c>
      <c r="F26" s="521">
        <v>2339</v>
      </c>
      <c r="G26" s="521">
        <v>11</v>
      </c>
      <c r="H26" s="521"/>
      <c r="I26" s="521"/>
      <c r="J26" s="521">
        <v>136</v>
      </c>
      <c r="K26" s="521"/>
      <c r="L26" s="521">
        <v>1236</v>
      </c>
      <c r="M26" s="521">
        <v>18</v>
      </c>
    </row>
    <row r="27" spans="1:13" x14ac:dyDescent="0.25">
      <c r="A27" s="339" t="s">
        <v>22</v>
      </c>
      <c r="B27" s="521"/>
      <c r="C27" s="521"/>
      <c r="D27" s="521">
        <v>10864</v>
      </c>
      <c r="E27" s="521">
        <v>87</v>
      </c>
      <c r="F27" s="521"/>
      <c r="G27" s="521"/>
      <c r="H27" s="521"/>
      <c r="I27" s="521"/>
      <c r="J27" s="521"/>
      <c r="K27" s="521"/>
      <c r="L27" s="521"/>
      <c r="M27" s="521"/>
    </row>
    <row r="28" spans="1:13" x14ac:dyDescent="0.25">
      <c r="A28" s="339" t="s">
        <v>23</v>
      </c>
      <c r="B28" s="521"/>
      <c r="C28" s="521"/>
      <c r="D28" s="521">
        <v>7975</v>
      </c>
      <c r="E28" s="521">
        <v>104</v>
      </c>
      <c r="F28" s="521"/>
      <c r="G28" s="521"/>
      <c r="H28" s="521"/>
      <c r="I28" s="521"/>
      <c r="J28" s="521">
        <v>0</v>
      </c>
      <c r="K28" s="521"/>
      <c r="L28" s="521"/>
      <c r="M28" s="521"/>
    </row>
    <row r="29" spans="1:13" x14ac:dyDescent="0.25">
      <c r="A29" s="339" t="s">
        <v>24</v>
      </c>
      <c r="B29" s="521"/>
      <c r="C29" s="521"/>
      <c r="D29" s="521">
        <v>7138</v>
      </c>
      <c r="E29" s="521">
        <v>82</v>
      </c>
      <c r="F29" s="521">
        <v>2</v>
      </c>
      <c r="G29" s="521">
        <v>0</v>
      </c>
      <c r="H29" s="521"/>
      <c r="I29" s="521"/>
      <c r="J29" s="521"/>
      <c r="K29" s="521"/>
      <c r="L29" s="521"/>
      <c r="M29" s="521"/>
    </row>
    <row r="30" spans="1:13" x14ac:dyDescent="0.25">
      <c r="A30" s="339" t="s">
        <v>25</v>
      </c>
      <c r="B30" s="521"/>
      <c r="C30" s="521"/>
      <c r="D30" s="521">
        <v>7954</v>
      </c>
      <c r="E30" s="521">
        <v>113</v>
      </c>
      <c r="F30" s="521"/>
      <c r="G30" s="521"/>
      <c r="H30" s="521"/>
      <c r="I30" s="521"/>
      <c r="J30" s="521">
        <v>2</v>
      </c>
      <c r="K30" s="521"/>
      <c r="L30" s="521"/>
      <c r="M30" s="521"/>
    </row>
    <row r="31" spans="1:13" x14ac:dyDescent="0.25">
      <c r="A31" s="339" t="s">
        <v>26</v>
      </c>
      <c r="B31" s="521">
        <v>20802</v>
      </c>
      <c r="C31" s="521">
        <v>0</v>
      </c>
      <c r="D31" s="521">
        <v>463060</v>
      </c>
      <c r="E31" s="521">
        <v>3034</v>
      </c>
      <c r="F31" s="521">
        <v>74790</v>
      </c>
      <c r="G31" s="521">
        <v>948</v>
      </c>
      <c r="H31" s="521">
        <v>0</v>
      </c>
      <c r="I31" s="521"/>
      <c r="J31" s="521">
        <v>1212</v>
      </c>
      <c r="K31" s="521"/>
      <c r="L31" s="521">
        <v>10339</v>
      </c>
      <c r="M31" s="521">
        <v>1329</v>
      </c>
    </row>
    <row r="32" spans="1:13" x14ac:dyDescent="0.25">
      <c r="A32" s="339" t="s">
        <v>27</v>
      </c>
      <c r="B32" s="521"/>
      <c r="C32" s="521"/>
      <c r="D32" s="521">
        <v>14211</v>
      </c>
      <c r="E32" s="521">
        <v>20</v>
      </c>
      <c r="F32" s="521">
        <v>486</v>
      </c>
      <c r="G32" s="521">
        <v>0</v>
      </c>
      <c r="H32" s="521"/>
      <c r="I32" s="521"/>
      <c r="J32" s="521">
        <v>7</v>
      </c>
      <c r="K32" s="521"/>
      <c r="L32" s="521">
        <v>250</v>
      </c>
      <c r="M32" s="521">
        <v>0</v>
      </c>
    </row>
    <row r="33" spans="1:14" x14ac:dyDescent="0.25">
      <c r="A33" s="339" t="s">
        <v>45</v>
      </c>
      <c r="B33" s="521"/>
      <c r="C33" s="521"/>
      <c r="D33" s="521">
        <v>25033</v>
      </c>
      <c r="E33" s="521">
        <v>51</v>
      </c>
      <c r="F33" s="521">
        <v>2699</v>
      </c>
      <c r="G33" s="521">
        <v>0</v>
      </c>
      <c r="H33" s="521"/>
      <c r="I33" s="521"/>
      <c r="J33" s="521">
        <v>1</v>
      </c>
      <c r="K33" s="521"/>
      <c r="L33" s="521"/>
      <c r="M33" s="521"/>
    </row>
    <row r="34" spans="1:14" x14ac:dyDescent="0.25">
      <c r="A34" s="339" t="s">
        <v>29</v>
      </c>
      <c r="B34" s="521"/>
      <c r="C34" s="521"/>
      <c r="D34" s="521">
        <v>8414</v>
      </c>
      <c r="E34" s="521">
        <v>107</v>
      </c>
      <c r="F34" s="521"/>
      <c r="G34" s="521"/>
      <c r="H34" s="521"/>
      <c r="I34" s="521"/>
      <c r="J34" s="521">
        <v>1</v>
      </c>
      <c r="K34" s="521"/>
      <c r="L34" s="521"/>
      <c r="M34" s="521"/>
    </row>
    <row r="35" spans="1:14" x14ac:dyDescent="0.25">
      <c r="A35" s="339" t="s">
        <v>30</v>
      </c>
      <c r="B35" s="521"/>
      <c r="C35" s="521"/>
      <c r="D35" s="521">
        <v>60966</v>
      </c>
      <c r="E35" s="521">
        <v>403</v>
      </c>
      <c r="F35" s="521">
        <v>494</v>
      </c>
      <c r="G35" s="521">
        <v>0</v>
      </c>
      <c r="H35" s="521"/>
      <c r="I35" s="521"/>
      <c r="J35" s="521">
        <v>61</v>
      </c>
      <c r="K35" s="521"/>
      <c r="L35" s="521">
        <v>757</v>
      </c>
      <c r="M35" s="521">
        <v>243</v>
      </c>
    </row>
    <row r="36" spans="1:14" ht="15.75" thickBot="1" x14ac:dyDescent="0.3">
      <c r="A36" s="340" t="s">
        <v>31</v>
      </c>
      <c r="B36" s="522"/>
      <c r="C36" s="522"/>
      <c r="D36" s="522">
        <v>6011</v>
      </c>
      <c r="E36" s="522">
        <v>60</v>
      </c>
      <c r="F36" s="522"/>
      <c r="G36" s="522"/>
      <c r="H36" s="522"/>
      <c r="I36" s="522"/>
      <c r="J36" s="522"/>
      <c r="K36" s="522"/>
      <c r="L36" s="522"/>
      <c r="M36" s="522"/>
    </row>
    <row r="37" spans="1:14" ht="15.75" thickBot="1" x14ac:dyDescent="0.3">
      <c r="A37" s="337" t="s">
        <v>41</v>
      </c>
      <c r="B37" s="341">
        <f>SUM(B13:B36)</f>
        <v>24169</v>
      </c>
      <c r="C37" s="341">
        <f>SUM(C13:C36)</f>
        <v>0</v>
      </c>
      <c r="D37" s="341">
        <f t="shared" ref="D37:M37" si="0">SUM(D13:D36)</f>
        <v>1181322</v>
      </c>
      <c r="E37" s="341">
        <f t="shared" si="0"/>
        <v>5755</v>
      </c>
      <c r="F37" s="341">
        <f>SUM(F13:F36)</f>
        <v>188386</v>
      </c>
      <c r="G37" s="341">
        <f t="shared" si="0"/>
        <v>1698</v>
      </c>
      <c r="H37" s="341">
        <f t="shared" si="0"/>
        <v>108294</v>
      </c>
      <c r="I37" s="341">
        <f t="shared" si="0"/>
        <v>177</v>
      </c>
      <c r="J37" s="341">
        <f t="shared" si="0"/>
        <v>14541</v>
      </c>
      <c r="K37" s="341">
        <f t="shared" si="0"/>
        <v>43</v>
      </c>
      <c r="L37" s="341">
        <f t="shared" si="0"/>
        <v>44203</v>
      </c>
      <c r="M37" s="341">
        <f t="shared" si="0"/>
        <v>2089</v>
      </c>
    </row>
    <row r="38" spans="1:14" ht="15.75" thickBot="1" x14ac:dyDescent="0.3">
      <c r="B38" s="595">
        <f>SUM(B37:C37)</f>
        <v>24169</v>
      </c>
      <c r="C38" s="595"/>
      <c r="D38" s="595">
        <f>SUM(D37:E37)</f>
        <v>1187077</v>
      </c>
      <c r="E38" s="595"/>
      <c r="F38" s="595">
        <f>SUM(F37:G37)</f>
        <v>190084</v>
      </c>
      <c r="G38" s="595"/>
      <c r="H38" s="595">
        <f>SUM(H37:I37)</f>
        <v>108471</v>
      </c>
      <c r="I38" s="595"/>
      <c r="J38" s="595">
        <f>SUM(J37:K37)</f>
        <v>14584</v>
      </c>
      <c r="K38" s="595"/>
      <c r="L38" s="595">
        <f>SUM(L37:M37)</f>
        <v>46292</v>
      </c>
      <c r="M38" s="595"/>
    </row>
    <row r="39" spans="1:14" ht="15.75" thickBot="1" x14ac:dyDescent="0.3">
      <c r="A39" s="1"/>
      <c r="B39" s="1"/>
    </row>
    <row r="40" spans="1:14" ht="15.75" thickBot="1" x14ac:dyDescent="0.3">
      <c r="A40" s="447" t="s">
        <v>32</v>
      </c>
      <c r="B40" s="448">
        <f>SUM(B37,D37,F37,H37,J37,L37)</f>
        <v>1560915</v>
      </c>
    </row>
    <row r="41" spans="1:14" ht="15.75" thickBot="1" x14ac:dyDescent="0.3">
      <c r="A41" s="447" t="s">
        <v>49</v>
      </c>
      <c r="B41" s="448">
        <f>SUM(C37,E37,G37,I37,K37,M37)</f>
        <v>9762</v>
      </c>
    </row>
    <row r="42" spans="1:14" ht="15.75" thickBot="1" x14ac:dyDescent="0.3">
      <c r="A42" s="447" t="s">
        <v>50</v>
      </c>
      <c r="B42" s="448">
        <f>SUM(B40:B41)</f>
        <v>1570677</v>
      </c>
    </row>
    <row r="43" spans="1:14" ht="15.75" thickBot="1" x14ac:dyDescent="0.3">
      <c r="B43" s="1"/>
    </row>
    <row r="44" spans="1:14" ht="15.75" thickBot="1" x14ac:dyDescent="0.3">
      <c r="B44" s="594" t="s">
        <v>76</v>
      </c>
      <c r="C44" s="594"/>
      <c r="D44" s="594" t="s">
        <v>78</v>
      </c>
      <c r="E44" s="594"/>
      <c r="F44" s="594" t="s">
        <v>59</v>
      </c>
      <c r="G44" s="594"/>
      <c r="H44" s="594" t="s">
        <v>46</v>
      </c>
      <c r="I44" s="594"/>
      <c r="J44" s="594" t="s">
        <v>39</v>
      </c>
      <c r="K44" s="594"/>
      <c r="L44" s="594" t="s">
        <v>47</v>
      </c>
      <c r="M44" s="594"/>
    </row>
    <row r="45" spans="1:14" ht="36" customHeight="1" thickBot="1" x14ac:dyDescent="0.3">
      <c r="B45" s="538" t="s">
        <v>101</v>
      </c>
      <c r="C45" s="538" t="s">
        <v>102</v>
      </c>
      <c r="D45" s="538" t="s">
        <v>101</v>
      </c>
      <c r="E45" s="538" t="s">
        <v>102</v>
      </c>
      <c r="F45" s="538" t="s">
        <v>101</v>
      </c>
      <c r="G45" s="538" t="s">
        <v>102</v>
      </c>
      <c r="H45" s="538" t="s">
        <v>101</v>
      </c>
      <c r="I45" s="538" t="s">
        <v>102</v>
      </c>
      <c r="J45" s="538" t="s">
        <v>101</v>
      </c>
      <c r="K45" s="538" t="s">
        <v>102</v>
      </c>
      <c r="L45" s="538" t="s">
        <v>101</v>
      </c>
      <c r="M45" s="538" t="s">
        <v>102</v>
      </c>
    </row>
    <row r="46" spans="1:14" ht="15.75" thickBot="1" x14ac:dyDescent="0.3">
      <c r="A46" s="446"/>
      <c r="B46" s="220">
        <f>B37/B40</f>
        <v>1.5483866834516934E-2</v>
      </c>
      <c r="C46" s="220">
        <f>C37/B41</f>
        <v>0</v>
      </c>
      <c r="D46" s="220">
        <f>D37/B40</f>
        <v>0.75681379191051401</v>
      </c>
      <c r="E46" s="220">
        <f>E37/B41</f>
        <v>0.58953083384552341</v>
      </c>
      <c r="F46" s="220">
        <f>F37/B40</f>
        <v>0.12068946739572622</v>
      </c>
      <c r="G46" s="220">
        <f>G37/B41</f>
        <v>0.17393976644130302</v>
      </c>
      <c r="H46" s="220">
        <f>H37/B40</f>
        <v>6.9378537588529798E-2</v>
      </c>
      <c r="I46" s="220">
        <f>I37/B41</f>
        <v>1.8131530424093423E-2</v>
      </c>
      <c r="J46" s="220">
        <f>J37/B40</f>
        <v>9.3156898357694053E-3</v>
      </c>
      <c r="K46" s="220">
        <f>K37/B41</f>
        <v>4.4048350747797581E-3</v>
      </c>
      <c r="L46" s="220">
        <f>L37/B40</f>
        <v>2.8318646434943608E-2</v>
      </c>
      <c r="M46" s="220">
        <f>M37/B41</f>
        <v>0.21399303421430035</v>
      </c>
    </row>
    <row r="47" spans="1:14" ht="30.75" thickBot="1" x14ac:dyDescent="0.3">
      <c r="A47" s="221" t="s">
        <v>103</v>
      </c>
      <c r="B47" s="593">
        <f>B38/B42</f>
        <v>1.5387632212097076E-2</v>
      </c>
      <c r="C47" s="593"/>
      <c r="D47" s="593">
        <f>D38/B42</f>
        <v>0.75577410250484345</v>
      </c>
      <c r="E47" s="593"/>
      <c r="F47" s="593">
        <f>F38/B42</f>
        <v>0.12102042622385124</v>
      </c>
      <c r="G47" s="593"/>
      <c r="H47" s="593">
        <f>H38/B42</f>
        <v>6.9060029528668215E-2</v>
      </c>
      <c r="I47" s="593"/>
      <c r="J47" s="593">
        <f>J38/B42</f>
        <v>9.2851681154050136E-3</v>
      </c>
      <c r="K47" s="593"/>
      <c r="L47" s="593">
        <f>L38/B42</f>
        <v>2.9472641415135004E-2</v>
      </c>
      <c r="M47" s="593"/>
      <c r="N47" s="445"/>
    </row>
  </sheetData>
  <mergeCells count="24">
    <mergeCell ref="L38:M38"/>
    <mergeCell ref="B11:C11"/>
    <mergeCell ref="D11:E11"/>
    <mergeCell ref="F11:G11"/>
    <mergeCell ref="H11:I11"/>
    <mergeCell ref="J11:K11"/>
    <mergeCell ref="L11:M11"/>
    <mergeCell ref="B38:C38"/>
    <mergeCell ref="D38:E38"/>
    <mergeCell ref="F38:G38"/>
    <mergeCell ref="H38:I38"/>
    <mergeCell ref="J38:K38"/>
    <mergeCell ref="L47:M47"/>
    <mergeCell ref="B44:C44"/>
    <mergeCell ref="D44:E44"/>
    <mergeCell ref="F44:G44"/>
    <mergeCell ref="H44:I44"/>
    <mergeCell ref="J44:K44"/>
    <mergeCell ref="L44:M44"/>
    <mergeCell ref="B47:C47"/>
    <mergeCell ref="D47:E47"/>
    <mergeCell ref="F47:G47"/>
    <mergeCell ref="H47:I47"/>
    <mergeCell ref="J47:K47"/>
  </mergeCells>
  <hyperlinks>
    <hyperlink ref="L7" location="Índice!A1" display="Regresar al Índice"/>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Índice</vt:lpstr>
      <vt:lpstr>HISTORICO DENSIDAD</vt:lpstr>
      <vt:lpstr>HISTORICO POR TIPO DE ACCESO</vt:lpstr>
      <vt:lpstr>HISTORICO POR PROVINCIA</vt:lpstr>
      <vt:lpstr>05-2023 POR OPERADOR Y PROVINCI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Francisco Morejon</dc:creator>
  <cp:lastModifiedBy>RUIZ RUANO LOURDES CONSUELO</cp:lastModifiedBy>
  <cp:lastPrinted>2015-09-18T20:06:44Z</cp:lastPrinted>
  <dcterms:created xsi:type="dcterms:W3CDTF">2012-02-15T19:17:10Z</dcterms:created>
  <dcterms:modified xsi:type="dcterms:W3CDTF">2023-06-26T20:09:21Z</dcterms:modified>
</cp:coreProperties>
</file>