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3\07. Juli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7-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PROVINCIA'!$A$10:$CL$140</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39" i="26" l="1"/>
  <c r="AY139" i="26"/>
  <c r="AX139" i="26"/>
  <c r="X150" i="27"/>
  <c r="W150" i="27"/>
  <c r="V150" i="27"/>
  <c r="T150" i="27"/>
  <c r="S150" i="27"/>
  <c r="R150" i="27"/>
  <c r="AZ138" i="26" l="1"/>
  <c r="AY138" i="26"/>
  <c r="AX138" i="26"/>
  <c r="W149" i="27"/>
  <c r="S149" i="27"/>
  <c r="R149" i="27"/>
  <c r="V149" i="27" l="1"/>
  <c r="T149" i="27"/>
  <c r="X149" i="27" s="1"/>
  <c r="AZ137" i="26"/>
  <c r="AY137" i="26"/>
  <c r="AX137" i="26"/>
  <c r="S148" i="27"/>
  <c r="R148" i="27"/>
  <c r="W148" i="27" l="1"/>
  <c r="V148" i="27"/>
  <c r="T148" i="27"/>
  <c r="X148" i="27" s="1"/>
  <c r="S147" i="27"/>
  <c r="R147" i="27"/>
  <c r="T147" i="27" s="1"/>
  <c r="X147" i="27" s="1"/>
  <c r="AY136" i="26" l="1"/>
  <c r="AX136" i="26"/>
  <c r="AZ136" i="26" l="1"/>
  <c r="AZ135" i="26"/>
  <c r="AY135" i="26"/>
  <c r="AX135" i="26"/>
  <c r="S146" i="27" l="1"/>
  <c r="W147" i="27" s="1"/>
  <c r="R146" i="27"/>
  <c r="V147" i="27" s="1"/>
  <c r="T146" i="27" l="1"/>
  <c r="X146" i="27" s="1"/>
  <c r="AZ134" i="26"/>
  <c r="AY134" i="26"/>
  <c r="AX134" i="26"/>
  <c r="S145" i="27" l="1"/>
  <c r="W146" i="27" s="1"/>
  <c r="R145" i="27"/>
  <c r="V146" i="27" s="1"/>
  <c r="T145" i="27" l="1"/>
  <c r="X145" i="27" s="1"/>
  <c r="AZ133" i="26"/>
  <c r="AY133" i="26"/>
  <c r="AX133" i="26"/>
  <c r="S144" i="27" l="1"/>
  <c r="W145" i="27" s="1"/>
  <c r="R144" i="27"/>
  <c r="T144" i="27" l="1"/>
  <c r="X144" i="27" s="1"/>
  <c r="V145" i="27"/>
  <c r="AZ132" i="26"/>
  <c r="AY132" i="26"/>
  <c r="AX132" i="26"/>
  <c r="S143" i="27" l="1"/>
  <c r="W144" i="27" s="1"/>
  <c r="R143" i="27"/>
  <c r="T143" i="27" l="1"/>
  <c r="X143" i="27" s="1"/>
  <c r="V144" i="27"/>
  <c r="AZ130" i="26"/>
  <c r="AZ131" i="26"/>
  <c r="AY130" i="26"/>
  <c r="AY131" i="26"/>
  <c r="AX130" i="26"/>
  <c r="AX131" i="26"/>
  <c r="S142" i="27"/>
  <c r="W143" i="27" s="1"/>
  <c r="R142" i="27"/>
  <c r="V143" i="27" s="1"/>
  <c r="T142" i="27" l="1"/>
  <c r="X142" i="27" s="1"/>
  <c r="S141" i="27"/>
  <c r="W142" i="27" s="1"/>
  <c r="R141" i="27"/>
  <c r="V142" i="27" s="1"/>
  <c r="T141" i="27" l="1"/>
  <c r="X141" i="27" s="1"/>
  <c r="AZ129" i="26"/>
  <c r="AY129" i="26"/>
  <c r="AX129" i="26"/>
  <c r="S140" i="27"/>
  <c r="W141" i="27" s="1"/>
  <c r="R140" i="27"/>
  <c r="V141" i="27" s="1"/>
  <c r="T140" i="27" l="1"/>
  <c r="X140" i="27" s="1"/>
  <c r="AZ128" i="26"/>
  <c r="AY128" i="26"/>
  <c r="AX128" i="26"/>
  <c r="S139" i="27"/>
  <c r="W140" i="27" s="1"/>
  <c r="R139" i="27"/>
  <c r="V140" i="27" l="1"/>
  <c r="T139" i="27"/>
  <c r="X139" i="27" s="1"/>
  <c r="AZ127" i="26"/>
  <c r="AY127" i="26"/>
  <c r="AX127" i="26"/>
  <c r="S138" i="27" l="1"/>
  <c r="R138" i="27"/>
  <c r="V139" i="27" s="1"/>
  <c r="T138" i="27" l="1"/>
  <c r="X138" i="27" s="1"/>
  <c r="W139" i="27"/>
  <c r="AZ126" i="26"/>
  <c r="AY126" i="26"/>
  <c r="AX126" i="26"/>
  <c r="S137" i="27"/>
  <c r="W138" i="27" s="1"/>
  <c r="R137" i="27"/>
  <c r="V138" i="27" s="1"/>
  <c r="T137" i="27" l="1"/>
  <c r="X137" i="27" s="1"/>
  <c r="AZ125" i="26"/>
  <c r="AY125" i="26"/>
  <c r="AX125" i="26"/>
  <c r="S136" i="27"/>
  <c r="W137" i="27" s="1"/>
  <c r="R136" i="27"/>
  <c r="T136" i="27" s="1"/>
  <c r="X136" i="27" s="1"/>
  <c r="V137" i="27" l="1"/>
  <c r="AY124" i="26"/>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<sst xmlns="http://schemas.openxmlformats.org/spreadsheetml/2006/main" count="232" uniqueCount="106">
  <si>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</si>
  <si>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</si>
  <si>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</si>
  <si>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</si>
  <si>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</si>
  <si>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</si>
  <si>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</si>
  <si>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</si>
  <si>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</si>
  <si>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</si>
  <si>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</si>
  <si>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</si>
  <si>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</si>
  <si>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</si>
  <si>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</si>
  <si>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</si>
  <si>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</si>
  <si>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</si>
  <si>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</si>
  <si>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</si>
  <si>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</si>
  <si>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</si>
  <si>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</si>
  <si>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</si>
  <si>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</si>
  <si>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</si>
  <si>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</si>
  <si>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</si>
  <si>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</si>
  <si>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</si>
  <si>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</si>
  <si>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</si>
  <si>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</si>
  <si>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</si>
  <si>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</si>
  <si>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</si>
  <si>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</si>
  <si>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</si>
  <si>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</si>
  <si>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</si>
  <si>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</si>
  <si>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</si>
  <si>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</si>
  <si>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</si>
  <si>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</si>
  <si>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</si>
  <si>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</si>
  <si>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</si>
  <si>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</si>
  <si>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</si>
  <si>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</si>
  <si>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</si>
  <si>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</si>
  <si>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</si>
  <si>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</si>
  <si>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</si>
  <si>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</si>
  <si>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</si>
  <si>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</si>
  <si>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</si>
  <si>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</si>
  <si>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</si>
  <si>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</si>
  <si>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</si>
  <si>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</si>
  <si>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</si>
  <si>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</si>
  <si>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</si>
  <si>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</si>
  <si>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</si>
  <si>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</si>
  <si>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</si>
  <si>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</si>
  <si>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</si>
  <si>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</si>
  <si>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</si>
  <si>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</si>
  <si>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</si>
  <si>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</si>
  <si>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</si>
  <si>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</si>
  <si>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</si>
  <si>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</si>
  <si>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</si>
  <si>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</si>
  <si>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</si>
  <si>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</si>
  <si>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</si>
  <si>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</si>
  <si>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</si>
  <si>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</si>
  <si>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</si>
  <si>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</si>
  <si>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</si>
  <si>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</si>
  <si>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</si>
  <si>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</si>
  <si>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</si>
  <si>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</si>
  <si>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</si>
  <si>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</si>
  <si>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</si>
  <si>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</si>
  <si>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</si>
  <si>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Agosto 2023</t>
  </si>
  <si>
    <t>Fecha de corte: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</si>
</sst>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0" fontId="20" fillId="16" borderId="31"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2" xfId="0" applyFont="1" applyFill="1" applyBorder="1" applyAlignment="1">
      <alignment horizontal="center" vertical="center"/>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24" xfId="0" applyFont="1" applyFill="1" applyBorder="1" applyAlignment="1">
      <alignment horizontal="center" vertical="center"/>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3" fontId="14" fillId="7" borderId="22" xfId="0" applyNumberFormat="1" applyFont="1" applyFill="1" applyBorder="1" applyAlignment="1">
      <alignment horizontal="center"/>
    </xf>
    <xf numFmtId="0" fontId="10" fillId="7" borderId="22" xfId="14" applyFont="1" applyFill="1" applyBorder="1" applyAlignment="1">
      <alignment horizontal="center"/>
    </xf>
    <xf numFmtId="10" fontId="0" fillId="0" borderId="22" xfId="0" applyNumberFormat="1" applyBorder="1" applyAlignment="1">
      <alignment horizontal="center" vertic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'07-2023 POR OPERADOR Y PROVINCI'!$B$44:$M$44</c15:sqref>
                  </c15:fullRef>
                </c:ext>
              </c:extLst>
              <c:f>('07-2023 POR OPERADOR Y PROVINCI'!$B$44,'07-2023 POR OPERADOR Y PROVINCI'!$D$44,'07-2023 POR OPERADOR Y PROVINCI'!$F$44,'07-2023 POR OPERADOR Y PROVINCI'!$H$44,'07-2023 POR OPERADOR Y PROVINCI'!$J$44,'07-2023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'07-2023 POR OPERADOR Y PROVINCI'!$B$47:$M$47</c15:sqref>
                  </c15:fullRef>
                </c:ext>
              </c:extLst>
              <c:f>('07-2023 POR OPERADOR Y PROVINCI'!$B$47,'07-2023 POR OPERADOR Y PROVINCI'!$D$47,'07-2023 POR OPERADOR Y PROVINCI'!$F$47,'07-2023 POR OPERADOR Y PROVINCI'!$H$47,'07-2023 POR OPERADOR Y PROVINCI'!$J$47,'07-2023 POR OPERADOR Y PROVINCI'!$L$47)</c:f>
              <c:numCache>
                <c:formatCode>0.00%</c:formatCode>
                <c:ptCount val="6"/>
                <c:pt idx="0">
                  <c:v>1.6390379433586413E-2</c:v>
                </c:pt>
                <c:pt idx="1">
                  <c:v>0.76103943951557795</c:v>
                </c:pt>
                <c:pt idx="2">
                  <c:v>0.11239928506675594</c:v>
                </c:pt>
                <c:pt idx="3">
                  <c:v>7.0949267338682787E-2</c:v>
                </c:pt>
                <c:pt idx="4">
                  <c:v>9.7019108683982728E-3</c:v>
                </c:pt>
                <c:pt idx="5">
                  <c:v>2.9519717776998668E-2</c:v>
                </c:pt>
              </c:numCache>
            </c:numRef>
          </c:val>
          <c:extLst>
            <c:ext xmlns:c15="http://schemas.microsoft.com/office/drawing/2012/chart" uri="{02D57815-91ED-43cb-92C2-25804820EDAC}">
              <c15:categoryFilterExceptions>
                <c15:categoryFilterException>
                  <c15:sqref>'07-2023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'07-2023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'07-2023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'07-2023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'07-2023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'07-2023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8" t="s">
        <v>1</v>
      </c>
      <c r="B10" s="549"/>
      <c r="C10" s="549"/>
      <c r="D10" s="549"/>
      <c r="E10" s="549"/>
      <c r="F10" s="550"/>
      <c r="G10" s="551" t="s">
        <v>2</v>
      </c>
      <c r="H10" s="551"/>
      <c r="I10" s="551"/>
      <c r="J10" s="551"/>
      <c r="K10" s="551"/>
      <c r="L10" s="551"/>
      <c r="M10" s="552"/>
    </row>
    <row r="11" spans="1:13" x14ac:dyDescent="0.25">
      <c r="A11" s="553"/>
      <c r="B11" s="553"/>
      <c r="C11" s="553"/>
      <c r="D11" s="553"/>
      <c r="E11" s="553"/>
      <c r="F11" s="554"/>
      <c r="G11" s="555"/>
      <c r="H11" s="555"/>
      <c r="I11" s="555"/>
      <c r="J11" s="555"/>
      <c r="K11" s="555"/>
      <c r="L11" s="555"/>
      <c r="M11" s="556"/>
    </row>
    <row r="12" spans="1:13" x14ac:dyDescent="0.25">
      <c r="A12" s="539" t="s">
        <v>53</v>
      </c>
      <c r="B12" s="539"/>
      <c r="C12" s="539"/>
      <c r="D12" s="539"/>
      <c r="E12" s="539"/>
      <c r="F12" s="540"/>
      <c r="G12" s="444"/>
      <c r="H12" s="541" t="s">
        <v>55</v>
      </c>
      <c r="I12" s="541"/>
      <c r="J12" s="541"/>
      <c r="K12" s="541"/>
      <c r="L12" s="541"/>
      <c r="M12" s="541"/>
    </row>
    <row r="13" spans="1:13" x14ac:dyDescent="0.25">
      <c r="A13" s="545"/>
      <c r="B13" s="546"/>
      <c r="C13" s="546"/>
      <c r="D13" s="546"/>
      <c r="E13" s="546"/>
      <c r="F13" s="546"/>
      <c r="G13" s="546"/>
      <c r="H13" s="546"/>
      <c r="I13" s="546"/>
      <c r="J13" s="546"/>
      <c r="K13" s="546"/>
      <c r="L13" s="546"/>
      <c r="M13" s="547"/>
    </row>
    <row r="14" spans="1:13" x14ac:dyDescent="0.25">
      <c r="A14" s="539" t="s">
        <v>52</v>
      </c>
      <c r="B14" s="539"/>
      <c r="C14" s="539"/>
      <c r="D14" s="539"/>
      <c r="E14" s="539"/>
      <c r="F14" s="540"/>
      <c r="G14" s="444"/>
      <c r="H14" s="541" t="s">
        <v>56</v>
      </c>
      <c r="I14" s="541"/>
      <c r="J14" s="541"/>
      <c r="K14" s="541"/>
      <c r="L14" s="541"/>
      <c r="M14" s="541"/>
    </row>
    <row r="15" spans="1:13" x14ac:dyDescent="0.25">
      <c r="A15" s="542"/>
      <c r="B15" s="543"/>
      <c r="C15" s="543"/>
      <c r="D15" s="543"/>
      <c r="E15" s="543"/>
      <c r="F15" s="543"/>
      <c r="G15" s="543"/>
      <c r="H15" s="543"/>
      <c r="I15" s="543"/>
      <c r="J15" s="543"/>
      <c r="K15" s="543"/>
      <c r="L15" s="543"/>
      <c r="M15" s="544"/>
    </row>
    <row r="16" spans="1:13" x14ac:dyDescent="0.25">
      <c r="A16" s="539" t="s">
        <v>51</v>
      </c>
      <c r="B16" s="539"/>
      <c r="C16" s="539"/>
      <c r="D16" s="539"/>
      <c r="E16" s="539"/>
      <c r="F16" s="540"/>
      <c r="G16" s="444"/>
      <c r="H16" s="541" t="s">
        <v>57</v>
      </c>
      <c r="I16" s="541"/>
      <c r="J16" s="541"/>
      <c r="K16" s="541"/>
      <c r="L16" s="541"/>
      <c r="M16" s="541"/>
    </row>
    <row r="17" spans="1:13" x14ac:dyDescent="0.25">
      <c r="A17" s="542"/>
      <c r="B17" s="543"/>
      <c r="C17" s="543"/>
      <c r="D17" s="543"/>
      <c r="E17" s="543"/>
      <c r="F17" s="543"/>
      <c r="G17" s="543"/>
      <c r="H17" s="543"/>
      <c r="I17" s="543"/>
      <c r="J17" s="543"/>
      <c r="K17" s="543"/>
      <c r="L17" s="543"/>
      <c r="M17" s="544"/>
    </row>
    <row r="18" spans="1:13" x14ac:dyDescent="0.25">
      <c r="A18" s="539" t="s">
        <v>54</v>
      </c>
      <c r="B18" s="539"/>
      <c r="C18" s="539"/>
      <c r="D18" s="539"/>
      <c r="E18" s="539"/>
      <c r="F18" s="540"/>
      <c r="G18" s="444"/>
      <c r="H18" s="541" t="s">
        <v>58</v>
      </c>
      <c r="I18" s="541"/>
      <c r="J18" s="541"/>
      <c r="K18" s="541"/>
      <c r="L18" s="541"/>
      <c r="M18" s="541"/>
    </row>
  </sheetData>
  <mergeCells count="15">
    <mergeCell ref="A13:M13"/>
    <mergeCell ref="A10:F10"/>
    <mergeCell ref="G10:M10"/>
    <mergeCell ref="A11:F11"/>
    <mergeCell ref="A12:F12"/>
    <mergeCell ref="H12:M12"/>
    <mergeCell ref="G11:M11"/>
    <mergeCell ref="A16:F16"/>
    <mergeCell ref="A18:F18"/>
    <mergeCell ref="H16:M16"/>
    <mergeCell ref="H18:M18"/>
    <mergeCell ref="A14:F14"/>
    <mergeCell ref="H14:M14"/>
    <mergeCell ref="A17:M17"/>
    <mergeCell ref="A15:M15"/>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8"/>
  <sheetViews>
    <sheetView showGridLines="0" topLeftCell="A2" zoomScaleNormal="100" workbookViewId="0">
      <pane ySplit="10" topLeftCell="A143" activePane="bottomLeft" state="frozen"/>
      <selection activeCell="A2" sqref="A2"/>
      <selection pane="bottomLeft" activeCell="X150" sqref="X150"/>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Agosto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Julio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6" t="s">
        <v>35</v>
      </c>
      <c r="B10" s="568" t="s">
        <v>60</v>
      </c>
      <c r="C10" s="569"/>
      <c r="D10" s="570" t="s">
        <v>36</v>
      </c>
      <c r="E10" s="569"/>
      <c r="F10" s="570" t="s">
        <v>37</v>
      </c>
      <c r="G10" s="569"/>
      <c r="H10" s="570" t="s">
        <v>59</v>
      </c>
      <c r="I10" s="569"/>
      <c r="J10" s="570" t="s">
        <v>38</v>
      </c>
      <c r="K10" s="569"/>
      <c r="L10" s="570" t="s">
        <v>76</v>
      </c>
      <c r="M10" s="569"/>
      <c r="N10" s="570" t="s">
        <v>39</v>
      </c>
      <c r="O10" s="569"/>
      <c r="P10" s="570" t="s">
        <v>40</v>
      </c>
      <c r="Q10" s="569"/>
      <c r="R10" s="570" t="s">
        <v>41</v>
      </c>
      <c r="S10" s="569"/>
      <c r="T10" s="577" t="s">
        <v>42</v>
      </c>
      <c r="U10" s="566" t="s">
        <v>43</v>
      </c>
      <c r="V10" s="574" t="s">
        <v>88</v>
      </c>
      <c r="W10" s="574" t="s">
        <v>89</v>
      </c>
      <c r="X10" s="574" t="s">
        <v>44</v>
      </c>
      <c r="Y10" s="576"/>
    </row>
    <row r="11" spans="1:25" s="136" customFormat="1" ht="38.25" customHeight="1" thickBot="1" x14ac:dyDescent="0.25">
      <c r="A11" s="567"/>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78"/>
      <c r="U11" s="579"/>
      <c r="V11" s="575"/>
      <c r="W11" s="575"/>
      <c r="X11" s="575"/>
      <c r="Y11" s="576"/>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B91+D91+F91+H91+J91+L91+N91+P151</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B92+D92+F92+H92+J92+L92+N92+P152</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B93+D93+F93+H93+J93+L93+N93+P153</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B94+D94+F94+H94+J94+L94+N94+P156</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B95+D95+F95+H95+J95+L95+N95+P157</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B96+D96+F96+H96+J96+L96+N96+P158</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B97+D97+F97+H97+J97+L97+N97+P159</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B98+D98+F98+H98+J98+L98+N98+P160</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B99+D99+F99+H99+J99+L99+N99+P161</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B100+D100+F100+H100+J100+L100+N100+P162</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B101+D101+F101+H101+J101+L101+N101+P163</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B102+D102+F102+H102+J102+L102+N102+P164</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B103+D103+F103+H103+J103+L103+N103+P165</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B104+D104+F104+H104+J104+L104+N104+P166</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B105+D105+F105+H105+J105+L105+N105+P167</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B106+D106+F106+H106+J106+L106+N106+P168</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B107+D107+F107+H107+J107+L107+N107+P169</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B108+D108+F108+H108+J108+L108+N108+P170</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B109+D109+F109+H109+J109+L109+N109+P171</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B110+D110+F110+H110+J110+L110+N110+P172</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B111+D111+F111+H111+J111+L111+N111+P173</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B112+D112+F112+H112+J112+L112+N112+P174</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B113+D113+F113+H113+J113+L113+N113+P175</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B114+D114+F114+H114+J114+L114+N114+P176</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B115+D115+F115+H115+J115+L115+N115+P177</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B116+D116+F116+H116+J116+L116+N116+P178</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B117+D117+F117+H117+J117+L117+N117+P179</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B118+D118+F118+H118+J118+L118+N118+P180</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B119+D119+F119+H119+J119+L119+N119+P181</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B120+D120+F120+H120+J120+L120+N120+P182</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B121+D121+F121+H121+J121+L121+N121+P183</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B122+D122+F122+H122+J122+L122+N122+P184</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B123+D123+F123+H123+J123+L123+N123+P185</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B124+D124+F124+H124+J124+L124+N124+P186</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B125+D125+F125+H125+J125+L125+N125+P187</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B126+D126+F126+H126+J126+L126+N126+P188</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B127+D127+F127+H127+J127+L127+N127+P189</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B128+D128+F128+H128+J128+L128+N128+P190</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B129+D129+F129+H129+J129+L129+N129+P191</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B130+D130+F130+H130+J130+L130+N130+P192</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B131+D131+F131+H131+J131+L131+N131+P192</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B132+D132+F132+H132+J132+L132+N132+P193</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B133+D133+F133+H133+J133+L133+N133+P194</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B134+D134+F134+H134+J134+L134+N134+P195</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B135+D135+F135+H135+J135+L135+N135+P196</f>
        <v>1759492</v>
      </c>
      <c r="S135" s="357">
        <f t="shared" ref="S135:S150" si="61">C135+E135+G135+I135+K135+M135+O135+Q135</f>
        <v>11329</v>
      </c>
      <c r="T135" s="531">
        <f t="shared" ref="T135:T142" si="62">R135+S135</f>
        <v>1770821</v>
      </c>
      <c r="U135" s="534">
        <v>17989912</v>
      </c>
      <c r="V135" s="532">
        <f t="shared" ref="V135:W150" si="63">(R135-R134)/R134</f>
        <v>-1.040126632010919E-3</v>
      </c>
      <c r="W135" s="532">
        <f t="shared" si="63"/>
        <v>-2.5126925393683847E-2</v>
      </c>
      <c r="X135" s="532">
        <f t="shared" ref="X135:X142" si="64">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B136+D136+F136+H136+J136+L136+N136+P197</f>
        <v>1743998</v>
      </c>
      <c r="S136" s="357">
        <f t="shared" si="61"/>
        <v>11227</v>
      </c>
      <c r="T136" s="531">
        <f t="shared" si="62"/>
        <v>1755225</v>
      </c>
      <c r="U136" s="534">
        <v>17989912</v>
      </c>
      <c r="V136" s="532">
        <f t="shared" si="63"/>
        <v>-8.8059508085288254E-3</v>
      </c>
      <c r="W136" s="532">
        <f t="shared" si="63"/>
        <v>-9.0034424927178044E-3</v>
      </c>
      <c r="X136" s="532">
        <f t="shared" si="64"/>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B137+D137+F137+H137+J137+L137+N137+P198</f>
        <v>1726694</v>
      </c>
      <c r="S137" s="357">
        <f t="shared" si="61"/>
        <v>11187</v>
      </c>
      <c r="T137" s="531">
        <f t="shared" si="62"/>
        <v>1737881</v>
      </c>
      <c r="U137" s="534">
        <v>17989912</v>
      </c>
      <c r="V137" s="532">
        <f t="shared" si="63"/>
        <v>-9.922029727098311E-3</v>
      </c>
      <c r="W137" s="532">
        <f t="shared" si="63"/>
        <v>-3.5628395831477687E-3</v>
      </c>
      <c r="X137" s="532">
        <f t="shared" si="64"/>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B138+D138+F138+H138+J138+L138+N138+P199</f>
        <v>1707886</v>
      </c>
      <c r="S138" s="357">
        <f t="shared" si="61"/>
        <v>10939</v>
      </c>
      <c r="T138" s="531">
        <f t="shared" si="62"/>
        <v>1718825</v>
      </c>
      <c r="U138" s="534">
        <v>17989912</v>
      </c>
      <c r="V138" s="532">
        <f t="shared" si="63"/>
        <v>-1.0892491663259384E-2</v>
      </c>
      <c r="W138" s="532">
        <f t="shared" si="63"/>
        <v>-2.2168588540269957E-2</v>
      </c>
      <c r="X138" s="532">
        <f t="shared" si="64"/>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B139+D139+F139+H139+J139+L139+N139+P200</f>
        <v>1692858</v>
      </c>
      <c r="S139" s="357">
        <f t="shared" si="61"/>
        <v>10741</v>
      </c>
      <c r="T139" s="531">
        <f t="shared" si="62"/>
        <v>1703599</v>
      </c>
      <c r="U139" s="534">
        <v>17989912</v>
      </c>
      <c r="V139" s="532">
        <f t="shared" si="63"/>
        <v>-8.799182146817762E-3</v>
      </c>
      <c r="W139" s="532">
        <f t="shared" si="63"/>
        <v>-1.8100374805740928E-2</v>
      </c>
      <c r="X139" s="532">
        <f t="shared" si="64"/>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B140+D140+F140+H140+J140+L140+N140+P201</f>
        <v>1671566</v>
      </c>
      <c r="S140" s="357">
        <f t="shared" si="61"/>
        <v>10612</v>
      </c>
      <c r="T140" s="531">
        <f t="shared" si="62"/>
        <v>1682178</v>
      </c>
      <c r="U140" s="534">
        <v>17989912</v>
      </c>
      <c r="V140" s="532">
        <f t="shared" si="63"/>
        <v>-1.2577546374238123E-2</v>
      </c>
      <c r="W140" s="532">
        <f t="shared" si="63"/>
        <v>-1.2010054929708594E-2</v>
      </c>
      <c r="X140" s="532">
        <f t="shared" si="64"/>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B141+D141+F141+H141+J141+L141+N141+P202</f>
        <v>1652784</v>
      </c>
      <c r="S141" s="357">
        <f t="shared" si="61"/>
        <v>10475</v>
      </c>
      <c r="T141" s="531">
        <f t="shared" si="62"/>
        <v>1663259</v>
      </c>
      <c r="U141" s="534">
        <v>17989912</v>
      </c>
      <c r="V141" s="532">
        <f t="shared" si="63"/>
        <v>-1.1236170154214671E-2</v>
      </c>
      <c r="W141" s="532">
        <f t="shared" si="63"/>
        <v>-1.290991330569167E-2</v>
      </c>
      <c r="X141" s="532">
        <f t="shared" si="64"/>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B142+D142+F142+H142+J142+L142+N142+P203</f>
        <v>1662321</v>
      </c>
      <c r="S142" s="357">
        <f t="shared" si="61"/>
        <v>10426</v>
      </c>
      <c r="T142" s="531">
        <f t="shared" si="62"/>
        <v>1672747</v>
      </c>
      <c r="U142" s="534">
        <v>17989912</v>
      </c>
      <c r="V142" s="532">
        <f t="shared" si="63"/>
        <v>5.770263990938925E-3</v>
      </c>
      <c r="W142" s="532">
        <f t="shared" si="63"/>
        <v>-4.6778042959427207E-3</v>
      </c>
      <c r="X142" s="532">
        <f t="shared" si="64"/>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B143+D143+F143+H143+J143+L143+N143+P204</f>
        <v>1633952</v>
      </c>
      <c r="S143" s="357">
        <f t="shared" si="61"/>
        <v>10286</v>
      </c>
      <c r="T143" s="531">
        <f t="shared" ref="T143:T150" si="65">R143+S143</f>
        <v>1644238</v>
      </c>
      <c r="U143" s="534">
        <v>17989912</v>
      </c>
      <c r="V143" s="532">
        <f t="shared" si="63"/>
        <v>-1.706589762145819E-2</v>
      </c>
      <c r="W143" s="532">
        <f t="shared" si="63"/>
        <v>-1.3427968540187992E-2</v>
      </c>
      <c r="X143" s="532">
        <f t="shared" ref="X143:X150" si="66">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B144+D144+F144+H144+J144+L144+N144+P205</f>
        <v>1628009</v>
      </c>
      <c r="S144" s="357">
        <f t="shared" si="61"/>
        <v>10224</v>
      </c>
      <c r="T144" s="531">
        <f t="shared" si="65"/>
        <v>1638233</v>
      </c>
      <c r="U144" s="534">
        <v>18205188</v>
      </c>
      <c r="V144" s="532">
        <f t="shared" si="63"/>
        <v>-3.6371937486535714E-3</v>
      </c>
      <c r="W144" s="532">
        <f t="shared" si="63"/>
        <v>-6.0276103441571065E-3</v>
      </c>
      <c r="X144" s="532">
        <f t="shared" si="66"/>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B145+D145+F145+H145+J145+L145+N145+P206</f>
        <v>1615542</v>
      </c>
      <c r="S145" s="357">
        <f t="shared" si="61"/>
        <v>10142</v>
      </c>
      <c r="T145" s="531">
        <f t="shared" si="65"/>
        <v>1625684</v>
      </c>
      <c r="U145" s="534">
        <v>18205188</v>
      </c>
      <c r="V145" s="532">
        <f t="shared" si="63"/>
        <v>-7.6578200734762521E-3</v>
      </c>
      <c r="W145" s="532">
        <f t="shared" si="63"/>
        <v>-8.0203442879499213E-3</v>
      </c>
      <c r="X145" s="532">
        <f t="shared" si="66"/>
        <v>8.9297841911876993E-2</v>
      </c>
      <c r="Y145" s="487"/>
    </row>
    <row r="146" spans="1:25" s="136" customFormat="1" ht="12" thickBot="1" x14ac:dyDescent="0.25">
      <c r="A146" s="488">
        <v>44986</v>
      </c>
      <c r="B146" s="357">
        <v>1204772</v>
      </c>
      <c r="C146" s="357">
        <v>5799</v>
      </c>
      <c r="D146" s="357">
        <v>109390</v>
      </c>
      <c r="E146" s="357">
        <v>178</v>
      </c>
      <c r="F146" s="493">
        <v>0</v>
      </c>
      <c r="G146" s="494">
        <v>0</v>
      </c>
      <c r="H146" s="357">
        <v>193975</v>
      </c>
      <c r="I146" s="357">
        <v>1734</v>
      </c>
      <c r="J146" s="357">
        <v>45859</v>
      </c>
      <c r="K146" s="357">
        <v>2437</v>
      </c>
      <c r="L146" s="357">
        <v>24149</v>
      </c>
      <c r="M146" s="492">
        <v>0</v>
      </c>
      <c r="N146" s="357">
        <v>14401</v>
      </c>
      <c r="O146" s="363">
        <v>43</v>
      </c>
      <c r="P146" s="530">
        <v>0</v>
      </c>
      <c r="Q146" s="530">
        <v>0</v>
      </c>
      <c r="R146" s="357">
        <f>B146+D146+F146+H146+J146+L146+N146+P207</f>
        <v>1592546</v>
      </c>
      <c r="S146" s="357">
        <f t="shared" si="61"/>
        <v>10191</v>
      </c>
      <c r="T146" s="531">
        <f t="shared" si="65"/>
        <v>1602737</v>
      </c>
      <c r="U146" s="534">
        <v>18205188</v>
      </c>
      <c r="V146" s="532">
        <f t="shared" si="63"/>
        <v>-1.4234232226707817E-2</v>
      </c>
      <c r="W146" s="532">
        <f t="shared" si="63"/>
        <v>4.8313942023269574E-3</v>
      </c>
      <c r="X146" s="532">
        <f t="shared" si="66"/>
        <v>8.8037377037798237E-2</v>
      </c>
      <c r="Y146" s="487"/>
    </row>
    <row r="147" spans="1:25" s="136" customFormat="1" ht="12" thickBot="1" x14ac:dyDescent="0.25">
      <c r="A147" s="488">
        <v>45017</v>
      </c>
      <c r="B147" s="357">
        <v>1191348</v>
      </c>
      <c r="C147" s="357">
        <v>5759</v>
      </c>
      <c r="D147" s="357">
        <v>108711</v>
      </c>
      <c r="E147" s="357">
        <v>178</v>
      </c>
      <c r="F147" s="493">
        <v>0</v>
      </c>
      <c r="G147" s="494">
        <v>0</v>
      </c>
      <c r="H147" s="357">
        <v>190668</v>
      </c>
      <c r="I147" s="357">
        <v>1704</v>
      </c>
      <c r="J147" s="357">
        <v>45039</v>
      </c>
      <c r="K147" s="357">
        <v>2121</v>
      </c>
      <c r="L147" s="357">
        <v>24149</v>
      </c>
      <c r="M147" s="492">
        <v>0</v>
      </c>
      <c r="N147" s="357">
        <v>14456</v>
      </c>
      <c r="O147" s="363">
        <v>43</v>
      </c>
      <c r="P147" s="530">
        <v>0</v>
      </c>
      <c r="Q147" s="530">
        <v>0</v>
      </c>
      <c r="R147" s="357">
        <f>B147+D147+F147+H147+J147+L147+N147+P208</f>
        <v>1574371</v>
      </c>
      <c r="S147" s="357">
        <f t="shared" si="61"/>
        <v>9805</v>
      </c>
      <c r="T147" s="531">
        <f t="shared" si="65"/>
        <v>1584176</v>
      </c>
      <c r="U147" s="534">
        <v>18205188</v>
      </c>
      <c r="V147" s="532">
        <f t="shared" si="63"/>
        <v>-1.1412543185565754E-2</v>
      </c>
      <c r="W147" s="532">
        <f t="shared" si="63"/>
        <v>-3.7876557747031692E-2</v>
      </c>
      <c r="X147" s="532">
        <f t="shared" si="66"/>
        <v>8.701783249917551E-2</v>
      </c>
      <c r="Y147" s="487"/>
    </row>
    <row r="148" spans="1:25" s="136" customFormat="1" ht="12" thickBot="1" x14ac:dyDescent="0.25">
      <c r="A148" s="488">
        <v>45047</v>
      </c>
      <c r="B148" s="357">
        <v>1181322</v>
      </c>
      <c r="C148" s="357">
        <v>5755</v>
      </c>
      <c r="D148" s="357">
        <v>108294</v>
      </c>
      <c r="E148" s="357">
        <v>177</v>
      </c>
      <c r="F148" s="493">
        <v>0</v>
      </c>
      <c r="G148" s="494">
        <v>0</v>
      </c>
      <c r="H148" s="357">
        <v>188386</v>
      </c>
      <c r="I148" s="357">
        <v>1698</v>
      </c>
      <c r="J148" s="357">
        <v>44203</v>
      </c>
      <c r="K148" s="357">
        <v>2089</v>
      </c>
      <c r="L148" s="357">
        <v>24169</v>
      </c>
      <c r="M148" s="492">
        <v>0</v>
      </c>
      <c r="N148" s="357">
        <v>14541</v>
      </c>
      <c r="O148" s="363">
        <v>43</v>
      </c>
      <c r="P148" s="530">
        <v>0</v>
      </c>
      <c r="Q148" s="530">
        <v>0</v>
      </c>
      <c r="R148" s="357">
        <f>B148+D148+F148+H148+J148+L148+N148+P209</f>
        <v>1560915</v>
      </c>
      <c r="S148" s="357">
        <f t="shared" si="61"/>
        <v>9762</v>
      </c>
      <c r="T148" s="531">
        <f t="shared" si="65"/>
        <v>1570677</v>
      </c>
      <c r="U148" s="534">
        <v>18205188</v>
      </c>
      <c r="V148" s="532">
        <f t="shared" si="63"/>
        <v>-8.5469053990450787E-3</v>
      </c>
      <c r="W148" s="532">
        <f t="shared" si="63"/>
        <v>-4.3855175930647625E-3</v>
      </c>
      <c r="X148" s="532">
        <f t="shared" si="66"/>
        <v>8.6276340568413795E-2</v>
      </c>
      <c r="Y148" s="487"/>
    </row>
    <row r="149" spans="1:25" s="136" customFormat="1" ht="12" thickBot="1" x14ac:dyDescent="0.25">
      <c r="A149" s="488">
        <v>45078</v>
      </c>
      <c r="B149" s="357">
        <v>1161309</v>
      </c>
      <c r="C149" s="357">
        <v>5749</v>
      </c>
      <c r="D149" s="357">
        <v>107805</v>
      </c>
      <c r="E149" s="357">
        <v>177</v>
      </c>
      <c r="F149" s="493">
        <v>0</v>
      </c>
      <c r="G149" s="494">
        <v>0</v>
      </c>
      <c r="H149" s="357">
        <v>186369</v>
      </c>
      <c r="I149" s="357">
        <v>1691</v>
      </c>
      <c r="J149" s="357">
        <v>43400</v>
      </c>
      <c r="K149" s="357">
        <v>2072</v>
      </c>
      <c r="L149" s="357">
        <v>24164</v>
      </c>
      <c r="M149" s="492">
        <v>0</v>
      </c>
      <c r="N149" s="357">
        <v>14597</v>
      </c>
      <c r="O149" s="363">
        <v>43</v>
      </c>
      <c r="P149" s="530">
        <v>0</v>
      </c>
      <c r="Q149" s="530">
        <v>0</v>
      </c>
      <c r="R149" s="357">
        <f>B149+D149+F149+H149+J149+L149+N149+P210</f>
        <v>1537644</v>
      </c>
      <c r="S149" s="357">
        <f t="shared" si="61"/>
        <v>9732</v>
      </c>
      <c r="T149" s="531">
        <f t="shared" si="65"/>
        <v>1547376</v>
      </c>
      <c r="U149" s="534">
        <v>18205188</v>
      </c>
      <c r="V149" s="532">
        <f t="shared" si="63"/>
        <v>-1.4908563246557307E-2</v>
      </c>
      <c r="W149" s="532">
        <f t="shared" si="63"/>
        <v>-3.0731407498463428E-3</v>
      </c>
      <c r="X149" s="532">
        <f t="shared" si="66"/>
        <v>8.4996430687779775E-2</v>
      </c>
      <c r="Y149" s="487"/>
    </row>
    <row r="150" spans="1:25" s="136" customFormat="1" ht="12" thickBot="1" x14ac:dyDescent="0.25">
      <c r="A150" s="488">
        <v>45108</v>
      </c>
      <c r="B150" s="357">
        <v>1146889</v>
      </c>
      <c r="C150" s="357">
        <v>5741</v>
      </c>
      <c r="D150" s="357">
        <v>107280</v>
      </c>
      <c r="E150" s="357">
        <v>176</v>
      </c>
      <c r="F150" s="493">
        <v>0</v>
      </c>
      <c r="G150" s="494">
        <v>0</v>
      </c>
      <c r="H150" s="357">
        <v>168546</v>
      </c>
      <c r="I150" s="357">
        <v>1688</v>
      </c>
      <c r="J150" s="357">
        <v>42671</v>
      </c>
      <c r="K150" s="357">
        <v>2038</v>
      </c>
      <c r="L150" s="357">
        <v>24824</v>
      </c>
      <c r="M150" s="492">
        <v>0</v>
      </c>
      <c r="N150" s="357">
        <v>14651</v>
      </c>
      <c r="O150" s="363">
        <v>43</v>
      </c>
      <c r="P150" s="530">
        <v>0</v>
      </c>
      <c r="Q150" s="530">
        <v>0</v>
      </c>
      <c r="R150" s="357">
        <f>B150+D150+F150+H150+J150+L150+N150+P211</f>
        <v>1504861</v>
      </c>
      <c r="S150" s="357">
        <f t="shared" si="61"/>
        <v>9686</v>
      </c>
      <c r="T150" s="531">
        <f t="shared" si="65"/>
        <v>1514547</v>
      </c>
      <c r="U150" s="534">
        <v>18205188</v>
      </c>
      <c r="V150" s="532">
        <f t="shared" si="63"/>
        <v>-2.1320279596577622E-2</v>
      </c>
      <c r="W150" s="532">
        <f t="shared" si="63"/>
        <v>-4.7266748869708181E-3</v>
      </c>
      <c r="X150" s="532">
        <f t="shared" si="66"/>
        <v>8.3193153512064799E-2</v>
      </c>
      <c r="Y150" s="487"/>
    </row>
    <row r="151" spans="1:25" s="136" customFormat="1" x14ac:dyDescent="0.2">
      <c r="A151" s="135"/>
      <c r="B151" s="135" t="s">
        <v>62</v>
      </c>
      <c r="C151" s="135"/>
      <c r="D151" s="135"/>
      <c r="E151" s="135"/>
      <c r="F151" s="135"/>
      <c r="G151" s="135"/>
      <c r="H151" s="217"/>
      <c r="I151" s="135"/>
      <c r="J151" s="135"/>
      <c r="K151" s="135"/>
      <c r="L151" s="135"/>
      <c r="M151" s="135"/>
      <c r="N151" s="135"/>
      <c r="O151" s="135"/>
      <c r="P151" s="135"/>
      <c r="Q151" s="135"/>
      <c r="R151" s="135"/>
      <c r="S151" s="135"/>
      <c r="T151" s="135"/>
      <c r="U151" s="135"/>
      <c r="V151" s="135"/>
      <c r="W151" s="135"/>
      <c r="X151" s="135"/>
      <c r="Y151" s="135"/>
    </row>
    <row r="152" spans="1:25" s="136" customFormat="1" x14ac:dyDescent="0.2">
      <c r="A152" s="135"/>
      <c r="B152" s="135" t="s">
        <v>63</v>
      </c>
      <c r="C152" s="135" t="s">
        <v>61</v>
      </c>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row>
    <row r="153" spans="1:25" s="136" customFormat="1" x14ac:dyDescent="0.2">
      <c r="A153" s="135"/>
      <c r="B153" s="135" t="s">
        <v>64</v>
      </c>
      <c r="C153" s="135" t="s">
        <v>77</v>
      </c>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row>
    <row r="154" spans="1:25" s="136" customFormat="1" x14ac:dyDescent="0.2">
      <c r="A154" s="487"/>
      <c r="B154" s="487" t="s">
        <v>80</v>
      </c>
      <c r="C154" s="487" t="s">
        <v>81</v>
      </c>
      <c r="D154" s="487"/>
      <c r="E154" s="487"/>
      <c r="F154" s="487"/>
      <c r="G154" s="487"/>
      <c r="H154" s="487"/>
      <c r="I154" s="487"/>
      <c r="J154" s="487"/>
      <c r="K154" s="487"/>
      <c r="L154" s="487"/>
      <c r="M154" s="487"/>
      <c r="N154" s="487"/>
      <c r="O154" s="487"/>
      <c r="P154" s="487"/>
      <c r="Q154" s="487"/>
      <c r="R154" s="487"/>
      <c r="S154" s="487"/>
      <c r="T154" s="487"/>
      <c r="U154" s="487"/>
      <c r="V154" s="487"/>
      <c r="W154" s="487"/>
      <c r="X154" s="487"/>
      <c r="Y154" s="487"/>
    </row>
    <row r="155" spans="1:25" s="136" customFormat="1" x14ac:dyDescent="0.2">
      <c r="A155" s="487"/>
      <c r="B155" s="487" t="s">
        <v>82</v>
      </c>
      <c r="C155" s="487" t="s">
        <v>83</v>
      </c>
      <c r="D155" s="487"/>
      <c r="E155" s="487"/>
      <c r="F155" s="487"/>
      <c r="G155" s="487"/>
      <c r="H155" s="487"/>
      <c r="I155" s="487"/>
      <c r="J155" s="487"/>
      <c r="K155" s="487"/>
      <c r="L155" s="487"/>
      <c r="M155" s="487"/>
      <c r="N155" s="487"/>
      <c r="O155" s="487"/>
      <c r="P155" s="487"/>
      <c r="Q155" s="487"/>
      <c r="R155" s="487"/>
      <c r="S155" s="487"/>
      <c r="T155" s="487"/>
      <c r="U155" s="487"/>
      <c r="V155" s="487"/>
      <c r="W155" s="487"/>
      <c r="X155" s="487"/>
      <c r="Y155" s="487"/>
    </row>
    <row r="156" spans="1:25" x14ac:dyDescent="0.2">
      <c r="B156" s="217"/>
      <c r="H156" s="217"/>
    </row>
    <row r="157" spans="1:25" x14ac:dyDescent="0.2">
      <c r="B157" s="135" t="s">
        <v>74</v>
      </c>
      <c r="C157" s="135" t="s">
        <v>75</v>
      </c>
      <c r="F157" s="217"/>
    </row>
    <row r="159" spans="1:25" ht="12.75" x14ac:dyDescent="0.2">
      <c r="A159" s="557" t="s">
        <v>64</v>
      </c>
      <c r="B159" s="557"/>
      <c r="C159" s="558" t="s">
        <v>70</v>
      </c>
      <c r="D159" s="559"/>
      <c r="E159" s="559"/>
      <c r="F159" s="559"/>
      <c r="G159" s="559"/>
      <c r="H159" s="559"/>
      <c r="I159" s="559"/>
      <c r="J159" s="559"/>
      <c r="K159" s="559"/>
      <c r="L159" s="559"/>
      <c r="M159" s="559"/>
      <c r="N159" s="559"/>
      <c r="O159" s="559"/>
      <c r="P159" s="560"/>
    </row>
    <row r="160" spans="1:25" ht="15" x14ac:dyDescent="0.25">
      <c r="A160" s="557"/>
      <c r="B160" s="557"/>
      <c r="C160" s="235"/>
      <c r="D160" s="236" t="s">
        <v>65</v>
      </c>
      <c r="E160" s="561" t="s">
        <v>66</v>
      </c>
      <c r="F160" s="562"/>
      <c r="G160" s="562"/>
      <c r="H160" s="562"/>
      <c r="I160" s="562"/>
      <c r="J160" s="562"/>
      <c r="K160" s="562"/>
      <c r="L160" s="562"/>
      <c r="M160" s="562"/>
      <c r="N160" s="562"/>
      <c r="O160" s="562"/>
      <c r="P160" s="562"/>
    </row>
    <row r="161" spans="1:16" ht="15" x14ac:dyDescent="0.25">
      <c r="A161" s="237"/>
      <c r="B161" s="237"/>
      <c r="C161" s="238"/>
      <c r="D161" s="236" t="s">
        <v>67</v>
      </c>
      <c r="E161" s="563" t="s">
        <v>68</v>
      </c>
      <c r="F161" s="564"/>
      <c r="G161" s="564"/>
      <c r="H161" s="564"/>
      <c r="I161" s="564"/>
      <c r="J161" s="564"/>
      <c r="K161" s="564"/>
      <c r="L161" s="564"/>
      <c r="M161" s="564"/>
      <c r="N161" s="564"/>
      <c r="O161" s="564"/>
      <c r="P161" s="565"/>
    </row>
    <row r="162" spans="1:16" ht="15" x14ac:dyDescent="0.25">
      <c r="A162" s="237"/>
      <c r="B162" s="237"/>
      <c r="C162" s="239"/>
      <c r="D162" s="236" t="s">
        <v>69</v>
      </c>
      <c r="E162" s="558" t="s">
        <v>71</v>
      </c>
      <c r="F162" s="559"/>
      <c r="G162" s="559"/>
      <c r="H162" s="559"/>
      <c r="I162" s="559"/>
      <c r="J162" s="559"/>
      <c r="K162" s="559"/>
      <c r="L162" s="559"/>
      <c r="M162" s="559"/>
      <c r="N162" s="559"/>
      <c r="O162" s="559"/>
      <c r="P162" s="560"/>
    </row>
    <row r="163" spans="1:16" ht="15" x14ac:dyDescent="0.2">
      <c r="C163" s="276"/>
      <c r="D163" s="571" t="s">
        <v>72</v>
      </c>
      <c r="E163" s="572"/>
      <c r="F163" s="572"/>
      <c r="G163" s="572"/>
      <c r="H163" s="572"/>
      <c r="I163" s="572"/>
      <c r="J163" s="572"/>
      <c r="K163" s="572"/>
      <c r="L163" s="572"/>
      <c r="M163" s="572"/>
      <c r="N163" s="572"/>
      <c r="O163" s="572"/>
      <c r="P163" s="573"/>
    </row>
    <row r="166" spans="1:16" x14ac:dyDescent="0.2">
      <c r="C166" s="217"/>
      <c r="E166" s="217"/>
      <c r="H166" s="217"/>
      <c r="J166" s="217"/>
      <c r="N166" s="217"/>
    </row>
    <row r="167" spans="1:16" x14ac:dyDescent="0.2">
      <c r="C167" s="217"/>
      <c r="E167" s="217"/>
      <c r="H167" s="217"/>
      <c r="J167" s="217"/>
      <c r="N167" s="217"/>
    </row>
    <row r="168" spans="1:16" x14ac:dyDescent="0.2">
      <c r="C168" s="217"/>
      <c r="E168" s="217"/>
      <c r="H168" s="217"/>
      <c r="J168" s="217"/>
      <c r="N168" s="217"/>
    </row>
  </sheetData>
  <mergeCells count="22">
    <mergeCell ref="D163:P163"/>
    <mergeCell ref="V10:V11"/>
    <mergeCell ref="W10:W11"/>
    <mergeCell ref="X10:X11"/>
    <mergeCell ref="Y10:Y11"/>
    <mergeCell ref="L10:M10"/>
    <mergeCell ref="N10:O10"/>
    <mergeCell ref="P10:Q10"/>
    <mergeCell ref="R10:S10"/>
    <mergeCell ref="T10:T11"/>
    <mergeCell ref="U10:U11"/>
    <mergeCell ref="J10:K10"/>
    <mergeCell ref="A10:A11"/>
    <mergeCell ref="B10:C10"/>
    <mergeCell ref="D10:E10"/>
    <mergeCell ref="F10:G10"/>
    <mergeCell ref="H10:I10"/>
    <mergeCell ref="A159:B160"/>
    <mergeCell ref="C159:P159"/>
    <mergeCell ref="E160:P160"/>
    <mergeCell ref="E161:P161"/>
    <mergeCell ref="E162:P162"/>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31" activePane="bottomLeft" state="frozen"/>
      <selection pane="bottomLeft" activeCell="H136" sqref="H136"/>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Agosto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Julio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s="503" customFormat="1" ht="15.75" thickBot="1" x14ac:dyDescent="0.3">
      <c r="B135" s="507">
        <v>44986</v>
      </c>
      <c r="C135" s="505">
        <v>1551222</v>
      </c>
      <c r="D135" s="506">
        <v>41324</v>
      </c>
      <c r="E135" s="505">
        <v>9792</v>
      </c>
      <c r="F135" s="508">
        <v>399</v>
      </c>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6"/>
      <c r="AY135" s="486"/>
      <c r="AZ135" s="486"/>
      <c r="BA135" s="486"/>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row>
    <row r="136" spans="2:84" s="503" customFormat="1" ht="15.75" thickBot="1" x14ac:dyDescent="0.3">
      <c r="B136" s="507">
        <v>45017</v>
      </c>
      <c r="C136" s="505">
        <v>1533523</v>
      </c>
      <c r="D136" s="506">
        <v>40848</v>
      </c>
      <c r="E136" s="505">
        <v>9406</v>
      </c>
      <c r="F136" s="508">
        <v>399</v>
      </c>
      <c r="G136" s="486"/>
      <c r="H136" s="486"/>
      <c r="I136" s="486"/>
      <c r="J136" s="486"/>
      <c r="K136" s="486"/>
      <c r="L136" s="486"/>
      <c r="M136" s="486"/>
      <c r="N136" s="486"/>
      <c r="O136" s="486"/>
      <c r="P136" s="486"/>
      <c r="Q136" s="486"/>
      <c r="R136" s="486"/>
      <c r="S136" s="486"/>
      <c r="T136" s="486"/>
      <c r="U136" s="486"/>
      <c r="V136" s="486"/>
      <c r="W136" s="486"/>
      <c r="X136" s="486"/>
      <c r="Y136" s="486"/>
      <c r="Z136" s="486"/>
      <c r="AA136" s="486"/>
      <c r="AB136" s="486"/>
      <c r="AC136" s="486"/>
      <c r="AD136" s="486"/>
      <c r="AE136" s="486"/>
      <c r="AF136" s="486"/>
      <c r="AG136" s="486"/>
      <c r="AH136" s="486"/>
      <c r="AI136" s="486"/>
      <c r="AJ136" s="486"/>
      <c r="AK136" s="486"/>
      <c r="AL136" s="486"/>
      <c r="AM136" s="486"/>
      <c r="AN136" s="486"/>
      <c r="AO136" s="486"/>
      <c r="AP136" s="486"/>
      <c r="AQ136" s="486"/>
      <c r="AR136" s="486"/>
      <c r="AS136" s="486"/>
      <c r="AT136" s="486"/>
      <c r="AU136" s="486"/>
      <c r="AV136" s="486"/>
      <c r="AW136" s="486"/>
      <c r="AX136" s="486"/>
      <c r="AY136" s="486"/>
      <c r="AZ136" s="486"/>
      <c r="BA136" s="486"/>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row>
    <row r="137" spans="2:84" s="503" customFormat="1" ht="15.75" thickBot="1" x14ac:dyDescent="0.3">
      <c r="B137" s="507">
        <v>45047</v>
      </c>
      <c r="C137" s="505">
        <v>1520518</v>
      </c>
      <c r="D137" s="506">
        <v>40397</v>
      </c>
      <c r="E137" s="505">
        <v>9363</v>
      </c>
      <c r="F137" s="508">
        <v>399</v>
      </c>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row>
    <row r="138" spans="2:84" s="503" customFormat="1" ht="15.75" thickBot="1" x14ac:dyDescent="0.3">
      <c r="B138" s="507">
        <v>45078</v>
      </c>
      <c r="C138" s="505">
        <v>1497951</v>
      </c>
      <c r="D138" s="506">
        <v>39693</v>
      </c>
      <c r="E138" s="505">
        <v>9333</v>
      </c>
      <c r="F138" s="508">
        <v>399</v>
      </c>
      <c r="G138" s="486"/>
      <c r="H138" s="486"/>
      <c r="I138" s="486"/>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6"/>
      <c r="AH138" s="486"/>
      <c r="AI138" s="486"/>
      <c r="AJ138" s="486"/>
      <c r="AK138" s="486"/>
      <c r="AL138" s="486"/>
      <c r="AM138" s="486"/>
      <c r="AN138" s="486"/>
      <c r="AO138" s="486"/>
      <c r="AP138" s="486"/>
      <c r="AQ138" s="486"/>
      <c r="AR138" s="486"/>
      <c r="AS138" s="486"/>
      <c r="AT138" s="486"/>
      <c r="AU138" s="486"/>
      <c r="AV138" s="486"/>
      <c r="AW138" s="486"/>
      <c r="AX138" s="486"/>
      <c r="AY138" s="486"/>
      <c r="AZ138" s="486"/>
      <c r="BA138" s="486"/>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row>
    <row r="139" spans="2:84" s="503" customFormat="1" ht="15.75" thickBot="1" x14ac:dyDescent="0.3">
      <c r="B139" s="507">
        <v>45108</v>
      </c>
      <c r="C139" s="505">
        <v>1465718</v>
      </c>
      <c r="D139" s="506">
        <v>39143</v>
      </c>
      <c r="E139" s="505">
        <v>9287</v>
      </c>
      <c r="F139" s="508">
        <v>399</v>
      </c>
      <c r="G139" s="486"/>
      <c r="H139" s="486"/>
      <c r="I139" s="486"/>
      <c r="J139" s="486"/>
      <c r="K139" s="486"/>
      <c r="L139" s="486"/>
      <c r="M139" s="486"/>
      <c r="N139" s="486"/>
      <c r="O139" s="486"/>
      <c r="P139" s="486"/>
      <c r="Q139" s="486"/>
      <c r="R139" s="486"/>
      <c r="S139" s="486"/>
      <c r="T139" s="486"/>
      <c r="U139" s="486"/>
      <c r="V139" s="486"/>
      <c r="W139" s="486"/>
      <c r="X139" s="486"/>
      <c r="Y139" s="486"/>
      <c r="Z139" s="486"/>
      <c r="AA139" s="486"/>
      <c r="AB139" s="486"/>
      <c r="AC139" s="486"/>
      <c r="AD139" s="486"/>
      <c r="AE139" s="486"/>
      <c r="AF139" s="486"/>
      <c r="AG139" s="486"/>
      <c r="AH139" s="486"/>
      <c r="AI139" s="486"/>
      <c r="AJ139" s="486"/>
      <c r="AK139" s="486"/>
      <c r="AL139" s="486"/>
      <c r="AM139" s="486"/>
      <c r="AN139" s="486"/>
      <c r="AO139" s="486"/>
      <c r="AP139" s="486"/>
      <c r="AQ139" s="486"/>
      <c r="AR139" s="486"/>
      <c r="AS139" s="486"/>
      <c r="AT139" s="486"/>
      <c r="AU139" s="486"/>
      <c r="AV139" s="486"/>
      <c r="AW139" s="486"/>
      <c r="AX139" s="486"/>
      <c r="AY139" s="486"/>
      <c r="AZ139" s="486"/>
      <c r="BA139" s="486"/>
      <c r="BB139" s="504"/>
      <c r="BC139" s="504"/>
      <c r="BD139" s="504"/>
      <c r="BE139" s="504"/>
      <c r="BF139" s="504"/>
      <c r="BG139" s="504"/>
      <c r="BH139" s="504"/>
      <c r="BI139" s="504"/>
      <c r="BJ139" s="504"/>
      <c r="BK139" s="504"/>
      <c r="BL139" s="504"/>
      <c r="BM139" s="504"/>
      <c r="BN139" s="504"/>
      <c r="BO139" s="504"/>
      <c r="BP139" s="504"/>
      <c r="BQ139" s="504"/>
      <c r="BR139" s="504"/>
      <c r="BS139" s="504"/>
      <c r="BT139" s="504"/>
      <c r="BU139" s="504"/>
      <c r="BV139" s="504"/>
      <c r="BW139" s="504"/>
      <c r="BX139" s="504"/>
      <c r="BY139" s="504"/>
      <c r="BZ139" s="504"/>
      <c r="CA139" s="504"/>
      <c r="CB139" s="504"/>
      <c r="CC139" s="504"/>
      <c r="CD139" s="504"/>
      <c r="CE139" s="504"/>
      <c r="CF139" s="504"/>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40"/>
  <sheetViews>
    <sheetView showGridLines="0" topLeftCell="AR1" zoomScale="85" zoomScaleNormal="85" workbookViewId="0">
      <pane ySplit="11" topLeftCell="A136" activePane="bottomLeft" state="frozen"/>
      <selection pane="bottomLeft" activeCell="AZ141" sqref="AZ141"/>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Agosto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Julio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83" t="s">
        <v>7</v>
      </c>
      <c r="B10" s="581" t="s">
        <v>8</v>
      </c>
      <c r="C10" s="582"/>
      <c r="D10" s="581" t="s">
        <v>9</v>
      </c>
      <c r="E10" s="582"/>
      <c r="F10" s="581" t="s">
        <v>10</v>
      </c>
      <c r="G10" s="582"/>
      <c r="H10" s="581" t="s">
        <v>11</v>
      </c>
      <c r="I10" s="582"/>
      <c r="J10" s="581" t="s">
        <v>12</v>
      </c>
      <c r="K10" s="582"/>
      <c r="L10" s="581" t="s">
        <v>13</v>
      </c>
      <c r="M10" s="582"/>
      <c r="N10" s="581" t="s">
        <v>14</v>
      </c>
      <c r="O10" s="582"/>
      <c r="P10" s="581" t="s">
        <v>15</v>
      </c>
      <c r="Q10" s="582"/>
      <c r="R10" s="581" t="s">
        <v>16</v>
      </c>
      <c r="S10" s="582"/>
      <c r="T10" s="581" t="s">
        <v>17</v>
      </c>
      <c r="U10" s="582"/>
      <c r="V10" s="581" t="s">
        <v>18</v>
      </c>
      <c r="W10" s="582"/>
      <c r="X10" s="581" t="s">
        <v>19</v>
      </c>
      <c r="Y10" s="582"/>
      <c r="Z10" s="581" t="s">
        <v>20</v>
      </c>
      <c r="AA10" s="582"/>
      <c r="AB10" s="581" t="s">
        <v>21</v>
      </c>
      <c r="AC10" s="582"/>
      <c r="AD10" s="581" t="s">
        <v>22</v>
      </c>
      <c r="AE10" s="582"/>
      <c r="AF10" s="581" t="s">
        <v>23</v>
      </c>
      <c r="AG10" s="582"/>
      <c r="AH10" s="581" t="s">
        <v>24</v>
      </c>
      <c r="AI10" s="582"/>
      <c r="AJ10" s="581" t="s">
        <v>25</v>
      </c>
      <c r="AK10" s="582"/>
      <c r="AL10" s="581" t="s">
        <v>26</v>
      </c>
      <c r="AM10" s="582"/>
      <c r="AN10" s="581" t="s">
        <v>27</v>
      </c>
      <c r="AO10" s="582"/>
      <c r="AP10" s="581" t="s">
        <v>28</v>
      </c>
      <c r="AQ10" s="582"/>
      <c r="AR10" s="581" t="s">
        <v>29</v>
      </c>
      <c r="AS10" s="582"/>
      <c r="AT10" s="581" t="s">
        <v>30</v>
      </c>
      <c r="AU10" s="582"/>
      <c r="AV10" s="585" t="s">
        <v>31</v>
      </c>
      <c r="AW10" s="586"/>
      <c r="AX10" s="587" t="s">
        <v>86</v>
      </c>
      <c r="AY10" s="589" t="s">
        <v>97</v>
      </c>
      <c r="AZ10" s="591" t="s">
        <v>98</v>
      </c>
      <c r="BA10" s="3"/>
    </row>
    <row r="11" spans="1:53" ht="24.75" customHeight="1" thickBot="1" x14ac:dyDescent="0.3">
      <c r="A11" s="584"/>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8"/>
      <c r="AY11" s="590"/>
      <c r="AZ11" s="592"/>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9" si="31">B123+D123+F123+H123+J123+L123+N123+P123+R123+T123+V123+X123+Z123+AB123+AD123+AF123+AH123+AJ123+AL123+AN123+AP123+AR123+AT123+AV123</f>
        <v>1761324</v>
      </c>
      <c r="AY123" s="525">
        <f t="shared" si="31"/>
        <v>11621</v>
      </c>
      <c r="AZ123" s="526">
        <f t="shared" ref="AZ123:AZ139"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s="503" customFormat="1" x14ac:dyDescent="0.25">
      <c r="A135" s="524">
        <v>44986</v>
      </c>
      <c r="B135" s="134">
        <v>124492</v>
      </c>
      <c r="C135" s="134">
        <v>230</v>
      </c>
      <c r="D135" s="134">
        <v>17333</v>
      </c>
      <c r="E135" s="134">
        <v>107</v>
      </c>
      <c r="F135" s="134">
        <v>18162</v>
      </c>
      <c r="G135" s="134">
        <v>4</v>
      </c>
      <c r="H135" s="134">
        <v>16643</v>
      </c>
      <c r="I135" s="134">
        <v>107</v>
      </c>
      <c r="J135" s="134">
        <v>42794</v>
      </c>
      <c r="K135" s="134">
        <v>314</v>
      </c>
      <c r="L135" s="134">
        <v>28270</v>
      </c>
      <c r="M135" s="134">
        <v>155</v>
      </c>
      <c r="N135" s="134">
        <v>39751</v>
      </c>
      <c r="O135" s="134">
        <v>100</v>
      </c>
      <c r="P135" s="134">
        <v>24978</v>
      </c>
      <c r="Q135" s="134">
        <v>162</v>
      </c>
      <c r="R135" s="134">
        <v>6105</v>
      </c>
      <c r="S135" s="134">
        <v>0</v>
      </c>
      <c r="T135" s="134">
        <v>364265</v>
      </c>
      <c r="U135" s="134">
        <v>1227</v>
      </c>
      <c r="V135" s="134">
        <v>49646</v>
      </c>
      <c r="W135" s="134">
        <v>553</v>
      </c>
      <c r="X135" s="134">
        <v>40580</v>
      </c>
      <c r="Y135" s="134">
        <v>198</v>
      </c>
      <c r="Z135" s="134">
        <v>21607</v>
      </c>
      <c r="AA135" s="134">
        <v>20</v>
      </c>
      <c r="AB135" s="134">
        <v>60816</v>
      </c>
      <c r="AC135" s="134">
        <v>97</v>
      </c>
      <c r="AD135" s="134">
        <v>11184</v>
      </c>
      <c r="AE135" s="134">
        <v>87</v>
      </c>
      <c r="AF135" s="134">
        <v>8097</v>
      </c>
      <c r="AG135" s="134">
        <v>104</v>
      </c>
      <c r="AH135" s="134">
        <v>7251</v>
      </c>
      <c r="AI135" s="134">
        <v>82</v>
      </c>
      <c r="AJ135" s="134">
        <v>8115</v>
      </c>
      <c r="AK135" s="134">
        <v>113</v>
      </c>
      <c r="AL135" s="134">
        <v>580284</v>
      </c>
      <c r="AM135" s="134">
        <v>5569</v>
      </c>
      <c r="AN135" s="134">
        <v>15554</v>
      </c>
      <c r="AO135" s="134">
        <v>22</v>
      </c>
      <c r="AP135" s="134">
        <v>28730</v>
      </c>
      <c r="AQ135" s="134">
        <v>53</v>
      </c>
      <c r="AR135" s="134">
        <v>8596</v>
      </c>
      <c r="AS135" s="134">
        <v>107</v>
      </c>
      <c r="AT135" s="134">
        <v>63101</v>
      </c>
      <c r="AU135" s="134">
        <v>720</v>
      </c>
      <c r="AV135" s="525">
        <v>6192</v>
      </c>
      <c r="AW135" s="525">
        <v>60</v>
      </c>
      <c r="AX135" s="525">
        <f t="shared" si="31"/>
        <v>1592546</v>
      </c>
      <c r="AY135" s="525">
        <f t="shared" si="31"/>
        <v>10191</v>
      </c>
      <c r="AZ135" s="526">
        <f t="shared" si="32"/>
        <v>1602737</v>
      </c>
      <c r="BB135" s="504"/>
      <c r="BC135" s="504"/>
      <c r="BD135" s="504"/>
      <c r="BE135" s="504"/>
      <c r="BF135" s="504"/>
      <c r="BG135" s="504"/>
      <c r="BH135" s="504"/>
      <c r="BI135" s="504"/>
      <c r="BJ135" s="504"/>
      <c r="BK135" s="504"/>
      <c r="BL135" s="504"/>
      <c r="BM135" s="504"/>
      <c r="BN135" s="504"/>
      <c r="BO135" s="504"/>
      <c r="BP135" s="504"/>
      <c r="BQ135" s="504"/>
      <c r="BR135" s="504"/>
      <c r="BS135" s="504"/>
      <c r="BT135" s="504"/>
      <c r="BU135" s="504"/>
      <c r="BV135" s="504"/>
      <c r="BW135" s="504"/>
      <c r="BX135" s="504"/>
      <c r="BY135" s="504"/>
      <c r="BZ135" s="504"/>
      <c r="CA135" s="504"/>
      <c r="CB135" s="504"/>
      <c r="CC135" s="504"/>
      <c r="CD135" s="504"/>
      <c r="CE135" s="504"/>
      <c r="CF135" s="504"/>
      <c r="CG135" s="504"/>
      <c r="CH135" s="504"/>
      <c r="CI135" s="504"/>
      <c r="CJ135" s="504"/>
      <c r="CK135" s="504"/>
      <c r="CL135" s="504"/>
    </row>
    <row r="136" spans="1:90" s="503" customFormat="1" x14ac:dyDescent="0.25">
      <c r="A136" s="524">
        <v>45017</v>
      </c>
      <c r="B136" s="134">
        <v>123645</v>
      </c>
      <c r="C136" s="134">
        <v>228</v>
      </c>
      <c r="D136" s="134">
        <v>17147</v>
      </c>
      <c r="E136" s="134">
        <v>107</v>
      </c>
      <c r="F136" s="134">
        <v>18019</v>
      </c>
      <c r="G136" s="134">
        <v>4</v>
      </c>
      <c r="H136" s="134">
        <v>16542</v>
      </c>
      <c r="I136" s="134">
        <v>107</v>
      </c>
      <c r="J136" s="134">
        <v>42599</v>
      </c>
      <c r="K136" s="134">
        <v>314</v>
      </c>
      <c r="L136" s="134">
        <v>28081</v>
      </c>
      <c r="M136" s="134">
        <v>155</v>
      </c>
      <c r="N136" s="134">
        <v>39146</v>
      </c>
      <c r="O136" s="134">
        <v>98</v>
      </c>
      <c r="P136" s="134">
        <v>24656</v>
      </c>
      <c r="Q136" s="134">
        <v>162</v>
      </c>
      <c r="R136" s="134">
        <v>6095</v>
      </c>
      <c r="S136" s="134">
        <v>0</v>
      </c>
      <c r="T136" s="134">
        <v>358688</v>
      </c>
      <c r="U136" s="134">
        <v>1178</v>
      </c>
      <c r="V136" s="134">
        <v>49317</v>
      </c>
      <c r="W136" s="134">
        <v>550</v>
      </c>
      <c r="X136" s="134">
        <v>40190</v>
      </c>
      <c r="Y136" s="134">
        <v>172</v>
      </c>
      <c r="Z136" s="134">
        <v>20981</v>
      </c>
      <c r="AA136" s="134">
        <v>20</v>
      </c>
      <c r="AB136" s="134">
        <v>60235</v>
      </c>
      <c r="AC136" s="134">
        <v>95</v>
      </c>
      <c r="AD136" s="134">
        <v>11017</v>
      </c>
      <c r="AE136" s="134">
        <v>87</v>
      </c>
      <c r="AF136" s="134">
        <v>8033</v>
      </c>
      <c r="AG136" s="134">
        <v>104</v>
      </c>
      <c r="AH136" s="134">
        <v>7187</v>
      </c>
      <c r="AI136" s="134">
        <v>82</v>
      </c>
      <c r="AJ136" s="134">
        <v>8024</v>
      </c>
      <c r="AK136" s="134">
        <v>113</v>
      </c>
      <c r="AL136" s="134">
        <v>574031</v>
      </c>
      <c r="AM136" s="134">
        <v>5341</v>
      </c>
      <c r="AN136" s="134">
        <v>15203</v>
      </c>
      <c r="AO136" s="134">
        <v>21</v>
      </c>
      <c r="AP136" s="134">
        <v>28220</v>
      </c>
      <c r="AQ136" s="134">
        <v>52</v>
      </c>
      <c r="AR136" s="134">
        <v>8503</v>
      </c>
      <c r="AS136" s="134">
        <v>107</v>
      </c>
      <c r="AT136" s="134">
        <v>62699</v>
      </c>
      <c r="AU136" s="134">
        <v>648</v>
      </c>
      <c r="AV136" s="525">
        <v>6113</v>
      </c>
      <c r="AW136" s="525">
        <v>60</v>
      </c>
      <c r="AX136" s="525">
        <f t="shared" si="31"/>
        <v>1574371</v>
      </c>
      <c r="AY136" s="525">
        <f t="shared" si="31"/>
        <v>9805</v>
      </c>
      <c r="AZ136" s="526">
        <f t="shared" si="32"/>
        <v>1584176</v>
      </c>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c r="BX136" s="504"/>
      <c r="BY136" s="504"/>
      <c r="BZ136" s="504"/>
      <c r="CA136" s="504"/>
      <c r="CB136" s="504"/>
      <c r="CC136" s="504"/>
      <c r="CD136" s="504"/>
      <c r="CE136" s="504"/>
      <c r="CF136" s="504"/>
      <c r="CG136" s="504"/>
      <c r="CH136" s="504"/>
      <c r="CI136" s="504"/>
      <c r="CJ136" s="504"/>
      <c r="CK136" s="504"/>
      <c r="CL136" s="504"/>
    </row>
    <row r="137" spans="1:90" s="503" customFormat="1" x14ac:dyDescent="0.25">
      <c r="A137" s="524">
        <v>45047</v>
      </c>
      <c r="B137" s="134">
        <v>122981</v>
      </c>
      <c r="C137" s="134">
        <v>227</v>
      </c>
      <c r="D137" s="134">
        <v>17031</v>
      </c>
      <c r="E137" s="134">
        <v>107</v>
      </c>
      <c r="F137" s="134">
        <v>17885</v>
      </c>
      <c r="G137" s="134">
        <v>4</v>
      </c>
      <c r="H137" s="134">
        <v>16450</v>
      </c>
      <c r="I137" s="134">
        <v>107</v>
      </c>
      <c r="J137" s="134">
        <v>42367</v>
      </c>
      <c r="K137" s="134">
        <v>314</v>
      </c>
      <c r="L137" s="134">
        <v>27807</v>
      </c>
      <c r="M137" s="134">
        <v>155</v>
      </c>
      <c r="N137" s="134">
        <v>38695</v>
      </c>
      <c r="O137" s="134">
        <v>98</v>
      </c>
      <c r="P137" s="134">
        <v>24416</v>
      </c>
      <c r="Q137" s="134">
        <v>162</v>
      </c>
      <c r="R137" s="134">
        <v>6086</v>
      </c>
      <c r="S137" s="134">
        <v>0</v>
      </c>
      <c r="T137" s="134">
        <v>354611</v>
      </c>
      <c r="U137" s="134">
        <v>1173</v>
      </c>
      <c r="V137" s="134">
        <v>48937</v>
      </c>
      <c r="W137" s="134">
        <v>549</v>
      </c>
      <c r="X137" s="134">
        <v>39837</v>
      </c>
      <c r="Y137" s="134">
        <v>170</v>
      </c>
      <c r="Z137" s="134">
        <v>20613</v>
      </c>
      <c r="AA137" s="134">
        <v>20</v>
      </c>
      <c r="AB137" s="134">
        <v>59670</v>
      </c>
      <c r="AC137" s="134">
        <v>95</v>
      </c>
      <c r="AD137" s="134">
        <v>10864</v>
      </c>
      <c r="AE137" s="134">
        <v>87</v>
      </c>
      <c r="AF137" s="134">
        <v>7975</v>
      </c>
      <c r="AG137" s="134">
        <v>104</v>
      </c>
      <c r="AH137" s="134">
        <v>7140</v>
      </c>
      <c r="AI137" s="134">
        <v>82</v>
      </c>
      <c r="AJ137" s="134">
        <v>7956</v>
      </c>
      <c r="AK137" s="134">
        <v>113</v>
      </c>
      <c r="AL137" s="134">
        <v>570203</v>
      </c>
      <c r="AM137" s="134">
        <v>5311</v>
      </c>
      <c r="AN137" s="134">
        <v>14954</v>
      </c>
      <c r="AO137" s="134">
        <v>20</v>
      </c>
      <c r="AP137" s="134">
        <v>27733</v>
      </c>
      <c r="AQ137" s="134">
        <v>51</v>
      </c>
      <c r="AR137" s="134">
        <v>8415</v>
      </c>
      <c r="AS137" s="134">
        <v>107</v>
      </c>
      <c r="AT137" s="134">
        <v>62278</v>
      </c>
      <c r="AU137" s="134">
        <v>646</v>
      </c>
      <c r="AV137" s="525">
        <v>6011</v>
      </c>
      <c r="AW137" s="525">
        <v>60</v>
      </c>
      <c r="AX137" s="525">
        <f t="shared" si="31"/>
        <v>1560915</v>
      </c>
      <c r="AY137" s="525">
        <f t="shared" si="31"/>
        <v>9762</v>
      </c>
      <c r="AZ137" s="526">
        <f t="shared" si="32"/>
        <v>1570677</v>
      </c>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c r="BX137" s="504"/>
      <c r="BY137" s="504"/>
      <c r="BZ137" s="504"/>
      <c r="CA137" s="504"/>
      <c r="CB137" s="504"/>
      <c r="CC137" s="504"/>
      <c r="CD137" s="504"/>
      <c r="CE137" s="504"/>
      <c r="CF137" s="504"/>
      <c r="CG137" s="504"/>
      <c r="CH137" s="504"/>
      <c r="CI137" s="504"/>
      <c r="CJ137" s="504"/>
      <c r="CK137" s="504"/>
      <c r="CL137" s="504"/>
    </row>
    <row r="138" spans="1:90" s="503" customFormat="1" x14ac:dyDescent="0.25">
      <c r="A138" s="524">
        <v>45078</v>
      </c>
      <c r="B138" s="134">
        <v>122391</v>
      </c>
      <c r="C138" s="134">
        <v>227</v>
      </c>
      <c r="D138" s="134">
        <v>16805</v>
      </c>
      <c r="E138" s="134">
        <v>107</v>
      </c>
      <c r="F138" s="134">
        <v>17632</v>
      </c>
      <c r="G138" s="134">
        <v>4</v>
      </c>
      <c r="H138" s="134">
        <v>16231</v>
      </c>
      <c r="I138" s="134">
        <v>107</v>
      </c>
      <c r="J138" s="134">
        <v>41840</v>
      </c>
      <c r="K138" s="134">
        <v>314</v>
      </c>
      <c r="L138" s="134">
        <v>27308</v>
      </c>
      <c r="M138" s="134">
        <v>154</v>
      </c>
      <c r="N138" s="134">
        <v>37754</v>
      </c>
      <c r="O138" s="134">
        <v>98</v>
      </c>
      <c r="P138" s="134">
        <v>23821</v>
      </c>
      <c r="Q138" s="134">
        <v>162</v>
      </c>
      <c r="R138" s="134">
        <v>6046</v>
      </c>
      <c r="S138" s="134">
        <v>0</v>
      </c>
      <c r="T138" s="134">
        <v>347411</v>
      </c>
      <c r="U138" s="134">
        <v>1167</v>
      </c>
      <c r="V138" s="134">
        <v>48465</v>
      </c>
      <c r="W138" s="134">
        <v>546</v>
      </c>
      <c r="X138" s="134">
        <v>39309</v>
      </c>
      <c r="Y138" s="134">
        <v>170</v>
      </c>
      <c r="Z138" s="134">
        <v>19532</v>
      </c>
      <c r="AA138" s="134">
        <v>20</v>
      </c>
      <c r="AB138" s="134">
        <v>58620</v>
      </c>
      <c r="AC138" s="134">
        <v>95</v>
      </c>
      <c r="AD138" s="134">
        <v>10685</v>
      </c>
      <c r="AE138" s="134">
        <v>87</v>
      </c>
      <c r="AF138" s="134">
        <v>7809</v>
      </c>
      <c r="AG138" s="134">
        <v>104</v>
      </c>
      <c r="AH138" s="134">
        <v>6986</v>
      </c>
      <c r="AI138" s="134">
        <v>82</v>
      </c>
      <c r="AJ138" s="134">
        <v>7816</v>
      </c>
      <c r="AK138" s="134">
        <v>113</v>
      </c>
      <c r="AL138" s="134">
        <v>563912</v>
      </c>
      <c r="AM138" s="134">
        <v>5291</v>
      </c>
      <c r="AN138" s="134">
        <v>14408</v>
      </c>
      <c r="AO138" s="134">
        <v>20</v>
      </c>
      <c r="AP138" s="134">
        <v>27260</v>
      </c>
      <c r="AQ138" s="134">
        <v>51</v>
      </c>
      <c r="AR138" s="134">
        <v>8249</v>
      </c>
      <c r="AS138" s="134">
        <v>107</v>
      </c>
      <c r="AT138" s="134">
        <v>61503</v>
      </c>
      <c r="AU138" s="134">
        <v>646</v>
      </c>
      <c r="AV138" s="525">
        <v>5851</v>
      </c>
      <c r="AW138" s="525">
        <v>60</v>
      </c>
      <c r="AX138" s="525">
        <f t="shared" si="31"/>
        <v>1537644</v>
      </c>
      <c r="AY138" s="525">
        <f t="shared" si="31"/>
        <v>9732</v>
      </c>
      <c r="AZ138" s="526">
        <f t="shared" si="32"/>
        <v>1547376</v>
      </c>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c r="BX138" s="504"/>
      <c r="BY138" s="504"/>
      <c r="BZ138" s="504"/>
      <c r="CA138" s="504"/>
      <c r="CB138" s="504"/>
      <c r="CC138" s="504"/>
      <c r="CD138" s="504"/>
      <c r="CE138" s="504"/>
      <c r="CF138" s="504"/>
      <c r="CG138" s="504"/>
      <c r="CH138" s="504"/>
      <c r="CI138" s="504"/>
      <c r="CJ138" s="504"/>
      <c r="CK138" s="504"/>
      <c r="CL138" s="504"/>
    </row>
    <row r="139" spans="1:90" s="503" customFormat="1" x14ac:dyDescent="0.25">
      <c r="A139" s="524">
        <v>45108</v>
      </c>
      <c r="B139" s="134">
        <v>121709</v>
      </c>
      <c r="C139" s="134">
        <v>226</v>
      </c>
      <c r="D139" s="134">
        <v>16648</v>
      </c>
      <c r="E139" s="134">
        <v>107</v>
      </c>
      <c r="F139" s="134">
        <v>17425</v>
      </c>
      <c r="G139" s="134">
        <v>4</v>
      </c>
      <c r="H139" s="134">
        <v>16087</v>
      </c>
      <c r="I139" s="134">
        <v>107</v>
      </c>
      <c r="J139" s="134">
        <v>41529</v>
      </c>
      <c r="K139" s="134">
        <v>314</v>
      </c>
      <c r="L139" s="134">
        <v>27001</v>
      </c>
      <c r="M139" s="134">
        <v>154</v>
      </c>
      <c r="N139" s="134">
        <v>36729</v>
      </c>
      <c r="O139" s="134">
        <v>98</v>
      </c>
      <c r="P139" s="134">
        <v>23329</v>
      </c>
      <c r="Q139" s="134">
        <v>162</v>
      </c>
      <c r="R139" s="134">
        <v>6033</v>
      </c>
      <c r="S139" s="134">
        <v>0</v>
      </c>
      <c r="T139" s="134">
        <v>333714</v>
      </c>
      <c r="U139" s="134">
        <v>1152</v>
      </c>
      <c r="V139" s="134">
        <v>47641</v>
      </c>
      <c r="W139" s="134">
        <v>549</v>
      </c>
      <c r="X139" s="134">
        <v>38973</v>
      </c>
      <c r="Y139" s="134">
        <v>169</v>
      </c>
      <c r="Z139" s="134">
        <v>18537</v>
      </c>
      <c r="AA139" s="134">
        <v>20</v>
      </c>
      <c r="AB139" s="134">
        <v>57705</v>
      </c>
      <c r="AC139" s="134">
        <v>95</v>
      </c>
      <c r="AD139" s="134">
        <v>10524</v>
      </c>
      <c r="AE139" s="134">
        <v>87</v>
      </c>
      <c r="AF139" s="134">
        <v>7711</v>
      </c>
      <c r="AG139" s="134">
        <v>104</v>
      </c>
      <c r="AH139" s="134">
        <v>6909</v>
      </c>
      <c r="AI139" s="134">
        <v>82</v>
      </c>
      <c r="AJ139" s="134">
        <v>7709</v>
      </c>
      <c r="AK139" s="134">
        <v>113</v>
      </c>
      <c r="AL139" s="134">
        <v>553611</v>
      </c>
      <c r="AM139" s="134">
        <v>5264</v>
      </c>
      <c r="AN139" s="134">
        <v>13978</v>
      </c>
      <c r="AO139" s="134">
        <v>20</v>
      </c>
      <c r="AP139" s="134">
        <v>26495</v>
      </c>
      <c r="AQ139" s="134">
        <v>50</v>
      </c>
      <c r="AR139" s="134">
        <v>8174</v>
      </c>
      <c r="AS139" s="134">
        <v>107</v>
      </c>
      <c r="AT139" s="134">
        <v>60929</v>
      </c>
      <c r="AU139" s="134">
        <v>642</v>
      </c>
      <c r="AV139" s="525">
        <v>5761</v>
      </c>
      <c r="AW139" s="525">
        <v>60</v>
      </c>
      <c r="AX139" s="525">
        <f t="shared" si="31"/>
        <v>1504861</v>
      </c>
      <c r="AY139" s="525">
        <f t="shared" si="31"/>
        <v>9686</v>
      </c>
      <c r="AZ139" s="526">
        <f t="shared" si="32"/>
        <v>1514547</v>
      </c>
      <c r="BB139" s="504"/>
      <c r="BC139" s="504"/>
      <c r="BD139" s="504"/>
      <c r="BE139" s="504"/>
      <c r="BF139" s="504"/>
      <c r="BG139" s="504"/>
      <c r="BH139" s="504"/>
      <c r="BI139" s="504"/>
      <c r="BJ139" s="504"/>
      <c r="BK139" s="504"/>
      <c r="BL139" s="504"/>
      <c r="BM139" s="504"/>
      <c r="BN139" s="504"/>
      <c r="BO139" s="504"/>
      <c r="BP139" s="504"/>
      <c r="BQ139" s="504"/>
      <c r="BR139" s="504"/>
      <c r="BS139" s="504"/>
      <c r="BT139" s="504"/>
      <c r="BU139" s="504"/>
      <c r="BV139" s="504"/>
      <c r="BW139" s="504"/>
      <c r="BX139" s="504"/>
      <c r="BY139" s="504"/>
      <c r="BZ139" s="504"/>
      <c r="CA139" s="504"/>
      <c r="CB139" s="504"/>
      <c r="CC139" s="504"/>
      <c r="CD139" s="504"/>
      <c r="CE139" s="504"/>
      <c r="CF139" s="504"/>
      <c r="CG139" s="504"/>
      <c r="CH139" s="504"/>
      <c r="CI139" s="504"/>
      <c r="CJ139" s="504"/>
      <c r="CK139" s="504"/>
      <c r="CL139" s="504"/>
    </row>
    <row r="140" spans="1:90" x14ac:dyDescent="0.25">
      <c r="B140" s="1" t="s">
        <v>33</v>
      </c>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row>
  </sheetData>
  <mergeCells count="28">
    <mergeCell ref="AV10:AW10"/>
    <mergeCell ref="AX10:AX11"/>
    <mergeCell ref="AY10:AY11"/>
    <mergeCell ref="AZ10:AZ11"/>
    <mergeCell ref="AJ10:AK10"/>
    <mergeCell ref="AL10:AM10"/>
    <mergeCell ref="AN10:AO10"/>
    <mergeCell ref="AP10:AQ10"/>
    <mergeCell ref="AR10:AS10"/>
    <mergeCell ref="AT10:AU10"/>
    <mergeCell ref="AH10:AI10"/>
    <mergeCell ref="L10:M10"/>
    <mergeCell ref="N10:O10"/>
    <mergeCell ref="P10:Q10"/>
    <mergeCell ref="R10:S10"/>
    <mergeCell ref="T10:U10"/>
    <mergeCell ref="V10:W10"/>
    <mergeCell ref="X10:Y10"/>
    <mergeCell ref="Z10:AA10"/>
    <mergeCell ref="AB10:AC10"/>
    <mergeCell ref="AD10:AE10"/>
    <mergeCell ref="AF10:AG10"/>
    <mergeCell ref="J10:K10"/>
    <mergeCell ref="A10:A11"/>
    <mergeCell ref="B10:C10"/>
    <mergeCell ref="D10:E10"/>
    <mergeCell ref="F10:G10"/>
    <mergeCell ref="H10:I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A25" zoomScale="70" zoomScaleNormal="70" workbookViewId="0">
      <selection activeCell="A13" sqref="A13"/>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Agosto 2023</v>
      </c>
      <c r="B7" s="462"/>
      <c r="C7" s="462"/>
      <c r="D7" s="462"/>
      <c r="E7" s="462"/>
      <c r="F7" s="462"/>
      <c r="G7" s="462"/>
      <c r="H7" s="462"/>
      <c r="I7" s="462"/>
      <c r="J7" s="462"/>
      <c r="K7" s="462"/>
      <c r="L7" s="470" t="s">
        <v>5</v>
      </c>
      <c r="M7" s="463"/>
    </row>
    <row r="8" spans="1:13" ht="15.75" thickBot="1" x14ac:dyDescent="0.3">
      <c r="A8" s="482" t="str">
        <f>Índice!B8</f>
        <v>Fecha de corte: Julio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13572</v>
      </c>
      <c r="E13" s="520">
        <v>23</v>
      </c>
      <c r="F13" s="520">
        <v>129</v>
      </c>
      <c r="G13" s="520">
        <v>0</v>
      </c>
      <c r="H13" s="520">
        <v>107280</v>
      </c>
      <c r="I13" s="520">
        <v>176</v>
      </c>
      <c r="J13" s="520">
        <v>32</v>
      </c>
      <c r="K13" s="520"/>
      <c r="L13" s="520">
        <v>696</v>
      </c>
      <c r="M13" s="520">
        <v>27</v>
      </c>
    </row>
    <row r="14" spans="1:13" x14ac:dyDescent="0.25">
      <c r="A14" s="339" t="s">
        <v>9</v>
      </c>
      <c r="B14" s="521"/>
      <c r="C14" s="521"/>
      <c r="D14" s="521">
        <v>16646</v>
      </c>
      <c r="E14" s="521">
        <v>107</v>
      </c>
      <c r="F14" s="521"/>
      <c r="G14" s="521"/>
      <c r="H14" s="521"/>
      <c r="I14" s="521"/>
      <c r="J14" s="521">
        <v>2</v>
      </c>
      <c r="K14" s="521"/>
      <c r="L14" s="521"/>
      <c r="M14" s="521"/>
    </row>
    <row r="15" spans="1:13" x14ac:dyDescent="0.25">
      <c r="A15" s="339" t="s">
        <v>10</v>
      </c>
      <c r="B15" s="521"/>
      <c r="C15" s="521"/>
      <c r="D15" s="521">
        <v>17424</v>
      </c>
      <c r="E15" s="521">
        <v>4</v>
      </c>
      <c r="F15" s="521">
        <v>1</v>
      </c>
      <c r="G15" s="521">
        <v>0</v>
      </c>
      <c r="H15" s="521"/>
      <c r="I15" s="521"/>
      <c r="J15" s="521"/>
      <c r="K15" s="521"/>
      <c r="L15" s="521"/>
      <c r="M15" s="521"/>
    </row>
    <row r="16" spans="1:13" x14ac:dyDescent="0.25">
      <c r="A16" s="339" t="s">
        <v>11</v>
      </c>
      <c r="B16" s="521"/>
      <c r="C16" s="521"/>
      <c r="D16" s="521">
        <v>16072</v>
      </c>
      <c r="E16" s="521">
        <v>107</v>
      </c>
      <c r="F16" s="521"/>
      <c r="G16" s="521"/>
      <c r="H16" s="521"/>
      <c r="I16" s="521"/>
      <c r="J16" s="521"/>
      <c r="K16" s="521"/>
      <c r="L16" s="521">
        <v>15</v>
      </c>
      <c r="M16" s="521">
        <v>0</v>
      </c>
    </row>
    <row r="17" spans="1:13" x14ac:dyDescent="0.25">
      <c r="A17" s="339" t="s">
        <v>12</v>
      </c>
      <c r="B17" s="521"/>
      <c r="C17" s="521"/>
      <c r="D17" s="521">
        <v>41231</v>
      </c>
      <c r="E17" s="521">
        <v>310</v>
      </c>
      <c r="F17" s="521">
        <v>211</v>
      </c>
      <c r="G17" s="521">
        <v>0</v>
      </c>
      <c r="H17" s="521"/>
      <c r="I17" s="521"/>
      <c r="J17" s="521">
        <v>29</v>
      </c>
      <c r="K17" s="521"/>
      <c r="L17" s="521">
        <v>58</v>
      </c>
      <c r="M17" s="521">
        <v>4</v>
      </c>
    </row>
    <row r="18" spans="1:13" x14ac:dyDescent="0.25">
      <c r="A18" s="339" t="s">
        <v>13</v>
      </c>
      <c r="B18" s="521"/>
      <c r="C18" s="521"/>
      <c r="D18" s="521">
        <v>26883</v>
      </c>
      <c r="E18" s="521">
        <v>154</v>
      </c>
      <c r="F18" s="521">
        <v>103</v>
      </c>
      <c r="G18" s="521">
        <v>0</v>
      </c>
      <c r="H18" s="521"/>
      <c r="I18" s="521"/>
      <c r="J18" s="521">
        <v>15</v>
      </c>
      <c r="K18" s="521"/>
      <c r="L18" s="521"/>
      <c r="M18" s="521"/>
    </row>
    <row r="19" spans="1:13" x14ac:dyDescent="0.25">
      <c r="A19" s="339" t="s">
        <v>14</v>
      </c>
      <c r="B19" s="521"/>
      <c r="C19" s="521"/>
      <c r="D19" s="521">
        <v>33959</v>
      </c>
      <c r="E19" s="521">
        <v>40</v>
      </c>
      <c r="F19" s="521">
        <v>1414</v>
      </c>
      <c r="G19" s="521">
        <v>26</v>
      </c>
      <c r="H19" s="521"/>
      <c r="I19" s="521"/>
      <c r="J19" s="521">
        <v>133</v>
      </c>
      <c r="K19" s="521"/>
      <c r="L19" s="521">
        <v>1223</v>
      </c>
      <c r="M19" s="521">
        <v>32</v>
      </c>
    </row>
    <row r="20" spans="1:13" x14ac:dyDescent="0.25">
      <c r="A20" s="339" t="s">
        <v>15</v>
      </c>
      <c r="B20" s="521"/>
      <c r="C20" s="521"/>
      <c r="D20" s="521">
        <v>22802</v>
      </c>
      <c r="E20" s="521">
        <v>162</v>
      </c>
      <c r="F20" s="521">
        <v>510</v>
      </c>
      <c r="G20" s="521">
        <v>0</v>
      </c>
      <c r="H20" s="521"/>
      <c r="I20" s="521"/>
      <c r="J20" s="521">
        <v>17</v>
      </c>
      <c r="K20" s="521"/>
      <c r="L20" s="521"/>
      <c r="M20" s="521"/>
    </row>
    <row r="21" spans="1:13" x14ac:dyDescent="0.25">
      <c r="A21" s="339" t="s">
        <v>16</v>
      </c>
      <c r="B21" s="521"/>
      <c r="C21" s="521"/>
      <c r="D21" s="521">
        <v>6033</v>
      </c>
      <c r="E21" s="521">
        <v>0</v>
      </c>
      <c r="F21" s="521"/>
      <c r="G21" s="521"/>
      <c r="H21" s="521"/>
      <c r="I21" s="521"/>
      <c r="J21" s="521"/>
      <c r="K21" s="521"/>
      <c r="L21" s="521"/>
      <c r="M21" s="521"/>
    </row>
    <row r="22" spans="1:13" x14ac:dyDescent="0.25">
      <c r="A22" s="339" t="s">
        <v>17</v>
      </c>
      <c r="B22" s="521">
        <v>3537</v>
      </c>
      <c r="C22" s="521">
        <v>0</v>
      </c>
      <c r="D22" s="521">
        <v>201412</v>
      </c>
      <c r="E22" s="521">
        <v>233</v>
      </c>
      <c r="F22" s="521">
        <v>88366</v>
      </c>
      <c r="G22" s="521">
        <v>603</v>
      </c>
      <c r="H22" s="521">
        <v>0</v>
      </c>
      <c r="I22" s="521"/>
      <c r="J22" s="521">
        <v>12915</v>
      </c>
      <c r="K22" s="521">
        <v>43</v>
      </c>
      <c r="L22" s="521">
        <v>27484</v>
      </c>
      <c r="M22" s="521">
        <v>273</v>
      </c>
    </row>
    <row r="23" spans="1:13" x14ac:dyDescent="0.25">
      <c r="A23" s="339" t="s">
        <v>18</v>
      </c>
      <c r="B23" s="521"/>
      <c r="C23" s="521"/>
      <c r="D23" s="521">
        <v>43569</v>
      </c>
      <c r="E23" s="521">
        <v>390</v>
      </c>
      <c r="F23" s="521">
        <v>3696</v>
      </c>
      <c r="G23" s="521">
        <v>103</v>
      </c>
      <c r="H23" s="521"/>
      <c r="I23" s="521"/>
      <c r="J23" s="521">
        <v>16</v>
      </c>
      <c r="K23" s="521"/>
      <c r="L23" s="521">
        <v>360</v>
      </c>
      <c r="M23" s="521">
        <v>56</v>
      </c>
    </row>
    <row r="24" spans="1:13" x14ac:dyDescent="0.25">
      <c r="A24" s="339" t="s">
        <v>19</v>
      </c>
      <c r="B24" s="521"/>
      <c r="C24" s="521"/>
      <c r="D24" s="521">
        <v>38240</v>
      </c>
      <c r="E24" s="521">
        <v>75</v>
      </c>
      <c r="F24" s="521">
        <v>95</v>
      </c>
      <c r="G24" s="521">
        <v>0</v>
      </c>
      <c r="H24" s="521"/>
      <c r="I24" s="521"/>
      <c r="J24" s="521">
        <v>16</v>
      </c>
      <c r="K24" s="521"/>
      <c r="L24" s="521">
        <v>622</v>
      </c>
      <c r="M24" s="521">
        <v>94</v>
      </c>
    </row>
    <row r="25" spans="1:13" x14ac:dyDescent="0.25">
      <c r="A25" s="339" t="s">
        <v>20</v>
      </c>
      <c r="B25" s="521"/>
      <c r="C25" s="521"/>
      <c r="D25" s="521">
        <v>16871</v>
      </c>
      <c r="E25" s="521">
        <v>20</v>
      </c>
      <c r="F25" s="521">
        <v>1633</v>
      </c>
      <c r="G25" s="521">
        <v>0</v>
      </c>
      <c r="H25" s="521"/>
      <c r="I25" s="521"/>
      <c r="J25" s="521">
        <v>25</v>
      </c>
      <c r="K25" s="521"/>
      <c r="L25" s="521">
        <v>8</v>
      </c>
      <c r="M25" s="521">
        <v>0</v>
      </c>
    </row>
    <row r="26" spans="1:13" x14ac:dyDescent="0.25">
      <c r="A26" s="339" t="s">
        <v>21</v>
      </c>
      <c r="B26" s="521"/>
      <c r="C26" s="521"/>
      <c r="D26" s="521">
        <v>54306</v>
      </c>
      <c r="E26" s="521">
        <v>66</v>
      </c>
      <c r="F26" s="521">
        <v>2089</v>
      </c>
      <c r="G26" s="521">
        <v>11</v>
      </c>
      <c r="H26" s="521"/>
      <c r="I26" s="521"/>
      <c r="J26" s="521">
        <v>138</v>
      </c>
      <c r="K26" s="521"/>
      <c r="L26" s="521">
        <v>1172</v>
      </c>
      <c r="M26" s="521">
        <v>18</v>
      </c>
    </row>
    <row r="27" spans="1:13" x14ac:dyDescent="0.25">
      <c r="A27" s="339" t="s">
        <v>22</v>
      </c>
      <c r="B27" s="521"/>
      <c r="C27" s="521"/>
      <c r="D27" s="521">
        <v>10524</v>
      </c>
      <c r="E27" s="521">
        <v>87</v>
      </c>
      <c r="F27" s="521"/>
      <c r="G27" s="521"/>
      <c r="H27" s="521"/>
      <c r="I27" s="521"/>
      <c r="J27" s="521"/>
      <c r="K27" s="521"/>
      <c r="L27" s="521"/>
      <c r="M27" s="521"/>
    </row>
    <row r="28" spans="1:13" x14ac:dyDescent="0.25">
      <c r="A28" s="339" t="s">
        <v>23</v>
      </c>
      <c r="B28" s="521"/>
      <c r="C28" s="521"/>
      <c r="D28" s="521">
        <v>7711</v>
      </c>
      <c r="E28" s="521">
        <v>104</v>
      </c>
      <c r="F28" s="521"/>
      <c r="G28" s="521"/>
      <c r="H28" s="521"/>
      <c r="I28" s="521"/>
      <c r="J28" s="521">
        <v>0</v>
      </c>
      <c r="K28" s="521"/>
      <c r="L28" s="521"/>
      <c r="M28" s="521"/>
    </row>
    <row r="29" spans="1:13" x14ac:dyDescent="0.25">
      <c r="A29" s="339" t="s">
        <v>24</v>
      </c>
      <c r="B29" s="521"/>
      <c r="C29" s="521"/>
      <c r="D29" s="521">
        <v>6907</v>
      </c>
      <c r="E29" s="521">
        <v>82</v>
      </c>
      <c r="F29" s="521">
        <v>2</v>
      </c>
      <c r="G29" s="521">
        <v>0</v>
      </c>
      <c r="H29" s="521"/>
      <c r="I29" s="521"/>
      <c r="J29" s="521"/>
      <c r="K29" s="521"/>
      <c r="L29" s="521"/>
      <c r="M29" s="521"/>
    </row>
    <row r="30" spans="1:13" x14ac:dyDescent="0.25">
      <c r="A30" s="339" t="s">
        <v>25</v>
      </c>
      <c r="B30" s="521"/>
      <c r="C30" s="521"/>
      <c r="D30" s="521">
        <v>7706</v>
      </c>
      <c r="E30" s="521">
        <v>113</v>
      </c>
      <c r="F30" s="521"/>
      <c r="G30" s="521"/>
      <c r="H30" s="521"/>
      <c r="I30" s="521"/>
      <c r="J30" s="521">
        <v>3</v>
      </c>
      <c r="K30" s="521"/>
      <c r="L30" s="521"/>
      <c r="M30" s="521"/>
    </row>
    <row r="31" spans="1:13" x14ac:dyDescent="0.25">
      <c r="A31" s="339" t="s">
        <v>26</v>
      </c>
      <c r="B31" s="521">
        <v>21287</v>
      </c>
      <c r="C31" s="521">
        <v>0</v>
      </c>
      <c r="D31" s="521">
        <v>453921</v>
      </c>
      <c r="E31" s="521">
        <v>3026</v>
      </c>
      <c r="F31" s="521">
        <v>67100</v>
      </c>
      <c r="G31" s="521">
        <v>945</v>
      </c>
      <c r="H31" s="521">
        <v>0</v>
      </c>
      <c r="I31" s="521"/>
      <c r="J31" s="521">
        <v>1238</v>
      </c>
      <c r="K31" s="521"/>
      <c r="L31" s="521">
        <v>10065</v>
      </c>
      <c r="M31" s="521">
        <v>1293</v>
      </c>
    </row>
    <row r="32" spans="1:13" x14ac:dyDescent="0.25">
      <c r="A32" s="339" t="s">
        <v>27</v>
      </c>
      <c r="B32" s="521"/>
      <c r="C32" s="521"/>
      <c r="D32" s="521">
        <v>13300</v>
      </c>
      <c r="E32" s="521">
        <v>20</v>
      </c>
      <c r="F32" s="521">
        <v>423</v>
      </c>
      <c r="G32" s="521">
        <v>0</v>
      </c>
      <c r="H32" s="521"/>
      <c r="I32" s="521"/>
      <c r="J32" s="521">
        <v>7</v>
      </c>
      <c r="K32" s="521"/>
      <c r="L32" s="521">
        <v>248</v>
      </c>
      <c r="M32" s="521">
        <v>0</v>
      </c>
    </row>
    <row r="33" spans="1:14" x14ac:dyDescent="0.25">
      <c r="A33" s="339" t="s">
        <v>45</v>
      </c>
      <c r="B33" s="521"/>
      <c r="C33" s="521"/>
      <c r="D33" s="521">
        <v>24175</v>
      </c>
      <c r="E33" s="521">
        <v>50</v>
      </c>
      <c r="F33" s="521">
        <v>2319</v>
      </c>
      <c r="G33" s="521">
        <v>0</v>
      </c>
      <c r="H33" s="521"/>
      <c r="I33" s="521"/>
      <c r="J33" s="521">
        <v>1</v>
      </c>
      <c r="K33" s="521"/>
      <c r="L33" s="521"/>
      <c r="M33" s="521"/>
    </row>
    <row r="34" spans="1:14" x14ac:dyDescent="0.25">
      <c r="A34" s="339" t="s">
        <v>29</v>
      </c>
      <c r="B34" s="521"/>
      <c r="C34" s="521"/>
      <c r="D34" s="521">
        <v>8173</v>
      </c>
      <c r="E34" s="521">
        <v>107</v>
      </c>
      <c r="F34" s="521"/>
      <c r="G34" s="521"/>
      <c r="H34" s="521"/>
      <c r="I34" s="521"/>
      <c r="J34" s="521">
        <v>1</v>
      </c>
      <c r="K34" s="521"/>
      <c r="L34" s="521"/>
      <c r="M34" s="521"/>
    </row>
    <row r="35" spans="1:14" x14ac:dyDescent="0.25">
      <c r="A35" s="339" t="s">
        <v>30</v>
      </c>
      <c r="B35" s="521"/>
      <c r="C35" s="521"/>
      <c r="D35" s="521">
        <v>59691</v>
      </c>
      <c r="E35" s="521">
        <v>401</v>
      </c>
      <c r="F35" s="521">
        <v>455</v>
      </c>
      <c r="G35" s="521">
        <v>0</v>
      </c>
      <c r="H35" s="521"/>
      <c r="I35" s="521"/>
      <c r="J35" s="521">
        <v>63</v>
      </c>
      <c r="K35" s="521"/>
      <c r="L35" s="521">
        <v>720</v>
      </c>
      <c r="M35" s="521">
        <v>241</v>
      </c>
    </row>
    <row r="36" spans="1:14" ht="15.75" thickBot="1" x14ac:dyDescent="0.3">
      <c r="A36" s="340" t="s">
        <v>31</v>
      </c>
      <c r="B36" s="522"/>
      <c r="C36" s="522"/>
      <c r="D36" s="522">
        <v>5761</v>
      </c>
      <c r="E36" s="522">
        <v>60</v>
      </c>
      <c r="F36" s="522"/>
      <c r="G36" s="522"/>
      <c r="H36" s="522"/>
      <c r="I36" s="522"/>
      <c r="J36" s="522"/>
      <c r="K36" s="522"/>
      <c r="L36" s="522"/>
      <c r="M36" s="522"/>
    </row>
    <row r="37" spans="1:14" ht="15.75" thickBot="1" x14ac:dyDescent="0.3">
      <c r="A37" s="337" t="s">
        <v>41</v>
      </c>
      <c r="B37" s="341">
        <f>SUM(B13:B36)</f>
        <v>24824</v>
      </c>
      <c r="C37" s="341">
        <f>SUM(C13:C36)</f>
        <v>0</v>
      </c>
      <c r="D37" s="341">
        <f t="shared" ref="D37:M37" si="0">SUM(D13:D36)</f>
        <v>1146889</v>
      </c>
      <c r="E37" s="341">
        <f t="shared" si="0"/>
        <v>5741</v>
      </c>
      <c r="F37" s="341">
        <f>SUM(F13:F36)</f>
        <v>168546</v>
      </c>
      <c r="G37" s="341">
        <f t="shared" si="0"/>
        <v>1688</v>
      </c>
      <c r="H37" s="341">
        <f t="shared" si="0"/>
        <v>107280</v>
      </c>
      <c r="I37" s="341">
        <f t="shared" si="0"/>
        <v>176</v>
      </c>
      <c r="J37" s="341">
        <f t="shared" si="0"/>
        <v>14651</v>
      </c>
      <c r="K37" s="341">
        <f t="shared" si="0"/>
        <v>43</v>
      </c>
      <c r="L37" s="341">
        <f t="shared" si="0"/>
        <v>42671</v>
      </c>
      <c r="M37" s="341">
        <f t="shared" si="0"/>
        <v>2038</v>
      </c>
    </row>
    <row r="38" spans="1:14" ht="15.75" thickBot="1" x14ac:dyDescent="0.3">
      <c r="B38" s="593">
        <f>SUM(B37:C37)</f>
        <v>24824</v>
      </c>
      <c r="C38" s="593"/>
      <c r="D38" s="593">
        <f>SUM(D37:E37)</f>
        <v>1152630</v>
      </c>
      <c r="E38" s="593"/>
      <c r="F38" s="593">
        <f>SUM(F37:G37)</f>
        <v>170234</v>
      </c>
      <c r="G38" s="593"/>
      <c r="H38" s="593">
        <f>SUM(H37:I37)</f>
        <v>107456</v>
      </c>
      <c r="I38" s="593"/>
      <c r="J38" s="593">
        <f>SUM(J37:K37)</f>
        <v>14694</v>
      </c>
      <c r="K38" s="593"/>
      <c r="L38" s="593">
        <f>SUM(L37:M37)</f>
        <v>44709</v>
      </c>
      <c r="M38" s="593"/>
    </row>
    <row r="39" spans="1:14" ht="15.75" thickBot="1" x14ac:dyDescent="0.3">
      <c r="A39" s="1"/>
      <c r="B39" s="1"/>
    </row>
    <row r="40" spans="1:14" ht="15.75" thickBot="1" x14ac:dyDescent="0.3">
      <c r="A40" s="447" t="s">
        <v>32</v>
      </c>
      <c r="B40" s="448">
        <f>SUM(B37,D37,F37,H37,J37,L37)</f>
        <v>1504861</v>
      </c>
    </row>
    <row r="41" spans="1:14" ht="15.75" thickBot="1" x14ac:dyDescent="0.3">
      <c r="A41" s="447" t="s">
        <v>49</v>
      </c>
      <c r="B41" s="448">
        <f>SUM(C37,E37,G37,I37,K37,M37)</f>
        <v>9686</v>
      </c>
    </row>
    <row r="42" spans="1:14" ht="15.75" thickBot="1" x14ac:dyDescent="0.3">
      <c r="A42" s="447" t="s">
        <v>50</v>
      </c>
      <c r="B42" s="448">
        <f>SUM(B40:B41)</f>
        <v>1514547</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1.6495875698818694E-2</v>
      </c>
      <c r="C46" s="220">
        <f>C37/B41</f>
        <v>0</v>
      </c>
      <c r="D46" s="220">
        <f>D37/B40</f>
        <v>0.76212288045208165</v>
      </c>
      <c r="E46" s="220">
        <f>E37/B41</f>
        <v>0.59271112946520754</v>
      </c>
      <c r="F46" s="220">
        <f>F37/B40</f>
        <v>0.11200104195669899</v>
      </c>
      <c r="G46" s="220">
        <f>G37/B41</f>
        <v>0.17427214536444352</v>
      </c>
      <c r="H46" s="220">
        <f>H37/B40</f>
        <v>7.1288976191156525E-2</v>
      </c>
      <c r="I46" s="220">
        <f>I37/B41</f>
        <v>1.8170555440842454E-2</v>
      </c>
      <c r="J46" s="220">
        <f>J37/B40</f>
        <v>9.7357829061953238E-3</v>
      </c>
      <c r="K46" s="220">
        <f>K37/B41</f>
        <v>4.4393970679330996E-3</v>
      </c>
      <c r="L46" s="220">
        <f>L37/B40</f>
        <v>2.8355442795048844E-2</v>
      </c>
      <c r="M46" s="220">
        <f>M37/B41</f>
        <v>0.2104067726615734</v>
      </c>
    </row>
    <row r="47" spans="1:14" ht="30.75" thickBot="1" x14ac:dyDescent="0.3">
      <c r="A47" s="221" t="s">
        <v>103</v>
      </c>
      <c r="B47" s="595">
        <f>B38/B42</f>
        <v>1.6390379433586413E-2</v>
      </c>
      <c r="C47" s="595"/>
      <c r="D47" s="595">
        <f>D38/B42</f>
        <v>0.76103943951557795</v>
      </c>
      <c r="E47" s="595"/>
      <c r="F47" s="595">
        <f>F38/B42</f>
        <v>0.11239928506675594</v>
      </c>
      <c r="G47" s="595"/>
      <c r="H47" s="595">
        <f>H38/B42</f>
        <v>7.0949267338682787E-2</v>
      </c>
      <c r="I47" s="595"/>
      <c r="J47" s="595">
        <f>J38/B42</f>
        <v>9.7019108683982728E-3</v>
      </c>
      <c r="K47" s="595"/>
      <c r="L47" s="595">
        <f>L38/B42</f>
        <v>2.9519717776998668E-2</v>
      </c>
      <c r="M47" s="595"/>
      <c r="N47" s="445"/>
    </row>
  </sheetData>
  <mergeCells count="24">
    <mergeCell ref="L47:M47"/>
    <mergeCell ref="B44:C44"/>
    <mergeCell ref="D44:E44"/>
    <mergeCell ref="F44:G44"/>
    <mergeCell ref="H44:I44"/>
    <mergeCell ref="J44:K44"/>
    <mergeCell ref="L44:M44"/>
    <mergeCell ref="B47:C47"/>
    <mergeCell ref="D47:E47"/>
    <mergeCell ref="F47:G47"/>
    <mergeCell ref="H47:I47"/>
    <mergeCell ref="J47:K47"/>
    <mergeCell ref="L38:M38"/>
    <mergeCell ref="B11:C11"/>
    <mergeCell ref="D11:E11"/>
    <mergeCell ref="F11:G11"/>
    <mergeCell ref="H11:I11"/>
    <mergeCell ref="J11:K11"/>
    <mergeCell ref="L11:M11"/>
    <mergeCell ref="B38:C38"/>
    <mergeCell ref="D38:E38"/>
    <mergeCell ref="F38:G38"/>
    <mergeCell ref="H38:I38"/>
    <mergeCell ref="J38:K38"/>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07-2023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2023-08-17T17:35:31Z</dcterms:modified>
</cp:coreProperties>
</file>