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6. ATENCION USUARIO\2023\8. Agosto\"/>
    </mc:Choice>
  </mc:AlternateContent>
  <bookViews>
    <workbookView xWindow="0" yWindow="0" windowWidth="19200" windowHeight="10995" tabRatio="909"/>
  </bookViews>
  <sheets>
    <sheet name="Indice" sheetId="3" r:id="rId1"/>
    <sheet name="Requerimientos Agosto_2023" sheetId="4" r:id="rId2"/>
    <sheet name="Historico Gob.ec" sheetId="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57" i="5" l="1"/>
  <c r="Q14" i="5"/>
  <c r="Q15" i="5"/>
  <c r="Q16" i="5"/>
  <c r="Q13" i="5"/>
  <c r="O18" i="5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170" i="4"/>
  <c r="O57" i="5"/>
  <c r="O58" i="5"/>
  <c r="N59" i="5"/>
  <c r="O56" i="5" s="1"/>
  <c r="M56" i="5"/>
  <c r="M57" i="5"/>
  <c r="M58" i="5"/>
  <c r="L59" i="5"/>
  <c r="M55" i="5" s="1"/>
  <c r="M59" i="5" s="1"/>
  <c r="M14" i="5"/>
  <c r="M16" i="5"/>
  <c r="M17" i="5"/>
  <c r="M18" i="5"/>
  <c r="M13" i="5"/>
  <c r="F109" i="5"/>
  <c r="J59" i="5"/>
  <c r="K56" i="5" s="1"/>
  <c r="I56" i="5"/>
  <c r="I57" i="5"/>
  <c r="H59" i="5"/>
  <c r="I58" i="5" s="1"/>
  <c r="I16" i="5"/>
  <c r="I17" i="5"/>
  <c r="I18" i="5"/>
  <c r="N93" i="5"/>
  <c r="N135" i="5"/>
  <c r="C85" i="5"/>
  <c r="C84" i="5"/>
  <c r="E57" i="5"/>
  <c r="E58" i="5"/>
  <c r="D59" i="5"/>
  <c r="E55" i="5" s="1"/>
  <c r="B59" i="5"/>
  <c r="C58" i="5"/>
  <c r="C46" i="4"/>
  <c r="D45" i="4"/>
  <c r="C138" i="5"/>
  <c r="N138" i="5" s="1"/>
  <c r="D138" i="5"/>
  <c r="E138" i="5"/>
  <c r="G138" i="5"/>
  <c r="H138" i="5"/>
  <c r="I138" i="5"/>
  <c r="J138" i="5"/>
  <c r="K138" i="5"/>
  <c r="L138" i="5"/>
  <c r="M138" i="5"/>
  <c r="B138" i="5"/>
  <c r="N132" i="5"/>
  <c r="O132" i="5" s="1"/>
  <c r="N103" i="5"/>
  <c r="N104" i="5"/>
  <c r="N105" i="5"/>
  <c r="N106" i="5"/>
  <c r="N107" i="5"/>
  <c r="N108" i="5"/>
  <c r="N109" i="5"/>
  <c r="O109" i="5" s="1"/>
  <c r="N110" i="5"/>
  <c r="N111" i="5"/>
  <c r="N112" i="5"/>
  <c r="N113" i="5"/>
  <c r="N114" i="5"/>
  <c r="N115" i="5"/>
  <c r="O115" i="5" s="1"/>
  <c r="N116" i="5"/>
  <c r="N117" i="5"/>
  <c r="O117" i="5" s="1"/>
  <c r="N118" i="5"/>
  <c r="O118" i="5" s="1"/>
  <c r="N119" i="5"/>
  <c r="N120" i="5"/>
  <c r="N121" i="5"/>
  <c r="N122" i="5"/>
  <c r="N123" i="5"/>
  <c r="O123" i="5" s="1"/>
  <c r="N124" i="5"/>
  <c r="N125" i="5"/>
  <c r="O125" i="5" s="1"/>
  <c r="N126" i="5"/>
  <c r="N127" i="5"/>
  <c r="N128" i="5"/>
  <c r="N129" i="5"/>
  <c r="N130" i="5"/>
  <c r="N131" i="5"/>
  <c r="O131" i="5" s="1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N241" i="4"/>
  <c r="M241" i="4"/>
  <c r="L241" i="4"/>
  <c r="K241" i="4"/>
  <c r="J241" i="4"/>
  <c r="I241" i="4"/>
  <c r="H241" i="4"/>
  <c r="G241" i="4"/>
  <c r="F241" i="4"/>
  <c r="E241" i="4"/>
  <c r="D241" i="4"/>
  <c r="C241" i="4"/>
  <c r="O241" i="4" s="1"/>
  <c r="O240" i="4"/>
  <c r="O282" i="4"/>
  <c r="O286" i="4" s="1"/>
  <c r="O289" i="4" s="1"/>
  <c r="M97" i="5"/>
  <c r="L97" i="5"/>
  <c r="K97" i="5"/>
  <c r="J97" i="5"/>
  <c r="I97" i="5"/>
  <c r="H97" i="5"/>
  <c r="G97" i="5"/>
  <c r="F97" i="5"/>
  <c r="E97" i="5"/>
  <c r="D97" i="5"/>
  <c r="C97" i="5"/>
  <c r="B97" i="5"/>
  <c r="N97" i="5" s="1"/>
  <c r="Y59" i="5"/>
  <c r="X59" i="5"/>
  <c r="W59" i="5"/>
  <c r="V59" i="5"/>
  <c r="U59" i="5"/>
  <c r="T59" i="5"/>
  <c r="S59" i="5"/>
  <c r="R59" i="5"/>
  <c r="P59" i="5"/>
  <c r="Q56" i="5" s="1"/>
  <c r="F59" i="5"/>
  <c r="G56" i="5" s="1"/>
  <c r="C57" i="5"/>
  <c r="Z57" i="5"/>
  <c r="Z56" i="5"/>
  <c r="C56" i="5"/>
  <c r="Z55" i="5"/>
  <c r="Z59" i="5" s="1"/>
  <c r="AA55" i="5" s="1"/>
  <c r="C55" i="5"/>
  <c r="C59" i="5" s="1"/>
  <c r="Y19" i="5"/>
  <c r="X19" i="5"/>
  <c r="W19" i="5"/>
  <c r="V19" i="5"/>
  <c r="U19" i="5"/>
  <c r="T19" i="5"/>
  <c r="S19" i="5"/>
  <c r="R19" i="5"/>
  <c r="P19" i="5"/>
  <c r="Q17" i="5" s="1"/>
  <c r="N19" i="5"/>
  <c r="O13" i="5" s="1"/>
  <c r="L19" i="5"/>
  <c r="M15" i="5" s="1"/>
  <c r="M19" i="5" s="1"/>
  <c r="J19" i="5"/>
  <c r="K14" i="5" s="1"/>
  <c r="H19" i="5"/>
  <c r="I13" i="5" s="1"/>
  <c r="F19" i="5"/>
  <c r="G17" i="5" s="1"/>
  <c r="D19" i="5"/>
  <c r="E13" i="5" s="1"/>
  <c r="B19" i="5"/>
  <c r="C17" i="5" s="1"/>
  <c r="Z18" i="5"/>
  <c r="Z17" i="5"/>
  <c r="Z16" i="5"/>
  <c r="Z15" i="5"/>
  <c r="Z14" i="5"/>
  <c r="Z13" i="5"/>
  <c r="Z19" i="5" s="1"/>
  <c r="M286" i="4"/>
  <c r="M289" i="4" s="1"/>
  <c r="L286" i="4"/>
  <c r="L289" i="4"/>
  <c r="K286" i="4"/>
  <c r="K289" i="4"/>
  <c r="J286" i="4"/>
  <c r="J289" i="4"/>
  <c r="I286" i="4"/>
  <c r="I289" i="4" s="1"/>
  <c r="H286" i="4"/>
  <c r="H289" i="4"/>
  <c r="G286" i="4"/>
  <c r="G289" i="4"/>
  <c r="F286" i="4"/>
  <c r="F289" i="4"/>
  <c r="E286" i="4"/>
  <c r="E289" i="4" s="1"/>
  <c r="D286" i="4"/>
  <c r="D289" i="4"/>
  <c r="C286" i="4"/>
  <c r="C289" i="4"/>
  <c r="N249" i="4"/>
  <c r="M249" i="4"/>
  <c r="L249" i="4"/>
  <c r="K249" i="4"/>
  <c r="J249" i="4"/>
  <c r="I249" i="4"/>
  <c r="H249" i="4"/>
  <c r="G249" i="4"/>
  <c r="F249" i="4"/>
  <c r="E249" i="4"/>
  <c r="D249" i="4"/>
  <c r="O249" i="4" s="1"/>
  <c r="P282" i="4" s="1"/>
  <c r="P286" i="4" s="1"/>
  <c r="P289" i="4" s="1"/>
  <c r="C249" i="4"/>
  <c r="O248" i="4"/>
  <c r="C233" i="4"/>
  <c r="C227" i="4"/>
  <c r="C221" i="4"/>
  <c r="G51" i="4"/>
  <c r="H46" i="4" s="1"/>
  <c r="H50" i="4"/>
  <c r="D44" i="4"/>
  <c r="C17" i="4"/>
  <c r="D15" i="4"/>
  <c r="E15" i="5"/>
  <c r="E16" i="5"/>
  <c r="G16" i="5"/>
  <c r="G14" i="5"/>
  <c r="G57" i="5"/>
  <c r="G58" i="5"/>
  <c r="G55" i="5"/>
  <c r="G59" i="5" s="1"/>
  <c r="N102" i="5"/>
  <c r="O102" i="5" s="1"/>
  <c r="C14" i="5"/>
  <c r="N286" i="4"/>
  <c r="N289" i="4"/>
  <c r="H44" i="4"/>
  <c r="H45" i="4"/>
  <c r="H48" i="4"/>
  <c r="H43" i="4"/>
  <c r="D42" i="4"/>
  <c r="D43" i="4"/>
  <c r="D46" i="4" s="1"/>
  <c r="D11" i="4"/>
  <c r="D12" i="4"/>
  <c r="D13" i="4"/>
  <c r="D17" i="4" s="1"/>
  <c r="D14" i="4"/>
  <c r="D16" i="4"/>
  <c r="O90" i="5" l="1"/>
  <c r="O89" i="5"/>
  <c r="AA56" i="5"/>
  <c r="AA59" i="5" s="1"/>
  <c r="O128" i="5"/>
  <c r="O103" i="5"/>
  <c r="O135" i="5"/>
  <c r="O134" i="5"/>
  <c r="O136" i="5"/>
  <c r="O121" i="5"/>
  <c r="O108" i="5"/>
  <c r="O110" i="5"/>
  <c r="O127" i="5"/>
  <c r="O119" i="5"/>
  <c r="O111" i="5"/>
  <c r="O133" i="5"/>
  <c r="O116" i="5"/>
  <c r="O120" i="5"/>
  <c r="O105" i="5"/>
  <c r="O137" i="5"/>
  <c r="O104" i="5"/>
  <c r="O112" i="5"/>
  <c r="O113" i="5"/>
  <c r="O124" i="5"/>
  <c r="O106" i="5"/>
  <c r="O126" i="5"/>
  <c r="AA57" i="5"/>
  <c r="O95" i="5"/>
  <c r="O86" i="5"/>
  <c r="O130" i="5"/>
  <c r="O122" i="5"/>
  <c r="O114" i="5"/>
  <c r="O83" i="5"/>
  <c r="O84" i="5"/>
  <c r="O88" i="5"/>
  <c r="O91" i="5"/>
  <c r="O92" i="5"/>
  <c r="AA17" i="5"/>
  <c r="AA13" i="5"/>
  <c r="AA16" i="5"/>
  <c r="AA15" i="5"/>
  <c r="AA18" i="5"/>
  <c r="AA14" i="5"/>
  <c r="I19" i="5"/>
  <c r="O87" i="5"/>
  <c r="O107" i="5"/>
  <c r="O94" i="5"/>
  <c r="O85" i="5"/>
  <c r="O129" i="5"/>
  <c r="O93" i="5"/>
  <c r="E19" i="5"/>
  <c r="O96" i="5"/>
  <c r="K55" i="5"/>
  <c r="K59" i="5" s="1"/>
  <c r="O17" i="5"/>
  <c r="C18" i="5"/>
  <c r="E14" i="5"/>
  <c r="E56" i="5"/>
  <c r="E59" i="5" s="1"/>
  <c r="K13" i="5"/>
  <c r="K58" i="5"/>
  <c r="O16" i="5"/>
  <c r="H49" i="4"/>
  <c r="G18" i="5"/>
  <c r="E18" i="5"/>
  <c r="I15" i="5"/>
  <c r="K18" i="5"/>
  <c r="K57" i="5"/>
  <c r="O15" i="5"/>
  <c r="Q55" i="5"/>
  <c r="Q59" i="5" s="1"/>
  <c r="H42" i="4"/>
  <c r="H51" i="4" s="1"/>
  <c r="G15" i="5"/>
  <c r="E17" i="5"/>
  <c r="I14" i="5"/>
  <c r="K17" i="5"/>
  <c r="O55" i="5"/>
  <c r="O59" i="5" s="1"/>
  <c r="O14" i="5"/>
  <c r="O19" i="5" s="1"/>
  <c r="Q58" i="5"/>
  <c r="C13" i="5"/>
  <c r="K16" i="5"/>
  <c r="H47" i="4"/>
  <c r="C16" i="5"/>
  <c r="G13" i="5"/>
  <c r="I55" i="5"/>
  <c r="I59" i="5" s="1"/>
  <c r="K15" i="5"/>
  <c r="Q18" i="5"/>
  <c r="Q19" i="5" s="1"/>
  <c r="C15" i="5"/>
  <c r="K19" i="5" l="1"/>
  <c r="G19" i="5"/>
  <c r="C19" i="5"/>
  <c r="O97" i="5"/>
  <c r="AA19" i="5"/>
</calcChain>
</file>

<file path=xl/sharedStrings.xml><?xml version="1.0" encoding="utf-8"?>
<sst xmlns="http://schemas.openxmlformats.org/spreadsheetml/2006/main" count="527" uniqueCount="185">
  <si>
    <t>Servicio de Telecomunicaciones</t>
  </si>
  <si>
    <t>Operador de Telecomunicaciones</t>
  </si>
  <si>
    <t>No</t>
  </si>
  <si>
    <t>Servicio Acceso a Internet</t>
  </si>
  <si>
    <t>Megadatos - Netlife</t>
  </si>
  <si>
    <t>Plataforma Virtual GOB.EC</t>
  </si>
  <si>
    <t>Telefonía Celular</t>
  </si>
  <si>
    <t>Movistar - Otecel S.A.</t>
  </si>
  <si>
    <t>Servicio de Telefonía Fija</t>
  </si>
  <si>
    <t>Cnt Ep</t>
  </si>
  <si>
    <t>Sí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</si>
  <si>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</si>
  <si>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</si>
  <si>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</si>
  <si>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</si>
  <si>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</si>
  <si>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</si>
  <si>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Atencion Presencial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</si>
  <si>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</si>
  <si>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</si>
  <si>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</si>
  <si>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</si>
  <si>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</si>
  <si>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</si>
  <si>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</si>
  <si>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</si>
  <si>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</si>
  <si>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</si>
  <si>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</si>
  <si>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</si>
  <si>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</si>
  <si>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</si>
  <si>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</si>
  <si>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</si>
  <si>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</si>
  <si>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</si>
  <si>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</si>
  <si>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</si>
  <si>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</si>
  <si>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Operador / Categoria de Reclamo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</si>
  <si>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</si>
  <si>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</si>
  <si>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</si>
  <si>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</si>
  <si>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REQUERIMIENTOS ATENDIDOS A PERSONAS VULNERABLES</t>
  </si>
  <si>
    <t>RECLAMOS PERSONAS ADULTAS MAYORES</t>
  </si>
  <si>
    <t>RECLAMOS PERSONAS CON DISCAPACIDAD</t>
  </si>
  <si>
    <t>CANAL DE ATENCIÓN</t>
  </si>
  <si>
    <t>REQUERIMIENTOS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</si>
  <si>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</si>
  <si>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</si>
  <si>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</si>
  <si>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</si>
  <si>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</si>
  <si>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</si>
  <si>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</si>
  <si>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</si>
  <si>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</si>
  <si>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</si>
  <si>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</si>
  <si>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</si>
  <si>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</si>
  <si>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Denuncia</t>
  </si>
  <si>
    <t>Información</t>
  </si>
  <si>
    <t>Reclamo</t>
  </si>
  <si>
    <t>Sugerencia</t>
  </si>
  <si>
    <t>EVOLUCION MENSUAL DE REQUERIMIENTOS AÑO 2022</t>
  </si>
  <si>
    <t>MESES AÑO 2022</t>
  </si>
  <si>
    <t>Requerimientos Plataforma GOB.EC
(Reclamos, denuncias, solicitudes de información)</t>
  </si>
  <si>
    <t>HISTÓRICO DE REQUERIMIENTOS</t>
  </si>
  <si>
    <t>REQUERIMIENTOS HISTÓRICOS</t>
  </si>
  <si>
    <t>AÑOS</t>
  </si>
  <si>
    <t>REQUERIMIENTOS TOTALES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</si>
  <si>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</si>
  <si>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</si>
  <si>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</si>
  <si>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</si>
  <si>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</si>
  <si>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</si>
  <si>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</si>
  <si>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</si>
  <si>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</si>
  <si>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</si>
  <si>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</si>
  <si>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</si>
  <si>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</si>
  <si>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</si>
  <si>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</si>
  <si>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</si>
  <si>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</si>
  <si>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</si>
  <si>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</si>
  <si>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</si>
  <si>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</si>
  <si>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</si>
  <si>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</si>
  <si>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</si>
  <si>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</si>
  <si>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</si>
  <si>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</si>
  <si>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</si>
  <si>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</si>
  <si>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</si>
  <si>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</si>
  <si>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</si>
  <si>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</si>
  <si>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HISTORICO DE RECLAMOS TOTALES  POR SERVICIOS DE TELECOMUNICACIONES PLATAFORMA GOB.EC AÑO 2022</t>
  </si>
  <si>
    <t>REQUERIMIENTOS OPERADORES Y CATEGORIAS DE RECLAMOS</t>
  </si>
  <si>
    <t>DirecTV</t>
  </si>
  <si>
    <t>Telefonía Móvil</t>
  </si>
  <si>
    <t>Grupo TV Cable</t>
  </si>
  <si>
    <t>Servicio de Información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</si>
  <si>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</si>
  <si>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</si>
  <si>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</si>
  <si>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</si>
  <si>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</si>
  <si>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</si>
  <si>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EVOLUCION MENSUAL DE REQUERIMIENTOS AÑO 2023</t>
  </si>
  <si>
    <t>REQUERIMIENTOS POR SERVICIOS DE TELECOMUNICACIONES PLATAFORMA GOB.EC AÑO 2023</t>
  </si>
  <si>
    <t>Mes: Enero a Diciembre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</si>
  <si>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</si>
  <si>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</si>
  <si>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</si>
  <si>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</si>
  <si>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</si>
  <si>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</si>
  <si>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</si>
  <si>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</si>
  <si>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</si>
  <si>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</si>
  <si>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</si>
  <si>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</si>
  <si>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</si>
  <si>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</si>
  <si>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>MESES 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</si>
  <si>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</si>
  <si>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</si>
  <si>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</si>
  <si>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</si>
  <si>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</si>
  <si>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CNT</t>
  </si>
  <si>
    <t>Cable Unión - AlfaTV</t>
  </si>
  <si>
    <t>Reclamos Técnicos. Inconvenientes de intermitencia</t>
  </si>
  <si>
    <t>Reclamos Contractuales. Contratos no suscritos y/o no solicitados por un usuario</t>
  </si>
  <si>
    <t>Reclamos Contractuales. Terminación del Contrato</t>
  </si>
  <si>
    <t>Reclamos de Facturación. Cobro de valores diferentes al pactado en el contrato</t>
  </si>
  <si>
    <t>Reclamos de Facturación. Cobro por servicios finalizados</t>
  </si>
  <si>
    <t>Reclamos de Facturación. Débitos injustificados en cuenta bancaria o tarjeta de crédito</t>
  </si>
  <si>
    <t>Reclamos Técnicos. Inconvenientes de cobertura</t>
  </si>
  <si>
    <t>Reclamos Técnicos. Inconvenientes de velocidad de internet</t>
  </si>
  <si>
    <t>Reclamos Contractuales. Inconvenientes en planes o cambios en servicios ofertados</t>
  </si>
  <si>
    <t>Reclamos Contractuales. Tiempo de permanencia mínima en el contrato</t>
  </si>
  <si>
    <t>Reclamos de Facturación. Cobro por servicios no proporcionados</t>
  </si>
  <si>
    <t>Reclamos de Facturación. Cobro por servicios no solicitados</t>
  </si>
  <si>
    <t>Reclamos Técnicos. Inconvenientes de cortes de servicio</t>
  </si>
  <si>
    <t>Reclamos Contractuales. Bono de Permanencia o Fidelidad</t>
  </si>
  <si>
    <t>Reclamos Técnicos. Bloqueo de equipo telefónico</t>
  </si>
  <si>
    <t>Reclamos Técnicos. Bloqueo de simcard</t>
  </si>
  <si>
    <t>Reclamos Técnicos. Robo o hurto de equipos telefónicos</t>
  </si>
  <si>
    <t>Reclamos Contractuales. Información (apoyo procesos de Coactiva)</t>
  </si>
  <si>
    <t>Reclamos de Facturación. Doble facturación</t>
  </si>
  <si>
    <t>Reclamos Técnicos. Liberación de equipo telefónico</t>
  </si>
  <si>
    <t>Reclamos Técnicos. Portabilidad Numérica – Cambio a otro operador</t>
  </si>
  <si>
    <t>Reclamos Técnicos. Llamadas uso indebido</t>
  </si>
  <si>
    <t>Opticom - Dynacom</t>
  </si>
  <si>
    <t>Directv</t>
  </si>
  <si>
    <t>Otros operadores</t>
  </si>
  <si>
    <t>Sin reclamos</t>
  </si>
  <si>
    <t>Otros operadores de TF</t>
  </si>
  <si>
    <t xml:space="preserve"> Operador de Telecomunicaciones Total</t>
  </si>
  <si>
    <t xml:space="preserve">Otros Operadores </t>
  </si>
  <si>
    <t>Saitel</t>
  </si>
  <si>
    <r>
      <t>Fecha de publicación</t>
    </r>
    <r>
      <rPr>
        <sz val="11"/>
        <color indexed="63"/>
        <rFont val="Arial"/>
        <family val="2"/>
      </rPr>
      <t>: Agosto 2023</t>
    </r>
  </si>
  <si>
    <t>Mes: Agosto 2023</t>
  </si>
  <si>
    <t>Reclamos Técnicos. Homologación de equipos</t>
  </si>
  <si>
    <t>Reclamos Técnicos. Inconvenientes de coberturaInconvenientes en planes o cambios en servicios ofertados</t>
  </si>
  <si>
    <t>Reclamos Contractuales. Cobro por servicios no proporcionadosTerminación del Contrato</t>
  </si>
  <si>
    <t>Reclamos Técnicos. Débitos injustificados en cuenta bancaria o tarjeta de crédito</t>
  </si>
  <si>
    <t>Reclamos de Facturación. Cobro por servicios no proporcionadosInformación (apoyo procesos de Coactiva)</t>
  </si>
  <si>
    <t>Reclamos de Facturación. Cobro por servicios no proporcionadosTerminación del Contrato</t>
  </si>
  <si>
    <t>Reclamos de Facturación. Doble facturaciónTerminación del Contrato</t>
  </si>
  <si>
    <t>Reclamos Contractuales. Cobro por servicios finalizadosTerminación del Contrato</t>
  </si>
  <si>
    <t>Reclamos Contractuales. Débitos injustificados en cuenta bancaria o tarjeta de créditoBono de Permanencia o Fidelidad</t>
  </si>
  <si>
    <t>2023 (Hasta Agosto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</si>
</sst>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499984740745262"/>
        <bgColor theme="4" tint="0.79998168889431442"/>
      </patternFill>
    </fill>
    <fill>
      <patternFill patternType="solid">
        <fgColor theme="7" tint="-0.249977111117893"/>
        <bgColor theme="4" tint="0.79998168889431442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205">
    <xf numFmtId="0" fontId="0" fillId="0" borderId="0" xfId="0"/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6" fillId="2" borderId="1" xfId="3" applyFill="1" applyBorder="1"/>
    <xf numFmtId="0" fontId="6" fillId="2" borderId="2" xfId="3" applyFill="1" applyBorder="1"/>
    <xf numFmtId="0" fontId="6" fillId="3" borderId="3" xfId="3" applyFill="1" applyBorder="1"/>
    <xf numFmtId="0" fontId="10" fillId="3" borderId="0" xfId="3" applyFont="1" applyFill="1" applyBorder="1"/>
    <xf numFmtId="0" fontId="6" fillId="3" borderId="0" xfId="3" applyFill="1" applyBorder="1"/>
    <xf numFmtId="0" fontId="7" fillId="3" borderId="0" xfId="3" applyFont="1" applyFill="1" applyBorder="1"/>
    <xf numFmtId="0" fontId="11" fillId="3" borderId="0" xfId="3" applyFont="1" applyFill="1" applyBorder="1"/>
    <xf numFmtId="0" fontId="6" fillId="4" borderId="4" xfId="3" applyFill="1" applyBorder="1"/>
    <xf numFmtId="0" fontId="1" fillId="4" borderId="1" xfId="3" applyFont="1" applyFill="1" applyBorder="1"/>
    <xf numFmtId="0" fontId="6" fillId="4" borderId="1" xfId="3" applyFill="1" applyBorder="1"/>
    <xf numFmtId="0" fontId="6" fillId="4" borderId="3" xfId="3" applyFill="1" applyBorder="1"/>
    <xf numFmtId="0" fontId="12" fillId="4" borderId="0" xfId="3" applyFont="1" applyFill="1" applyBorder="1"/>
    <xf numFmtId="0" fontId="6" fillId="4" borderId="0" xfId="3" applyFill="1" applyBorder="1"/>
    <xf numFmtId="0" fontId="6" fillId="4" borderId="5" xfId="3" applyFill="1" applyBorder="1"/>
    <xf numFmtId="0" fontId="6" fillId="4" borderId="6" xfId="3" applyFill="1" applyBorder="1"/>
    <xf numFmtId="0" fontId="12" fillId="4" borderId="7" xfId="3" applyFont="1" applyFill="1" applyBorder="1"/>
    <xf numFmtId="0" fontId="6" fillId="4" borderId="7" xfId="3" applyFill="1" applyBorder="1"/>
    <xf numFmtId="0" fontId="6" fillId="4" borderId="8" xfId="3" applyFill="1" applyBorder="1"/>
    <xf numFmtId="0" fontId="6" fillId="2" borderId="4" xfId="3" applyFill="1" applyBorder="1"/>
    <xf numFmtId="0" fontId="12" fillId="2" borderId="1" xfId="3" applyFont="1" applyFill="1" applyBorder="1"/>
    <xf numFmtId="0" fontId="13" fillId="5" borderId="0" xfId="0" applyFont="1" applyFill="1" applyBorder="1" applyAlignment="1">
      <alignment horizontal="center" vertical="top"/>
    </xf>
    <xf numFmtId="0" fontId="13" fillId="5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0" fontId="6" fillId="0" borderId="10" xfId="4" applyNumberFormat="1" applyFont="1" applyBorder="1" applyAlignment="1">
      <alignment horizontal="center" vertical="center"/>
    </xf>
    <xf numFmtId="10" fontId="7" fillId="3" borderId="10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/>
    </xf>
    <xf numFmtId="0" fontId="0" fillId="0" borderId="10" xfId="0" applyNumberFormat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10" fontId="7" fillId="3" borderId="10" xfId="4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NumberFormat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15" fillId="3" borderId="0" xfId="0" applyFont="1" applyFill="1"/>
    <xf numFmtId="0" fontId="7" fillId="8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10" borderId="10" xfId="0" applyFont="1" applyFill="1" applyBorder="1"/>
    <xf numFmtId="0" fontId="7" fillId="10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 readingOrder="1"/>
    </xf>
    <xf numFmtId="0" fontId="0" fillId="2" borderId="10" xfId="0" applyFont="1" applyFill="1" applyBorder="1" applyAlignment="1">
      <alignment horizontal="left" vertical="center" wrapText="1" readingOrder="1"/>
    </xf>
    <xf numFmtId="0" fontId="0" fillId="0" borderId="10" xfId="0" applyNumberFormat="1" applyFont="1" applyBorder="1" applyAlignment="1">
      <alignment horizontal="center" vertical="center" wrapText="1" readingOrder="1"/>
    </xf>
    <xf numFmtId="0" fontId="0" fillId="0" borderId="10" xfId="0" applyFont="1" applyBorder="1" applyAlignment="1">
      <alignment horizontal="center" vertical="center" wrapText="1" readingOrder="1"/>
    </xf>
    <xf numFmtId="0" fontId="0" fillId="0" borderId="0" xfId="0" applyFont="1"/>
    <xf numFmtId="0" fontId="11" fillId="3" borderId="10" xfId="0" applyFont="1" applyFill="1" applyBorder="1" applyAlignment="1">
      <alignment horizontal="center" vertical="center" wrapText="1" readingOrder="1"/>
    </xf>
    <xf numFmtId="0" fontId="7" fillId="3" borderId="11" xfId="0" applyFont="1" applyFill="1" applyBorder="1" applyAlignment="1">
      <alignment vertical="center" wrapText="1" readingOrder="1"/>
    </xf>
    <xf numFmtId="0" fontId="0" fillId="2" borderId="10" xfId="0" applyFill="1" applyBorder="1" applyAlignment="1">
      <alignment horizontal="left" vertical="center" wrapText="1" readingOrder="1"/>
    </xf>
    <xf numFmtId="0" fontId="0" fillId="0" borderId="10" xfId="0" applyNumberFormat="1" applyBorder="1" applyAlignment="1">
      <alignment horizontal="center" vertical="center" wrapText="1" readingOrder="1"/>
    </xf>
    <xf numFmtId="0" fontId="0" fillId="0" borderId="10" xfId="0" applyBorder="1" applyAlignment="1">
      <alignment horizontal="center" vertical="center" wrapText="1" readingOrder="1"/>
    </xf>
    <xf numFmtId="0" fontId="0" fillId="2" borderId="10" xfId="0" applyFill="1" applyBorder="1" applyAlignment="1">
      <alignment horizontal="center" vertical="center" wrapText="1" readingOrder="1"/>
    </xf>
    <xf numFmtId="165" fontId="7" fillId="3" borderId="10" xfId="2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Alignment="1">
      <alignment vertical="center" wrapText="1"/>
    </xf>
    <xf numFmtId="3" fontId="5" fillId="5" borderId="10" xfId="0" applyNumberFormat="1" applyFont="1" applyFill="1" applyBorder="1" applyAlignment="1">
      <alignment horizontal="center" vertical="center" wrapText="1" readingOrder="1"/>
    </xf>
    <xf numFmtId="0" fontId="6" fillId="3" borderId="0" xfId="3" applyFill="1"/>
    <xf numFmtId="0" fontId="10" fillId="3" borderId="0" xfId="3" applyFont="1" applyFill="1"/>
    <xf numFmtId="0" fontId="11" fillId="3" borderId="0" xfId="3" applyFont="1" applyFill="1"/>
    <xf numFmtId="0" fontId="7" fillId="3" borderId="0" xfId="3" applyFont="1" applyFill="1"/>
    <xf numFmtId="0" fontId="17" fillId="3" borderId="10" xfId="0" applyFont="1" applyFill="1" applyBorder="1" applyAlignment="1">
      <alignment horizontal="center" vertical="center"/>
    </xf>
    <xf numFmtId="0" fontId="0" fillId="0" borderId="10" xfId="0" applyBorder="1"/>
    <xf numFmtId="0" fontId="7" fillId="3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0" fontId="6" fillId="0" borderId="10" xfId="4" applyNumberFormat="1" applyFont="1" applyBorder="1" applyAlignment="1">
      <alignment horizontal="center" vertical="center" wrapText="1"/>
    </xf>
    <xf numFmtId="9" fontId="7" fillId="3" borderId="10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 vertical="center"/>
    </xf>
    <xf numFmtId="10" fontId="6" fillId="0" borderId="10" xfId="4" applyNumberFormat="1" applyFont="1" applyBorder="1"/>
    <xf numFmtId="0" fontId="0" fillId="0" borderId="10" xfId="0" applyBorder="1" applyAlignment="1">
      <alignment horizontal="center"/>
    </xf>
    <xf numFmtId="10" fontId="6" fillId="0" borderId="10" xfId="4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17" fontId="7" fillId="3" borderId="10" xfId="0" quotePrefix="1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left" indent="1"/>
    </xf>
    <xf numFmtId="10" fontId="6" fillId="0" borderId="0" xfId="4" applyNumberFormat="1" applyFont="1"/>
    <xf numFmtId="0" fontId="7" fillId="11" borderId="10" xfId="0" applyFont="1" applyFill="1" applyBorder="1"/>
    <xf numFmtId="0" fontId="7" fillId="11" borderId="10" xfId="0" applyFont="1" applyFill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9" fillId="12" borderId="10" xfId="0" applyFont="1" applyFill="1" applyBorder="1" applyAlignment="1">
      <alignment horizontal="left"/>
    </xf>
    <xf numFmtId="0" fontId="7" fillId="10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/>
    </xf>
    <xf numFmtId="0" fontId="7" fillId="13" borderId="10" xfId="0" applyFont="1" applyFill="1" applyBorder="1"/>
    <xf numFmtId="0" fontId="7" fillId="13" borderId="10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vertical="center"/>
    </xf>
    <xf numFmtId="0" fontId="7" fillId="7" borderId="10" xfId="0" applyFont="1" applyFill="1" applyBorder="1"/>
    <xf numFmtId="0" fontId="0" fillId="0" borderId="12" xfId="0" applyFill="1" applyBorder="1"/>
    <xf numFmtId="0" fontId="9" fillId="12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 wrapText="1"/>
    </xf>
    <xf numFmtId="165" fontId="9" fillId="5" borderId="10" xfId="2" applyNumberFormat="1" applyFont="1" applyFill="1" applyBorder="1" applyAlignment="1">
      <alignment vertical="center" wrapText="1"/>
    </xf>
    <xf numFmtId="165" fontId="9" fillId="5" borderId="10" xfId="0" applyNumberFormat="1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 readingOrder="1"/>
    </xf>
    <xf numFmtId="0" fontId="7" fillId="3" borderId="14" xfId="0" applyFont="1" applyFill="1" applyBorder="1" applyAlignment="1">
      <alignment horizontal="center" vertical="center" wrapText="1" readingOrder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 readingOrder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left" vertical="center"/>
    </xf>
    <xf numFmtId="0" fontId="18" fillId="14" borderId="10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  <xf numFmtId="0" fontId="7" fillId="10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10" borderId="10" xfId="0" applyFont="1" applyFill="1" applyBorder="1" applyAlignment="1">
      <alignment horizontal="left" vertical="center" wrapText="1"/>
    </xf>
    <xf numFmtId="10" fontId="7" fillId="3" borderId="10" xfId="4" applyNumberFormat="1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left"/>
    </xf>
    <xf numFmtId="0" fontId="7" fillId="11" borderId="10" xfId="0" applyNumberFormat="1" applyFont="1" applyFill="1" applyBorder="1" applyAlignment="1">
      <alignment horizontal="center"/>
    </xf>
    <xf numFmtId="0" fontId="7" fillId="15" borderId="10" xfId="0" applyFont="1" applyFill="1" applyBorder="1" applyAlignment="1">
      <alignment horizontal="left"/>
    </xf>
    <xf numFmtId="0" fontId="7" fillId="15" borderId="10" xfId="0" applyNumberFormat="1" applyFont="1" applyFill="1" applyBorder="1" applyAlignment="1">
      <alignment horizontal="center"/>
    </xf>
    <xf numFmtId="0" fontId="9" fillId="16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Border="1" applyAlignment="1">
      <alignment horizontal="left"/>
    </xf>
    <xf numFmtId="0" fontId="9" fillId="14" borderId="10" xfId="0" applyFont="1" applyFill="1" applyBorder="1" applyAlignment="1">
      <alignment horizontal="left"/>
    </xf>
    <xf numFmtId="0" fontId="9" fillId="14" borderId="10" xfId="0" applyNumberFormat="1" applyFont="1" applyFill="1" applyBorder="1" applyAlignment="1">
      <alignment horizontal="center"/>
    </xf>
    <xf numFmtId="0" fontId="9" fillId="17" borderId="10" xfId="0" applyFont="1" applyFill="1" applyBorder="1" applyAlignment="1">
      <alignment horizontal="left"/>
    </xf>
    <xf numFmtId="0" fontId="9" fillId="17" borderId="10" xfId="0" applyNumberFormat="1" applyFont="1" applyFill="1" applyBorder="1" applyAlignment="1">
      <alignment horizontal="center"/>
    </xf>
    <xf numFmtId="0" fontId="7" fillId="10" borderId="10" xfId="0" applyFont="1" applyFill="1" applyBorder="1" applyAlignment="1">
      <alignment horizontal="left"/>
    </xf>
    <xf numFmtId="0" fontId="7" fillId="18" borderId="10" xfId="0" applyFont="1" applyFill="1" applyBorder="1" applyAlignment="1">
      <alignment horizontal="left"/>
    </xf>
    <xf numFmtId="0" fontId="9" fillId="12" borderId="10" xfId="0" applyNumberFormat="1" applyFont="1" applyFill="1" applyBorder="1" applyAlignment="1">
      <alignment horizontal="center"/>
    </xf>
    <xf numFmtId="0" fontId="9" fillId="16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13" borderId="10" xfId="0" applyFont="1" applyFill="1" applyBorder="1" applyAlignment="1">
      <alignment horizontal="left"/>
    </xf>
    <xf numFmtId="0" fontId="7" fillId="13" borderId="10" xfId="0" applyNumberFormat="1" applyFont="1" applyFill="1" applyBorder="1" applyAlignment="1">
      <alignment horizontal="center"/>
    </xf>
    <xf numFmtId="0" fontId="7" fillId="19" borderId="10" xfId="0" applyFont="1" applyFill="1" applyBorder="1" applyAlignment="1">
      <alignment horizontal="left"/>
    </xf>
    <xf numFmtId="0" fontId="7" fillId="19" borderId="10" xfId="0" applyNumberFormat="1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 vertical="center" wrapText="1"/>
    </xf>
    <xf numFmtId="0" fontId="7" fillId="10" borderId="10" xfId="0" applyNumberFormat="1" applyFont="1" applyFill="1" applyBorder="1" applyAlignment="1">
      <alignment horizontal="center" vertical="center"/>
    </xf>
    <xf numFmtId="0" fontId="7" fillId="18" borderId="10" xfId="0" applyNumberFormat="1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left"/>
    </xf>
    <xf numFmtId="0" fontId="7" fillId="9" borderId="10" xfId="0" applyNumberFormat="1" applyFont="1" applyFill="1" applyBorder="1" applyAlignment="1">
      <alignment horizontal="center" vertical="center"/>
    </xf>
    <xf numFmtId="10" fontId="19" fillId="2" borderId="10" xfId="4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/>
    </xf>
    <xf numFmtId="0" fontId="7" fillId="7" borderId="10" xfId="0" applyNumberFormat="1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20" fillId="3" borderId="0" xfId="3" applyFont="1" applyFill="1" applyBorder="1" applyAlignment="1">
      <alignment horizontal="center"/>
    </xf>
    <xf numFmtId="0" fontId="21" fillId="3" borderId="0" xfId="3" applyFont="1" applyFill="1" applyBorder="1" applyAlignment="1">
      <alignment horizontal="center"/>
    </xf>
    <xf numFmtId="0" fontId="21" fillId="3" borderId="3" xfId="3" applyFont="1" applyFill="1" applyBorder="1" applyAlignment="1">
      <alignment horizontal="center"/>
    </xf>
    <xf numFmtId="0" fontId="8" fillId="0" borderId="3" xfId="1" applyBorder="1" applyAlignment="1" applyProtection="1">
      <alignment horizontal="left" vertical="top"/>
    </xf>
    <xf numFmtId="0" fontId="8" fillId="0" borderId="0" xfId="1" applyBorder="1" applyAlignment="1" applyProtection="1">
      <alignment horizontal="left" vertical="top"/>
    </xf>
    <xf numFmtId="0" fontId="8" fillId="0" borderId="19" xfId="1" applyBorder="1" applyAlignment="1" applyProtection="1">
      <alignment horizontal="left" vertical="top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2" fillId="20" borderId="20" xfId="0" applyFont="1" applyFill="1" applyBorder="1" applyAlignment="1">
      <alignment horizontal="center" vertical="top"/>
    </xf>
    <xf numFmtId="0" fontId="22" fillId="20" borderId="21" xfId="0" applyFont="1" applyFill="1" applyBorder="1" applyAlignment="1">
      <alignment horizontal="center" vertical="top"/>
    </xf>
    <xf numFmtId="0" fontId="13" fillId="20" borderId="1" xfId="0" applyFont="1" applyFill="1" applyBorder="1" applyAlignment="1">
      <alignment horizontal="center" vertical="top"/>
    </xf>
    <xf numFmtId="0" fontId="13" fillId="20" borderId="2" xfId="0" applyFont="1" applyFill="1" applyBorder="1" applyAlignment="1">
      <alignment horizontal="center" vertical="top"/>
    </xf>
    <xf numFmtId="0" fontId="0" fillId="5" borderId="22" xfId="0" applyFill="1" applyBorder="1" applyAlignment="1">
      <alignment horizontal="center" vertical="top"/>
    </xf>
    <xf numFmtId="0" fontId="0" fillId="5" borderId="19" xfId="0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center" wrapText="1" readingOrder="1"/>
    </xf>
    <xf numFmtId="0" fontId="7" fillId="3" borderId="14" xfId="0" applyFont="1" applyFill="1" applyBorder="1" applyAlignment="1">
      <alignment horizontal="center" vertical="center" wrapText="1" readingOrder="1"/>
    </xf>
    <xf numFmtId="0" fontId="0" fillId="0" borderId="10" xfId="0" applyNumberFormat="1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3" borderId="0" xfId="3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7" fontId="7" fillId="3" borderId="15" xfId="0" quotePrefix="1" applyNumberFormat="1" applyFont="1" applyFill="1" applyBorder="1" applyAlignment="1">
      <alignment horizontal="center" vertical="center"/>
    </xf>
    <xf numFmtId="17" fontId="7" fillId="3" borderId="23" xfId="0" quotePrefix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</cellXfs>
  <cellStyles count="5">
    <cellStyle name="Hipervínculo" xfId="1" builtinId="8"/>
    <cellStyle name="Millares" xfId="2" builtinId="3"/>
    <cellStyle name="Normal" xfId="0" builtinId="0"/>
    <cellStyle name="Normal 43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EVOLUCION MENSUAL REQUERIMIENTOS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AÑO 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1.3352007273326021E-2"/>
                  <c:y val="-2.10210210210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A-4EF0-ACC6-8BB0F672138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'Requerimientos Agosto_2023'!$B$246:$O$247</c:f>
              <c:multiLvlStrCache>
                <c:ptCount val="14"/>
                <c:lvl>
                  <c:pt idx="1">
                    <c:v>Enero</c:v>
                  </c:pt>
                  <c:pt idx="2">
                    <c:v>Febrero</c:v>
                  </c:pt>
                  <c:pt idx="3">
                    <c:v>Marzo</c:v>
                  </c:pt>
                  <c:pt idx="4">
                    <c:v>Abril</c:v>
                  </c:pt>
                  <c:pt idx="5">
                    <c:v>Mayo</c:v>
                  </c:pt>
                  <c:pt idx="6">
                    <c:v>Junio</c:v>
                  </c:pt>
                  <c:pt idx="7">
                    <c:v>Julio</c:v>
                  </c:pt>
                  <c:pt idx="8">
                    <c:v>Agosto</c:v>
                  </c:pt>
                  <c:pt idx="9">
                    <c:v>Septiembre</c:v>
                  </c:pt>
                  <c:pt idx="10">
                    <c:v>Octubre</c:v>
                  </c:pt>
                  <c:pt idx="11">
                    <c:v>Noviembre</c:v>
                  </c:pt>
                  <c:pt idx="12">
                    <c:v>Diciembre</c:v>
                  </c:pt>
                  <c:pt idx="13">
                    <c:v>TOTAL</c:v>
                  </c:pt>
                </c:lvl>
                <c:lvl>
                  <c:pt idx="0">
                    <c:v>REQUERIMIENTOS</c:v>
                  </c:pt>
                  <c:pt idx="1">
                    <c:v>MESES AÑO 2023</c:v>
                  </c:pt>
                </c:lvl>
              </c:multiLvlStrCache>
            </c:multiLvlStrRef>
          </c:cat>
          <c:val>
            <c:numRef>
              <c:f>'Requerimientos Agosto_2023'!$B$248:$O$248</c:f>
              <c:numCache>
                <c:formatCode>General</c:formatCode>
                <c:ptCount val="14"/>
                <c:pt idx="0">
                  <c:v>0</c:v>
                </c:pt>
                <c:pt idx="1">
                  <c:v>400</c:v>
                </c:pt>
                <c:pt idx="2">
                  <c:v>369</c:v>
                </c:pt>
                <c:pt idx="3">
                  <c:v>428</c:v>
                </c:pt>
                <c:pt idx="4">
                  <c:v>385</c:v>
                </c:pt>
                <c:pt idx="5">
                  <c:v>418</c:v>
                </c:pt>
                <c:pt idx="6">
                  <c:v>350</c:v>
                </c:pt>
                <c:pt idx="7">
                  <c:v>257</c:v>
                </c:pt>
                <c:pt idx="8">
                  <c:v>275</c:v>
                </c:pt>
                <c:pt idx="13">
                  <c:v>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A-4EF0-ACC6-8BB0F672138B}"/>
            </c:ext>
          </c:extLst>
        </c:ser>
        <c:ser>
          <c:idx val="1"/>
          <c:order val="1"/>
          <c:marker>
            <c:symbol val="none"/>
          </c:marker>
          <c:cat>
            <c:multiLvlStrRef>
              <c:f>'Requerimientos Agosto_2023'!$B$246:$O$247</c:f>
              <c:multiLvlStrCache>
                <c:ptCount val="14"/>
                <c:lvl>
                  <c:pt idx="1">
                    <c:v>Enero</c:v>
                  </c:pt>
                  <c:pt idx="2">
                    <c:v>Febrero</c:v>
                  </c:pt>
                  <c:pt idx="3">
                    <c:v>Marzo</c:v>
                  </c:pt>
                  <c:pt idx="4">
                    <c:v>Abril</c:v>
                  </c:pt>
                  <c:pt idx="5">
                    <c:v>Mayo</c:v>
                  </c:pt>
                  <c:pt idx="6">
                    <c:v>Junio</c:v>
                  </c:pt>
                  <c:pt idx="7">
                    <c:v>Julio</c:v>
                  </c:pt>
                  <c:pt idx="8">
                    <c:v>Agosto</c:v>
                  </c:pt>
                  <c:pt idx="9">
                    <c:v>Septiembre</c:v>
                  </c:pt>
                  <c:pt idx="10">
                    <c:v>Octubre</c:v>
                  </c:pt>
                  <c:pt idx="11">
                    <c:v>Noviembre</c:v>
                  </c:pt>
                  <c:pt idx="12">
                    <c:v>Diciembre</c:v>
                  </c:pt>
                  <c:pt idx="13">
                    <c:v>TOTAL</c:v>
                  </c:pt>
                </c:lvl>
                <c:lvl>
                  <c:pt idx="0">
                    <c:v>REQUERIMIENTOS</c:v>
                  </c:pt>
                  <c:pt idx="1">
                    <c:v>MESES AÑO 2023</c:v>
                  </c:pt>
                </c:lvl>
              </c:multiLvlStrCache>
            </c:multiLvlStrRef>
          </c:cat>
          <c:val>
            <c:numRef>
              <c:f>'Requerimientos Agosto_2023'!$B$249:$O$249</c:f>
              <c:numCache>
                <c:formatCode>General</c:formatCode>
                <c:ptCount val="14"/>
                <c:pt idx="0">
                  <c:v>0</c:v>
                </c:pt>
                <c:pt idx="1">
                  <c:v>400</c:v>
                </c:pt>
                <c:pt idx="2">
                  <c:v>369</c:v>
                </c:pt>
                <c:pt idx="3">
                  <c:v>428</c:v>
                </c:pt>
                <c:pt idx="4">
                  <c:v>385</c:v>
                </c:pt>
                <c:pt idx="5">
                  <c:v>418</c:v>
                </c:pt>
                <c:pt idx="6">
                  <c:v>350</c:v>
                </c:pt>
                <c:pt idx="7">
                  <c:v>257</c:v>
                </c:pt>
                <c:pt idx="8">
                  <c:v>275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EA-4EF0-ACC6-8BB0F6721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0832624"/>
        <c:axId val="-1580833168"/>
      </c:lineChart>
      <c:catAx>
        <c:axId val="-15808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80833168"/>
        <c:crosses val="autoZero"/>
        <c:auto val="1"/>
        <c:lblAlgn val="ctr"/>
        <c:lblOffset val="100"/>
        <c:noMultiLvlLbl val="0"/>
      </c:catAx>
      <c:valAx>
        <c:axId val="-158083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8083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Agosto_2023'!$G$41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A-4815-8B54-9775FACF9381}"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A-4815-8B54-9775FACF9381}"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A-4815-8B54-9775FACF9381}"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A-4815-8B54-9775FACF9381}"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1A-4815-8B54-9775FACF9381}"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A-4815-8B54-9775FACF9381}"/>
                </c:ext>
              </c:extLst>
            </c:dLbl>
            <c:dLbl>
              <c:idx val="7"/>
              <c:layout>
                <c:manualLayout>
                  <c:x val="0"/>
                  <c:y val="-8.6339134185971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1A-4815-8B54-9775FACF9381}"/>
                </c:ext>
              </c:extLst>
            </c:dLbl>
            <c:dLbl>
              <c:idx val="8"/>
              <c:layout>
                <c:manualLayout>
                  <c:x val="-1.3705334234791801E-3"/>
                  <c:y val="-8.63391341859709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1A-4815-8B54-9775FACF9381}"/>
                </c:ext>
              </c:extLst>
            </c:dLbl>
            <c:dLbl>
              <c:idx val="9"/>
              <c:layout>
                <c:manualLayout>
                  <c:x val="-1.3705334234791801E-3"/>
                  <c:y val="-3.1396048794898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1A-4815-8B54-9775FACF938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Agosto_2023'!$G$42:$G$51</c:f>
              <c:numCache>
                <c:formatCode>General</c:formatCode>
                <c:ptCount val="10"/>
                <c:pt idx="0">
                  <c:v>45</c:v>
                </c:pt>
                <c:pt idx="1">
                  <c:v>46</c:v>
                </c:pt>
                <c:pt idx="2">
                  <c:v>1</c:v>
                </c:pt>
                <c:pt idx="3">
                  <c:v>0</c:v>
                </c:pt>
                <c:pt idx="4">
                  <c:v>24</c:v>
                </c:pt>
                <c:pt idx="5">
                  <c:v>6</c:v>
                </c:pt>
                <c:pt idx="6">
                  <c:v>23</c:v>
                </c:pt>
                <c:pt idx="7">
                  <c:v>22</c:v>
                </c:pt>
                <c:pt idx="8">
                  <c:v>9</c:v>
                </c:pt>
                <c:pt idx="9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1A-4815-8B54-9775FACF9381}"/>
            </c:ext>
          </c:extLst>
        </c:ser>
        <c:ser>
          <c:idx val="1"/>
          <c:order val="1"/>
          <c:tx>
            <c:strRef>
              <c:f>'Requerimientos Agosto_2023'!$H$41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1A-4815-8B54-9775FACF9381}"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1A-4815-8B54-9775FACF9381}"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1A-4815-8B54-9775FACF9381}"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1A-4815-8B54-9775FACF9381}"/>
                </c:ext>
              </c:extLst>
            </c:dLbl>
            <c:dLbl>
              <c:idx val="8"/>
              <c:layout>
                <c:manualLayout>
                  <c:x val="5.482133693916720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1A-4815-8B54-9775FACF9381}"/>
                </c:ext>
              </c:extLst>
            </c:dLbl>
            <c:dLbl>
              <c:idx val="9"/>
              <c:layout>
                <c:manualLayout>
                  <c:x val="1.2225918828972754E-2"/>
                  <c:y val="-8.5769428049293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1A-4815-8B54-9775FACF938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Agosto_2023'!$H$42:$H$53</c:f>
              <c:numCache>
                <c:formatCode>0.00%</c:formatCode>
                <c:ptCount val="12"/>
                <c:pt idx="0">
                  <c:v>0.25568181818181818</c:v>
                </c:pt>
                <c:pt idx="1">
                  <c:v>0.26136363636363635</c:v>
                </c:pt>
                <c:pt idx="2">
                  <c:v>5.681818181818182E-3</c:v>
                </c:pt>
                <c:pt idx="3">
                  <c:v>0</c:v>
                </c:pt>
                <c:pt idx="4">
                  <c:v>0.13636363636363635</c:v>
                </c:pt>
                <c:pt idx="5">
                  <c:v>3.4090909090909088E-2</c:v>
                </c:pt>
                <c:pt idx="6">
                  <c:v>0.13068181818181818</c:v>
                </c:pt>
                <c:pt idx="7">
                  <c:v>0.125</c:v>
                </c:pt>
                <c:pt idx="8">
                  <c:v>5.113636363636364E-2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1A-4815-8B54-9775FACF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2829248"/>
        <c:axId val="-1412818912"/>
      </c:barChart>
      <c:catAx>
        <c:axId val="-14128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2818912"/>
        <c:crosses val="autoZero"/>
        <c:auto val="1"/>
        <c:lblAlgn val="ctr"/>
        <c:lblOffset val="100"/>
        <c:noMultiLvlLbl val="0"/>
      </c:catAx>
      <c:valAx>
        <c:axId val="-141281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2829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Información de Telecomunicaciones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ED7D3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696-4094-9CD2-96F83A82F67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Agosto_2023'!$B$170:$B$175</c:f>
              <c:strCache>
                <c:ptCount val="6"/>
                <c:pt idx="0">
                  <c:v>Otros Servicios de Telecomunicaciones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Directv</c:v>
                </c:pt>
                <c:pt idx="4">
                  <c:v>Grupo TV Cable</c:v>
                </c:pt>
                <c:pt idx="5">
                  <c:v>Movistar - Otecel S.A.</c:v>
                </c:pt>
              </c:strCache>
            </c:strRef>
          </c:cat>
          <c:val>
            <c:numRef>
              <c:f>'Requerimientos Agosto_2023'!$D$170:$D$175</c:f>
              <c:numCache>
                <c:formatCode>0.00%</c:formatCode>
                <c:ptCount val="6"/>
                <c:pt idx="0">
                  <c:v>5.0909090909090911E-2</c:v>
                </c:pt>
                <c:pt idx="1">
                  <c:v>1.4545454545454545E-2</c:v>
                </c:pt>
                <c:pt idx="2">
                  <c:v>1.4545454545454545E-2</c:v>
                </c:pt>
                <c:pt idx="3">
                  <c:v>3.6363636363636364E-3</c:v>
                </c:pt>
                <c:pt idx="4">
                  <c:v>7.2727272727272727E-3</c:v>
                </c:pt>
                <c:pt idx="5">
                  <c:v>1.090909090909091E-2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6-4094-9CD2-96F83A82F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12820544"/>
        <c:axId val="-1412823264"/>
      </c:barChart>
      <c:catAx>
        <c:axId val="-141282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2823264"/>
        <c:crosses val="autoZero"/>
        <c:auto val="1"/>
        <c:lblAlgn val="ctr"/>
        <c:lblOffset val="100"/>
        <c:noMultiLvlLbl val="0"/>
      </c:catAx>
      <c:valAx>
        <c:axId val="-14128232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-141282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Agosto_2023'!$B$176:$B$186</c:f>
              <c:strCache>
                <c:ptCount val="11"/>
                <c:pt idx="0">
                  <c:v>Servicio de Acceso a Internet</c:v>
                </c:pt>
                <c:pt idx="1">
                  <c:v>Cable Unión - AlfaTV</c:v>
                </c:pt>
                <c:pt idx="2">
                  <c:v>Claro - Conecel S.A.</c:v>
                </c:pt>
                <c:pt idx="3">
                  <c:v>Cnt Ep</c:v>
                </c:pt>
                <c:pt idx="4">
                  <c:v>Fibramax - Iplanet</c:v>
                </c:pt>
                <c:pt idx="5">
                  <c:v>Grupo TV Cable</c:v>
                </c:pt>
                <c:pt idx="6">
                  <c:v>Megadatos - Netlife</c:v>
                </c:pt>
                <c:pt idx="7">
                  <c:v>Opticom - Dynacom</c:v>
                </c:pt>
                <c:pt idx="8">
                  <c:v>Otros Operadores</c:v>
                </c:pt>
                <c:pt idx="9">
                  <c:v>Puntonet - Celerity</c:v>
                </c:pt>
                <c:pt idx="10">
                  <c:v>Saitel</c:v>
                </c:pt>
              </c:strCache>
            </c:strRef>
          </c:cat>
          <c:val>
            <c:numRef>
              <c:f>'Requerimientos Agosto_2023'!$D$176:$D$186</c:f>
              <c:numCache>
                <c:formatCode>0.00%</c:formatCode>
                <c:ptCount val="11"/>
                <c:pt idx="0">
                  <c:v>0.45818181818181819</c:v>
                </c:pt>
                <c:pt idx="1">
                  <c:v>3.6363636363636364E-3</c:v>
                </c:pt>
                <c:pt idx="2">
                  <c:v>0.10909090909090909</c:v>
                </c:pt>
                <c:pt idx="3">
                  <c:v>7.2727272727272724E-2</c:v>
                </c:pt>
                <c:pt idx="4">
                  <c:v>2.181818181818182E-2</c:v>
                </c:pt>
                <c:pt idx="5">
                  <c:v>7.636363636363637E-2</c:v>
                </c:pt>
                <c:pt idx="6">
                  <c:v>8.3636363636363634E-2</c:v>
                </c:pt>
                <c:pt idx="7">
                  <c:v>1.8181818181818181E-2</c:v>
                </c:pt>
                <c:pt idx="8">
                  <c:v>3.6363636363636362E-2</c:v>
                </c:pt>
                <c:pt idx="9">
                  <c:v>3.272727272727273E-2</c:v>
                </c:pt>
                <c:pt idx="10">
                  <c:v>3.6363636363636364E-3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B-448C-8B77-AFD8AD6C9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12822720"/>
        <c:axId val="-1412821088"/>
      </c:barChart>
      <c:catAx>
        <c:axId val="-141282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2821088"/>
        <c:crosses val="autoZero"/>
        <c:auto val="1"/>
        <c:lblAlgn val="ctr"/>
        <c:lblOffset val="100"/>
        <c:noMultiLvlLbl val="0"/>
      </c:catAx>
      <c:valAx>
        <c:axId val="-141282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-141282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Agosto_2023'!$B$192:$B$194</c:f>
              <c:strCache>
                <c:ptCount val="3"/>
                <c:pt idx="0">
                  <c:v>Servicio de Telefonía Fija</c:v>
                </c:pt>
                <c:pt idx="1">
                  <c:v>Claro - Conecel S.A.</c:v>
                </c:pt>
                <c:pt idx="2">
                  <c:v>Cnt Ep</c:v>
                </c:pt>
              </c:strCache>
            </c:strRef>
          </c:cat>
          <c:val>
            <c:numRef>
              <c:f>'Requerimientos Agosto_2023'!$D$192:$D$194</c:f>
              <c:numCache>
                <c:formatCode>0.00%</c:formatCode>
                <c:ptCount val="3"/>
                <c:pt idx="0">
                  <c:v>9.8181818181818176E-2</c:v>
                </c:pt>
                <c:pt idx="1">
                  <c:v>2.5454545454545455E-2</c:v>
                </c:pt>
                <c:pt idx="2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7-466F-B899-2E1F875DB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12818368"/>
        <c:axId val="-1411954736"/>
      </c:barChart>
      <c:catAx>
        <c:axId val="-141281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1954736"/>
        <c:crosses val="autoZero"/>
        <c:auto val="1"/>
        <c:lblAlgn val="ctr"/>
        <c:lblOffset val="100"/>
        <c:noMultiLvlLbl val="0"/>
      </c:catAx>
      <c:valAx>
        <c:axId val="-14119547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-141281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Agosto_2023'!$B$195:$B$199</c:f>
              <c:strCache>
                <c:ptCount val="5"/>
                <c:pt idx="0">
                  <c:v>Servicio de Televisión Pagada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Grupo TV Cable</c:v>
                </c:pt>
                <c:pt idx="4">
                  <c:v>Otros Operadores </c:v>
                </c:pt>
              </c:strCache>
            </c:strRef>
          </c:cat>
          <c:val>
            <c:numRef>
              <c:f>'Requerimientos Agosto_2023'!$D$195:$D$199</c:f>
              <c:numCache>
                <c:formatCode>0.00%</c:formatCode>
                <c:ptCount val="5"/>
                <c:pt idx="0">
                  <c:v>3.272727272727273E-2</c:v>
                </c:pt>
                <c:pt idx="1">
                  <c:v>1.4545454545454545E-2</c:v>
                </c:pt>
                <c:pt idx="2">
                  <c:v>1.090909090909091E-2</c:v>
                </c:pt>
                <c:pt idx="3">
                  <c:v>3.6363636363636364E-3</c:v>
                </c:pt>
                <c:pt idx="4">
                  <c:v>3.6363636363636364E-3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B-4FFD-8591-B82A6266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11953648"/>
        <c:axId val="-1411947664"/>
      </c:barChart>
      <c:catAx>
        <c:axId val="-14119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1947664"/>
        <c:crosses val="autoZero"/>
        <c:auto val="1"/>
        <c:lblAlgn val="ctr"/>
        <c:lblOffset val="100"/>
        <c:noMultiLvlLbl val="0"/>
      </c:catAx>
      <c:valAx>
        <c:axId val="-1411947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-141195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'Requerimientos Agosto_2023'!$B$187:$B$191</c:f>
              <c:strCache>
                <c:ptCount val="5"/>
                <c:pt idx="0">
                  <c:v>Servicio de Telefonía Celular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Movistar - Otecel S.A.</c:v>
                </c:pt>
                <c:pt idx="4">
                  <c:v>Tuenti</c:v>
                </c:pt>
              </c:strCache>
            </c:strRef>
          </c:cat>
          <c:val>
            <c:numRef>
              <c:f>'Requerimientos Agosto_2023'!$D$187:$D$191</c:f>
              <c:numCache>
                <c:formatCode>0.00%</c:formatCode>
                <c:ptCount val="5"/>
                <c:pt idx="0">
                  <c:v>0.36</c:v>
                </c:pt>
                <c:pt idx="1">
                  <c:v>0.16363636363636364</c:v>
                </c:pt>
                <c:pt idx="2">
                  <c:v>1.8181818181818181E-2</c:v>
                </c:pt>
                <c:pt idx="3">
                  <c:v>0.16363636363636364</c:v>
                </c:pt>
                <c:pt idx="4">
                  <c:v>1.4545454545454545E-2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5-4631-8691-765EF435A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11953104"/>
        <c:axId val="-1411943856"/>
      </c:barChart>
      <c:catAx>
        <c:axId val="-1411953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1943856"/>
        <c:crosses val="autoZero"/>
        <c:auto val="1"/>
        <c:lblAlgn val="ctr"/>
        <c:lblOffset val="100"/>
        <c:noMultiLvlLbl val="0"/>
      </c:catAx>
      <c:valAx>
        <c:axId val="-14119438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-141195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39-4659-AB00-8A1EC438C0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9-4659-AB00-8A1EC438C0A4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39-4659-AB00-8A1EC438C0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39-4659-AB00-8A1EC438C0A4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39-4659-AB00-8A1EC438C0A4}"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39-4659-AB00-8A1EC438C0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39-4659-AB00-8A1EC438C0A4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39-4659-AB00-8A1EC438C0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39-4659-AB00-8A1EC438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568253392"/>
        <c:axId val="-1568250128"/>
      </c:barChart>
      <c:catAx>
        <c:axId val="-156825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50128"/>
        <c:crosses val="autoZero"/>
        <c:auto val="1"/>
        <c:lblAlgn val="ctr"/>
        <c:lblOffset val="100"/>
        <c:noMultiLvlLbl val="0"/>
      </c:catAx>
      <c:valAx>
        <c:axId val="-156825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5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184110077"/>
          <c:y val="4.1951831492761521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A9-438E-B1EC-B0DA64305FD4}"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9-438E-B1EC-B0DA64305FD4}"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9-438E-B1EC-B0DA64305FD4}"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9-438E-B1EC-B0DA64305FD4}"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A9-438E-B1EC-B0DA64305FD4}"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A9-438E-B1EC-B0DA64305FD4}"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A9-438E-B1EC-B0DA64305FD4}"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A9-438E-B1EC-B0DA64305FD4}"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A9-438E-B1EC-B0DA64305FD4}"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A9-438E-B1EC-B0DA64305FD4}"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A9-438E-B1EC-B0DA64305FD4}"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A9-438E-B1EC-B0DA64305FD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0.47368421052631576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A9-438E-B1EC-B0DA64305FD4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A9-438E-B1EC-B0DA64305FD4}"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A9-438E-B1EC-B0DA64305FD4}"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A9-438E-B1EC-B0DA64305FD4}"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A9-438E-B1EC-B0DA64305FD4}"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A9-438E-B1EC-B0DA64305FD4}"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A9-438E-B1EC-B0DA64305FD4}"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A9-438E-B1EC-B0DA64305FD4}"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A9-438E-B1EC-B0DA64305FD4}"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A9-438E-B1EC-B0DA64305FD4}"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A9-438E-B1EC-B0DA64305FD4}"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A9-438E-B1EC-B0DA64305FD4}"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A9-438E-B1EC-B0DA64305FD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A9-438E-B1EC-B0DA64305FD4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A9-438E-B1EC-B0DA64305FD4}"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A9-438E-B1EC-B0DA64305FD4}"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A9-438E-B1EC-B0DA64305FD4}"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A9-438E-B1EC-B0DA64305FD4}"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3A9-438E-B1EC-B0DA64305FD4}"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A9-438E-B1EC-B0DA64305FD4}"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3A9-438E-B1EC-B0DA64305FD4}"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3A9-438E-B1EC-B0DA64305FD4}"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A9-438E-B1EC-B0DA64305FD4}"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3A9-438E-B1EC-B0DA64305FD4}"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3A9-438E-B1EC-B0DA64305FD4}"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3A9-438E-B1EC-B0DA64305FD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0.47368421052631576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3A9-438E-B1EC-B0DA64305FD4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A9-438E-B1EC-B0DA64305FD4}"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3A9-438E-B1EC-B0DA64305FD4}"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3A9-438E-B1EC-B0DA64305FD4}"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3A9-438E-B1EC-B0DA64305FD4}"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3A9-438E-B1EC-B0DA64305FD4}"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3A9-438E-B1EC-B0DA64305FD4}"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3A9-438E-B1EC-B0DA64305FD4}"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3A9-438E-B1EC-B0DA64305FD4}"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3A9-438E-B1EC-B0DA64305FD4}"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3A9-438E-B1EC-B0DA64305FD4}"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3A9-438E-B1EC-B0DA64305FD4}"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3A9-438E-B1EC-B0DA64305FD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95</c:v>
                </c:pt>
                <c:pt idx="15">
                  <c:v>1</c:v>
                </c:pt>
                <c:pt idx="16" formatCode="General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>
                  <c:v>0</c:v>
                </c:pt>
                <c:pt idx="20" formatCode="General">
                  <c:v>0</c:v>
                </c:pt>
                <c:pt idx="21">
                  <c:v>0</c:v>
                </c:pt>
                <c:pt idx="22" formatCode="General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3A9-438E-B1EC-B0DA6430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568247952"/>
        <c:axId val="-1568252848"/>
      </c:barChart>
      <c:catAx>
        <c:axId val="-156824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52848"/>
        <c:crosses val="autoZero"/>
        <c:auto val="1"/>
        <c:lblAlgn val="ctr"/>
        <c:lblOffset val="100"/>
        <c:noMultiLvlLbl val="0"/>
      </c:catAx>
      <c:valAx>
        <c:axId val="-15682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47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6535258963276351"/>
          <c:y val="0.91485894451872762"/>
          <c:w val="0.57911274772245502"/>
          <c:h val="0.9958048168507238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3.1228313671061761E-3</c:v>
                </c:pt>
                <c:pt idx="1">
                  <c:v>0.30360860513532267</c:v>
                </c:pt>
                <c:pt idx="2">
                  <c:v>0.20471894517696043</c:v>
                </c:pt>
                <c:pt idx="3">
                  <c:v>5.5517002081887576E-3</c:v>
                </c:pt>
                <c:pt idx="4">
                  <c:v>2.4288688410825814E-3</c:v>
                </c:pt>
                <c:pt idx="5">
                  <c:v>0.11034004163775156</c:v>
                </c:pt>
                <c:pt idx="6">
                  <c:v>3.4698126301179735E-4</c:v>
                </c:pt>
                <c:pt idx="7">
                  <c:v>2.3941707147814018E-2</c:v>
                </c:pt>
                <c:pt idx="8">
                  <c:v>6.9396252602359473E-2</c:v>
                </c:pt>
                <c:pt idx="9">
                  <c:v>0.19743233865371271</c:v>
                </c:pt>
                <c:pt idx="10">
                  <c:v>8.6745315752949342E-3</c:v>
                </c:pt>
                <c:pt idx="11">
                  <c:v>4.2678695350451074E-2</c:v>
                </c:pt>
                <c:pt idx="12">
                  <c:v>2.7758501040943788E-2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9-4046-8FFA-6D88CC0D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1568247408"/>
        <c:axId val="-1568246864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D19-4046-8FFA-6D88CC0D6C7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D19-4046-8FFA-6D88CC0D6C74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FD19-4046-8FFA-6D88CC0D6C7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D19-4046-8FFA-6D88CC0D6C7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FD19-4046-8FFA-6D88CC0D6C7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D19-4046-8FFA-6D88CC0D6C7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D19-4046-8FFA-6D88CC0D6C74}"/>
              </c:ext>
            </c:extLst>
          </c:dPt>
          <c:dPt>
            <c:idx val="11"/>
            <c:invertIfNegative val="0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FD19-4046-8FFA-6D88CC0D6C74}"/>
              </c:ext>
            </c:extLst>
          </c:dPt>
          <c:dPt>
            <c:idx val="12"/>
            <c:invertIfNegative val="0"/>
            <c:bubble3D val="0"/>
            <c:spPr>
              <a:solidFill>
                <a:srgbClr val="5B9BD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FD19-4046-8FFA-6D88CC0D6C7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D19-4046-8FFA-6D88CC0D6C74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19-4046-8FFA-6D88CC0D6C74}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9-4046-8FFA-6D88CC0D6C74}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9-4046-8FFA-6D88CC0D6C74}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19-4046-8FFA-6D88CC0D6C74}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19-4046-8FFA-6D88CC0D6C74}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19-4046-8FFA-6D88CC0D6C74}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19-4046-8FFA-6D88CC0D6C74}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19-4046-8FFA-6D88CC0D6C74}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19-4046-8FFA-6D88CC0D6C74}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19-4046-8FFA-6D88CC0D6C7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19-4046-8FFA-6D88CC0D6C74}"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19-4046-8FFA-6D88CC0D6C74}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19-4046-8FFA-6D88CC0D6C74}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19-4046-8FFA-6D88CC0D6C74}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[CELLRANGE]; [VALOR]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19-4046-8FFA-6D88CC0D6C7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9</c:v>
                </c:pt>
                <c:pt idx="1">
                  <c:v>875</c:v>
                </c:pt>
                <c:pt idx="2">
                  <c:v>590</c:v>
                </c:pt>
                <c:pt idx="3">
                  <c:v>16</c:v>
                </c:pt>
                <c:pt idx="4">
                  <c:v>7</c:v>
                </c:pt>
                <c:pt idx="5">
                  <c:v>318</c:v>
                </c:pt>
                <c:pt idx="6">
                  <c:v>1</c:v>
                </c:pt>
                <c:pt idx="7">
                  <c:v>69</c:v>
                </c:pt>
                <c:pt idx="8">
                  <c:v>200</c:v>
                </c:pt>
                <c:pt idx="9">
                  <c:v>569</c:v>
                </c:pt>
                <c:pt idx="10">
                  <c:v>25</c:v>
                </c:pt>
                <c:pt idx="11">
                  <c:v>123</c:v>
                </c:pt>
                <c:pt idx="12">
                  <c:v>80</c:v>
                </c:pt>
                <c:pt idx="13">
                  <c:v>0</c:v>
                </c:pt>
                <c:pt idx="14">
                  <c:v>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D19-4046-8FFA-6D88CC0D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568245776"/>
        <c:axId val="-1568244144"/>
      </c:barChart>
      <c:catAx>
        <c:axId val="-156824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46864"/>
        <c:crosses val="autoZero"/>
        <c:auto val="1"/>
        <c:lblAlgn val="ctr"/>
        <c:lblOffset val="100"/>
        <c:noMultiLvlLbl val="0"/>
      </c:catAx>
      <c:valAx>
        <c:axId val="-156824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47408"/>
        <c:crosses val="autoZero"/>
        <c:crossBetween val="between"/>
      </c:valAx>
      <c:catAx>
        <c:axId val="-1568245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68244144"/>
        <c:crosses val="autoZero"/>
        <c:auto val="1"/>
        <c:lblAlgn val="ctr"/>
        <c:lblOffset val="100"/>
        <c:noMultiLvlLbl val="0"/>
      </c:catAx>
      <c:valAx>
        <c:axId val="-156824414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682457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083340109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General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D-413B-A229-4609B0C80EC8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D-413B-A229-4609B0C80EC8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179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D-413B-A229-4609B0C80EC8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51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D-413B-A229-4609B0C80EC8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General</c:formatCode>
                <c:ptCount val="12"/>
                <c:pt idx="0">
                  <c:v>17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D-413B-A229-4609B0C80EC8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General</c:formatCode>
                <c:ptCount val="12"/>
                <c:pt idx="0">
                  <c:v>160</c:v>
                </c:pt>
                <c:pt idx="1">
                  <c:v>152</c:v>
                </c:pt>
                <c:pt idx="2">
                  <c:v>174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DD-413B-A229-4609B0C80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3916064"/>
        <c:axId val="-1413917152"/>
      </c:barChart>
      <c:catAx>
        <c:axId val="-141391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3917152"/>
        <c:crosses val="autoZero"/>
        <c:auto val="1"/>
        <c:lblAlgn val="ctr"/>
        <c:lblOffset val="100"/>
        <c:noMultiLvlLbl val="0"/>
      </c:catAx>
      <c:valAx>
        <c:axId val="-14139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3916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>
                <a:latin typeface="Arial" pitchFamily="34" charset="0"/>
                <a:cs typeface="Arial" pitchFamily="34" charset="0"/>
              </a:rPr>
              <a:t>Totales de</a:t>
            </a:r>
            <a:r>
              <a:rPr lang="en-US" b="1" baseline="0">
                <a:latin typeface="Arial" pitchFamily="34" charset="0"/>
                <a:cs typeface="Arial" pitchFamily="34" charset="0"/>
              </a:rPr>
              <a:t> Requerimientos 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 baseline="0">
                <a:latin typeface="Arial" pitchFamily="34" charset="0"/>
                <a:cs typeface="Arial" pitchFamily="34" charset="0"/>
              </a:rPr>
              <a:t>Año 2023</a:t>
            </a:r>
            <a:endParaRPr lang="en-US" b="1">
              <a:latin typeface="Arial" pitchFamily="34" charset="0"/>
              <a:cs typeface="Arial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64F-4AA6-8D06-EE653328E3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64F-4AA6-8D06-EE653328E3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64F-4AA6-8D06-EE653328E39F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64F-4AA6-8D06-EE653328E39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64F-4AA6-8D06-EE653328E39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64F-4AA6-8D06-EE653328E39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64F-4AA6-8D06-EE653328E39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64F-4AA6-8D06-EE653328E39F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64F-4AA6-8D06-EE653328E39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064F-4AA6-8D06-EE653328E39F}"/>
              </c:ext>
            </c:extLst>
          </c:dPt>
          <c:dLbls>
            <c:dLbl>
              <c:idx val="0"/>
              <c:layout>
                <c:manualLayout>
                  <c:x val="1.9735427174097987E-3"/>
                  <c:y val="-4.74375217256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4F-4AA6-8D06-EE653328E39F}"/>
                </c:ext>
              </c:extLst>
            </c:dLbl>
            <c:dLbl>
              <c:idx val="1"/>
              <c:layout>
                <c:manualLayout>
                  <c:x val="9.8677135870489045E-4"/>
                  <c:y val="-5.0402366833515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4F-4AA6-8D06-EE653328E39F}"/>
                </c:ext>
              </c:extLst>
            </c:dLbl>
            <c:dLbl>
              <c:idx val="2"/>
              <c:layout>
                <c:manualLayout>
                  <c:x val="0"/>
                  <c:y val="-3.557814129424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4F-4AA6-8D06-EE653328E39F}"/>
                </c:ext>
              </c:extLst>
            </c:dLbl>
            <c:dLbl>
              <c:idx val="3"/>
              <c:layout>
                <c:manualLayout>
                  <c:x val="-3.5731306726457007E-17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4F-4AA6-8D06-EE653328E39F}"/>
                </c:ext>
              </c:extLst>
            </c:dLbl>
            <c:dLbl>
              <c:idx val="4"/>
              <c:layout>
                <c:manualLayout>
                  <c:x val="9.745014408425116E-4"/>
                  <c:y val="-2.96484510785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4F-4AA6-8D06-EE653328E39F}"/>
                </c:ext>
              </c:extLst>
            </c:dLbl>
            <c:dLbl>
              <c:idx val="5"/>
              <c:layout>
                <c:manualLayout>
                  <c:x val="1.9490028816851663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4F-4AA6-8D06-EE653328E39F}"/>
                </c:ext>
              </c:extLst>
            </c:dLbl>
            <c:dLbl>
              <c:idx val="6"/>
              <c:layout>
                <c:manualLayout>
                  <c:x val="2.9235045468551891E-3"/>
                  <c:y val="-2.9648451078538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4F-4AA6-8D06-EE653328E39F}"/>
                </c:ext>
              </c:extLst>
            </c:dLbl>
            <c:dLbl>
              <c:idx val="7"/>
              <c:layout>
                <c:manualLayout>
                  <c:x val="2.9235045468551891E-3"/>
                  <c:y val="-2.6683605970684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4F-4AA6-8D06-EE653328E39F}"/>
                </c:ext>
              </c:extLst>
            </c:dLbl>
            <c:dLbl>
              <c:idx val="8"/>
              <c:layout>
                <c:manualLayout>
                  <c:x val="8.7705136405657816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4F-4AA6-8D06-EE653328E39F}"/>
                </c:ext>
              </c:extLst>
            </c:dLbl>
            <c:dLbl>
              <c:idx val="9"/>
              <c:layout>
                <c:manualLayout>
                  <c:x val="9.745015156184202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4F-4AA6-8D06-EE653328E39F}"/>
                </c:ext>
              </c:extLst>
            </c:dLbl>
            <c:dLbl>
              <c:idx val="11"/>
              <c:layout>
                <c:manualLayout>
                  <c:x val="4.872507578092101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4F-4AA6-8D06-EE653328E39F}"/>
                </c:ext>
              </c:extLst>
            </c:dLbl>
            <c:dLbl>
              <c:idx val="12"/>
              <c:layout>
                <c:manualLayout>
                  <c:x val="3.9470854348196338E-3"/>
                  <c:y val="-4.74375217256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4F-4AA6-8D06-EE653328E39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Agosto_2023'!$C$247:$O$247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'Requerimientos Agosto_2023'!$C$248:$O$248</c:f>
              <c:numCache>
                <c:formatCode>General</c:formatCode>
                <c:ptCount val="13"/>
                <c:pt idx="0">
                  <c:v>400</c:v>
                </c:pt>
                <c:pt idx="1">
                  <c:v>369</c:v>
                </c:pt>
                <c:pt idx="2">
                  <c:v>428</c:v>
                </c:pt>
                <c:pt idx="3">
                  <c:v>385</c:v>
                </c:pt>
                <c:pt idx="4">
                  <c:v>418</c:v>
                </c:pt>
                <c:pt idx="5">
                  <c:v>350</c:v>
                </c:pt>
                <c:pt idx="6">
                  <c:v>257</c:v>
                </c:pt>
                <c:pt idx="7">
                  <c:v>275</c:v>
                </c:pt>
                <c:pt idx="12">
                  <c:v>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64F-4AA6-8D06-EE653328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0833712"/>
        <c:axId val="-1580829360"/>
        <c:axId val="0"/>
      </c:bar3DChart>
      <c:catAx>
        <c:axId val="-158083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80829360"/>
        <c:crosses val="autoZero"/>
        <c:auto val="1"/>
        <c:lblAlgn val="ctr"/>
        <c:lblOffset val="100"/>
        <c:noMultiLvlLbl val="0"/>
      </c:catAx>
      <c:valAx>
        <c:axId val="-15808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8083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1254854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strCache>
                <c:ptCount val="12"/>
                <c:pt idx="0">
                  <c:v>%</c:v>
                </c:pt>
                <c:pt idx="1">
                  <c:v>%</c:v>
                </c:pt>
                <c:pt idx="2">
                  <c:v>%</c:v>
                </c:pt>
                <c:pt idx="3">
                  <c:v>%</c:v>
                </c:pt>
                <c:pt idx="4">
                  <c:v>%</c:v>
                </c:pt>
                <c:pt idx="5">
                  <c:v>%</c:v>
                </c:pt>
                <c:pt idx="6">
                  <c:v>%</c:v>
                </c:pt>
                <c:pt idx="7">
                  <c:v>%</c:v>
                </c:pt>
                <c:pt idx="8">
                  <c:v>%</c:v>
                </c:pt>
                <c:pt idx="9">
                  <c:v>%</c:v>
                </c:pt>
                <c:pt idx="10">
                  <c:v>%</c:v>
                </c:pt>
                <c:pt idx="11">
                  <c:v>%</c:v>
                </c:pt>
              </c:strCache>
            </c:strRef>
          </c:cat>
          <c:val>
            <c:numRef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0.04</c:v>
                </c:pt>
                <c:pt idx="1">
                  <c:v>5.4200542005420058E-2</c:v>
                </c:pt>
                <c:pt idx="2">
                  <c:v>3.7383177570093455E-2</c:v>
                </c:pt>
                <c:pt idx="3">
                  <c:v>4.4155844155844157E-2</c:v>
                </c:pt>
                <c:pt idx="4">
                  <c:v>5.0239234449760764E-2</c:v>
                </c:pt>
                <c:pt idx="5">
                  <c:v>4.5714285714285714E-2</c:v>
                </c:pt>
                <c:pt idx="6">
                  <c:v>4.2801556420233464E-2</c:v>
                </c:pt>
                <c:pt idx="7">
                  <c:v>5.0909090909090911E-2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0-45E1-9C2A-7A622738CE72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strCache>
                <c:ptCount val="12"/>
                <c:pt idx="0">
                  <c:v>%</c:v>
                </c:pt>
                <c:pt idx="1">
                  <c:v>%</c:v>
                </c:pt>
                <c:pt idx="2">
                  <c:v>%</c:v>
                </c:pt>
                <c:pt idx="3">
                  <c:v>%</c:v>
                </c:pt>
                <c:pt idx="4">
                  <c:v>%</c:v>
                </c:pt>
                <c:pt idx="5">
                  <c:v>%</c:v>
                </c:pt>
                <c:pt idx="6">
                  <c:v>%</c:v>
                </c:pt>
                <c:pt idx="7">
                  <c:v>%</c:v>
                </c:pt>
                <c:pt idx="8">
                  <c:v>%</c:v>
                </c:pt>
                <c:pt idx="9">
                  <c:v>%</c:v>
                </c:pt>
                <c:pt idx="10">
                  <c:v>%</c:v>
                </c:pt>
                <c:pt idx="11">
                  <c:v>%</c:v>
                </c:pt>
              </c:strCache>
            </c:strRef>
          </c:cat>
          <c:val>
            <c:numRef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0-45E1-9C2A-7A622738CE72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90-45E1-9C2A-7A622738CE7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strCache>
                <c:ptCount val="12"/>
                <c:pt idx="0">
                  <c:v>%</c:v>
                </c:pt>
                <c:pt idx="1">
                  <c:v>%</c:v>
                </c:pt>
                <c:pt idx="2">
                  <c:v>%</c:v>
                </c:pt>
                <c:pt idx="3">
                  <c:v>%</c:v>
                </c:pt>
                <c:pt idx="4">
                  <c:v>%</c:v>
                </c:pt>
                <c:pt idx="5">
                  <c:v>%</c:v>
                </c:pt>
                <c:pt idx="6">
                  <c:v>%</c:v>
                </c:pt>
                <c:pt idx="7">
                  <c:v>%</c:v>
                </c:pt>
                <c:pt idx="8">
                  <c:v>%</c:v>
                </c:pt>
                <c:pt idx="9">
                  <c:v>%</c:v>
                </c:pt>
                <c:pt idx="10">
                  <c:v>%</c:v>
                </c:pt>
                <c:pt idx="11">
                  <c:v>%</c:v>
                </c:pt>
              </c:strCache>
            </c:strRef>
          </c:cat>
          <c:val>
            <c:numRef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0.40500000000000003</c:v>
                </c:pt>
                <c:pt idx="1">
                  <c:v>0.42818428184281843</c:v>
                </c:pt>
                <c:pt idx="2">
                  <c:v>0.41822429906542058</c:v>
                </c:pt>
                <c:pt idx="3">
                  <c:v>0.25974025974025972</c:v>
                </c:pt>
                <c:pt idx="4">
                  <c:v>0.4138755980861244</c:v>
                </c:pt>
                <c:pt idx="5">
                  <c:v>0.39428571428571429</c:v>
                </c:pt>
                <c:pt idx="6">
                  <c:v>0.43968871595330739</c:v>
                </c:pt>
                <c:pt idx="7">
                  <c:v>0.45818181818181819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0-45E1-9C2A-7A622738CE72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90-45E1-9C2A-7A622738CE72}"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0-45E1-9C2A-7A622738CE72}"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90-45E1-9C2A-7A622738CE72}"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0-45E1-9C2A-7A622738CE72}"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90-45E1-9C2A-7A622738CE72}"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90-45E1-9C2A-7A622738CE7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strCache>
                <c:ptCount val="12"/>
                <c:pt idx="0">
                  <c:v>%</c:v>
                </c:pt>
                <c:pt idx="1">
                  <c:v>%</c:v>
                </c:pt>
                <c:pt idx="2">
                  <c:v>%</c:v>
                </c:pt>
                <c:pt idx="3">
                  <c:v>%</c:v>
                </c:pt>
                <c:pt idx="4">
                  <c:v>%</c:v>
                </c:pt>
                <c:pt idx="5">
                  <c:v>%</c:v>
                </c:pt>
                <c:pt idx="6">
                  <c:v>%</c:v>
                </c:pt>
                <c:pt idx="7">
                  <c:v>%</c:v>
                </c:pt>
                <c:pt idx="8">
                  <c:v>%</c:v>
                </c:pt>
                <c:pt idx="9">
                  <c:v>%</c:v>
                </c:pt>
                <c:pt idx="10">
                  <c:v>%</c:v>
                </c:pt>
                <c:pt idx="11">
                  <c:v>%</c:v>
                </c:pt>
              </c:strCache>
            </c:strRef>
          </c:cat>
          <c:val>
            <c:numRef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0.1125</c:v>
                </c:pt>
                <c:pt idx="1">
                  <c:v>8.1300813008130079E-2</c:v>
                </c:pt>
                <c:pt idx="2">
                  <c:v>0.1191588785046729</c:v>
                </c:pt>
                <c:pt idx="3">
                  <c:v>5.1948051948051948E-3</c:v>
                </c:pt>
                <c:pt idx="4">
                  <c:v>0.10047846889952153</c:v>
                </c:pt>
                <c:pt idx="5">
                  <c:v>0.1</c:v>
                </c:pt>
                <c:pt idx="6">
                  <c:v>9.3385214007782102E-2</c:v>
                </c:pt>
                <c:pt idx="7">
                  <c:v>9.8181818181818176E-2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0-45E1-9C2A-7A622738CE72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strCache>
                <c:ptCount val="12"/>
                <c:pt idx="0">
                  <c:v>%</c:v>
                </c:pt>
                <c:pt idx="1">
                  <c:v>%</c:v>
                </c:pt>
                <c:pt idx="2">
                  <c:v>%</c:v>
                </c:pt>
                <c:pt idx="3">
                  <c:v>%</c:v>
                </c:pt>
                <c:pt idx="4">
                  <c:v>%</c:v>
                </c:pt>
                <c:pt idx="5">
                  <c:v>%</c:v>
                </c:pt>
                <c:pt idx="6">
                  <c:v>%</c:v>
                </c:pt>
                <c:pt idx="7">
                  <c:v>%</c:v>
                </c:pt>
                <c:pt idx="8">
                  <c:v>%</c:v>
                </c:pt>
                <c:pt idx="9">
                  <c:v>%</c:v>
                </c:pt>
                <c:pt idx="10">
                  <c:v>%</c:v>
                </c:pt>
                <c:pt idx="11">
                  <c:v>%</c:v>
                </c:pt>
              </c:strCache>
            </c:strRef>
          </c:cat>
          <c:val>
            <c:numRef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4.2500000000000003E-2</c:v>
                </c:pt>
                <c:pt idx="1">
                  <c:v>2.4390243902439025E-2</c:v>
                </c:pt>
                <c:pt idx="2">
                  <c:v>1.8691588785046728E-2</c:v>
                </c:pt>
                <c:pt idx="3">
                  <c:v>1.2987012987012988E-2</c:v>
                </c:pt>
                <c:pt idx="4">
                  <c:v>3.1100478468899521E-2</c:v>
                </c:pt>
                <c:pt idx="5">
                  <c:v>2.8571428571428571E-2</c:v>
                </c:pt>
                <c:pt idx="6">
                  <c:v>5.8365758754863814E-2</c:v>
                </c:pt>
                <c:pt idx="7">
                  <c:v>3.272727272727273E-2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90-45E1-9C2A-7A622738CE72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strCache>
                <c:ptCount val="12"/>
                <c:pt idx="0">
                  <c:v>%</c:v>
                </c:pt>
                <c:pt idx="1">
                  <c:v>%</c:v>
                </c:pt>
                <c:pt idx="2">
                  <c:v>%</c:v>
                </c:pt>
                <c:pt idx="3">
                  <c:v>%</c:v>
                </c:pt>
                <c:pt idx="4">
                  <c:v>%</c:v>
                </c:pt>
                <c:pt idx="5">
                  <c:v>%</c:v>
                </c:pt>
                <c:pt idx="6">
                  <c:v>%</c:v>
                </c:pt>
                <c:pt idx="7">
                  <c:v>%</c:v>
                </c:pt>
                <c:pt idx="8">
                  <c:v>%</c:v>
                </c:pt>
                <c:pt idx="9">
                  <c:v>%</c:v>
                </c:pt>
                <c:pt idx="10">
                  <c:v>%</c:v>
                </c:pt>
                <c:pt idx="11">
                  <c:v>%</c:v>
                </c:pt>
              </c:strCache>
            </c:strRef>
          </c:cat>
          <c:val>
            <c:numRef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0.4</c:v>
                </c:pt>
                <c:pt idx="1">
                  <c:v>0.41192411924119243</c:v>
                </c:pt>
                <c:pt idx="2">
                  <c:v>0.40654205607476634</c:v>
                </c:pt>
                <c:pt idx="3">
                  <c:v>0.67792207792207793</c:v>
                </c:pt>
                <c:pt idx="4">
                  <c:v>0.40430622009569378</c:v>
                </c:pt>
                <c:pt idx="5">
                  <c:v>0.43142857142857144</c:v>
                </c:pt>
                <c:pt idx="6">
                  <c:v>0.36575875486381321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0-45E1-9C2A-7A622738C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3919328"/>
        <c:axId val="-1413922048"/>
      </c:barChart>
      <c:catAx>
        <c:axId val="-141391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3922048"/>
        <c:crosses val="autoZero"/>
        <c:auto val="1"/>
        <c:lblAlgn val="ctr"/>
        <c:lblOffset val="100"/>
        <c:noMultiLvlLbl val="0"/>
      </c:catAx>
      <c:valAx>
        <c:axId val="-14139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391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27822389969849"/>
          <c:y val="0.87729841061533975"/>
          <c:w val="0.76313168911737272"/>
          <c:h val="0.97222222222222221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2-483C-93BA-51A42F783C89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2-483C-93BA-51A42F783C89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12-483C-93BA-51A42F783C89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12-483C-93BA-51A42F783C89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12-483C-93BA-51A42F783C89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12-483C-93BA-51A42F783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13918240"/>
        <c:axId val="-1413921504"/>
      </c:barChart>
      <c:catAx>
        <c:axId val="-141391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3921504"/>
        <c:crosses val="autoZero"/>
        <c:auto val="1"/>
        <c:lblAlgn val="ctr"/>
        <c:lblOffset val="100"/>
        <c:noMultiLvlLbl val="0"/>
      </c:catAx>
      <c:valAx>
        <c:axId val="-141392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3918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29-4CB2-99F2-78903EAC52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29-4CB2-99F2-78903EAC52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29-4CB2-99F2-78903EAC52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B29-4CB2-99F2-78903EAC52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B29-4CB2-99F2-78903EAC52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B29-4CB2-99F2-78903EAC525E}"/>
              </c:ext>
            </c:extLst>
          </c:dPt>
          <c:dLbls>
            <c:dLbl>
              <c:idx val="0"/>
              <c:layout>
                <c:manualLayout>
                  <c:x val="9.5691502364958977E-2"/>
                  <c:y val="-7.4739692176512691E-1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29-4CB2-99F2-78903EAC525E}"/>
                </c:ext>
              </c:extLst>
            </c:dLbl>
            <c:dLbl>
              <c:idx val="1"/>
              <c:layout>
                <c:manualLayout>
                  <c:x val="2.0288316776584381E-8"/>
                  <c:y val="-0.1094147804556895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29-4CB2-99F2-78903EAC525E}"/>
                </c:ext>
              </c:extLst>
            </c:dLbl>
            <c:dLbl>
              <c:idx val="2"/>
              <c:layout>
                <c:manualLayout>
                  <c:x val="7.2907811325683122E-2"/>
                  <c:y val="-1.4676327276705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29-4CB2-99F2-78903EAC525E}"/>
                </c:ext>
              </c:extLst>
            </c:dLbl>
            <c:dLbl>
              <c:idx val="3"/>
              <c:layout>
                <c:manualLayout>
                  <c:x val="-9.265367689305562E-2"/>
                  <c:y val="1.630703030745043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29-4CB2-99F2-78903EAC525E}"/>
                </c:ext>
              </c:extLst>
            </c:dLbl>
            <c:dLbl>
              <c:idx val="4"/>
              <c:layout>
                <c:manualLayout>
                  <c:x val="4.0636574327178912E-6"/>
                  <c:y val="-0.1010974495257115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29-4CB2-99F2-78903EAC525E}"/>
                </c:ext>
              </c:extLst>
            </c:dLbl>
            <c:dLbl>
              <c:idx val="5"/>
              <c:layout>
                <c:manualLayout>
                  <c:x val="-9.4172589629007361E-2"/>
                  <c:y val="-9.7842181844702784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29-4CB2-99F2-78903EAC525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117</c:v>
                </c:pt>
                <c:pt idx="1">
                  <c:v>1151</c:v>
                </c:pt>
                <c:pt idx="2">
                  <c:v>254</c:v>
                </c:pt>
                <c:pt idx="3">
                  <c:v>85</c:v>
                </c:pt>
                <c:pt idx="4">
                  <c:v>1275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29-4CB2-99F2-78903EAC525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B29-4CB2-99F2-78903EAC52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CB29-4CB2-99F2-78903EAC52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CB29-4CB2-99F2-78903EAC52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CB29-4CB2-99F2-78903EAC52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CB29-4CB2-99F2-78903EAC52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CB29-4CB2-99F2-78903EAC525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B29-4CB2-99F2-78903EAC525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B29-4CB2-99F2-78903EAC525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B29-4CB2-99F2-78903EAC525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B29-4CB2-99F2-78903EAC525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B29-4CB2-99F2-78903EAC525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B29-4CB2-99F2-78903EAC525E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4.059680777238029E-2</c:v>
                </c:pt>
                <c:pt idx="1">
                  <c:v>0.39937543372657874</c:v>
                </c:pt>
                <c:pt idx="2">
                  <c:v>8.8133240804996529E-2</c:v>
                </c:pt>
                <c:pt idx="3">
                  <c:v>2.9493407356002775E-2</c:v>
                </c:pt>
                <c:pt idx="4">
                  <c:v>0.44240111034004165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B29-4CB2-99F2-78903EAC5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REQUERIMIENTOS TOTALES 2010 - 2023</a:t>
            </a:r>
          </a:p>
        </c:rich>
      </c:tx>
      <c:layout>
        <c:manualLayout>
          <c:xMode val="edge"/>
          <c:yMode val="edge"/>
          <c:x val="0.40598977759359028"/>
          <c:y val="1.163166018639729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B751-4CFC-8E6E-419D95F8B25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751-4CFC-8E6E-419D95F8B25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B751-4CFC-8E6E-419D95F8B25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751-4CFC-8E6E-419D95F8B25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751-4CFC-8E6E-419D95F8B25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751-4CFC-8E6E-419D95F8B254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751-4CFC-8E6E-419D95F8B254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F-B751-4CFC-8E6E-419D95F8B25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751-4CFC-8E6E-419D95F8B25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751-4CFC-8E6E-419D95F8B254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5-B751-4CFC-8E6E-419D95F8B254}"/>
              </c:ext>
            </c:extLst>
          </c:dPt>
          <c:dLbls>
            <c:dLbl>
              <c:idx val="5"/>
              <c:layout>
                <c:manualLayout>
                  <c:x val="5.5243016858559299E-4"/>
                  <c:y val="-3.9729122463455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51-4CFC-8E6E-419D95F8B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Agosto_2023'!$C$288:$P$288</c:f>
              <c:strCache>
                <c:ptCount val="14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 (Hasta Agosto 2023)</c:v>
                </c:pt>
              </c:strCache>
            </c:strRef>
          </c:cat>
          <c:val>
            <c:numRef>
              <c:f>'Requerimientos Agosto_2023'!$C$289:$P$289</c:f>
              <c:numCache>
                <c:formatCode>#,##0</c:formatCode>
                <c:ptCount val="14"/>
                <c:pt idx="0">
                  <c:v>53492</c:v>
                </c:pt>
                <c:pt idx="1">
                  <c:v>64291</c:v>
                </c:pt>
                <c:pt idx="2">
                  <c:v>107112</c:v>
                </c:pt>
                <c:pt idx="3">
                  <c:v>144241</c:v>
                </c:pt>
                <c:pt idx="4">
                  <c:v>108086</c:v>
                </c:pt>
                <c:pt idx="5">
                  <c:v>111667</c:v>
                </c:pt>
                <c:pt idx="6">
                  <c:v>29777</c:v>
                </c:pt>
                <c:pt idx="7">
                  <c:v>13094</c:v>
                </c:pt>
                <c:pt idx="8">
                  <c:v>16308</c:v>
                </c:pt>
                <c:pt idx="9" formatCode="_-* #,##0\ _€_-;\-* #,##0\ _€_-;_-* &quot;-&quot;??\ _€_-;_-@_-">
                  <c:v>20840</c:v>
                </c:pt>
                <c:pt idx="10" formatCode="_-* #,##0\ _€_-;\-* #,##0\ _€_-;_-* &quot;-&quot;??\ _€_-;_-@_-">
                  <c:v>32845</c:v>
                </c:pt>
                <c:pt idx="11" formatCode="_-* #,##0\ _€_-;\-* #,##0\ _€_-;_-* &quot;-&quot;??\ _€_-;_-@_-">
                  <c:v>18207</c:v>
                </c:pt>
                <c:pt idx="12" formatCode="_-* #,##0\ _€_-;\-* #,##0\ _€_-;_-* &quot;-&quot;??\ _€_-;_-@_-">
                  <c:v>5705</c:v>
                </c:pt>
                <c:pt idx="13" formatCode="_-* #,##0\ _€_-;\-* #,##0\ _€_-;_-* &quot;-&quot;??\ _€_-;_-@_-">
                  <c:v>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51-4CFC-8E6E-419D95F8B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580831536"/>
        <c:axId val="-1580830992"/>
      </c:barChart>
      <c:catAx>
        <c:axId val="-158083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 i="0" baseline="0"/>
            </a:pPr>
            <a:endParaRPr lang="es-EC"/>
          </a:p>
        </c:txPr>
        <c:crossAx val="-1580830992"/>
        <c:crosses val="autoZero"/>
        <c:auto val="1"/>
        <c:lblAlgn val="ctr"/>
        <c:lblOffset val="100"/>
        <c:noMultiLvlLbl val="0"/>
      </c:catAx>
      <c:valAx>
        <c:axId val="-158083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158083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60276948136E-2"/>
          <c:y val="9.399293286219081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Agosto_2023'!$C$10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0-4F0D-89D6-F344B2F48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0-4F0D-89D6-F344B2F48A93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00-4F0D-89D6-F344B2F48A93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00-4F0D-89D6-F344B2F48A93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00-4F0D-89D6-F344B2F48A93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00-4F0D-89D6-F344B2F48A93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00-4F0D-89D6-F344B2F48A93}"/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7D00-4F0D-89D6-F344B2F48A93}"/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00-4F0D-89D6-F344B2F48A93}"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D00-4F0D-89D6-F344B2F48A93}"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D00-4F0D-89D6-F344B2F48A93}"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D00-4F0D-89D6-F344B2F48A9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Agosto_2023'!$B$11:$B$16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Agosto_2023'!$C$11:$C$16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126</c:v>
                </c:pt>
                <c:pt idx="3">
                  <c:v>27</c:v>
                </c:pt>
                <c:pt idx="4">
                  <c:v>9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00-4F0D-89D6-F344B2F48A93}"/>
            </c:ext>
          </c:extLst>
        </c:ser>
        <c:ser>
          <c:idx val="1"/>
          <c:order val="1"/>
          <c:tx>
            <c:strRef>
              <c:f>'Requerimientos Agosto_2023'!$D$10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D00-4F0D-89D6-F344B2F48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D00-4F0D-89D6-F344B2F48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D00-4F0D-89D6-F344B2F48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D00-4F0D-89D6-F344B2F48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D00-4F0D-89D6-F344B2F48A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7-7D00-4F0D-89D6-F344B2F48A93}"/>
              </c:ext>
            </c:extLst>
          </c:dPt>
          <c:cat>
            <c:strRef>
              <c:f>'Requerimientos Agosto_2023'!$B$11:$B$16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Agosto_2023'!$D$11:$D$15</c:f>
              <c:numCache>
                <c:formatCode>0.00%</c:formatCode>
                <c:ptCount val="5"/>
                <c:pt idx="0">
                  <c:v>5.0909090909090911E-2</c:v>
                </c:pt>
                <c:pt idx="1">
                  <c:v>0</c:v>
                </c:pt>
                <c:pt idx="2">
                  <c:v>0.45818181818181819</c:v>
                </c:pt>
                <c:pt idx="3">
                  <c:v>9.8181818181818176E-2</c:v>
                </c:pt>
                <c:pt idx="4">
                  <c:v>3.272727272727273E-2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D00-4F0D-89D6-F344B2F4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5069984115"/>
          <c:y val="1.4174624448539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Agosto_2023'!$C$10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D26-4DB5-92D7-9077A09FE71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26-4DB5-92D7-9077A09FE71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D26-4DB5-92D7-9077A09FE712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BD26-4DB5-92D7-9077A09FE7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'Requerimientos Agosto_2023'!$B$11:$B$16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Agosto_2023'!$C$11:$C$16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126</c:v>
                </c:pt>
                <c:pt idx="3">
                  <c:v>27</c:v>
                </c:pt>
                <c:pt idx="4">
                  <c:v>9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26-4DB5-92D7-9077A09FE712}"/>
            </c:ext>
          </c:extLst>
        </c:ser>
        <c:ser>
          <c:idx val="1"/>
          <c:order val="1"/>
          <c:tx>
            <c:strRef>
              <c:f>'Requerimientos Agosto_2023'!$D$10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D26-4DB5-92D7-9077A09FE71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D26-4DB5-92D7-9077A09FE71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D26-4DB5-92D7-9077A09FE712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BD26-4DB5-92D7-9077A09FE7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'Requerimientos Agosto_2023'!$B$11:$B$16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Agosto_2023'!$D$11:$D$16</c:f>
              <c:numCache>
                <c:formatCode>0.00%</c:formatCode>
                <c:ptCount val="6"/>
                <c:pt idx="0">
                  <c:v>5.0909090909090911E-2</c:v>
                </c:pt>
                <c:pt idx="1">
                  <c:v>0</c:v>
                </c:pt>
                <c:pt idx="2">
                  <c:v>0.45818181818181819</c:v>
                </c:pt>
                <c:pt idx="3">
                  <c:v>9.8181818181818176E-2</c:v>
                </c:pt>
                <c:pt idx="4">
                  <c:v>3.272727272727273E-2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D26-4DB5-92D7-9077A09FE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1412831424"/>
        <c:axId val="-1412825984"/>
      </c:barChart>
      <c:catAx>
        <c:axId val="-1412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-1412825984"/>
        <c:crosses val="autoZero"/>
        <c:auto val="1"/>
        <c:lblAlgn val="ctr"/>
        <c:lblOffset val="100"/>
        <c:noMultiLvlLbl val="0"/>
      </c:catAx>
      <c:valAx>
        <c:axId val="-14128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141283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57D-40F4-9C41-3CA5AB82C3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57D-40F4-9C41-3CA5AB82C3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57D-40F4-9C41-3CA5AB82C3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57D-40F4-9C41-3CA5AB82C3A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7D-40F4-9C41-3CA5AB82C3A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7D-40F4-9C41-3CA5AB82C3AB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7D-40F4-9C41-3CA5AB82C3AB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7D-40F4-9C41-3CA5AB82C3AB}"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7D-40F4-9C41-3CA5AB82C3AB}"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7D-40F4-9C41-3CA5AB82C3AB}"/>
                </c:ext>
              </c:extLst>
            </c:dLbl>
            <c:dLbl>
              <c:idx val="4"/>
              <c:layout>
                <c:manualLayout>
                  <c:x val="1.3670133857520178E-3"/>
                  <c:y val="-6.61957002542801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7D-40F4-9C41-3CA5AB82C3A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Agosto_2023'!$C$42:$C$46</c:f>
              <c:numCache>
                <c:formatCode>General</c:formatCode>
                <c:ptCount val="5"/>
                <c:pt idx="0">
                  <c:v>45</c:v>
                </c:pt>
                <c:pt idx="1">
                  <c:v>5</c:v>
                </c:pt>
                <c:pt idx="2">
                  <c:v>45</c:v>
                </c:pt>
                <c:pt idx="3">
                  <c:v>4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7D-40F4-9C41-3CA5AB82C3AB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57D-40F4-9C41-3CA5AB82C3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57D-40F4-9C41-3CA5AB82C3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D-40F4-9C41-3CA5AB82C3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57D-40F4-9C41-3CA5AB82C3AB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57D-40F4-9C41-3CA5AB82C3AB}"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57D-40F4-9C41-3CA5AB82C3AB}"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57D-40F4-9C41-3CA5AB82C3AB}"/>
                </c:ext>
              </c:extLst>
            </c:dLbl>
            <c:dLbl>
              <c:idx val="4"/>
              <c:layout>
                <c:manualLayout>
                  <c:x val="4.3410855892878413E-3"/>
                  <c:y val="6.4130100615076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57D-40F4-9C41-3CA5AB82C3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'Requerimientos Agosto_2023'!$B$42:$B$46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Agosto_2023'!$D$42:$D$46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5.0505050505050504E-2</c:v>
                </c:pt>
                <c:pt idx="2">
                  <c:v>0.45454545454545453</c:v>
                </c:pt>
                <c:pt idx="3">
                  <c:v>4.0404040404040407E-2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57D-40F4-9C41-3CA5AB82C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-1412822176"/>
        <c:axId val="-1412824896"/>
      </c:barChart>
      <c:catAx>
        <c:axId val="-14128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2824896"/>
        <c:crosses val="autoZero"/>
        <c:auto val="1"/>
        <c:lblAlgn val="ctr"/>
        <c:lblOffset val="100"/>
        <c:noMultiLvlLbl val="0"/>
      </c:catAx>
      <c:valAx>
        <c:axId val="-14128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4128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</a:t>
            </a:r>
            <a:r>
              <a:rPr lang="es-EC" b="1" baseline="0"/>
              <a:t> PERSONAS ADULTAS MAYORES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094592876935194E-2"/>
          <c:y val="0.27437571809460065"/>
          <c:w val="0.90790540712306478"/>
          <c:h val="0.604932724514662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2B9-4C28-AC91-0ED9DC42420D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2B9-4C28-AC91-0ED9DC4242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Agosto_2023'!$B$219:$B$220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f>'Requerimientos Agosto_2023'!$C$219:$C$220</c:f>
              <c:numCache>
                <c:formatCode>General</c:formatCode>
                <c:ptCount val="2"/>
                <c:pt idx="0">
                  <c:v>258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B9-4C28-AC91-0ED9DC42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 PERSONAS</a:t>
            </a:r>
            <a:r>
              <a:rPr lang="es-EC" b="1" baseline="0"/>
              <a:t> CON DISCAPACIDAD</a:t>
            </a:r>
            <a:endParaRPr lang="es-EC" b="1"/>
          </a:p>
        </c:rich>
      </c:tx>
      <c:layout>
        <c:manualLayout>
          <c:xMode val="edge"/>
          <c:yMode val="edge"/>
          <c:x val="0.18891334449335564"/>
          <c:y val="2.948137811887438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306055869720335E-2"/>
          <c:y val="0.1970277801794372"/>
          <c:w val="0.90243711055170583"/>
          <c:h val="0.630290837262817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3A-401F-A9F2-19AFD0A0D97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3A-401F-A9F2-19AFD0A0D97B}"/>
              </c:ext>
            </c:extLst>
          </c:dPt>
          <c:dLbls>
            <c:dLbl>
              <c:idx val="1"/>
              <c:layout>
                <c:manualLayout>
                  <c:x val="-0.17203455102694221"/>
                  <c:y val="4.984872969756219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3A-401F-A9F2-19AFD0A0D97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Agosto_2023'!$B$225:$B$226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f>'Requerimientos Agosto_2023'!$C$225:$C$226</c:f>
              <c:numCache>
                <c:formatCode>General</c:formatCode>
                <c:ptCount val="2"/>
                <c:pt idx="0">
                  <c:v>260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3A-401F-A9F2-19AFD0A0D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CANAL DE ATENCIÓN UTILIZADOS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976056111130663E-2"/>
          <c:y val="0.23195365494395731"/>
          <c:w val="0.93223321862621167"/>
          <c:h val="0.634065859107212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689-45BF-8840-9B81AE540F34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689-45BF-8840-9B81AE540F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Agosto_2023'!$B$231:$B$232</c:f>
              <c:strCache>
                <c:ptCount val="2"/>
                <c:pt idx="0">
                  <c:v>Atencion Presencial</c:v>
                </c:pt>
                <c:pt idx="1">
                  <c:v>Plataforma Virtual GOB.EC</c:v>
                </c:pt>
              </c:strCache>
            </c:strRef>
          </c:cat>
          <c:val>
            <c:numRef>
              <c:f>'Requerimientos Agosto_2023'!$C$231:$C$232</c:f>
              <c:numCache>
                <c:formatCode>General</c:formatCode>
                <c:ptCount val="2"/>
                <c:pt idx="0">
                  <c:v>14</c:v>
                </c:pt>
                <c:pt idx="1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89-45BF-8840-9B81AE540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495300</xdr:colOff>
      <xdr:row>0</xdr:row>
      <xdr:rowOff>238125</xdr:rowOff>
    </xdr:from>
    <xdr:to>
      <xdr:col>12</xdr:col>
      <xdr:colOff>3467100</xdr:colOff>
      <xdr:row>3</xdr:row>
      <xdr:rowOff>123825</xdr:rowOff>
    </xdr:to>
    <xdr:pic>
      <xdr:nvPicPr>
        <xdr:cNvPr id="1029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238125"/>
          <a:ext cx="2971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252</xdr:row>
      <xdr:rowOff>19050</xdr:rowOff>
    </xdr:from>
    <xdr:to>
      <xdr:col>6</xdr:col>
      <xdr:colOff>828675</xdr:colOff>
      <xdr:row>274</xdr:row>
      <xdr:rowOff>57150</xdr:rowOff>
    </xdr:to>
    <xdr:graphicFrame macro="">
      <xdr:nvGraphicFramePr>
        <xdr:cNvPr id="21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942975</xdr:colOff>
      <xdr:row>252</xdr:row>
      <xdr:rowOff>28575</xdr:rowOff>
    </xdr:from>
    <xdr:to>
      <xdr:col>14</xdr:col>
      <xdr:colOff>1266825</xdr:colOff>
      <xdr:row>274</xdr:row>
      <xdr:rowOff>114300</xdr:rowOff>
    </xdr:to>
    <xdr:graphicFrame macro="">
      <xdr:nvGraphicFramePr>
        <xdr:cNvPr id="21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289</xdr:row>
      <xdr:rowOff>152400</xdr:rowOff>
    </xdr:from>
    <xdr:to>
      <xdr:col>15</xdr:col>
      <xdr:colOff>952500</xdr:colOff>
      <xdr:row>309</xdr:row>
      <xdr:rowOff>180975</xdr:rowOff>
    </xdr:to>
    <xdr:graphicFrame macro="">
      <xdr:nvGraphicFramePr>
        <xdr:cNvPr id="211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276225</xdr:colOff>
      <xdr:row>7</xdr:row>
      <xdr:rowOff>161925</xdr:rowOff>
    </xdr:from>
    <xdr:to>
      <xdr:col>10</xdr:col>
      <xdr:colOff>361950</xdr:colOff>
      <xdr:row>35</xdr:row>
      <xdr:rowOff>171450</xdr:rowOff>
    </xdr:to>
    <xdr:graphicFrame macro="">
      <xdr:nvGraphicFramePr>
        <xdr:cNvPr id="211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17</xdr:row>
      <xdr:rowOff>95250</xdr:rowOff>
    </xdr:from>
    <xdr:to>
      <xdr:col>6</xdr:col>
      <xdr:colOff>104775</xdr:colOff>
      <xdr:row>36</xdr:row>
      <xdr:rowOff>57150</xdr:rowOff>
    </xdr:to>
    <xdr:graphicFrame macro="">
      <xdr:nvGraphicFramePr>
        <xdr:cNvPr id="211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47</xdr:row>
      <xdr:rowOff>28575</xdr:rowOff>
    </xdr:from>
    <xdr:to>
      <xdr:col>4</xdr:col>
      <xdr:colOff>666750</xdr:colOff>
      <xdr:row>67</xdr:row>
      <xdr:rowOff>180975</xdr:rowOff>
    </xdr:to>
    <xdr:graphicFrame macro="">
      <xdr:nvGraphicFramePr>
        <xdr:cNvPr id="211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247650</xdr:colOff>
      <xdr:row>217</xdr:row>
      <xdr:rowOff>28575</xdr:rowOff>
    </xdr:from>
    <xdr:to>
      <xdr:col>5</xdr:col>
      <xdr:colOff>1419225</xdr:colOff>
      <xdr:row>232</xdr:row>
      <xdr:rowOff>171450</xdr:rowOff>
    </xdr:to>
    <xdr:graphicFrame macro="">
      <xdr:nvGraphicFramePr>
        <xdr:cNvPr id="211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1524000</xdr:colOff>
      <xdr:row>216</xdr:row>
      <xdr:rowOff>190500</xdr:rowOff>
    </xdr:from>
    <xdr:to>
      <xdr:col>8</xdr:col>
      <xdr:colOff>1095375</xdr:colOff>
      <xdr:row>232</xdr:row>
      <xdr:rowOff>152400</xdr:rowOff>
    </xdr:to>
    <xdr:graphicFrame macro="">
      <xdr:nvGraphicFramePr>
        <xdr:cNvPr id="212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1181100</xdr:colOff>
      <xdr:row>217</xdr:row>
      <xdr:rowOff>0</xdr:rowOff>
    </xdr:from>
    <xdr:to>
      <xdr:col>11</xdr:col>
      <xdr:colOff>428625</xdr:colOff>
      <xdr:row>232</xdr:row>
      <xdr:rowOff>152400</xdr:rowOff>
    </xdr:to>
    <xdr:graphicFrame macro="">
      <xdr:nvGraphicFramePr>
        <xdr:cNvPr id="212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733425</xdr:colOff>
      <xdr:row>53</xdr:row>
      <xdr:rowOff>28575</xdr:rowOff>
    </xdr:from>
    <xdr:to>
      <xdr:col>10</xdr:col>
      <xdr:colOff>0</xdr:colOff>
      <xdr:row>67</xdr:row>
      <xdr:rowOff>133350</xdr:rowOff>
    </xdr:to>
    <xdr:graphicFrame macro="">
      <xdr:nvGraphicFramePr>
        <xdr:cNvPr id="2122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323850</xdr:colOff>
      <xdr:row>166</xdr:row>
      <xdr:rowOff>161925</xdr:rowOff>
    </xdr:from>
    <xdr:to>
      <xdr:col>6</xdr:col>
      <xdr:colOff>542925</xdr:colOff>
      <xdr:row>179</xdr:row>
      <xdr:rowOff>38100</xdr:rowOff>
    </xdr:to>
    <xdr:graphicFrame macro="">
      <xdr:nvGraphicFramePr>
        <xdr:cNvPr id="2123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314325</xdr:colOff>
      <xdr:row>179</xdr:row>
      <xdr:rowOff>123825</xdr:rowOff>
    </xdr:from>
    <xdr:to>
      <xdr:col>6</xdr:col>
      <xdr:colOff>533400</xdr:colOff>
      <xdr:row>198</xdr:row>
      <xdr:rowOff>66675</xdr:rowOff>
    </xdr:to>
    <xdr:graphicFrame macro="">
      <xdr:nvGraphicFramePr>
        <xdr:cNvPr id="2124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342900</xdr:colOff>
      <xdr:row>198</xdr:row>
      <xdr:rowOff>161925</xdr:rowOff>
    </xdr:from>
    <xdr:to>
      <xdr:col>6</xdr:col>
      <xdr:colOff>561975</xdr:colOff>
      <xdr:row>211</xdr:row>
      <xdr:rowOff>142875</xdr:rowOff>
    </xdr:to>
    <xdr:graphicFrame macro="">
      <xdr:nvGraphicFramePr>
        <xdr:cNvPr id="2125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581025</xdr:colOff>
      <xdr:row>166</xdr:row>
      <xdr:rowOff>133350</xdr:rowOff>
    </xdr:from>
    <xdr:to>
      <xdr:col>9</xdr:col>
      <xdr:colOff>1466850</xdr:colOff>
      <xdr:row>190</xdr:row>
      <xdr:rowOff>38100</xdr:rowOff>
    </xdr:to>
    <xdr:graphicFrame macro="">
      <xdr:nvGraphicFramePr>
        <xdr:cNvPr id="2126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628650</xdr:colOff>
      <xdr:row>192</xdr:row>
      <xdr:rowOff>66675</xdr:rowOff>
    </xdr:from>
    <xdr:to>
      <xdr:col>10</xdr:col>
      <xdr:colOff>9525</xdr:colOff>
      <xdr:row>211</xdr:row>
      <xdr:rowOff>142875</xdr:rowOff>
    </xdr:to>
    <xdr:graphicFrame macro="">
      <xdr:nvGraphicFramePr>
        <xdr:cNvPr id="2127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9</xdr:col>
      <xdr:colOff>781050</xdr:colOff>
      <xdr:row>0</xdr:row>
      <xdr:rowOff>228600</xdr:rowOff>
    </xdr:from>
    <xdr:to>
      <xdr:col>10</xdr:col>
      <xdr:colOff>2228850</xdr:colOff>
      <xdr:row>3</xdr:row>
      <xdr:rowOff>76200</xdr:rowOff>
    </xdr:to>
    <xdr:pic>
      <xdr:nvPicPr>
        <xdr:cNvPr id="2128" name="Imagen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2125" y="228600"/>
          <a:ext cx="2971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60</xdr:row>
      <xdr:rowOff>9525</xdr:rowOff>
    </xdr:from>
    <xdr:to>
      <xdr:col>26</xdr:col>
      <xdr:colOff>495300</xdr:colOff>
      <xdr:row>75</xdr:row>
      <xdr:rowOff>180975</xdr:rowOff>
    </xdr:to>
    <xdr:graphicFrame macro="">
      <xdr:nvGraphicFramePr>
        <xdr:cNvPr id="310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60</xdr:row>
      <xdr:rowOff>9525</xdr:rowOff>
    </xdr:from>
    <xdr:to>
      <xdr:col>26</xdr:col>
      <xdr:colOff>762000</xdr:colOff>
      <xdr:row>75</xdr:row>
      <xdr:rowOff>180975</xdr:rowOff>
    </xdr:to>
    <xdr:graphicFrame macro="">
      <xdr:nvGraphicFramePr>
        <xdr:cNvPr id="310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104775</xdr:colOff>
      <xdr:row>78</xdr:row>
      <xdr:rowOff>152400</xdr:rowOff>
    </xdr:from>
    <xdr:to>
      <xdr:col>26</xdr:col>
      <xdr:colOff>800100</xdr:colOff>
      <xdr:row>97</xdr:row>
      <xdr:rowOff>28575</xdr:rowOff>
    </xdr:to>
    <xdr:graphicFrame macro="">
      <xdr:nvGraphicFramePr>
        <xdr:cNvPr id="310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19</xdr:row>
      <xdr:rowOff>133350</xdr:rowOff>
    </xdr:from>
    <xdr:to>
      <xdr:col>26</xdr:col>
      <xdr:colOff>733425</xdr:colOff>
      <xdr:row>34</xdr:row>
      <xdr:rowOff>19050</xdr:rowOff>
    </xdr:to>
    <xdr:graphicFrame macro="">
      <xdr:nvGraphicFramePr>
        <xdr:cNvPr id="310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34</xdr:row>
      <xdr:rowOff>180975</xdr:rowOff>
    </xdr:from>
    <xdr:to>
      <xdr:col>26</xdr:col>
      <xdr:colOff>733425</xdr:colOff>
      <xdr:row>49</xdr:row>
      <xdr:rowOff>66675</xdr:rowOff>
    </xdr:to>
    <xdr:graphicFrame macro="">
      <xdr:nvGraphicFramePr>
        <xdr:cNvPr id="310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138</xdr:row>
      <xdr:rowOff>171450</xdr:rowOff>
    </xdr:from>
    <xdr:to>
      <xdr:col>24</xdr:col>
      <xdr:colOff>809625</xdr:colOff>
      <xdr:row>155</xdr:row>
      <xdr:rowOff>123825</xdr:rowOff>
    </xdr:to>
    <xdr:graphicFrame macro="">
      <xdr:nvGraphicFramePr>
        <xdr:cNvPr id="3110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123825</xdr:colOff>
      <xdr:row>99</xdr:row>
      <xdr:rowOff>19050</xdr:rowOff>
    </xdr:from>
    <xdr:to>
      <xdr:col>26</xdr:col>
      <xdr:colOff>800100</xdr:colOff>
      <xdr:row>137</xdr:row>
      <xdr:rowOff>152400</xdr:rowOff>
    </xdr:to>
    <xdr:graphicFrame macro="">
      <xdr:nvGraphicFramePr>
        <xdr:cNvPr id="3111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581025</xdr:colOff>
      <xdr:row>0</xdr:row>
      <xdr:rowOff>266700</xdr:rowOff>
    </xdr:from>
    <xdr:to>
      <xdr:col>20</xdr:col>
      <xdr:colOff>9525</xdr:colOff>
      <xdr:row>3</xdr:row>
      <xdr:rowOff>123825</xdr:rowOff>
    </xdr:to>
    <xdr:pic>
      <xdr:nvPicPr>
        <xdr:cNvPr id="3112" name="Imagen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0375" y="266700"/>
          <a:ext cx="2962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65" t="s">
        <v>137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18" customHeight="1" x14ac:dyDescent="0.25">
      <c r="A2" s="167" t="s">
        <v>29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x14ac:dyDescent="0.25">
      <c r="A3" s="163" t="s">
        <v>138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x14ac:dyDescent="0.25">
      <c r="A4" s="163" t="s">
        <v>139</v>
      </c>
      <c r="B4" s="164"/>
      <c r="C4" s="164"/>
      <c r="D4" s="164"/>
      <c r="E4" s="164"/>
      <c r="F4" s="164"/>
      <c r="G4" s="164"/>
      <c r="H4" s="164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22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173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23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74" t="s">
        <v>24</v>
      </c>
      <c r="B10" s="175"/>
      <c r="C10" s="175"/>
      <c r="D10" s="175"/>
      <c r="E10" s="175"/>
      <c r="F10" s="175"/>
      <c r="G10" s="176" t="s">
        <v>25</v>
      </c>
      <c r="H10" s="176"/>
      <c r="I10" s="176"/>
      <c r="J10" s="176"/>
      <c r="K10" s="176"/>
      <c r="L10" s="176"/>
      <c r="M10" s="177"/>
    </row>
    <row r="11" spans="1:13" x14ac:dyDescent="0.25">
      <c r="A11" s="178"/>
      <c r="B11" s="179"/>
      <c r="C11" s="179"/>
      <c r="D11" s="179"/>
      <c r="E11" s="179"/>
      <c r="F11" s="179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68" t="s">
        <v>26</v>
      </c>
      <c r="B12" s="169"/>
      <c r="C12" s="169"/>
      <c r="D12" s="169"/>
      <c r="E12" s="169"/>
      <c r="F12" s="170"/>
      <c r="G12" s="171" t="s">
        <v>27</v>
      </c>
      <c r="H12" s="172"/>
      <c r="I12" s="172"/>
      <c r="J12" s="172"/>
      <c r="K12" s="172"/>
      <c r="L12" s="172"/>
      <c r="M12" s="173"/>
    </row>
    <row r="13" spans="1:13" ht="15" customHeight="1" x14ac:dyDescent="0.25">
      <c r="A13" s="168" t="s">
        <v>28</v>
      </c>
      <c r="B13" s="169"/>
      <c r="C13" s="169"/>
      <c r="D13" s="169"/>
      <c r="E13" s="169"/>
      <c r="F13" s="170"/>
      <c r="G13" s="171" t="s">
        <v>136</v>
      </c>
      <c r="H13" s="172"/>
      <c r="I13" s="172"/>
      <c r="J13" s="172"/>
      <c r="K13" s="172"/>
      <c r="L13" s="172"/>
      <c r="M13" s="173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3:F13"/>
    <mergeCell ref="G13:M13"/>
    <mergeCell ref="A10:F10"/>
    <mergeCell ref="G10:M10"/>
    <mergeCell ref="A11:F11"/>
    <mergeCell ref="A12:F12"/>
    <mergeCell ref="G12:M12"/>
    <mergeCell ref="A4:H4"/>
    <mergeCell ref="I1:M1"/>
    <mergeCell ref="I2:M2"/>
    <mergeCell ref="I3:M3"/>
    <mergeCell ref="A1:H1"/>
    <mergeCell ref="A2:H2"/>
    <mergeCell ref="A3:H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9"/>
  <sheetViews>
    <sheetView zoomScale="55" zoomScaleNormal="55" workbookViewId="0">
      <selection activeCell="K248" sqref="K248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86" t="s">
        <v>137</v>
      </c>
      <c r="C1" s="186"/>
      <c r="D1" s="186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29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174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30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31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32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87" t="s">
        <v>33</v>
      </c>
      <c r="C9" s="188"/>
      <c r="D9" s="189"/>
    </row>
    <row r="10" spans="2:20" x14ac:dyDescent="0.25">
      <c r="B10" s="31" t="s">
        <v>34</v>
      </c>
      <c r="C10" s="31" t="s">
        <v>35</v>
      </c>
      <c r="D10" s="31" t="s">
        <v>36</v>
      </c>
    </row>
    <row r="11" spans="2:20" x14ac:dyDescent="0.25">
      <c r="B11" s="32" t="s">
        <v>15</v>
      </c>
      <c r="C11" s="33">
        <v>14</v>
      </c>
      <c r="D11" s="34">
        <f t="shared" ref="D11:D16" si="0">C11/$C$17</f>
        <v>5.0909090909090911E-2</v>
      </c>
    </row>
    <row r="12" spans="2:20" x14ac:dyDescent="0.25">
      <c r="B12" s="32" t="s">
        <v>101</v>
      </c>
      <c r="C12" s="98">
        <v>0</v>
      </c>
      <c r="D12" s="34">
        <f t="shared" si="0"/>
        <v>0</v>
      </c>
    </row>
    <row r="13" spans="2:20" x14ac:dyDescent="0.25">
      <c r="B13" s="32" t="s">
        <v>3</v>
      </c>
      <c r="C13" s="33">
        <v>126</v>
      </c>
      <c r="D13" s="34">
        <f t="shared" si="0"/>
        <v>0.45818181818181819</v>
      </c>
    </row>
    <row r="14" spans="2:20" x14ac:dyDescent="0.25">
      <c r="B14" s="32" t="s">
        <v>8</v>
      </c>
      <c r="C14" s="33">
        <v>27</v>
      </c>
      <c r="D14" s="34">
        <f t="shared" si="0"/>
        <v>9.8181818181818176E-2</v>
      </c>
    </row>
    <row r="15" spans="2:20" x14ac:dyDescent="0.25">
      <c r="B15" s="32" t="s">
        <v>11</v>
      </c>
      <c r="C15" s="33">
        <v>9</v>
      </c>
      <c r="D15" s="34">
        <f t="shared" si="0"/>
        <v>3.272727272727273E-2</v>
      </c>
    </row>
    <row r="16" spans="2:20" x14ac:dyDescent="0.25">
      <c r="B16" s="32" t="s">
        <v>112</v>
      </c>
      <c r="C16" s="33">
        <v>99</v>
      </c>
      <c r="D16" s="34">
        <f t="shared" si="0"/>
        <v>0.36</v>
      </c>
    </row>
    <row r="17" spans="2:21" x14ac:dyDescent="0.25">
      <c r="B17" s="31" t="s">
        <v>21</v>
      </c>
      <c r="C17" s="31">
        <f>SUM(C11:C16)</f>
        <v>275</v>
      </c>
      <c r="D17" s="35">
        <f>SUM(D11:D16)</f>
        <v>1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107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87" t="s">
        <v>37</v>
      </c>
      <c r="C40" s="188"/>
      <c r="D40" s="189"/>
      <c r="F40" s="190" t="s">
        <v>102</v>
      </c>
      <c r="G40" s="190"/>
      <c r="H40" s="190"/>
    </row>
    <row r="41" spans="2:10" x14ac:dyDescent="0.25">
      <c r="B41" s="31" t="s">
        <v>38</v>
      </c>
      <c r="C41" s="31" t="s">
        <v>35</v>
      </c>
      <c r="D41" s="31" t="s">
        <v>36</v>
      </c>
      <c r="F41" s="83" t="s">
        <v>103</v>
      </c>
      <c r="G41" s="83" t="s">
        <v>35</v>
      </c>
      <c r="H41" s="83" t="s">
        <v>36</v>
      </c>
    </row>
    <row r="42" spans="2:10" x14ac:dyDescent="0.25">
      <c r="B42" s="38" t="s">
        <v>14</v>
      </c>
      <c r="C42" s="39">
        <v>45</v>
      </c>
      <c r="D42" s="34">
        <f>C42/$C$46</f>
        <v>0.45454545454545453</v>
      </c>
      <c r="F42" s="75" t="s">
        <v>14</v>
      </c>
      <c r="G42" s="33">
        <v>45</v>
      </c>
      <c r="H42" s="34">
        <f t="shared" ref="H42:H50" si="1">G42/$G$51</f>
        <v>0.25568181818181818</v>
      </c>
    </row>
    <row r="43" spans="2:10" ht="15" customHeight="1" x14ac:dyDescent="0.25">
      <c r="B43" s="38" t="s">
        <v>9</v>
      </c>
      <c r="C43" s="39">
        <v>5</v>
      </c>
      <c r="D43" s="34">
        <f>C43/$C$46</f>
        <v>5.0505050505050504E-2</v>
      </c>
      <c r="F43" s="75" t="s">
        <v>9</v>
      </c>
      <c r="G43" s="33">
        <v>46</v>
      </c>
      <c r="H43" s="34">
        <f t="shared" si="1"/>
        <v>0.26136363636363635</v>
      </c>
    </row>
    <row r="44" spans="2:10" x14ac:dyDescent="0.25">
      <c r="B44" s="38" t="s">
        <v>7</v>
      </c>
      <c r="C44" s="39">
        <v>45</v>
      </c>
      <c r="D44" s="34">
        <f>C44/$C$46</f>
        <v>0.45454545454545453</v>
      </c>
      <c r="F44" s="111" t="s">
        <v>108</v>
      </c>
      <c r="G44" s="95">
        <v>1</v>
      </c>
      <c r="H44" s="34">
        <f t="shared" si="1"/>
        <v>5.681818181818182E-3</v>
      </c>
    </row>
    <row r="45" spans="2:10" x14ac:dyDescent="0.25">
      <c r="B45" s="38" t="s">
        <v>117</v>
      </c>
      <c r="C45" s="39">
        <v>4</v>
      </c>
      <c r="D45" s="34">
        <f>C45/$C$46</f>
        <v>4.0404040404040407E-2</v>
      </c>
      <c r="F45" s="75" t="s">
        <v>84</v>
      </c>
      <c r="G45" s="33">
        <v>0</v>
      </c>
      <c r="H45" s="34">
        <f t="shared" si="1"/>
        <v>0</v>
      </c>
    </row>
    <row r="46" spans="2:10" x14ac:dyDescent="0.25">
      <c r="B46" s="42" t="s">
        <v>21</v>
      </c>
      <c r="C46" s="31">
        <f>SUM(C42:C45)</f>
        <v>99</v>
      </c>
      <c r="D46" s="35">
        <f>SUM(D42:D45)</f>
        <v>1</v>
      </c>
      <c r="F46" s="75" t="s">
        <v>12</v>
      </c>
      <c r="G46" s="33">
        <v>24</v>
      </c>
      <c r="H46" s="34">
        <f t="shared" si="1"/>
        <v>0.13636363636363635</v>
      </c>
    </row>
    <row r="47" spans="2:10" x14ac:dyDescent="0.25">
      <c r="F47" s="75" t="s">
        <v>13</v>
      </c>
      <c r="G47" s="33">
        <v>6</v>
      </c>
      <c r="H47" s="34">
        <f t="shared" si="1"/>
        <v>3.4090909090909088E-2</v>
      </c>
    </row>
    <row r="48" spans="2:10" x14ac:dyDescent="0.25">
      <c r="F48" s="75" t="s">
        <v>4</v>
      </c>
      <c r="G48" s="33">
        <v>23</v>
      </c>
      <c r="H48" s="34">
        <f t="shared" si="1"/>
        <v>0.13068181818181818</v>
      </c>
    </row>
    <row r="49" spans="6:8" x14ac:dyDescent="0.25">
      <c r="F49" s="75" t="s">
        <v>16</v>
      </c>
      <c r="G49" s="33">
        <v>22</v>
      </c>
      <c r="H49" s="34">
        <f t="shared" si="1"/>
        <v>0.125</v>
      </c>
    </row>
    <row r="50" spans="6:8" x14ac:dyDescent="0.25">
      <c r="F50" s="75" t="s">
        <v>18</v>
      </c>
      <c r="G50" s="33">
        <v>9</v>
      </c>
      <c r="H50" s="34">
        <f t="shared" si="1"/>
        <v>5.113636363636364E-2</v>
      </c>
    </row>
    <row r="51" spans="6:8" x14ac:dyDescent="0.25">
      <c r="F51" s="84" t="s">
        <v>21</v>
      </c>
      <c r="G51" s="83">
        <f>SUM(G42:G50)</f>
        <v>176</v>
      </c>
      <c r="H51" s="35">
        <f>SUM(H42:H50)</f>
        <v>1</v>
      </c>
    </row>
    <row r="70" spans="2:6" ht="22.5" customHeight="1" x14ac:dyDescent="0.25">
      <c r="B70" s="102" t="s">
        <v>0</v>
      </c>
      <c r="C70" s="102" t="s">
        <v>109</v>
      </c>
      <c r="E70" s="108" t="s">
        <v>0</v>
      </c>
      <c r="F70" s="108" t="s">
        <v>3</v>
      </c>
    </row>
    <row r="71" spans="2:6" x14ac:dyDescent="0.25">
      <c r="B71" s="75"/>
      <c r="C71" s="75"/>
      <c r="E71" s="75"/>
      <c r="F71" s="75"/>
    </row>
    <row r="72" spans="2:6" ht="14.25" customHeight="1" x14ac:dyDescent="0.25">
      <c r="B72" s="101" t="s">
        <v>39</v>
      </c>
      <c r="C72" s="102" t="s">
        <v>35</v>
      </c>
      <c r="E72" s="107" t="s">
        <v>39</v>
      </c>
      <c r="F72" s="108" t="s">
        <v>35</v>
      </c>
    </row>
    <row r="73" spans="2:6" ht="14.25" customHeight="1" x14ac:dyDescent="0.25">
      <c r="B73" s="135" t="s">
        <v>14</v>
      </c>
      <c r="C73" s="136">
        <v>45</v>
      </c>
      <c r="D73" s="100"/>
      <c r="E73" s="158" t="s">
        <v>142</v>
      </c>
      <c r="F73" s="159">
        <v>1</v>
      </c>
    </row>
    <row r="74" spans="2:6" ht="14.25" customHeight="1" x14ac:dyDescent="0.25">
      <c r="B74" s="99" t="s">
        <v>144</v>
      </c>
      <c r="C74" s="103">
        <v>6</v>
      </c>
      <c r="D74" s="100"/>
      <c r="E74" s="99" t="s">
        <v>146</v>
      </c>
      <c r="F74" s="41">
        <v>1</v>
      </c>
    </row>
    <row r="75" spans="2:6" ht="14.25" customHeight="1" x14ac:dyDescent="0.25">
      <c r="B75" s="99" t="s">
        <v>151</v>
      </c>
      <c r="C75" s="103">
        <v>5</v>
      </c>
      <c r="D75" s="100"/>
      <c r="E75" s="158" t="s">
        <v>14</v>
      </c>
      <c r="F75" s="159">
        <v>30</v>
      </c>
    </row>
    <row r="76" spans="2:6" ht="14.25" customHeight="1" x14ac:dyDescent="0.25">
      <c r="B76" s="99" t="s">
        <v>160</v>
      </c>
      <c r="C76" s="103">
        <v>1</v>
      </c>
      <c r="D76" s="100"/>
      <c r="E76" s="99" t="s">
        <v>144</v>
      </c>
      <c r="F76" s="41">
        <v>4</v>
      </c>
    </row>
    <row r="77" spans="2:6" ht="14.25" customHeight="1" x14ac:dyDescent="0.25">
      <c r="B77" s="99" t="s">
        <v>145</v>
      </c>
      <c r="C77" s="103">
        <v>3</v>
      </c>
      <c r="D77" s="100"/>
      <c r="E77" s="99" t="s">
        <v>151</v>
      </c>
      <c r="F77" s="41">
        <v>3</v>
      </c>
    </row>
    <row r="78" spans="2:6" ht="14.25" customHeight="1" x14ac:dyDescent="0.25">
      <c r="B78" s="99" t="s">
        <v>152</v>
      </c>
      <c r="C78" s="103">
        <v>1</v>
      </c>
      <c r="D78" s="100"/>
      <c r="E78" s="99" t="s">
        <v>145</v>
      </c>
      <c r="F78" s="41">
        <v>5</v>
      </c>
    </row>
    <row r="79" spans="2:6" ht="14.25" customHeight="1" x14ac:dyDescent="0.25">
      <c r="B79" s="99" t="s">
        <v>146</v>
      </c>
      <c r="C79" s="103">
        <v>2</v>
      </c>
      <c r="D79" s="100"/>
      <c r="E79" s="99" t="s">
        <v>146</v>
      </c>
      <c r="F79" s="41">
        <v>3</v>
      </c>
    </row>
    <row r="80" spans="2:6" ht="14.25" customHeight="1" x14ac:dyDescent="0.25">
      <c r="B80" s="99" t="s">
        <v>147</v>
      </c>
      <c r="C80" s="103">
        <v>1</v>
      </c>
      <c r="D80" s="100"/>
      <c r="E80" s="99" t="s">
        <v>147</v>
      </c>
      <c r="F80" s="41">
        <v>4</v>
      </c>
    </row>
    <row r="81" spans="2:6" ht="14.25" customHeight="1" x14ac:dyDescent="0.25">
      <c r="B81" s="99" t="s">
        <v>153</v>
      </c>
      <c r="C81" s="103">
        <v>2</v>
      </c>
      <c r="D81" s="100"/>
      <c r="E81" s="99" t="s">
        <v>153</v>
      </c>
      <c r="F81" s="41">
        <v>1</v>
      </c>
    </row>
    <row r="82" spans="2:6" ht="14.25" customHeight="1" x14ac:dyDescent="0.25">
      <c r="B82" s="99" t="s">
        <v>179</v>
      </c>
      <c r="C82" s="103">
        <v>1</v>
      </c>
      <c r="D82" s="100"/>
      <c r="E82" s="99" t="s">
        <v>154</v>
      </c>
      <c r="F82" s="41">
        <v>2</v>
      </c>
    </row>
    <row r="83" spans="2:6" ht="14.25" customHeight="1" x14ac:dyDescent="0.25">
      <c r="B83" s="99" t="s">
        <v>180</v>
      </c>
      <c r="C83" s="103">
        <v>1</v>
      </c>
      <c r="D83" s="100"/>
      <c r="E83" s="99" t="s">
        <v>149</v>
      </c>
      <c r="F83" s="41">
        <v>2</v>
      </c>
    </row>
    <row r="84" spans="2:6" ht="14.25" customHeight="1" x14ac:dyDescent="0.25">
      <c r="B84" s="99" t="s">
        <v>154</v>
      </c>
      <c r="C84" s="103">
        <v>6</v>
      </c>
      <c r="D84" s="100"/>
      <c r="E84" s="99" t="s">
        <v>155</v>
      </c>
      <c r="F84" s="41">
        <v>1</v>
      </c>
    </row>
    <row r="85" spans="2:6" ht="14.25" customHeight="1" x14ac:dyDescent="0.25">
      <c r="B85" s="99" t="s">
        <v>148</v>
      </c>
      <c r="C85" s="103">
        <v>3</v>
      </c>
      <c r="D85" s="100"/>
      <c r="E85" s="99" t="s">
        <v>143</v>
      </c>
      <c r="F85" s="41">
        <v>3</v>
      </c>
    </row>
    <row r="86" spans="2:6" ht="14.25" customHeight="1" x14ac:dyDescent="0.25">
      <c r="B86" s="99" t="s">
        <v>161</v>
      </c>
      <c r="C86" s="103">
        <v>1</v>
      </c>
      <c r="D86" s="100"/>
      <c r="E86" s="99" t="s">
        <v>150</v>
      </c>
      <c r="F86" s="41">
        <v>2</v>
      </c>
    </row>
    <row r="87" spans="2:6" ht="14.25" customHeight="1" x14ac:dyDescent="0.25">
      <c r="B87" s="99" t="s">
        <v>181</v>
      </c>
      <c r="C87" s="103">
        <v>1</v>
      </c>
      <c r="D87" s="100"/>
      <c r="E87" s="158" t="s">
        <v>9</v>
      </c>
      <c r="F87" s="159">
        <v>20</v>
      </c>
    </row>
    <row r="88" spans="2:6" ht="14.25" customHeight="1" x14ac:dyDescent="0.25">
      <c r="B88" s="99" t="s">
        <v>157</v>
      </c>
      <c r="C88" s="103">
        <v>1</v>
      </c>
      <c r="D88" s="100"/>
      <c r="E88" s="99" t="s">
        <v>144</v>
      </c>
      <c r="F88" s="41">
        <v>1</v>
      </c>
    </row>
    <row r="89" spans="2:6" ht="14.25" customHeight="1" x14ac:dyDescent="0.25">
      <c r="B89" s="99" t="s">
        <v>158</v>
      </c>
      <c r="C89" s="103">
        <v>1</v>
      </c>
      <c r="D89" s="100"/>
      <c r="E89" s="99" t="s">
        <v>160</v>
      </c>
      <c r="F89" s="41">
        <v>1</v>
      </c>
    </row>
    <row r="90" spans="2:6" ht="14.25" customHeight="1" x14ac:dyDescent="0.25">
      <c r="B90" s="99" t="s">
        <v>143</v>
      </c>
      <c r="C90" s="103">
        <v>2</v>
      </c>
      <c r="D90" s="100"/>
      <c r="E90" s="99" t="s">
        <v>145</v>
      </c>
      <c r="F90" s="41">
        <v>3</v>
      </c>
    </row>
    <row r="91" spans="2:6" ht="14.25" customHeight="1" x14ac:dyDescent="0.25">
      <c r="B91" s="99" t="s">
        <v>162</v>
      </c>
      <c r="C91" s="103">
        <v>1</v>
      </c>
      <c r="D91" s="100"/>
      <c r="E91" s="99" t="s">
        <v>146</v>
      </c>
      <c r="F91" s="41">
        <v>1</v>
      </c>
    </row>
    <row r="92" spans="2:6" ht="14.25" customHeight="1" x14ac:dyDescent="0.25">
      <c r="B92" s="99" t="s">
        <v>164</v>
      </c>
      <c r="C92" s="103">
        <v>2</v>
      </c>
      <c r="D92" s="100"/>
      <c r="E92" s="99" t="s">
        <v>147</v>
      </c>
      <c r="F92" s="41">
        <v>2</v>
      </c>
    </row>
    <row r="93" spans="2:6" ht="14.25" customHeight="1" x14ac:dyDescent="0.25">
      <c r="B93" s="99" t="s">
        <v>163</v>
      </c>
      <c r="C93" s="103">
        <v>3</v>
      </c>
      <c r="D93" s="100"/>
      <c r="E93" s="99" t="s">
        <v>153</v>
      </c>
      <c r="F93" s="41">
        <v>3</v>
      </c>
    </row>
    <row r="94" spans="2:6" ht="14.25" customHeight="1" x14ac:dyDescent="0.25">
      <c r="B94" s="99" t="s">
        <v>159</v>
      </c>
      <c r="C94" s="103">
        <v>1</v>
      </c>
      <c r="D94" s="100"/>
      <c r="E94" s="99" t="s">
        <v>148</v>
      </c>
      <c r="F94" s="41">
        <v>1</v>
      </c>
    </row>
    <row r="95" spans="2:6" ht="14.25" customHeight="1" x14ac:dyDescent="0.25">
      <c r="B95" s="135" t="s">
        <v>9</v>
      </c>
      <c r="C95" s="136">
        <v>5</v>
      </c>
      <c r="D95" s="100"/>
      <c r="E95" s="99" t="s">
        <v>155</v>
      </c>
      <c r="F95" s="41">
        <v>2</v>
      </c>
    </row>
    <row r="96" spans="2:6" ht="14.25" customHeight="1" x14ac:dyDescent="0.25">
      <c r="B96" s="99" t="s">
        <v>144</v>
      </c>
      <c r="C96" s="103">
        <v>1</v>
      </c>
      <c r="D96" s="100"/>
      <c r="E96" s="99" t="s">
        <v>143</v>
      </c>
      <c r="F96" s="41">
        <v>6</v>
      </c>
    </row>
    <row r="97" spans="2:6" ht="14.25" customHeight="1" x14ac:dyDescent="0.25">
      <c r="B97" s="99" t="s">
        <v>151</v>
      </c>
      <c r="C97" s="103">
        <v>1</v>
      </c>
      <c r="D97" s="100"/>
      <c r="E97" s="158" t="s">
        <v>115</v>
      </c>
      <c r="F97" s="159">
        <v>6</v>
      </c>
    </row>
    <row r="98" spans="2:6" ht="14.25" customHeight="1" x14ac:dyDescent="0.25">
      <c r="B98" s="99" t="s">
        <v>153</v>
      </c>
      <c r="C98" s="103">
        <v>2</v>
      </c>
      <c r="D98" s="100"/>
      <c r="E98" s="99" t="s">
        <v>145</v>
      </c>
      <c r="F98" s="41">
        <v>2</v>
      </c>
    </row>
    <row r="99" spans="2:6" ht="14.25" customHeight="1" x14ac:dyDescent="0.25">
      <c r="B99" s="99" t="s">
        <v>163</v>
      </c>
      <c r="C99" s="103">
        <v>1</v>
      </c>
      <c r="D99" s="100"/>
      <c r="E99" s="99" t="s">
        <v>152</v>
      </c>
      <c r="F99" s="41">
        <v>4</v>
      </c>
    </row>
    <row r="100" spans="2:6" ht="14.25" customHeight="1" x14ac:dyDescent="0.25">
      <c r="B100" s="135" t="s">
        <v>7</v>
      </c>
      <c r="C100" s="136">
        <v>45</v>
      </c>
      <c r="D100" s="100"/>
      <c r="E100" s="158" t="s">
        <v>110</v>
      </c>
      <c r="F100" s="159">
        <v>21</v>
      </c>
    </row>
    <row r="101" spans="2:6" ht="14.25" customHeight="1" x14ac:dyDescent="0.25">
      <c r="B101" s="99" t="s">
        <v>156</v>
      </c>
      <c r="C101" s="103">
        <v>3</v>
      </c>
      <c r="D101" s="100"/>
      <c r="E101" s="99" t="s">
        <v>151</v>
      </c>
      <c r="F101" s="41">
        <v>1</v>
      </c>
    </row>
    <row r="102" spans="2:6" ht="14.25" customHeight="1" x14ac:dyDescent="0.25">
      <c r="B102" s="99" t="s">
        <v>182</v>
      </c>
      <c r="C102" s="103">
        <v>1</v>
      </c>
      <c r="D102" s="100"/>
      <c r="E102" s="99" t="s">
        <v>145</v>
      </c>
      <c r="F102" s="41">
        <v>4</v>
      </c>
    </row>
    <row r="103" spans="2:6" ht="14.25" customHeight="1" x14ac:dyDescent="0.25">
      <c r="B103" s="99" t="s">
        <v>144</v>
      </c>
      <c r="C103" s="103">
        <v>5</v>
      </c>
      <c r="D103" s="100"/>
      <c r="E103" s="99" t="s">
        <v>152</v>
      </c>
      <c r="F103" s="41">
        <v>1</v>
      </c>
    </row>
    <row r="104" spans="2:6" ht="14.25" customHeight="1" x14ac:dyDescent="0.25">
      <c r="B104" s="99" t="s">
        <v>183</v>
      </c>
      <c r="C104" s="103">
        <v>1</v>
      </c>
      <c r="D104" s="100"/>
      <c r="E104" s="99" t="s">
        <v>146</v>
      </c>
      <c r="F104" s="41">
        <v>2</v>
      </c>
    </row>
    <row r="105" spans="2:6" ht="14.25" customHeight="1" x14ac:dyDescent="0.25">
      <c r="B105" s="99" t="s">
        <v>151</v>
      </c>
      <c r="C105" s="103">
        <v>4</v>
      </c>
      <c r="D105" s="100"/>
      <c r="E105" s="99" t="s">
        <v>147</v>
      </c>
      <c r="F105" s="41">
        <v>4</v>
      </c>
    </row>
    <row r="106" spans="2:6" ht="14.25" customHeight="1" x14ac:dyDescent="0.25">
      <c r="B106" s="99" t="s">
        <v>145</v>
      </c>
      <c r="C106" s="103">
        <v>6</v>
      </c>
      <c r="D106" s="100"/>
      <c r="E106" s="99" t="s">
        <v>153</v>
      </c>
      <c r="F106" s="41">
        <v>1</v>
      </c>
    </row>
    <row r="107" spans="2:6" ht="14.25" customHeight="1" x14ac:dyDescent="0.25">
      <c r="B107" s="99" t="s">
        <v>152</v>
      </c>
      <c r="C107" s="103">
        <v>1</v>
      </c>
      <c r="D107" s="100"/>
      <c r="E107" s="99" t="s">
        <v>176</v>
      </c>
      <c r="F107" s="41">
        <v>1</v>
      </c>
    </row>
    <row r="108" spans="2:6" ht="14.25" customHeight="1" x14ac:dyDescent="0.25">
      <c r="B108" s="99" t="s">
        <v>146</v>
      </c>
      <c r="C108" s="103">
        <v>3</v>
      </c>
      <c r="D108" s="100"/>
      <c r="E108" s="99" t="s">
        <v>155</v>
      </c>
      <c r="F108" s="41">
        <v>1</v>
      </c>
    </row>
    <row r="109" spans="2:6" ht="14.25" customHeight="1" x14ac:dyDescent="0.25">
      <c r="B109" s="99" t="s">
        <v>147</v>
      </c>
      <c r="C109" s="103">
        <v>6</v>
      </c>
      <c r="D109" s="100"/>
      <c r="E109" s="99" t="s">
        <v>143</v>
      </c>
      <c r="F109" s="41">
        <v>3</v>
      </c>
    </row>
    <row r="110" spans="2:6" ht="14.25" customHeight="1" x14ac:dyDescent="0.25">
      <c r="B110" s="99" t="s">
        <v>153</v>
      </c>
      <c r="C110" s="103">
        <v>4</v>
      </c>
      <c r="D110" s="100"/>
      <c r="E110" s="99" t="s">
        <v>150</v>
      </c>
      <c r="F110" s="41">
        <v>3</v>
      </c>
    </row>
    <row r="111" spans="2:6" ht="14.25" customHeight="1" x14ac:dyDescent="0.25">
      <c r="B111" s="99" t="s">
        <v>154</v>
      </c>
      <c r="C111" s="103">
        <v>8</v>
      </c>
      <c r="D111" s="100"/>
      <c r="E111" s="158" t="s">
        <v>4</v>
      </c>
      <c r="F111" s="159">
        <v>23</v>
      </c>
    </row>
    <row r="112" spans="2:6" ht="14.25" customHeight="1" x14ac:dyDescent="0.25">
      <c r="B112" s="99" t="s">
        <v>148</v>
      </c>
      <c r="C112" s="103">
        <v>1</v>
      </c>
      <c r="D112" s="100"/>
      <c r="E112" s="99" t="s">
        <v>177</v>
      </c>
      <c r="F112" s="41">
        <v>1</v>
      </c>
    </row>
    <row r="113" spans="2:6" ht="14.25" customHeight="1" x14ac:dyDescent="0.25">
      <c r="B113" s="99" t="s">
        <v>161</v>
      </c>
      <c r="C113" s="103">
        <v>1</v>
      </c>
      <c r="D113" s="100"/>
      <c r="E113" s="99" t="s">
        <v>151</v>
      </c>
      <c r="F113" s="41">
        <v>4</v>
      </c>
    </row>
    <row r="114" spans="2:6" ht="14.25" customHeight="1" x14ac:dyDescent="0.25">
      <c r="B114" s="99" t="s">
        <v>157</v>
      </c>
      <c r="C114" s="103">
        <v>1</v>
      </c>
      <c r="D114" s="100"/>
      <c r="E114" s="99" t="s">
        <v>145</v>
      </c>
      <c r="F114" s="41">
        <v>3</v>
      </c>
    </row>
    <row r="115" spans="2:6" ht="14.25" customHeight="1" x14ac:dyDescent="0.25">
      <c r="B115" s="135" t="s">
        <v>117</v>
      </c>
      <c r="C115" s="136">
        <v>4</v>
      </c>
      <c r="D115" s="100"/>
      <c r="E115" s="99" t="s">
        <v>146</v>
      </c>
      <c r="F115" s="41">
        <v>6</v>
      </c>
    </row>
    <row r="116" spans="2:6" ht="14.25" customHeight="1" x14ac:dyDescent="0.25">
      <c r="B116" s="99" t="s">
        <v>151</v>
      </c>
      <c r="C116" s="103">
        <v>1</v>
      </c>
      <c r="D116" s="100"/>
      <c r="E116" s="99" t="s">
        <v>147</v>
      </c>
      <c r="F116" s="41">
        <v>1</v>
      </c>
    </row>
    <row r="117" spans="2:6" ht="14.25" customHeight="1" x14ac:dyDescent="0.25">
      <c r="B117" s="99" t="s">
        <v>160</v>
      </c>
      <c r="C117" s="103">
        <v>1</v>
      </c>
      <c r="D117" s="100"/>
      <c r="E117" s="99" t="s">
        <v>153</v>
      </c>
      <c r="F117" s="41">
        <v>1</v>
      </c>
    </row>
    <row r="118" spans="2:6" ht="14.25" customHeight="1" x14ac:dyDescent="0.25">
      <c r="B118" s="99" t="s">
        <v>154</v>
      </c>
      <c r="C118" s="103">
        <v>1</v>
      </c>
      <c r="D118" s="100"/>
      <c r="E118" s="99" t="s">
        <v>149</v>
      </c>
      <c r="F118" s="41">
        <v>1</v>
      </c>
    </row>
    <row r="119" spans="2:6" ht="14.25" customHeight="1" x14ac:dyDescent="0.25">
      <c r="B119" s="99" t="s">
        <v>158</v>
      </c>
      <c r="C119" s="103">
        <v>1</v>
      </c>
      <c r="D119" s="100"/>
      <c r="E119" s="99" t="s">
        <v>143</v>
      </c>
      <c r="F119" s="41">
        <v>6</v>
      </c>
    </row>
    <row r="120" spans="2:6" ht="14.25" customHeight="1" x14ac:dyDescent="0.25">
      <c r="B120" s="137" t="s">
        <v>21</v>
      </c>
      <c r="C120" s="138">
        <v>99</v>
      </c>
      <c r="D120" s="100"/>
      <c r="E120" s="151" t="s">
        <v>140</v>
      </c>
      <c r="F120" s="152">
        <v>16</v>
      </c>
    </row>
    <row r="121" spans="2:6" ht="14.25" customHeight="1" x14ac:dyDescent="0.25">
      <c r="D121" s="100"/>
      <c r="E121" s="99" t="s">
        <v>145</v>
      </c>
      <c r="F121" s="103">
        <v>2</v>
      </c>
    </row>
    <row r="122" spans="2:6" ht="14.25" customHeight="1" x14ac:dyDescent="0.25">
      <c r="D122" s="100"/>
      <c r="E122" s="99" t="s">
        <v>143</v>
      </c>
      <c r="F122" s="103">
        <v>3</v>
      </c>
    </row>
    <row r="123" spans="2:6" ht="14.25" customHeight="1" x14ac:dyDescent="0.25">
      <c r="B123" s="128" t="s">
        <v>0</v>
      </c>
      <c r="C123" s="155" t="s">
        <v>8</v>
      </c>
      <c r="D123" s="100"/>
      <c r="E123" s="99" t="s">
        <v>145</v>
      </c>
      <c r="F123" s="103">
        <v>1</v>
      </c>
    </row>
    <row r="124" spans="2:6" ht="14.25" customHeight="1" x14ac:dyDescent="0.25">
      <c r="B124" s="141"/>
      <c r="C124" s="141"/>
      <c r="D124" s="100"/>
      <c r="E124" s="99" t="s">
        <v>143</v>
      </c>
      <c r="F124" s="103">
        <v>1</v>
      </c>
    </row>
    <row r="125" spans="2:6" ht="14.25" customHeight="1" x14ac:dyDescent="0.25">
      <c r="B125" s="129" t="s">
        <v>39</v>
      </c>
      <c r="C125" s="128" t="s">
        <v>35</v>
      </c>
      <c r="D125" s="100"/>
      <c r="E125" s="75" t="s">
        <v>146</v>
      </c>
      <c r="F125" s="87">
        <v>1</v>
      </c>
    </row>
    <row r="126" spans="2:6" ht="14.25" customHeight="1" x14ac:dyDescent="0.25">
      <c r="B126" s="142" t="s">
        <v>14</v>
      </c>
      <c r="C126" s="143">
        <v>7</v>
      </c>
      <c r="D126" s="100"/>
      <c r="E126" s="75" t="s">
        <v>152</v>
      </c>
      <c r="F126" s="87">
        <v>1</v>
      </c>
    </row>
    <row r="127" spans="2:6" ht="12.75" customHeight="1" x14ac:dyDescent="0.25">
      <c r="B127" s="99" t="s">
        <v>146</v>
      </c>
      <c r="C127" s="103">
        <v>1</v>
      </c>
      <c r="D127" s="100"/>
      <c r="E127" s="75" t="s">
        <v>156</v>
      </c>
      <c r="F127" s="87">
        <v>1</v>
      </c>
    </row>
    <row r="128" spans="2:6" ht="12.75" customHeight="1" x14ac:dyDescent="0.25">
      <c r="B128" s="99" t="s">
        <v>153</v>
      </c>
      <c r="C128" s="103">
        <v>2</v>
      </c>
      <c r="D128" s="100"/>
      <c r="E128" s="75" t="s">
        <v>155</v>
      </c>
      <c r="F128" s="87">
        <v>1</v>
      </c>
    </row>
    <row r="129" spans="2:6" ht="12.75" customHeight="1" x14ac:dyDescent="0.25">
      <c r="B129" s="99" t="s">
        <v>154</v>
      </c>
      <c r="C129" s="103">
        <v>1</v>
      </c>
      <c r="D129" s="100"/>
      <c r="E129" s="75" t="s">
        <v>147</v>
      </c>
      <c r="F129" s="87">
        <v>1</v>
      </c>
    </row>
    <row r="130" spans="2:6" ht="12.75" customHeight="1" x14ac:dyDescent="0.25">
      <c r="B130" s="99" t="s">
        <v>148</v>
      </c>
      <c r="C130" s="103">
        <v>1</v>
      </c>
      <c r="D130" s="100"/>
      <c r="E130" s="75" t="s">
        <v>146</v>
      </c>
      <c r="F130" s="87">
        <v>2</v>
      </c>
    </row>
    <row r="131" spans="2:6" ht="12.75" customHeight="1" x14ac:dyDescent="0.25">
      <c r="B131" s="99" t="s">
        <v>149</v>
      </c>
      <c r="C131" s="103">
        <v>1</v>
      </c>
      <c r="D131" s="100"/>
      <c r="E131" s="75" t="s">
        <v>143</v>
      </c>
      <c r="F131" s="87">
        <v>1</v>
      </c>
    </row>
    <row r="132" spans="2:6" ht="12.75" customHeight="1" x14ac:dyDescent="0.25">
      <c r="B132" s="99" t="s">
        <v>155</v>
      </c>
      <c r="C132" s="103">
        <v>1</v>
      </c>
      <c r="D132" s="100"/>
      <c r="E132" t="s">
        <v>150</v>
      </c>
      <c r="F132" s="150">
        <v>1</v>
      </c>
    </row>
    <row r="133" spans="2:6" ht="14.25" customHeight="1" x14ac:dyDescent="0.25">
      <c r="B133" s="142" t="s">
        <v>9</v>
      </c>
      <c r="C133" s="143">
        <v>20</v>
      </c>
      <c r="D133" s="100"/>
      <c r="E133" s="151" t="s">
        <v>114</v>
      </c>
      <c r="F133" s="152">
        <v>9</v>
      </c>
    </row>
    <row r="134" spans="2:6" ht="14.25" customHeight="1" x14ac:dyDescent="0.25">
      <c r="B134" s="99" t="s">
        <v>144</v>
      </c>
      <c r="C134" s="41">
        <v>2</v>
      </c>
      <c r="D134" s="100"/>
      <c r="E134" s="141" t="s">
        <v>156</v>
      </c>
      <c r="F134" s="103">
        <v>2</v>
      </c>
    </row>
    <row r="135" spans="2:6" ht="14.25" customHeight="1" x14ac:dyDescent="0.25">
      <c r="B135" s="99" t="s">
        <v>145</v>
      </c>
      <c r="C135" s="41">
        <v>4</v>
      </c>
      <c r="D135" s="100"/>
      <c r="E135" s="141" t="s">
        <v>145</v>
      </c>
      <c r="F135" s="103">
        <v>3</v>
      </c>
    </row>
    <row r="136" spans="2:6" ht="14.25" customHeight="1" x14ac:dyDescent="0.25">
      <c r="B136" s="99" t="s">
        <v>147</v>
      </c>
      <c r="C136" s="41">
        <v>1</v>
      </c>
      <c r="D136" s="100"/>
      <c r="E136" s="141" t="s">
        <v>146</v>
      </c>
      <c r="F136" s="103">
        <v>1</v>
      </c>
    </row>
    <row r="137" spans="2:6" ht="14.25" customHeight="1" x14ac:dyDescent="0.25">
      <c r="B137" s="99" t="s">
        <v>153</v>
      </c>
      <c r="C137" s="41">
        <v>4</v>
      </c>
      <c r="D137" s="100"/>
      <c r="E137" s="141" t="s">
        <v>147</v>
      </c>
      <c r="F137" s="103">
        <v>1</v>
      </c>
    </row>
    <row r="138" spans="2:6" ht="14.25" customHeight="1" x14ac:dyDescent="0.25">
      <c r="B138" s="99" t="s">
        <v>154</v>
      </c>
      <c r="C138" s="41">
        <v>5</v>
      </c>
      <c r="D138" s="100"/>
      <c r="E138" s="141" t="s">
        <v>149</v>
      </c>
      <c r="F138" s="87">
        <v>1</v>
      </c>
    </row>
    <row r="139" spans="2:6" ht="14.25" customHeight="1" x14ac:dyDescent="0.25">
      <c r="B139" s="99" t="s">
        <v>178</v>
      </c>
      <c r="C139" s="41">
        <v>1</v>
      </c>
      <c r="D139" s="100"/>
      <c r="E139" s="2" t="s">
        <v>150</v>
      </c>
      <c r="F139" s="150">
        <v>1</v>
      </c>
    </row>
    <row r="140" spans="2:6" ht="14.25" customHeight="1" x14ac:dyDescent="0.25">
      <c r="B140" s="99" t="s">
        <v>155</v>
      </c>
      <c r="C140" s="41">
        <v>3</v>
      </c>
      <c r="D140" s="100"/>
      <c r="E140" s="153" t="s">
        <v>21</v>
      </c>
      <c r="F140" s="154">
        <v>126</v>
      </c>
    </row>
    <row r="141" spans="2:6" ht="14.25" customHeight="1" x14ac:dyDescent="0.25">
      <c r="B141" s="142" t="s">
        <v>169</v>
      </c>
      <c r="C141" s="143">
        <v>0</v>
      </c>
      <c r="D141" s="100"/>
    </row>
    <row r="142" spans="2:6" ht="14.25" customHeight="1" x14ac:dyDescent="0.25">
      <c r="B142" t="s">
        <v>168</v>
      </c>
      <c r="C142" s="150"/>
      <c r="D142" s="100"/>
    </row>
    <row r="143" spans="2:6" ht="14.25" customHeight="1" x14ac:dyDescent="0.25">
      <c r="B143" s="144" t="s">
        <v>21</v>
      </c>
      <c r="C143" s="145">
        <v>27</v>
      </c>
      <c r="D143" s="100"/>
      <c r="E143" s="109" t="s">
        <v>0</v>
      </c>
      <c r="F143" s="112" t="s">
        <v>111</v>
      </c>
    </row>
    <row r="144" spans="2:6" ht="14.25" customHeight="1" x14ac:dyDescent="0.25">
      <c r="D144" s="100"/>
      <c r="E144" s="75"/>
      <c r="F144" s="87"/>
    </row>
    <row r="145" spans="2:6" ht="14.25" customHeight="1" x14ac:dyDescent="0.25">
      <c r="D145" s="100"/>
      <c r="E145" s="104" t="s">
        <v>39</v>
      </c>
      <c r="F145" s="106" t="s">
        <v>35</v>
      </c>
    </row>
    <row r="146" spans="2:6" ht="14.25" customHeight="1" x14ac:dyDescent="0.25">
      <c r="B146" s="131" t="s">
        <v>0</v>
      </c>
      <c r="C146" s="105" t="s">
        <v>11</v>
      </c>
      <c r="D146" s="100"/>
      <c r="E146" s="104" t="s">
        <v>14</v>
      </c>
      <c r="F146" s="148">
        <v>4</v>
      </c>
    </row>
    <row r="147" spans="2:6" ht="14.25" customHeight="1" x14ac:dyDescent="0.25">
      <c r="B147" s="132"/>
      <c r="C147" s="78"/>
      <c r="D147" s="100"/>
      <c r="E147" s="99" t="s">
        <v>151</v>
      </c>
      <c r="F147" s="103">
        <v>1</v>
      </c>
    </row>
    <row r="148" spans="2:6" ht="14.25" customHeight="1" x14ac:dyDescent="0.25">
      <c r="B148" s="133" t="s">
        <v>39</v>
      </c>
      <c r="C148" s="105" t="s">
        <v>35</v>
      </c>
      <c r="D148" s="100"/>
      <c r="E148" s="99" t="s">
        <v>153</v>
      </c>
      <c r="F148" s="103">
        <v>2</v>
      </c>
    </row>
    <row r="149" spans="2:6" ht="14.25" customHeight="1" x14ac:dyDescent="0.25">
      <c r="B149" s="146" t="s">
        <v>14</v>
      </c>
      <c r="C149" s="156">
        <v>4</v>
      </c>
      <c r="D149" s="100"/>
      <c r="E149" s="99" t="s">
        <v>175</v>
      </c>
      <c r="F149" s="103">
        <v>1</v>
      </c>
    </row>
    <row r="150" spans="2:6" ht="14.25" customHeight="1" x14ac:dyDescent="0.25">
      <c r="B150" s="99" t="s">
        <v>156</v>
      </c>
      <c r="C150" s="41">
        <v>1</v>
      </c>
      <c r="D150" s="100"/>
      <c r="E150" s="104" t="s">
        <v>141</v>
      </c>
      <c r="F150" s="148">
        <v>4</v>
      </c>
    </row>
    <row r="151" spans="2:6" ht="14.25" customHeight="1" x14ac:dyDescent="0.25">
      <c r="B151" s="99" t="s">
        <v>144</v>
      </c>
      <c r="C151" s="41">
        <v>1</v>
      </c>
      <c r="D151" s="100"/>
      <c r="E151" s="99" t="s">
        <v>145</v>
      </c>
      <c r="F151" s="41">
        <v>2</v>
      </c>
    </row>
    <row r="152" spans="2:6" ht="14.25" customHeight="1" x14ac:dyDescent="0.25">
      <c r="B152" s="99" t="s">
        <v>153</v>
      </c>
      <c r="C152" s="41">
        <v>1</v>
      </c>
      <c r="D152" s="100"/>
      <c r="E152" s="75" t="s">
        <v>147</v>
      </c>
      <c r="F152" s="33">
        <v>1</v>
      </c>
    </row>
    <row r="153" spans="2:6" ht="14.25" customHeight="1" x14ac:dyDescent="0.25">
      <c r="B153" s="99" t="s">
        <v>154</v>
      </c>
      <c r="C153" s="41">
        <v>1</v>
      </c>
      <c r="D153" s="100"/>
      <c r="E153" s="75" t="s">
        <v>154</v>
      </c>
      <c r="F153" s="33">
        <v>1</v>
      </c>
    </row>
    <row r="154" spans="2:6" ht="14.25" customHeight="1" x14ac:dyDescent="0.25">
      <c r="B154" s="146" t="s">
        <v>9</v>
      </c>
      <c r="C154" s="156">
        <v>3</v>
      </c>
      <c r="D154" s="100"/>
      <c r="E154" s="104" t="s">
        <v>110</v>
      </c>
      <c r="F154" s="148">
        <v>2</v>
      </c>
    </row>
    <row r="155" spans="2:6" ht="13.5" customHeight="1" x14ac:dyDescent="0.25">
      <c r="B155" s="99" t="s">
        <v>147</v>
      </c>
      <c r="C155" s="41">
        <v>3</v>
      </c>
      <c r="D155" s="100"/>
      <c r="E155" s="99" t="s">
        <v>144</v>
      </c>
      <c r="F155" s="103">
        <v>1</v>
      </c>
    </row>
    <row r="156" spans="2:6" ht="14.25" customHeight="1" x14ac:dyDescent="0.25">
      <c r="B156" s="146" t="s">
        <v>108</v>
      </c>
      <c r="C156" s="156">
        <v>0</v>
      </c>
      <c r="D156" s="100"/>
      <c r="E156" s="99" t="s">
        <v>147</v>
      </c>
      <c r="F156" s="103">
        <v>1</v>
      </c>
    </row>
    <row r="157" spans="2:6" ht="14.25" customHeight="1" x14ac:dyDescent="0.25">
      <c r="B157" s="99" t="s">
        <v>168</v>
      </c>
      <c r="C157" s="41">
        <v>0</v>
      </c>
      <c r="D157" s="100"/>
      <c r="E157" s="104" t="s">
        <v>167</v>
      </c>
      <c r="F157" s="148">
        <v>4</v>
      </c>
    </row>
    <row r="158" spans="2:6" ht="14.25" customHeight="1" x14ac:dyDescent="0.25">
      <c r="B158" s="146" t="s">
        <v>110</v>
      </c>
      <c r="C158" s="156">
        <v>1</v>
      </c>
      <c r="D158" s="100"/>
      <c r="E158" s="99" t="s">
        <v>145</v>
      </c>
      <c r="F158" s="103">
        <v>1</v>
      </c>
    </row>
    <row r="159" spans="2:6" ht="14.25" customHeight="1" x14ac:dyDescent="0.25">
      <c r="B159" s="99" t="s">
        <v>153</v>
      </c>
      <c r="C159" s="103">
        <v>1</v>
      </c>
      <c r="D159" s="100"/>
      <c r="E159" s="99" t="s">
        <v>151</v>
      </c>
      <c r="F159" s="103">
        <v>1</v>
      </c>
    </row>
    <row r="160" spans="2:6" ht="14.25" customHeight="1" x14ac:dyDescent="0.25">
      <c r="B160" s="146" t="s">
        <v>167</v>
      </c>
      <c r="C160" s="156">
        <v>1</v>
      </c>
      <c r="D160" s="100"/>
      <c r="E160" s="75" t="s">
        <v>147</v>
      </c>
      <c r="F160" s="87">
        <v>1</v>
      </c>
    </row>
    <row r="161" spans="2:10" ht="14.25" customHeight="1" x14ac:dyDescent="0.25">
      <c r="B161" s="99" t="s">
        <v>143</v>
      </c>
      <c r="C161" s="103">
        <v>1</v>
      </c>
      <c r="D161" s="100"/>
      <c r="E161" s="75" t="s">
        <v>154</v>
      </c>
      <c r="F161" s="87">
        <v>1</v>
      </c>
    </row>
    <row r="162" spans="2:10" ht="14.25" customHeight="1" x14ac:dyDescent="0.25">
      <c r="B162" s="147" t="s">
        <v>21</v>
      </c>
      <c r="C162" s="157">
        <v>9</v>
      </c>
      <c r="D162" s="100"/>
      <c r="E162" s="139" t="s">
        <v>21</v>
      </c>
      <c r="F162" s="149">
        <v>14</v>
      </c>
    </row>
    <row r="163" spans="2:10" ht="14.25" customHeight="1" x14ac:dyDescent="0.25">
      <c r="D163" s="100"/>
    </row>
    <row r="164" spans="2:10" ht="16.5" customHeight="1" x14ac:dyDescent="0.25">
      <c r="D164" s="100"/>
    </row>
    <row r="165" spans="2:10" ht="14.25" customHeight="1" x14ac:dyDescent="0.25"/>
    <row r="166" spans="2:10" ht="18.75" x14ac:dyDescent="0.3">
      <c r="B166" s="36" t="s">
        <v>40</v>
      </c>
      <c r="C166" s="37"/>
      <c r="D166" s="37"/>
      <c r="E166" s="37"/>
      <c r="F166" s="37"/>
      <c r="G166" s="37"/>
      <c r="H166" s="37"/>
      <c r="I166" s="37"/>
      <c r="J166" s="37"/>
    </row>
    <row r="168" spans="2:10" ht="18.75" customHeight="1" x14ac:dyDescent="0.25">
      <c r="B168" s="120" t="s">
        <v>41</v>
      </c>
      <c r="C168" s="191" t="s">
        <v>170</v>
      </c>
      <c r="D168" s="191" t="s">
        <v>36</v>
      </c>
    </row>
    <row r="169" spans="2:10" ht="29.25" customHeight="1" x14ac:dyDescent="0.25">
      <c r="B169" s="110" t="s">
        <v>42</v>
      </c>
      <c r="C169" s="191"/>
      <c r="D169" s="191" t="s">
        <v>36</v>
      </c>
    </row>
    <row r="170" spans="2:10" ht="14.25" customHeight="1" x14ac:dyDescent="0.25">
      <c r="B170" s="40" t="s">
        <v>116</v>
      </c>
      <c r="C170" s="161">
        <v>14</v>
      </c>
      <c r="D170" s="134">
        <f>C170/$C$200</f>
        <v>5.0909090909090911E-2</v>
      </c>
    </row>
    <row r="171" spans="2:10" ht="14.25" customHeight="1" x14ac:dyDescent="0.25">
      <c r="B171" s="99" t="s">
        <v>14</v>
      </c>
      <c r="C171" s="103">
        <v>4</v>
      </c>
      <c r="D171" s="160">
        <f t="shared" ref="D171:D200" si="2">C171/$C$200</f>
        <v>1.4545454545454545E-2</v>
      </c>
    </row>
    <row r="172" spans="2:10" ht="14.25" customHeight="1" x14ac:dyDescent="0.25">
      <c r="B172" s="99" t="s">
        <v>9</v>
      </c>
      <c r="C172" s="103">
        <v>4</v>
      </c>
      <c r="D172" s="160">
        <f t="shared" si="2"/>
        <v>1.4545454545454545E-2</v>
      </c>
    </row>
    <row r="173" spans="2:10" ht="14.25" customHeight="1" x14ac:dyDescent="0.25">
      <c r="B173" s="99" t="s">
        <v>166</v>
      </c>
      <c r="C173" s="103">
        <v>1</v>
      </c>
      <c r="D173" s="160">
        <f t="shared" si="2"/>
        <v>3.6363636363636364E-3</v>
      </c>
    </row>
    <row r="174" spans="2:10" ht="14.25" customHeight="1" x14ac:dyDescent="0.25">
      <c r="B174" s="99" t="s">
        <v>110</v>
      </c>
      <c r="C174" s="103">
        <v>2</v>
      </c>
      <c r="D174" s="160">
        <f t="shared" si="2"/>
        <v>7.2727272727272727E-3</v>
      </c>
    </row>
    <row r="175" spans="2:10" ht="14.25" customHeight="1" x14ac:dyDescent="0.25">
      <c r="B175" s="99" t="s">
        <v>7</v>
      </c>
      <c r="C175" s="103">
        <v>3</v>
      </c>
      <c r="D175" s="160">
        <f t="shared" si="2"/>
        <v>1.090909090909091E-2</v>
      </c>
    </row>
    <row r="176" spans="2:10" ht="14.25" customHeight="1" x14ac:dyDescent="0.25">
      <c r="B176" s="40" t="s">
        <v>113</v>
      </c>
      <c r="C176" s="161">
        <v>126</v>
      </c>
      <c r="D176" s="134">
        <f t="shared" si="2"/>
        <v>0.45818181818181819</v>
      </c>
    </row>
    <row r="177" spans="2:4" ht="14.25" customHeight="1" x14ac:dyDescent="0.25">
      <c r="B177" s="99" t="s">
        <v>142</v>
      </c>
      <c r="C177" s="103">
        <v>1</v>
      </c>
      <c r="D177" s="160">
        <f t="shared" si="2"/>
        <v>3.6363636363636364E-3</v>
      </c>
    </row>
    <row r="178" spans="2:4" ht="14.25" customHeight="1" x14ac:dyDescent="0.25">
      <c r="B178" s="99" t="s">
        <v>14</v>
      </c>
      <c r="C178" s="103">
        <v>30</v>
      </c>
      <c r="D178" s="160">
        <f t="shared" si="2"/>
        <v>0.10909090909090909</v>
      </c>
    </row>
    <row r="179" spans="2:4" ht="14.25" customHeight="1" x14ac:dyDescent="0.25">
      <c r="B179" s="99" t="s">
        <v>9</v>
      </c>
      <c r="C179" s="103">
        <v>20</v>
      </c>
      <c r="D179" s="160">
        <f t="shared" si="2"/>
        <v>7.2727272727272724E-2</v>
      </c>
    </row>
    <row r="180" spans="2:4" ht="14.25" customHeight="1" x14ac:dyDescent="0.25">
      <c r="B180" s="99" t="s">
        <v>115</v>
      </c>
      <c r="C180" s="103">
        <v>6</v>
      </c>
      <c r="D180" s="160">
        <f t="shared" si="2"/>
        <v>2.181818181818182E-2</v>
      </c>
    </row>
    <row r="181" spans="2:4" ht="14.25" customHeight="1" x14ac:dyDescent="0.25">
      <c r="B181" s="99" t="s">
        <v>110</v>
      </c>
      <c r="C181" s="103">
        <v>21</v>
      </c>
      <c r="D181" s="160">
        <f t="shared" si="2"/>
        <v>7.636363636363637E-2</v>
      </c>
    </row>
    <row r="182" spans="2:4" ht="14.25" customHeight="1" x14ac:dyDescent="0.25">
      <c r="B182" s="99" t="s">
        <v>4</v>
      </c>
      <c r="C182" s="103">
        <v>23</v>
      </c>
      <c r="D182" s="160">
        <f t="shared" si="2"/>
        <v>8.3636363636363634E-2</v>
      </c>
    </row>
    <row r="183" spans="2:4" ht="14.25" customHeight="1" x14ac:dyDescent="0.25">
      <c r="B183" s="99" t="s">
        <v>165</v>
      </c>
      <c r="C183" s="103">
        <v>5</v>
      </c>
      <c r="D183" s="160">
        <f t="shared" si="2"/>
        <v>1.8181818181818181E-2</v>
      </c>
    </row>
    <row r="184" spans="2:4" ht="14.25" customHeight="1" x14ac:dyDescent="0.25">
      <c r="B184" s="99" t="s">
        <v>16</v>
      </c>
      <c r="C184" s="103">
        <v>10</v>
      </c>
      <c r="D184" s="160">
        <f t="shared" si="2"/>
        <v>3.6363636363636362E-2</v>
      </c>
    </row>
    <row r="185" spans="2:4" ht="14.25" customHeight="1" x14ac:dyDescent="0.25">
      <c r="B185" s="99" t="s">
        <v>114</v>
      </c>
      <c r="C185" s="103">
        <v>9</v>
      </c>
      <c r="D185" s="160">
        <f t="shared" si="2"/>
        <v>3.272727272727273E-2</v>
      </c>
    </row>
    <row r="186" spans="2:4" ht="14.25" customHeight="1" x14ac:dyDescent="0.25">
      <c r="B186" s="99" t="s">
        <v>172</v>
      </c>
      <c r="C186" s="103">
        <v>1</v>
      </c>
      <c r="D186" s="160">
        <f t="shared" si="2"/>
        <v>3.6363636363636364E-3</v>
      </c>
    </row>
    <row r="187" spans="2:4" ht="14.25" customHeight="1" x14ac:dyDescent="0.25">
      <c r="B187" s="40" t="s">
        <v>112</v>
      </c>
      <c r="C187" s="161">
        <v>99</v>
      </c>
      <c r="D187" s="134">
        <f t="shared" si="2"/>
        <v>0.36</v>
      </c>
    </row>
    <row r="188" spans="2:4" ht="14.25" customHeight="1" x14ac:dyDescent="0.25">
      <c r="B188" s="99" t="s">
        <v>14</v>
      </c>
      <c r="C188" s="103">
        <v>45</v>
      </c>
      <c r="D188" s="160">
        <f t="shared" si="2"/>
        <v>0.16363636363636364</v>
      </c>
    </row>
    <row r="189" spans="2:4" ht="14.25" customHeight="1" x14ac:dyDescent="0.25">
      <c r="B189" s="99" t="s">
        <v>9</v>
      </c>
      <c r="C189" s="103">
        <v>5</v>
      </c>
      <c r="D189" s="160">
        <f t="shared" si="2"/>
        <v>1.8181818181818181E-2</v>
      </c>
    </row>
    <row r="190" spans="2:4" ht="14.25" customHeight="1" x14ac:dyDescent="0.25">
      <c r="B190" s="99" t="s">
        <v>7</v>
      </c>
      <c r="C190" s="103">
        <v>45</v>
      </c>
      <c r="D190" s="160">
        <f t="shared" si="2"/>
        <v>0.16363636363636364</v>
      </c>
    </row>
    <row r="191" spans="2:4" ht="14.25" customHeight="1" x14ac:dyDescent="0.25">
      <c r="B191" s="99" t="s">
        <v>117</v>
      </c>
      <c r="C191" s="103">
        <v>4</v>
      </c>
      <c r="D191" s="160">
        <f t="shared" si="2"/>
        <v>1.4545454545454545E-2</v>
      </c>
    </row>
    <row r="192" spans="2:4" ht="14.25" customHeight="1" x14ac:dyDescent="0.25">
      <c r="B192" s="40" t="s">
        <v>8</v>
      </c>
      <c r="C192" s="161">
        <v>27</v>
      </c>
      <c r="D192" s="134">
        <f t="shared" si="2"/>
        <v>9.8181818181818176E-2</v>
      </c>
    </row>
    <row r="193" spans="2:4" ht="14.25" customHeight="1" x14ac:dyDescent="0.25">
      <c r="B193" s="99" t="s">
        <v>14</v>
      </c>
      <c r="C193" s="103">
        <v>7</v>
      </c>
      <c r="D193" s="160">
        <f t="shared" si="2"/>
        <v>2.5454545454545455E-2</v>
      </c>
    </row>
    <row r="194" spans="2:4" s="140" customFormat="1" ht="14.25" customHeight="1" x14ac:dyDescent="0.25">
      <c r="B194" s="99" t="s">
        <v>9</v>
      </c>
      <c r="C194" s="103">
        <v>20</v>
      </c>
      <c r="D194" s="160">
        <f t="shared" si="2"/>
        <v>7.2727272727272724E-2</v>
      </c>
    </row>
    <row r="195" spans="2:4" ht="14.25" customHeight="1" x14ac:dyDescent="0.25">
      <c r="B195" s="40" t="s">
        <v>11</v>
      </c>
      <c r="C195" s="161">
        <v>9</v>
      </c>
      <c r="D195" s="134">
        <f t="shared" si="2"/>
        <v>3.272727272727273E-2</v>
      </c>
    </row>
    <row r="196" spans="2:4" ht="14.25" customHeight="1" x14ac:dyDescent="0.25">
      <c r="B196" s="99" t="s">
        <v>14</v>
      </c>
      <c r="C196" s="103">
        <v>4</v>
      </c>
      <c r="D196" s="160">
        <f t="shared" si="2"/>
        <v>1.4545454545454545E-2</v>
      </c>
    </row>
    <row r="197" spans="2:4" ht="14.25" customHeight="1" x14ac:dyDescent="0.25">
      <c r="B197" s="99" t="s">
        <v>9</v>
      </c>
      <c r="C197" s="103">
        <v>3</v>
      </c>
      <c r="D197" s="160">
        <f t="shared" si="2"/>
        <v>1.090909090909091E-2</v>
      </c>
    </row>
    <row r="198" spans="2:4" ht="14.25" customHeight="1" x14ac:dyDescent="0.25">
      <c r="B198" s="99" t="s">
        <v>110</v>
      </c>
      <c r="C198" s="103">
        <v>1</v>
      </c>
      <c r="D198" s="160">
        <f t="shared" si="2"/>
        <v>3.6363636363636364E-3</v>
      </c>
    </row>
    <row r="199" spans="2:4" ht="14.25" customHeight="1" x14ac:dyDescent="0.25">
      <c r="B199" s="99" t="s">
        <v>171</v>
      </c>
      <c r="C199" s="103">
        <v>1</v>
      </c>
      <c r="D199" s="160">
        <f t="shared" si="2"/>
        <v>3.6363636363636364E-3</v>
      </c>
    </row>
    <row r="200" spans="2:4" ht="14.25" customHeight="1" x14ac:dyDescent="0.25">
      <c r="B200" s="130" t="s">
        <v>21</v>
      </c>
      <c r="C200" s="162">
        <v>275</v>
      </c>
      <c r="D200" s="134">
        <f t="shared" si="2"/>
        <v>1</v>
      </c>
    </row>
    <row r="201" spans="2:4" ht="14.25" customHeight="1" x14ac:dyDescent="0.25"/>
    <row r="215" spans="2:10" ht="21" x14ac:dyDescent="0.35">
      <c r="B215" s="50" t="s">
        <v>44</v>
      </c>
      <c r="C215" s="37"/>
      <c r="D215" s="37"/>
      <c r="E215" s="37"/>
      <c r="F215" s="37"/>
      <c r="G215" s="37"/>
      <c r="H215" s="37"/>
      <c r="I215" s="37"/>
      <c r="J215" s="37"/>
    </row>
    <row r="218" spans="2:10" x14ac:dyDescent="0.25">
      <c r="B218" s="192" t="s">
        <v>45</v>
      </c>
      <c r="C218" s="193"/>
    </row>
    <row r="219" spans="2:10" x14ac:dyDescent="0.25">
      <c r="B219" s="33" t="s">
        <v>2</v>
      </c>
      <c r="C219" s="41">
        <v>258</v>
      </c>
    </row>
    <row r="220" spans="2:10" x14ac:dyDescent="0.25">
      <c r="B220" s="33" t="s">
        <v>10</v>
      </c>
      <c r="C220" s="41">
        <v>17</v>
      </c>
    </row>
    <row r="221" spans="2:10" x14ac:dyDescent="0.25">
      <c r="B221" s="51" t="s">
        <v>21</v>
      </c>
      <c r="C221" s="51">
        <f>SUM(C219:C220)</f>
        <v>275</v>
      </c>
    </row>
    <row r="224" spans="2:10" x14ac:dyDescent="0.25">
      <c r="B224" s="194" t="s">
        <v>46</v>
      </c>
      <c r="C224" s="195"/>
    </row>
    <row r="225" spans="2:16" x14ac:dyDescent="0.25">
      <c r="B225" s="33" t="s">
        <v>2</v>
      </c>
      <c r="C225" s="33">
        <v>260</v>
      </c>
    </row>
    <row r="226" spans="2:16" x14ac:dyDescent="0.25">
      <c r="B226" s="33" t="s">
        <v>10</v>
      </c>
      <c r="C226" s="33">
        <v>15</v>
      </c>
    </row>
    <row r="227" spans="2:16" x14ac:dyDescent="0.25">
      <c r="B227" s="52" t="s">
        <v>21</v>
      </c>
      <c r="C227" s="52">
        <f>SUM(C225:C226)</f>
        <v>275</v>
      </c>
    </row>
    <row r="230" spans="2:16" x14ac:dyDescent="0.25">
      <c r="B230" s="196" t="s">
        <v>47</v>
      </c>
      <c r="C230" s="197"/>
    </row>
    <row r="231" spans="2:16" x14ac:dyDescent="0.25">
      <c r="B231" s="33" t="s">
        <v>17</v>
      </c>
      <c r="C231" s="33">
        <v>14</v>
      </c>
    </row>
    <row r="232" spans="2:16" x14ac:dyDescent="0.25">
      <c r="B232" s="33" t="s">
        <v>5</v>
      </c>
      <c r="C232" s="33">
        <v>261</v>
      </c>
    </row>
    <row r="233" spans="2:16" x14ac:dyDescent="0.25">
      <c r="B233" s="53" t="s">
        <v>21</v>
      </c>
      <c r="C233" s="54">
        <f>SUM(C231:C232)</f>
        <v>275</v>
      </c>
    </row>
    <row r="236" spans="2:16" ht="21" x14ac:dyDescent="0.25">
      <c r="B236" s="30" t="s">
        <v>66</v>
      </c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</row>
    <row r="238" spans="2:16" ht="30" customHeight="1" x14ac:dyDescent="0.25">
      <c r="B238" s="121" t="s">
        <v>48</v>
      </c>
      <c r="C238" s="123" t="s">
        <v>67</v>
      </c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</row>
    <row r="239" spans="2:16" s="59" customFormat="1" ht="15" customHeight="1" x14ac:dyDescent="0.25">
      <c r="B239" s="122"/>
      <c r="C239" s="55" t="s">
        <v>49</v>
      </c>
      <c r="D239" s="55" t="s">
        <v>50</v>
      </c>
      <c r="E239" s="55" t="s">
        <v>51</v>
      </c>
      <c r="F239" s="55" t="s">
        <v>52</v>
      </c>
      <c r="G239" s="55" t="s">
        <v>53</v>
      </c>
      <c r="H239" s="55" t="s">
        <v>54</v>
      </c>
      <c r="I239" s="55" t="s">
        <v>55</v>
      </c>
      <c r="J239" s="55" t="s">
        <v>56</v>
      </c>
      <c r="K239" s="55" t="s">
        <v>57</v>
      </c>
      <c r="L239" s="55" t="s">
        <v>58</v>
      </c>
      <c r="M239" s="55" t="s">
        <v>59</v>
      </c>
      <c r="N239" s="55" t="s">
        <v>60</v>
      </c>
      <c r="O239" s="55" t="s">
        <v>61</v>
      </c>
    </row>
    <row r="240" spans="2:16" s="59" customFormat="1" ht="45" x14ac:dyDescent="0.25">
      <c r="B240" s="56" t="s">
        <v>68</v>
      </c>
      <c r="C240" s="57">
        <v>452</v>
      </c>
      <c r="D240" s="57">
        <v>563</v>
      </c>
      <c r="E240" s="33">
        <v>586</v>
      </c>
      <c r="F240" s="58">
        <v>491</v>
      </c>
      <c r="G240" s="57">
        <v>476</v>
      </c>
      <c r="H240" s="58">
        <v>461</v>
      </c>
      <c r="I240" s="58">
        <v>470</v>
      </c>
      <c r="J240" s="58">
        <v>491</v>
      </c>
      <c r="K240" s="58">
        <v>479</v>
      </c>
      <c r="L240" s="115">
        <v>409</v>
      </c>
      <c r="M240" s="115">
        <v>454</v>
      </c>
      <c r="N240" s="115">
        <v>373</v>
      </c>
      <c r="O240" s="116">
        <f>SUM(C240:N240)</f>
        <v>5705</v>
      </c>
    </row>
    <row r="241" spans="2:16" x14ac:dyDescent="0.25">
      <c r="B241" s="61" t="s">
        <v>61</v>
      </c>
      <c r="C241" s="60">
        <f>SUM(C240:C240)</f>
        <v>452</v>
      </c>
      <c r="D241" s="60">
        <f t="shared" ref="D241:N241" si="3">SUM(D240:D240)</f>
        <v>563</v>
      </c>
      <c r="E241" s="60">
        <f t="shared" si="3"/>
        <v>586</v>
      </c>
      <c r="F241" s="60">
        <f t="shared" si="3"/>
        <v>491</v>
      </c>
      <c r="G241" s="60">
        <f t="shared" si="3"/>
        <v>476</v>
      </c>
      <c r="H241" s="60">
        <f t="shared" si="3"/>
        <v>461</v>
      </c>
      <c r="I241" s="60">
        <f t="shared" si="3"/>
        <v>470</v>
      </c>
      <c r="J241" s="60">
        <f t="shared" si="3"/>
        <v>491</v>
      </c>
      <c r="K241" s="60">
        <f t="shared" si="3"/>
        <v>479</v>
      </c>
      <c r="L241" s="60">
        <f t="shared" si="3"/>
        <v>409</v>
      </c>
      <c r="M241" s="60">
        <f t="shared" si="3"/>
        <v>454</v>
      </c>
      <c r="N241" s="60">
        <f t="shared" si="3"/>
        <v>373</v>
      </c>
      <c r="O241" s="60">
        <f>SUM(C241:N241)</f>
        <v>5705</v>
      </c>
    </row>
    <row r="242" spans="2:16" x14ac:dyDescent="0.25">
      <c r="B242" s="1"/>
      <c r="C242" s="1"/>
      <c r="D242" s="1"/>
    </row>
    <row r="243" spans="2:16" x14ac:dyDescent="0.25">
      <c r="B243" s="1"/>
      <c r="C243" s="1"/>
      <c r="D243" s="1"/>
    </row>
    <row r="244" spans="2:16" ht="21" x14ac:dyDescent="0.25">
      <c r="B244" s="30" t="s">
        <v>118</v>
      </c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</row>
    <row r="246" spans="2:16" x14ac:dyDescent="0.25">
      <c r="B246" s="121" t="s">
        <v>48</v>
      </c>
      <c r="C246" s="123" t="s">
        <v>135</v>
      </c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</row>
    <row r="247" spans="2:16" x14ac:dyDescent="0.25">
      <c r="B247" s="122"/>
      <c r="C247" s="55" t="s">
        <v>49</v>
      </c>
      <c r="D247" s="55" t="s">
        <v>50</v>
      </c>
      <c r="E247" s="55" t="s">
        <v>51</v>
      </c>
      <c r="F247" s="55" t="s">
        <v>52</v>
      </c>
      <c r="G247" s="55" t="s">
        <v>53</v>
      </c>
      <c r="H247" s="55" t="s">
        <v>54</v>
      </c>
      <c r="I247" s="55" t="s">
        <v>55</v>
      </c>
      <c r="J247" s="55" t="s">
        <v>56</v>
      </c>
      <c r="K247" s="55" t="s">
        <v>57</v>
      </c>
      <c r="L247" s="55" t="s">
        <v>58</v>
      </c>
      <c r="M247" s="55" t="s">
        <v>59</v>
      </c>
      <c r="N247" s="55" t="s">
        <v>60</v>
      </c>
      <c r="O247" s="55" t="s">
        <v>61</v>
      </c>
    </row>
    <row r="248" spans="2:16" ht="45" x14ac:dyDescent="0.25">
      <c r="B248" s="56" t="s">
        <v>68</v>
      </c>
      <c r="C248" s="57">
        <v>400</v>
      </c>
      <c r="D248" s="57">
        <v>369</v>
      </c>
      <c r="E248" s="33">
        <v>428</v>
      </c>
      <c r="F248" s="58">
        <v>385</v>
      </c>
      <c r="G248" s="57">
        <v>418</v>
      </c>
      <c r="H248" s="58">
        <v>350</v>
      </c>
      <c r="I248" s="58">
        <v>257</v>
      </c>
      <c r="J248" s="58">
        <v>275</v>
      </c>
      <c r="K248" s="58"/>
      <c r="L248" s="114"/>
      <c r="M248" s="114"/>
      <c r="N248" s="114"/>
      <c r="O248" s="82">
        <f>SUM(C248:N248)</f>
        <v>2882</v>
      </c>
    </row>
    <row r="249" spans="2:16" x14ac:dyDescent="0.25">
      <c r="B249" s="61" t="s">
        <v>61</v>
      </c>
      <c r="C249" s="60">
        <f>SUM(C248:C248)</f>
        <v>400</v>
      </c>
      <c r="D249" s="60">
        <f t="shared" ref="D249:N249" si="4">SUM(D248:D248)</f>
        <v>369</v>
      </c>
      <c r="E249" s="60">
        <f t="shared" si="4"/>
        <v>428</v>
      </c>
      <c r="F249" s="60">
        <f t="shared" si="4"/>
        <v>385</v>
      </c>
      <c r="G249" s="60">
        <f t="shared" si="4"/>
        <v>418</v>
      </c>
      <c r="H249" s="60">
        <f t="shared" si="4"/>
        <v>350</v>
      </c>
      <c r="I249" s="60">
        <f t="shared" si="4"/>
        <v>257</v>
      </c>
      <c r="J249" s="60">
        <f t="shared" si="4"/>
        <v>275</v>
      </c>
      <c r="K249" s="60">
        <f t="shared" si="4"/>
        <v>0</v>
      </c>
      <c r="L249" s="60">
        <f t="shared" si="4"/>
        <v>0</v>
      </c>
      <c r="M249" s="60">
        <f t="shared" si="4"/>
        <v>0</v>
      </c>
      <c r="N249" s="60">
        <f t="shared" si="4"/>
        <v>0</v>
      </c>
      <c r="O249" s="60">
        <f>SUM(C249:N249)</f>
        <v>2882</v>
      </c>
    </row>
    <row r="250" spans="2:16" x14ac:dyDescent="0.25">
      <c r="B250" s="1"/>
      <c r="C250" s="1"/>
      <c r="D250" s="1"/>
    </row>
    <row r="278" spans="2:16" ht="21" x14ac:dyDescent="0.25">
      <c r="B278" s="30" t="s">
        <v>69</v>
      </c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</row>
    <row r="280" spans="2:16" x14ac:dyDescent="0.25">
      <c r="B280" s="121" t="s">
        <v>70</v>
      </c>
      <c r="C280" s="126" t="s">
        <v>71</v>
      </c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</row>
    <row r="281" spans="2:16" x14ac:dyDescent="0.25">
      <c r="B281" s="122"/>
      <c r="C281" s="55">
        <v>2010</v>
      </c>
      <c r="D281" s="55">
        <v>2011</v>
      </c>
      <c r="E281" s="55">
        <v>2012</v>
      </c>
      <c r="F281" s="55">
        <v>2013</v>
      </c>
      <c r="G281" s="55">
        <v>2014</v>
      </c>
      <c r="H281" s="55">
        <v>2015</v>
      </c>
      <c r="I281" s="55">
        <v>2016</v>
      </c>
      <c r="J281" s="55">
        <v>2017</v>
      </c>
      <c r="K281" s="55">
        <v>2018</v>
      </c>
      <c r="L281" s="55">
        <v>2019</v>
      </c>
      <c r="M281" s="55">
        <v>2020</v>
      </c>
      <c r="N281" s="55">
        <v>2021</v>
      </c>
      <c r="O281" s="55">
        <v>2022</v>
      </c>
      <c r="P281" s="55">
        <v>2023</v>
      </c>
    </row>
    <row r="282" spans="2:16" x14ac:dyDescent="0.25">
      <c r="B282" s="62" t="s">
        <v>62</v>
      </c>
      <c r="C282" s="125">
        <v>142</v>
      </c>
      <c r="D282" s="63">
        <v>156</v>
      </c>
      <c r="E282" s="64">
        <v>332</v>
      </c>
      <c r="F282" s="64">
        <v>266</v>
      </c>
      <c r="G282" s="65">
        <v>374</v>
      </c>
      <c r="H282" s="63">
        <v>155</v>
      </c>
      <c r="I282" s="63">
        <v>75</v>
      </c>
      <c r="J282" s="63">
        <v>75</v>
      </c>
      <c r="K282" s="63">
        <v>652</v>
      </c>
      <c r="L282" s="63">
        <v>5938</v>
      </c>
      <c r="M282" s="63">
        <v>12614</v>
      </c>
      <c r="N282" s="182">
        <v>18207</v>
      </c>
      <c r="O282" s="183">
        <f>O240</f>
        <v>5705</v>
      </c>
      <c r="P282" s="183">
        <f>O249</f>
        <v>2882</v>
      </c>
    </row>
    <row r="283" spans="2:16" x14ac:dyDescent="0.25">
      <c r="B283" s="62" t="s">
        <v>63</v>
      </c>
      <c r="C283" s="125">
        <v>48400</v>
      </c>
      <c r="D283" s="63">
        <v>55559</v>
      </c>
      <c r="E283" s="64">
        <v>83699</v>
      </c>
      <c r="F283" s="64">
        <v>77651</v>
      </c>
      <c r="G283" s="65">
        <v>63982</v>
      </c>
      <c r="H283" s="63">
        <v>77247</v>
      </c>
      <c r="I283" s="63">
        <v>17519</v>
      </c>
      <c r="J283" s="63">
        <v>949</v>
      </c>
      <c r="K283" s="63">
        <v>2106</v>
      </c>
      <c r="L283" s="63">
        <v>5968</v>
      </c>
      <c r="M283" s="63">
        <v>1375</v>
      </c>
      <c r="N283" s="182"/>
      <c r="O283" s="184"/>
      <c r="P283" s="184"/>
    </row>
    <row r="284" spans="2:16" x14ac:dyDescent="0.25">
      <c r="B284" s="62" t="s">
        <v>64</v>
      </c>
      <c r="C284" s="125">
        <v>4826</v>
      </c>
      <c r="D284" s="63">
        <v>8423</v>
      </c>
      <c r="E284" s="64">
        <v>22915</v>
      </c>
      <c r="F284" s="64">
        <v>66196</v>
      </c>
      <c r="G284" s="65">
        <v>43654</v>
      </c>
      <c r="H284" s="63">
        <v>34212</v>
      </c>
      <c r="I284" s="63">
        <v>12162</v>
      </c>
      <c r="J284" s="63">
        <v>12033</v>
      </c>
      <c r="K284" s="63">
        <v>13494</v>
      </c>
      <c r="L284" s="63">
        <v>8892</v>
      </c>
      <c r="M284" s="63">
        <v>18811</v>
      </c>
      <c r="N284" s="182"/>
      <c r="O284" s="184"/>
      <c r="P284" s="184"/>
    </row>
    <row r="285" spans="2:16" x14ac:dyDescent="0.25">
      <c r="B285" s="62" t="s">
        <v>65</v>
      </c>
      <c r="C285" s="63">
        <v>124</v>
      </c>
      <c r="D285" s="63">
        <v>153</v>
      </c>
      <c r="E285" s="64">
        <v>166</v>
      </c>
      <c r="F285" s="64">
        <v>128</v>
      </c>
      <c r="G285" s="65">
        <v>76</v>
      </c>
      <c r="H285" s="63">
        <v>53</v>
      </c>
      <c r="I285" s="63">
        <v>21</v>
      </c>
      <c r="J285" s="63">
        <v>37</v>
      </c>
      <c r="K285" s="63">
        <v>56</v>
      </c>
      <c r="L285" s="63">
        <v>42</v>
      </c>
      <c r="M285" s="63">
        <v>45</v>
      </c>
      <c r="N285" s="182"/>
      <c r="O285" s="185"/>
      <c r="P285" s="185"/>
    </row>
    <row r="286" spans="2:16" x14ac:dyDescent="0.25">
      <c r="B286" s="61"/>
      <c r="C286" s="66">
        <f>SUM(C282:C285)</f>
        <v>53492</v>
      </c>
      <c r="D286" s="66">
        <f t="shared" ref="D286:K286" si="5">SUM(D282:D285)</f>
        <v>64291</v>
      </c>
      <c r="E286" s="66">
        <f t="shared" si="5"/>
        <v>107112</v>
      </c>
      <c r="F286" s="66">
        <f t="shared" si="5"/>
        <v>144241</v>
      </c>
      <c r="G286" s="66">
        <f t="shared" si="5"/>
        <v>108086</v>
      </c>
      <c r="H286" s="66">
        <f t="shared" si="5"/>
        <v>111667</v>
      </c>
      <c r="I286" s="66">
        <f t="shared" si="5"/>
        <v>29777</v>
      </c>
      <c r="J286" s="66">
        <f t="shared" si="5"/>
        <v>13094</v>
      </c>
      <c r="K286" s="66">
        <f t="shared" si="5"/>
        <v>16308</v>
      </c>
      <c r="L286" s="66">
        <f>SUM(L282:L285)</f>
        <v>20840</v>
      </c>
      <c r="M286" s="66">
        <f>SUM(M282:M285)</f>
        <v>32845</v>
      </c>
      <c r="N286" s="66">
        <f>SUM(N282:N285)</f>
        <v>18207</v>
      </c>
      <c r="O286" s="66">
        <f>SUM(O282)</f>
        <v>5705</v>
      </c>
      <c r="P286" s="66">
        <f>SUM(P282)</f>
        <v>2882</v>
      </c>
    </row>
    <row r="287" spans="2:16" x14ac:dyDescent="0.25">
      <c r="C287" s="67"/>
      <c r="D287" s="67"/>
      <c r="E287" s="67"/>
      <c r="F287" s="67"/>
      <c r="G287" s="67"/>
      <c r="H287" s="67"/>
      <c r="I287" s="67"/>
      <c r="J287" s="67"/>
      <c r="K287" s="67"/>
    </row>
    <row r="288" spans="2:16" s="68" customFormat="1" ht="30" x14ac:dyDescent="0.25">
      <c r="B288" s="180" t="s">
        <v>72</v>
      </c>
      <c r="C288" s="55" t="s">
        <v>73</v>
      </c>
      <c r="D288" s="55" t="s">
        <v>74</v>
      </c>
      <c r="E288" s="55" t="s">
        <v>75</v>
      </c>
      <c r="F288" s="55" t="s">
        <v>76</v>
      </c>
      <c r="G288" s="55" t="s">
        <v>77</v>
      </c>
      <c r="H288" s="55" t="s">
        <v>78</v>
      </c>
      <c r="I288" s="55" t="s">
        <v>79</v>
      </c>
      <c r="J288" s="55">
        <v>2017</v>
      </c>
      <c r="K288" s="55">
        <v>2018</v>
      </c>
      <c r="L288" s="55">
        <v>2019</v>
      </c>
      <c r="M288" s="55">
        <v>2020</v>
      </c>
      <c r="N288" s="55">
        <v>2021</v>
      </c>
      <c r="O288" s="55">
        <v>2022</v>
      </c>
      <c r="P288" s="55" t="s">
        <v>184</v>
      </c>
    </row>
    <row r="289" spans="2:16" s="68" customFormat="1" ht="15.75" x14ac:dyDescent="0.25">
      <c r="B289" s="181"/>
      <c r="C289" s="69">
        <f>C286</f>
        <v>53492</v>
      </c>
      <c r="D289" s="69">
        <f>D286</f>
        <v>64291</v>
      </c>
      <c r="E289" s="69">
        <f t="shared" ref="E289:J289" si="6">E286</f>
        <v>107112</v>
      </c>
      <c r="F289" s="69">
        <f t="shared" si="6"/>
        <v>144241</v>
      </c>
      <c r="G289" s="69">
        <f t="shared" si="6"/>
        <v>108086</v>
      </c>
      <c r="H289" s="69">
        <f t="shared" si="6"/>
        <v>111667</v>
      </c>
      <c r="I289" s="69">
        <f t="shared" si="6"/>
        <v>29777</v>
      </c>
      <c r="J289" s="69">
        <f t="shared" si="6"/>
        <v>13094</v>
      </c>
      <c r="K289" s="69">
        <f t="shared" ref="K289:P289" si="7">K286</f>
        <v>16308</v>
      </c>
      <c r="L289" s="118">
        <f t="shared" si="7"/>
        <v>20840</v>
      </c>
      <c r="M289" s="118">
        <f t="shared" si="7"/>
        <v>32845</v>
      </c>
      <c r="N289" s="118">
        <f t="shared" si="7"/>
        <v>18207</v>
      </c>
      <c r="O289" s="118">
        <f t="shared" si="7"/>
        <v>5705</v>
      </c>
      <c r="P289" s="119">
        <f t="shared" si="7"/>
        <v>2882</v>
      </c>
    </row>
  </sheetData>
  <mergeCells count="13">
    <mergeCell ref="B288:B289"/>
    <mergeCell ref="N282:N285"/>
    <mergeCell ref="O282:O285"/>
    <mergeCell ref="P282:P285"/>
    <mergeCell ref="B1:D1"/>
    <mergeCell ref="B9:D9"/>
    <mergeCell ref="B40:D40"/>
    <mergeCell ref="F40:H40"/>
    <mergeCell ref="C168:C169"/>
    <mergeCell ref="D168:D169"/>
    <mergeCell ref="B218:C218"/>
    <mergeCell ref="B224:C224"/>
    <mergeCell ref="B230:C2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70" zoomScaleNormal="70" workbookViewId="0">
      <selection activeCell="O159" sqref="O159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0.14062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5.7109375" customWidth="1"/>
    <col min="18" max="30" width="12.42578125" customWidth="1"/>
  </cols>
  <sheetData>
    <row r="1" spans="1:27" ht="23.25" x14ac:dyDescent="0.35">
      <c r="A1" s="186" t="s">
        <v>137</v>
      </c>
      <c r="B1" s="186"/>
      <c r="C1" s="186"/>
      <c r="D1" s="186"/>
      <c r="E1" s="186"/>
      <c r="F1" s="186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7" ht="18" x14ac:dyDescent="0.25">
      <c r="A2" s="71" t="s">
        <v>29</v>
      </c>
      <c r="B2" s="72"/>
      <c r="C2" s="71"/>
      <c r="D2" s="70"/>
      <c r="E2" s="70"/>
      <c r="F2" s="7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7" x14ac:dyDescent="0.25">
      <c r="A3" s="72" t="s">
        <v>120</v>
      </c>
      <c r="B3" s="72"/>
      <c r="C3" s="72"/>
      <c r="D3" s="70"/>
      <c r="E3" s="70"/>
      <c r="F3" s="72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7" x14ac:dyDescent="0.25">
      <c r="A4" s="72" t="s">
        <v>80</v>
      </c>
      <c r="B4" s="70"/>
      <c r="C4" s="72"/>
      <c r="D4" s="70"/>
      <c r="E4" s="70"/>
      <c r="F4" s="72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7" x14ac:dyDescent="0.25">
      <c r="A5" s="73" t="s">
        <v>31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8" spans="1:27" ht="18.75" x14ac:dyDescent="0.25">
      <c r="A8" s="204" t="s">
        <v>119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</row>
    <row r="10" spans="1:27" ht="18.75" x14ac:dyDescent="0.25">
      <c r="A10" s="187" t="s">
        <v>106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9"/>
    </row>
    <row r="11" spans="1:27" x14ac:dyDescent="0.25">
      <c r="A11" s="200" t="s">
        <v>81</v>
      </c>
      <c r="B11" s="201" t="s">
        <v>121</v>
      </c>
      <c r="C11" s="202"/>
      <c r="D11" s="201" t="s">
        <v>122</v>
      </c>
      <c r="E11" s="202"/>
      <c r="F11" s="201" t="s">
        <v>123</v>
      </c>
      <c r="G11" s="202"/>
      <c r="H11" s="201" t="s">
        <v>124</v>
      </c>
      <c r="I11" s="202"/>
      <c r="J11" s="96" t="s">
        <v>125</v>
      </c>
      <c r="K11" s="97"/>
      <c r="L11" s="96" t="s">
        <v>126</v>
      </c>
      <c r="M11" s="97"/>
      <c r="N11" s="96" t="s">
        <v>127</v>
      </c>
      <c r="O11" s="97"/>
      <c r="P11" s="96" t="s">
        <v>128</v>
      </c>
      <c r="Q11" s="97"/>
      <c r="R11" s="96" t="s">
        <v>129</v>
      </c>
      <c r="S11" s="97"/>
      <c r="T11" s="96" t="s">
        <v>130</v>
      </c>
      <c r="U11" s="97"/>
      <c r="V11" s="96" t="s">
        <v>131</v>
      </c>
      <c r="W11" s="97"/>
      <c r="X11" s="96" t="s">
        <v>132</v>
      </c>
      <c r="Y11" s="97"/>
      <c r="Z11" s="96" t="s">
        <v>133</v>
      </c>
      <c r="AA11" s="97"/>
    </row>
    <row r="12" spans="1:27" x14ac:dyDescent="0.25">
      <c r="A12" s="200"/>
      <c r="B12" s="74" t="s">
        <v>35</v>
      </c>
      <c r="C12" s="74" t="s">
        <v>83</v>
      </c>
      <c r="D12" s="74" t="s">
        <v>35</v>
      </c>
      <c r="E12" s="74" t="s">
        <v>83</v>
      </c>
      <c r="F12" s="74" t="s">
        <v>35</v>
      </c>
      <c r="G12" s="74" t="s">
        <v>83</v>
      </c>
      <c r="H12" s="74" t="s">
        <v>35</v>
      </c>
      <c r="I12" s="74" t="s">
        <v>83</v>
      </c>
      <c r="J12" s="74" t="s">
        <v>35</v>
      </c>
      <c r="K12" s="74" t="s">
        <v>83</v>
      </c>
      <c r="L12" s="74" t="s">
        <v>35</v>
      </c>
      <c r="M12" s="74" t="s">
        <v>83</v>
      </c>
      <c r="N12" s="74" t="s">
        <v>35</v>
      </c>
      <c r="O12" s="74" t="s">
        <v>83</v>
      </c>
      <c r="P12" s="74" t="s">
        <v>35</v>
      </c>
      <c r="Q12" s="74" t="s">
        <v>83</v>
      </c>
      <c r="R12" s="74" t="s">
        <v>35</v>
      </c>
      <c r="S12" s="74" t="s">
        <v>83</v>
      </c>
      <c r="T12" s="74" t="s">
        <v>35</v>
      </c>
      <c r="U12" s="74" t="s">
        <v>83</v>
      </c>
      <c r="V12" s="74" t="s">
        <v>35</v>
      </c>
      <c r="W12" s="74" t="s">
        <v>83</v>
      </c>
      <c r="X12" s="74" t="s">
        <v>35</v>
      </c>
      <c r="Y12" s="74" t="s">
        <v>83</v>
      </c>
      <c r="Z12" s="74" t="s">
        <v>35</v>
      </c>
      <c r="AA12" s="74" t="s">
        <v>83</v>
      </c>
    </row>
    <row r="13" spans="1:27" x14ac:dyDescent="0.25">
      <c r="A13" s="32" t="s">
        <v>15</v>
      </c>
      <c r="B13" s="33">
        <v>16</v>
      </c>
      <c r="C13" s="34">
        <f t="shared" ref="C13:C18" si="0">B13/$B$19</f>
        <v>0.04</v>
      </c>
      <c r="D13" s="33">
        <v>20</v>
      </c>
      <c r="E13" s="34">
        <f t="shared" ref="E13:E18" si="1">D13/$D$19</f>
        <v>5.4200542005420058E-2</v>
      </c>
      <c r="F13" s="33">
        <v>16</v>
      </c>
      <c r="G13" s="34">
        <f t="shared" ref="G13:G18" si="2">F13/$F$19</f>
        <v>3.7383177570093455E-2</v>
      </c>
      <c r="H13" s="33">
        <v>17</v>
      </c>
      <c r="I13" s="88">
        <f t="shared" ref="I13:I18" si="3">H13/$H$19</f>
        <v>4.4155844155844157E-2</v>
      </c>
      <c r="J13" s="33">
        <v>21</v>
      </c>
      <c r="K13" s="88">
        <f t="shared" ref="K13:K18" si="4">J13/$J$19</f>
        <v>5.0239234449760764E-2</v>
      </c>
      <c r="L13" s="87">
        <v>16</v>
      </c>
      <c r="M13" s="88">
        <f t="shared" ref="M13:M18" si="5">L13/$L$19</f>
        <v>4.5714285714285714E-2</v>
      </c>
      <c r="N13" s="87">
        <v>11</v>
      </c>
      <c r="O13" s="88">
        <f t="shared" ref="O13:O18" si="6">N13/$N$19</f>
        <v>4.2801556420233464E-2</v>
      </c>
      <c r="P13" s="87">
        <v>14</v>
      </c>
      <c r="Q13" s="88">
        <f t="shared" ref="Q13:Q18" si="7">P13/$P$19</f>
        <v>5.0909090909090911E-2</v>
      </c>
      <c r="R13" s="33"/>
      <c r="S13" s="88"/>
      <c r="T13" s="87"/>
      <c r="U13" s="88"/>
      <c r="V13" s="87"/>
      <c r="W13" s="88"/>
      <c r="X13" s="87"/>
      <c r="Y13" s="88"/>
      <c r="Z13" s="87">
        <f t="shared" ref="Z13:Z18" si="8">SUM(B13,D13,F13,H13,J13,L13,N13,P13,R13,T13,V13,X13)</f>
        <v>131</v>
      </c>
      <c r="AA13" s="86">
        <f t="shared" ref="AA13:AA18" si="9">Z13/$Z$19</f>
        <v>4.5454545454545456E-2</v>
      </c>
    </row>
    <row r="14" spans="1:27" x14ac:dyDescent="0.25">
      <c r="A14" s="32" t="s">
        <v>101</v>
      </c>
      <c r="B14" s="33">
        <v>0</v>
      </c>
      <c r="C14" s="34">
        <f t="shared" si="0"/>
        <v>0</v>
      </c>
      <c r="D14" s="33">
        <v>0</v>
      </c>
      <c r="E14" s="34">
        <f t="shared" si="1"/>
        <v>0</v>
      </c>
      <c r="F14" s="33">
        <v>0</v>
      </c>
      <c r="G14" s="34">
        <f t="shared" si="2"/>
        <v>0</v>
      </c>
      <c r="H14" s="93">
        <v>0</v>
      </c>
      <c r="I14" s="88">
        <f t="shared" si="3"/>
        <v>0</v>
      </c>
      <c r="J14" s="93">
        <v>0</v>
      </c>
      <c r="K14" s="88">
        <f t="shared" si="4"/>
        <v>0</v>
      </c>
      <c r="L14" s="87">
        <v>0</v>
      </c>
      <c r="M14" s="88">
        <f t="shared" si="5"/>
        <v>0</v>
      </c>
      <c r="N14" s="87">
        <v>0</v>
      </c>
      <c r="O14" s="88">
        <f t="shared" si="6"/>
        <v>0</v>
      </c>
      <c r="P14" s="87">
        <v>0</v>
      </c>
      <c r="Q14" s="88">
        <f t="shared" si="7"/>
        <v>0</v>
      </c>
      <c r="R14" s="98"/>
      <c r="S14" s="88"/>
      <c r="T14" s="87"/>
      <c r="U14" s="88"/>
      <c r="V14" s="87"/>
      <c r="W14" s="88"/>
      <c r="X14" s="87"/>
      <c r="Y14" s="88"/>
      <c r="Z14" s="87">
        <f t="shared" si="8"/>
        <v>0</v>
      </c>
      <c r="AA14" s="86">
        <f t="shared" si="9"/>
        <v>0</v>
      </c>
    </row>
    <row r="15" spans="1:27" x14ac:dyDescent="0.25">
      <c r="A15" s="32" t="s">
        <v>3</v>
      </c>
      <c r="B15" s="33">
        <v>162</v>
      </c>
      <c r="C15" s="34">
        <f t="shared" si="0"/>
        <v>0.40500000000000003</v>
      </c>
      <c r="D15" s="33">
        <v>158</v>
      </c>
      <c r="E15" s="34">
        <f t="shared" si="1"/>
        <v>0.42818428184281843</v>
      </c>
      <c r="F15" s="33">
        <v>179</v>
      </c>
      <c r="G15" s="34">
        <f t="shared" si="2"/>
        <v>0.41822429906542058</v>
      </c>
      <c r="H15" s="33">
        <v>100</v>
      </c>
      <c r="I15" s="88">
        <f t="shared" si="3"/>
        <v>0.25974025974025972</v>
      </c>
      <c r="J15" s="33">
        <v>173</v>
      </c>
      <c r="K15" s="88">
        <f t="shared" si="4"/>
        <v>0.4138755980861244</v>
      </c>
      <c r="L15" s="87">
        <v>138</v>
      </c>
      <c r="M15" s="88">
        <f t="shared" si="5"/>
        <v>0.39428571428571429</v>
      </c>
      <c r="N15" s="87">
        <v>113</v>
      </c>
      <c r="O15" s="88">
        <f t="shared" si="6"/>
        <v>0.43968871595330739</v>
      </c>
      <c r="P15" s="87">
        <v>126</v>
      </c>
      <c r="Q15" s="88">
        <f t="shared" si="7"/>
        <v>0.45818181818181819</v>
      </c>
      <c r="R15" s="33"/>
      <c r="S15" s="88"/>
      <c r="T15" s="87"/>
      <c r="U15" s="88"/>
      <c r="V15" s="87"/>
      <c r="W15" s="88"/>
      <c r="X15" s="87"/>
      <c r="Y15" s="88"/>
      <c r="Z15" s="87">
        <f t="shared" si="8"/>
        <v>1149</v>
      </c>
      <c r="AA15" s="86">
        <f t="shared" si="9"/>
        <v>0.39868147120055519</v>
      </c>
    </row>
    <row r="16" spans="1:27" x14ac:dyDescent="0.25">
      <c r="A16" s="32" t="s">
        <v>8</v>
      </c>
      <c r="B16" s="33">
        <v>45</v>
      </c>
      <c r="C16" s="34">
        <f t="shared" si="0"/>
        <v>0.1125</v>
      </c>
      <c r="D16" s="33">
        <v>30</v>
      </c>
      <c r="E16" s="34">
        <f t="shared" si="1"/>
        <v>8.1300813008130079E-2</v>
      </c>
      <c r="F16" s="33">
        <v>51</v>
      </c>
      <c r="G16" s="34">
        <f t="shared" si="2"/>
        <v>0.1191588785046729</v>
      </c>
      <c r="H16" s="33">
        <v>2</v>
      </c>
      <c r="I16" s="88">
        <f t="shared" si="3"/>
        <v>5.1948051948051948E-3</v>
      </c>
      <c r="J16" s="33">
        <v>42</v>
      </c>
      <c r="K16" s="88">
        <f t="shared" si="4"/>
        <v>0.10047846889952153</v>
      </c>
      <c r="L16" s="87">
        <v>35</v>
      </c>
      <c r="M16" s="88">
        <f t="shared" si="5"/>
        <v>0.1</v>
      </c>
      <c r="N16" s="87">
        <v>24</v>
      </c>
      <c r="O16" s="88">
        <f t="shared" si="6"/>
        <v>9.3385214007782102E-2</v>
      </c>
      <c r="P16" s="87">
        <v>27</v>
      </c>
      <c r="Q16" s="88">
        <f t="shared" si="7"/>
        <v>9.8181818181818176E-2</v>
      </c>
      <c r="R16" s="33"/>
      <c r="S16" s="88"/>
      <c r="T16" s="87"/>
      <c r="U16" s="88"/>
      <c r="V16" s="87"/>
      <c r="W16" s="88"/>
      <c r="X16" s="87"/>
      <c r="Y16" s="88"/>
      <c r="Z16" s="87">
        <f t="shared" si="8"/>
        <v>256</v>
      </c>
      <c r="AA16" s="86">
        <f t="shared" si="9"/>
        <v>8.8827203331020121E-2</v>
      </c>
    </row>
    <row r="17" spans="1:27" x14ac:dyDescent="0.25">
      <c r="A17" s="32" t="s">
        <v>11</v>
      </c>
      <c r="B17" s="33">
        <v>17</v>
      </c>
      <c r="C17" s="34">
        <f t="shared" si="0"/>
        <v>4.2500000000000003E-2</v>
      </c>
      <c r="D17" s="33">
        <v>9</v>
      </c>
      <c r="E17" s="34">
        <f t="shared" si="1"/>
        <v>2.4390243902439025E-2</v>
      </c>
      <c r="F17" s="33">
        <v>8</v>
      </c>
      <c r="G17" s="34">
        <f t="shared" si="2"/>
        <v>1.8691588785046728E-2</v>
      </c>
      <c r="H17" s="33">
        <v>5</v>
      </c>
      <c r="I17" s="88">
        <f t="shared" si="3"/>
        <v>1.2987012987012988E-2</v>
      </c>
      <c r="J17" s="33">
        <v>13</v>
      </c>
      <c r="K17" s="88">
        <f t="shared" si="4"/>
        <v>3.1100478468899521E-2</v>
      </c>
      <c r="L17" s="87">
        <v>10</v>
      </c>
      <c r="M17" s="88">
        <f t="shared" si="5"/>
        <v>2.8571428571428571E-2</v>
      </c>
      <c r="N17" s="87">
        <v>15</v>
      </c>
      <c r="O17" s="88">
        <f t="shared" si="6"/>
        <v>5.8365758754863814E-2</v>
      </c>
      <c r="P17" s="87">
        <v>9</v>
      </c>
      <c r="Q17" s="88">
        <f t="shared" si="7"/>
        <v>3.272727272727273E-2</v>
      </c>
      <c r="R17" s="33"/>
      <c r="S17" s="88"/>
      <c r="T17" s="87"/>
      <c r="U17" s="88"/>
      <c r="V17" s="87"/>
      <c r="W17" s="88"/>
      <c r="X17" s="87"/>
      <c r="Y17" s="88"/>
      <c r="Z17" s="87">
        <f t="shared" si="8"/>
        <v>86</v>
      </c>
      <c r="AA17" s="86">
        <f t="shared" si="9"/>
        <v>2.9840388619014575E-2</v>
      </c>
    </row>
    <row r="18" spans="1:27" x14ac:dyDescent="0.25">
      <c r="A18" s="32" t="s">
        <v>6</v>
      </c>
      <c r="B18" s="33">
        <v>160</v>
      </c>
      <c r="C18" s="34">
        <f t="shared" si="0"/>
        <v>0.4</v>
      </c>
      <c r="D18" s="33">
        <v>152</v>
      </c>
      <c r="E18" s="34">
        <f t="shared" si="1"/>
        <v>0.41192411924119243</v>
      </c>
      <c r="F18" s="33">
        <v>174</v>
      </c>
      <c r="G18" s="34">
        <f t="shared" si="2"/>
        <v>0.40654205607476634</v>
      </c>
      <c r="H18" s="33">
        <v>261</v>
      </c>
      <c r="I18" s="88">
        <f t="shared" si="3"/>
        <v>0.67792207792207793</v>
      </c>
      <c r="J18" s="33">
        <v>169</v>
      </c>
      <c r="K18" s="88">
        <f t="shared" si="4"/>
        <v>0.40430622009569378</v>
      </c>
      <c r="L18" s="87">
        <v>151</v>
      </c>
      <c r="M18" s="88">
        <f t="shared" si="5"/>
        <v>0.43142857142857144</v>
      </c>
      <c r="N18" s="87">
        <v>94</v>
      </c>
      <c r="O18" s="88">
        <f t="shared" si="6"/>
        <v>0.36575875486381321</v>
      </c>
      <c r="P18" s="87">
        <v>99</v>
      </c>
      <c r="Q18" s="88">
        <f t="shared" si="7"/>
        <v>0.36</v>
      </c>
      <c r="R18" s="33"/>
      <c r="S18" s="88"/>
      <c r="T18" s="87"/>
      <c r="U18" s="88"/>
      <c r="V18" s="87"/>
      <c r="W18" s="88"/>
      <c r="X18" s="87"/>
      <c r="Y18" s="88"/>
      <c r="Z18" s="87">
        <f t="shared" si="8"/>
        <v>1260</v>
      </c>
      <c r="AA18" s="86">
        <f t="shared" si="9"/>
        <v>0.43719639139486466</v>
      </c>
    </row>
    <row r="19" spans="1:27" x14ac:dyDescent="0.25">
      <c r="A19" s="31" t="s">
        <v>21</v>
      </c>
      <c r="B19" s="31">
        <f t="shared" ref="B19:AA19" si="10">SUM(B13:B18)</f>
        <v>400</v>
      </c>
      <c r="C19" s="35">
        <f t="shared" si="10"/>
        <v>1</v>
      </c>
      <c r="D19" s="31">
        <f t="shared" si="10"/>
        <v>369</v>
      </c>
      <c r="E19" s="35">
        <f t="shared" si="10"/>
        <v>1</v>
      </c>
      <c r="F19" s="31">
        <f t="shared" si="10"/>
        <v>428</v>
      </c>
      <c r="G19" s="35">
        <f t="shared" si="10"/>
        <v>1</v>
      </c>
      <c r="H19" s="31">
        <f t="shared" si="10"/>
        <v>385</v>
      </c>
      <c r="I19" s="35">
        <f t="shared" si="10"/>
        <v>1</v>
      </c>
      <c r="J19" s="31">
        <f t="shared" si="10"/>
        <v>418</v>
      </c>
      <c r="K19" s="35">
        <f t="shared" si="10"/>
        <v>1</v>
      </c>
      <c r="L19" s="31">
        <f t="shared" si="10"/>
        <v>350</v>
      </c>
      <c r="M19" s="35">
        <f t="shared" si="10"/>
        <v>1</v>
      </c>
      <c r="N19" s="31">
        <f t="shared" si="10"/>
        <v>257</v>
      </c>
      <c r="O19" s="35">
        <f t="shared" si="10"/>
        <v>1</v>
      </c>
      <c r="P19" s="31">
        <f t="shared" si="10"/>
        <v>275</v>
      </c>
      <c r="Q19" s="35">
        <f t="shared" si="10"/>
        <v>1</v>
      </c>
      <c r="R19" s="31">
        <f t="shared" si="10"/>
        <v>0</v>
      </c>
      <c r="S19" s="35">
        <f t="shared" si="10"/>
        <v>0</v>
      </c>
      <c r="T19" s="31">
        <f>SUM(T13:T18)</f>
        <v>0</v>
      </c>
      <c r="U19" s="35">
        <f t="shared" si="10"/>
        <v>0</v>
      </c>
      <c r="V19" s="31">
        <f t="shared" si="10"/>
        <v>0</v>
      </c>
      <c r="W19" s="35">
        <f t="shared" si="10"/>
        <v>0</v>
      </c>
      <c r="X19" s="31">
        <f t="shared" si="10"/>
        <v>0</v>
      </c>
      <c r="Y19" s="35">
        <f t="shared" si="10"/>
        <v>0</v>
      </c>
      <c r="Z19" s="31">
        <f t="shared" si="10"/>
        <v>2882</v>
      </c>
      <c r="AA19" s="35">
        <f t="shared" si="10"/>
        <v>1</v>
      </c>
    </row>
    <row r="52" spans="1:27" ht="18.75" x14ac:dyDescent="0.25">
      <c r="A52" s="94" t="s">
        <v>37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x14ac:dyDescent="0.25">
      <c r="A53" s="200" t="s">
        <v>81</v>
      </c>
      <c r="B53" s="96" t="s">
        <v>121</v>
      </c>
      <c r="C53" s="97"/>
      <c r="D53" s="96" t="s">
        <v>122</v>
      </c>
      <c r="E53" s="97"/>
      <c r="F53" s="96" t="s">
        <v>123</v>
      </c>
      <c r="G53" s="97"/>
      <c r="H53" s="96" t="s">
        <v>124</v>
      </c>
      <c r="I53" s="97"/>
      <c r="J53" s="96" t="s">
        <v>125</v>
      </c>
      <c r="K53" s="97"/>
      <c r="L53" s="96" t="s">
        <v>126</v>
      </c>
      <c r="M53" s="97"/>
      <c r="N53" s="96" t="s">
        <v>127</v>
      </c>
      <c r="O53" s="97"/>
      <c r="P53" s="96" t="s">
        <v>128</v>
      </c>
      <c r="Q53" s="97"/>
      <c r="R53" s="96" t="s">
        <v>129</v>
      </c>
      <c r="S53" s="97"/>
      <c r="T53" s="96" t="s">
        <v>130</v>
      </c>
      <c r="U53" s="97"/>
      <c r="V53" s="96" t="s">
        <v>131</v>
      </c>
      <c r="W53" s="97"/>
      <c r="X53" s="96" t="s">
        <v>132</v>
      </c>
      <c r="Y53" s="97"/>
      <c r="Z53" s="96" t="s">
        <v>133</v>
      </c>
      <c r="AA53" s="97"/>
    </row>
    <row r="54" spans="1:27" x14ac:dyDescent="0.25">
      <c r="A54" s="200"/>
      <c r="B54" s="74" t="s">
        <v>35</v>
      </c>
      <c r="C54" s="74" t="s">
        <v>83</v>
      </c>
      <c r="D54" s="74" t="s">
        <v>35</v>
      </c>
      <c r="E54" s="74" t="s">
        <v>83</v>
      </c>
      <c r="F54" s="74" t="s">
        <v>35</v>
      </c>
      <c r="G54" s="74" t="s">
        <v>83</v>
      </c>
      <c r="H54" s="74" t="s">
        <v>35</v>
      </c>
      <c r="I54" s="74" t="s">
        <v>83</v>
      </c>
      <c r="J54" s="74" t="s">
        <v>35</v>
      </c>
      <c r="K54" s="74" t="s">
        <v>83</v>
      </c>
      <c r="L54" s="74" t="s">
        <v>35</v>
      </c>
      <c r="M54" s="74" t="s">
        <v>83</v>
      </c>
      <c r="N54" s="74" t="s">
        <v>35</v>
      </c>
      <c r="O54" s="74" t="s">
        <v>83</v>
      </c>
      <c r="P54" s="74" t="s">
        <v>35</v>
      </c>
      <c r="Q54" s="74" t="s">
        <v>83</v>
      </c>
      <c r="R54" s="74" t="s">
        <v>35</v>
      </c>
      <c r="S54" s="74" t="s">
        <v>83</v>
      </c>
      <c r="T54" s="74" t="s">
        <v>35</v>
      </c>
      <c r="U54" s="74" t="s">
        <v>83</v>
      </c>
      <c r="V54" s="74" t="s">
        <v>35</v>
      </c>
      <c r="W54" s="74" t="s">
        <v>83</v>
      </c>
      <c r="X54" s="74" t="s">
        <v>35</v>
      </c>
      <c r="Y54" s="74" t="s">
        <v>83</v>
      </c>
      <c r="Z54" s="74" t="s">
        <v>35</v>
      </c>
      <c r="AA54" s="74" t="s">
        <v>83</v>
      </c>
    </row>
    <row r="55" spans="1:27" x14ac:dyDescent="0.25">
      <c r="A55" s="90" t="s">
        <v>14</v>
      </c>
      <c r="B55" s="87">
        <v>63</v>
      </c>
      <c r="C55" s="88">
        <f>B55/$B$59</f>
        <v>0.37058823529411766</v>
      </c>
      <c r="D55" s="87">
        <v>63</v>
      </c>
      <c r="E55" s="88">
        <f>D55/$D$59</f>
        <v>0.40384615384615385</v>
      </c>
      <c r="F55" s="89">
        <v>75</v>
      </c>
      <c r="G55" s="88">
        <f>F55/$F$59</f>
        <v>0.43103448275862066</v>
      </c>
      <c r="H55" s="39">
        <v>103</v>
      </c>
      <c r="I55" s="34">
        <f>H55/$H$59</f>
        <v>0.3946360153256705</v>
      </c>
      <c r="J55" s="87">
        <v>75</v>
      </c>
      <c r="K55" s="88">
        <f>J55/$J$59</f>
        <v>0.4437869822485207</v>
      </c>
      <c r="L55" s="87">
        <v>57</v>
      </c>
      <c r="M55" s="88">
        <f>L55/$L$59</f>
        <v>0.37748344370860926</v>
      </c>
      <c r="N55" s="87">
        <v>35</v>
      </c>
      <c r="O55" s="88">
        <f>N55/$N$59</f>
        <v>0.37234042553191488</v>
      </c>
      <c r="P55" s="87">
        <v>45</v>
      </c>
      <c r="Q55" s="88">
        <f>P55/$P$59</f>
        <v>0.47368421052631576</v>
      </c>
      <c r="R55" s="39"/>
      <c r="S55" s="88"/>
      <c r="T55" s="87"/>
      <c r="U55" s="88"/>
      <c r="V55" s="87"/>
      <c r="W55" s="88"/>
      <c r="X55" s="87"/>
      <c r="Y55" s="88"/>
      <c r="Z55" s="87">
        <f>SUM(B55,D55,F55,H55,J55,L55,N55,P55,R55,T55,V55,X55)</f>
        <v>516</v>
      </c>
      <c r="AA55" s="88">
        <f>Z55/$Z$59</f>
        <v>0.4128</v>
      </c>
    </row>
    <row r="56" spans="1:27" x14ac:dyDescent="0.25">
      <c r="A56" s="90" t="s">
        <v>9</v>
      </c>
      <c r="B56" s="87">
        <v>12</v>
      </c>
      <c r="C56" s="88">
        <f>B56/$B$59</f>
        <v>7.0588235294117646E-2</v>
      </c>
      <c r="D56" s="87">
        <v>13</v>
      </c>
      <c r="E56" s="88">
        <f>D56/$D$59</f>
        <v>8.3333333333333329E-2</v>
      </c>
      <c r="F56" s="89">
        <v>9</v>
      </c>
      <c r="G56" s="88">
        <f>F56/$F$59</f>
        <v>5.1724137931034482E-2</v>
      </c>
      <c r="H56" s="39">
        <v>85</v>
      </c>
      <c r="I56" s="34">
        <f>H56/$H$59</f>
        <v>0.32567049808429116</v>
      </c>
      <c r="J56" s="87">
        <v>12</v>
      </c>
      <c r="K56" s="88">
        <f>J56/$J$59</f>
        <v>7.1005917159763315E-2</v>
      </c>
      <c r="L56" s="87">
        <v>19</v>
      </c>
      <c r="M56" s="88">
        <f>L56/$L$59</f>
        <v>0.12582781456953643</v>
      </c>
      <c r="N56" s="87">
        <v>16</v>
      </c>
      <c r="O56" s="88">
        <f>N56/$N$59</f>
        <v>0.1702127659574468</v>
      </c>
      <c r="P56" s="87">
        <v>5</v>
      </c>
      <c r="Q56" s="88">
        <f>P56/$P$59</f>
        <v>5.2631578947368418E-2</v>
      </c>
      <c r="R56" s="39"/>
      <c r="S56" s="88"/>
      <c r="T56" s="87"/>
      <c r="U56" s="88"/>
      <c r="V56" s="87"/>
      <c r="W56" s="88"/>
      <c r="X56" s="87"/>
      <c r="Y56" s="88"/>
      <c r="Z56" s="87">
        <f>SUM(B56,D56,F56,H56,J56,L56,N56,P56,R56,T56,V56,X56)</f>
        <v>171</v>
      </c>
      <c r="AA56" s="88">
        <f>Z56/$Z$59</f>
        <v>0.1368</v>
      </c>
    </row>
    <row r="57" spans="1:27" x14ac:dyDescent="0.25">
      <c r="A57" s="90" t="s">
        <v>7</v>
      </c>
      <c r="B57" s="87">
        <v>95</v>
      </c>
      <c r="C57" s="88">
        <f>B57/$B$59</f>
        <v>0.55882352941176472</v>
      </c>
      <c r="D57" s="87">
        <v>73</v>
      </c>
      <c r="E57" s="88">
        <f>D57/$D$59</f>
        <v>0.46794871794871795</v>
      </c>
      <c r="F57" s="89">
        <v>90</v>
      </c>
      <c r="G57" s="88">
        <f>F57/$F$59</f>
        <v>0.51724137931034486</v>
      </c>
      <c r="H57" s="39">
        <v>68</v>
      </c>
      <c r="I57" s="34">
        <f>H57/$H$59</f>
        <v>0.26053639846743293</v>
      </c>
      <c r="J57" s="87">
        <v>78</v>
      </c>
      <c r="K57" s="88">
        <f>J57/$J$59</f>
        <v>0.46153846153846156</v>
      </c>
      <c r="L57" s="87">
        <v>71</v>
      </c>
      <c r="M57" s="88">
        <f>L57/$L$59</f>
        <v>0.47019867549668876</v>
      </c>
      <c r="N57" s="87">
        <v>43</v>
      </c>
      <c r="O57" s="88">
        <f>N57/$N$59</f>
        <v>0.45744680851063829</v>
      </c>
      <c r="P57" s="87">
        <v>45</v>
      </c>
      <c r="Q57" s="88">
        <f>P57/$P$59</f>
        <v>0.47368421052631576</v>
      </c>
      <c r="R57" s="39"/>
      <c r="S57" s="88"/>
      <c r="T57" s="87"/>
      <c r="U57" s="88"/>
      <c r="V57" s="87"/>
      <c r="W57" s="88"/>
      <c r="X57" s="87"/>
      <c r="Y57" s="88"/>
      <c r="Z57" s="87">
        <f>SUM(B57,D57,F57,H57,J57,L57,N57,P57,R57,T57,V57,X57)</f>
        <v>563</v>
      </c>
      <c r="AA57" s="88">
        <f>Z57/$Z$59</f>
        <v>0.45040000000000002</v>
      </c>
    </row>
    <row r="58" spans="1:27" x14ac:dyDescent="0.25">
      <c r="A58" s="90" t="s">
        <v>117</v>
      </c>
      <c r="B58" s="87">
        <v>0</v>
      </c>
      <c r="C58" s="88">
        <f>B58/$B$59</f>
        <v>0</v>
      </c>
      <c r="D58" s="87">
        <v>7</v>
      </c>
      <c r="E58" s="88">
        <f>D58/$D$59</f>
        <v>4.4871794871794872E-2</v>
      </c>
      <c r="F58" s="89">
        <v>1</v>
      </c>
      <c r="G58" s="88">
        <f>F58/$F$59</f>
        <v>5.7471264367816091E-3</v>
      </c>
      <c r="H58" s="39">
        <v>5</v>
      </c>
      <c r="I58" s="34">
        <f>H58/$H$59</f>
        <v>1.9157088122605363E-2</v>
      </c>
      <c r="J58" s="87">
        <v>4</v>
      </c>
      <c r="K58" s="88">
        <f>J58/$J$59</f>
        <v>2.3668639053254437E-2</v>
      </c>
      <c r="L58" s="87">
        <v>4</v>
      </c>
      <c r="M58" s="88">
        <f>L58/$L$59</f>
        <v>2.6490066225165563E-2</v>
      </c>
      <c r="N58" s="87">
        <v>0</v>
      </c>
      <c r="O58" s="88">
        <f>N58/$N$59</f>
        <v>0</v>
      </c>
      <c r="P58" s="87">
        <v>4</v>
      </c>
      <c r="Q58" s="88">
        <f>P58/$P$59</f>
        <v>4.2105263157894736E-2</v>
      </c>
      <c r="R58" s="39"/>
      <c r="S58" s="88"/>
      <c r="T58" s="87"/>
      <c r="U58" s="88"/>
      <c r="V58" s="87"/>
      <c r="W58" s="88"/>
      <c r="X58" s="87"/>
      <c r="Y58" s="88"/>
      <c r="Z58" s="87"/>
      <c r="AA58" s="88"/>
    </row>
    <row r="59" spans="1:27" x14ac:dyDescent="0.25">
      <c r="A59" s="91" t="s">
        <v>21</v>
      </c>
      <c r="B59" s="85">
        <f>SUM(B55:B58)</f>
        <v>170</v>
      </c>
      <c r="C59" s="35">
        <f t="shared" ref="C59:AA59" si="11">SUM(C55:C57)</f>
        <v>1</v>
      </c>
      <c r="D59" s="85">
        <f>SUM(D55:D58)</f>
        <v>156</v>
      </c>
      <c r="E59" s="35">
        <f>SUM(E55:E58)</f>
        <v>0.99999999999999989</v>
      </c>
      <c r="F59" s="85">
        <f t="shared" si="11"/>
        <v>174</v>
      </c>
      <c r="G59" s="35">
        <f t="shared" si="11"/>
        <v>1</v>
      </c>
      <c r="H59" s="85">
        <f>SUM(H55:H58)</f>
        <v>261</v>
      </c>
      <c r="I59" s="35">
        <f>SUM(I55:I58)</f>
        <v>1</v>
      </c>
      <c r="J59" s="85">
        <f>SUM(J55:J58)</f>
        <v>169</v>
      </c>
      <c r="K59" s="35">
        <f>SUM(K55:K58)</f>
        <v>1</v>
      </c>
      <c r="L59" s="85">
        <f>SUM(L55:L58)</f>
        <v>151</v>
      </c>
      <c r="M59" s="35">
        <f t="shared" si="11"/>
        <v>0.97350993377483452</v>
      </c>
      <c r="N59" s="85">
        <f>SUM(N55:N58)</f>
        <v>94</v>
      </c>
      <c r="O59" s="35">
        <f t="shared" si="11"/>
        <v>1</v>
      </c>
      <c r="P59" s="85">
        <f t="shared" si="11"/>
        <v>95</v>
      </c>
      <c r="Q59" s="35">
        <f t="shared" si="11"/>
        <v>1</v>
      </c>
      <c r="R59" s="85">
        <f t="shared" si="11"/>
        <v>0</v>
      </c>
      <c r="S59" s="35">
        <f t="shared" si="11"/>
        <v>0</v>
      </c>
      <c r="T59" s="85">
        <f t="shared" si="11"/>
        <v>0</v>
      </c>
      <c r="U59" s="35">
        <f t="shared" si="11"/>
        <v>0</v>
      </c>
      <c r="V59" s="85">
        <f t="shared" si="11"/>
        <v>0</v>
      </c>
      <c r="W59" s="35">
        <f t="shared" si="11"/>
        <v>0</v>
      </c>
      <c r="X59" s="85">
        <f t="shared" si="11"/>
        <v>0</v>
      </c>
      <c r="Y59" s="35">
        <f t="shared" si="11"/>
        <v>0</v>
      </c>
      <c r="Z59" s="85">
        <f t="shared" si="11"/>
        <v>1250</v>
      </c>
      <c r="AA59" s="35">
        <f t="shared" si="11"/>
        <v>1</v>
      </c>
    </row>
    <row r="78" spans="1:31" ht="18.75" x14ac:dyDescent="0.3">
      <c r="A78" s="203" t="s">
        <v>104</v>
      </c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</row>
    <row r="80" spans="1:31" ht="18.75" x14ac:dyDescent="0.25">
      <c r="A80" s="94" t="s">
        <v>82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</row>
    <row r="81" spans="1:15" ht="18.75" x14ac:dyDescent="0.25">
      <c r="A81" s="198" t="s">
        <v>1</v>
      </c>
      <c r="B81" s="94" t="s">
        <v>134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</row>
    <row r="82" spans="1:15" ht="25.5" customHeight="1" x14ac:dyDescent="0.25">
      <c r="A82" s="199"/>
      <c r="B82" s="31" t="s">
        <v>49</v>
      </c>
      <c r="C82" s="31" t="s">
        <v>50</v>
      </c>
      <c r="D82" s="31" t="s">
        <v>51</v>
      </c>
      <c r="E82" s="31" t="s">
        <v>52</v>
      </c>
      <c r="F82" s="31" t="s">
        <v>53</v>
      </c>
      <c r="G82" s="31" t="s">
        <v>54</v>
      </c>
      <c r="H82" s="31" t="s">
        <v>55</v>
      </c>
      <c r="I82" s="31" t="s">
        <v>56</v>
      </c>
      <c r="J82" s="31" t="s">
        <v>57</v>
      </c>
      <c r="K82" s="31" t="s">
        <v>58</v>
      </c>
      <c r="L82" s="31" t="s">
        <v>59</v>
      </c>
      <c r="M82" s="31" t="s">
        <v>60</v>
      </c>
      <c r="N82" s="31" t="s">
        <v>86</v>
      </c>
      <c r="O82" s="31" t="s">
        <v>83</v>
      </c>
    </row>
    <row r="83" spans="1:15" x14ac:dyDescent="0.25">
      <c r="A83" s="32" t="s">
        <v>20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95"/>
      <c r="K83" s="33"/>
      <c r="L83" s="33"/>
      <c r="M83" s="33"/>
      <c r="N83" s="33">
        <f>SUM(B83:M83)</f>
        <v>9</v>
      </c>
      <c r="O83" s="34">
        <f t="shared" ref="O83:O93" si="12">N83/$N$97</f>
        <v>3.1228313671061761E-3</v>
      </c>
    </row>
    <row r="84" spans="1:15" x14ac:dyDescent="0.25">
      <c r="A84" s="32" t="s">
        <v>14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/>
      <c r="K84" s="33"/>
      <c r="L84" s="33"/>
      <c r="M84" s="33"/>
      <c r="N84" s="33">
        <f t="shared" ref="N84:N96" si="13">SUM(B84:M84)</f>
        <v>875</v>
      </c>
      <c r="O84" s="34">
        <f t="shared" si="12"/>
        <v>0.30360860513532267</v>
      </c>
    </row>
    <row r="85" spans="1:15" x14ac:dyDescent="0.25">
      <c r="A85" s="32" t="s">
        <v>9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/>
      <c r="K85" s="33"/>
      <c r="L85" s="33"/>
      <c r="M85" s="33"/>
      <c r="N85" s="33">
        <f t="shared" si="13"/>
        <v>590</v>
      </c>
      <c r="O85" s="34">
        <f t="shared" si="12"/>
        <v>0.20471894517696043</v>
      </c>
    </row>
    <row r="86" spans="1:15" x14ac:dyDescent="0.25">
      <c r="A86" s="32" t="s">
        <v>19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/>
      <c r="K86" s="33"/>
      <c r="L86" s="33"/>
      <c r="M86" s="33"/>
      <c r="N86" s="33">
        <f t="shared" si="13"/>
        <v>16</v>
      </c>
      <c r="O86" s="34">
        <f t="shared" si="12"/>
        <v>5.5517002081887576E-3</v>
      </c>
    </row>
    <row r="87" spans="1:15" x14ac:dyDescent="0.25">
      <c r="A87" s="32" t="s">
        <v>84</v>
      </c>
      <c r="B87" s="33">
        <v>1</v>
      </c>
      <c r="C87" s="33">
        <v>4</v>
      </c>
      <c r="D87" s="33">
        <v>1</v>
      </c>
      <c r="E87" s="95">
        <v>0</v>
      </c>
      <c r="F87" s="33">
        <v>1</v>
      </c>
      <c r="G87" s="33">
        <v>0</v>
      </c>
      <c r="H87" s="33">
        <v>0</v>
      </c>
      <c r="I87" s="33">
        <v>0</v>
      </c>
      <c r="J87" s="33"/>
      <c r="K87" s="33"/>
      <c r="L87" s="33"/>
      <c r="M87" s="33"/>
      <c r="N87" s="33">
        <f t="shared" si="13"/>
        <v>7</v>
      </c>
      <c r="O87" s="34">
        <f t="shared" si="12"/>
        <v>2.4288688410825814E-3</v>
      </c>
    </row>
    <row r="88" spans="1:15" x14ac:dyDescent="0.25">
      <c r="A88" s="32" t="s">
        <v>12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/>
      <c r="K88" s="33"/>
      <c r="L88" s="33"/>
      <c r="M88" s="33"/>
      <c r="N88" s="33">
        <f t="shared" si="13"/>
        <v>318</v>
      </c>
      <c r="O88" s="34">
        <f t="shared" si="12"/>
        <v>0.11034004163775156</v>
      </c>
    </row>
    <row r="89" spans="1:15" x14ac:dyDescent="0.25">
      <c r="A89" s="75" t="s">
        <v>85</v>
      </c>
      <c r="B89" s="33">
        <v>1</v>
      </c>
      <c r="C89" s="33">
        <v>0</v>
      </c>
      <c r="D89" s="33">
        <v>0</v>
      </c>
      <c r="E89" s="95">
        <v>0</v>
      </c>
      <c r="F89" s="33">
        <v>0</v>
      </c>
      <c r="G89" s="33">
        <v>0</v>
      </c>
      <c r="H89" s="33">
        <v>0</v>
      </c>
      <c r="I89" s="33">
        <v>0</v>
      </c>
      <c r="J89" s="33"/>
      <c r="K89" s="33"/>
      <c r="L89" s="33"/>
      <c r="M89" s="33"/>
      <c r="N89" s="33">
        <f t="shared" si="13"/>
        <v>1</v>
      </c>
      <c r="O89" s="34">
        <f t="shared" si="12"/>
        <v>3.4698126301179735E-4</v>
      </c>
    </row>
    <row r="90" spans="1:15" x14ac:dyDescent="0.25">
      <c r="A90" s="75" t="s">
        <v>13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/>
      <c r="K90" s="33"/>
      <c r="L90" s="33"/>
      <c r="M90" s="33"/>
      <c r="N90" s="33">
        <f t="shared" si="13"/>
        <v>69</v>
      </c>
      <c r="O90" s="34">
        <f t="shared" si="12"/>
        <v>2.3941707147814018E-2</v>
      </c>
    </row>
    <row r="91" spans="1:15" x14ac:dyDescent="0.25">
      <c r="A91" s="75" t="s">
        <v>4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/>
      <c r="K91" s="33"/>
      <c r="L91" s="33"/>
      <c r="M91" s="33"/>
      <c r="N91" s="33">
        <f t="shared" si="13"/>
        <v>200</v>
      </c>
      <c r="O91" s="34">
        <f t="shared" si="12"/>
        <v>6.9396252602359473E-2</v>
      </c>
    </row>
    <row r="92" spans="1:15" x14ac:dyDescent="0.25">
      <c r="A92" s="75" t="s">
        <v>7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/>
      <c r="K92" s="33"/>
      <c r="L92" s="33"/>
      <c r="M92" s="33"/>
      <c r="N92" s="33">
        <f t="shared" si="13"/>
        <v>569</v>
      </c>
      <c r="O92" s="34">
        <f t="shared" si="12"/>
        <v>0.19743233865371271</v>
      </c>
    </row>
    <row r="93" spans="1:15" x14ac:dyDescent="0.25">
      <c r="A93" s="75" t="s">
        <v>117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/>
      <c r="K93" s="33"/>
      <c r="L93" s="33"/>
      <c r="M93" s="33"/>
      <c r="N93" s="33">
        <f t="shared" si="13"/>
        <v>25</v>
      </c>
      <c r="O93" s="34">
        <f t="shared" si="12"/>
        <v>8.6745315752949342E-3</v>
      </c>
    </row>
    <row r="94" spans="1:15" x14ac:dyDescent="0.25">
      <c r="A94" s="75" t="s">
        <v>16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/>
      <c r="K94" s="33"/>
      <c r="L94" s="33"/>
      <c r="M94" s="33"/>
      <c r="N94" s="33">
        <f t="shared" si="13"/>
        <v>123</v>
      </c>
      <c r="O94" s="34">
        <f>N94/$N$97</f>
        <v>4.2678695350451074E-2</v>
      </c>
    </row>
    <row r="95" spans="1:15" x14ac:dyDescent="0.25">
      <c r="A95" s="75" t="s">
        <v>18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/>
      <c r="K95" s="33"/>
      <c r="L95" s="33"/>
      <c r="M95" s="33"/>
      <c r="N95" s="33">
        <f t="shared" si="13"/>
        <v>80</v>
      </c>
      <c r="O95" s="34">
        <f>N95/$N$97</f>
        <v>2.7758501040943788E-2</v>
      </c>
    </row>
    <row r="96" spans="1:15" x14ac:dyDescent="0.25">
      <c r="A96" s="75" t="s">
        <v>43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/>
      <c r="K96" s="33"/>
      <c r="L96" s="33"/>
      <c r="M96" s="33"/>
      <c r="N96" s="33">
        <f t="shared" si="13"/>
        <v>0</v>
      </c>
      <c r="O96" s="34">
        <f>N96/$N$97</f>
        <v>0</v>
      </c>
    </row>
    <row r="97" spans="1:18" x14ac:dyDescent="0.25">
      <c r="A97" s="31" t="s">
        <v>21</v>
      </c>
      <c r="B97" s="31">
        <f>SUM(B83:B96)</f>
        <v>400</v>
      </c>
      <c r="C97" s="113">
        <f t="shared" ref="C97:J97" si="14">SUM(C83:C96)</f>
        <v>369</v>
      </c>
      <c r="D97" s="113">
        <f>SUM(D83:D96)</f>
        <v>428</v>
      </c>
      <c r="E97" s="113">
        <f t="shared" si="14"/>
        <v>385</v>
      </c>
      <c r="F97" s="113">
        <f>SUM(F83:F96)</f>
        <v>418</v>
      </c>
      <c r="G97" s="113">
        <f t="shared" si="14"/>
        <v>350</v>
      </c>
      <c r="H97" s="113">
        <f t="shared" si="14"/>
        <v>257</v>
      </c>
      <c r="I97" s="113">
        <f t="shared" si="14"/>
        <v>275</v>
      </c>
      <c r="J97" s="113">
        <f t="shared" si="14"/>
        <v>0</v>
      </c>
      <c r="K97" s="31">
        <f>SUM(K83:K96)</f>
        <v>0</v>
      </c>
      <c r="L97" s="31">
        <f>SUM(L83:L96)</f>
        <v>0</v>
      </c>
      <c r="M97" s="31">
        <f>SUM(M83:M96)</f>
        <v>0</v>
      </c>
      <c r="N97" s="31">
        <f>SUM(B97:M97)</f>
        <v>2882</v>
      </c>
      <c r="O97" s="35">
        <f>SUM(O83:O96)</f>
        <v>1</v>
      </c>
    </row>
    <row r="100" spans="1:18" ht="18.75" x14ac:dyDescent="0.25">
      <c r="A100" s="94" t="s">
        <v>105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</row>
    <row r="101" spans="1:18" ht="30" customHeight="1" x14ac:dyDescent="0.25">
      <c r="A101" s="77" t="s">
        <v>87</v>
      </c>
      <c r="B101" s="76" t="s">
        <v>88</v>
      </c>
      <c r="C101" s="44" t="s">
        <v>89</v>
      </c>
      <c r="D101" s="76" t="s">
        <v>90</v>
      </c>
      <c r="E101" s="76" t="s">
        <v>91</v>
      </c>
      <c r="F101" s="76" t="s">
        <v>92</v>
      </c>
      <c r="G101" s="76" t="s">
        <v>93</v>
      </c>
      <c r="H101" s="76" t="s">
        <v>94</v>
      </c>
      <c r="I101" s="76" t="s">
        <v>95</v>
      </c>
      <c r="J101" s="76" t="s">
        <v>96</v>
      </c>
      <c r="K101" s="76" t="s">
        <v>97</v>
      </c>
      <c r="L101" s="76" t="s">
        <v>98</v>
      </c>
      <c r="M101" s="76" t="s">
        <v>99</v>
      </c>
      <c r="N101" s="76" t="s">
        <v>61</v>
      </c>
      <c r="O101" s="76" t="s">
        <v>83</v>
      </c>
      <c r="P101" s="68"/>
      <c r="Q101" s="68"/>
      <c r="R101" s="68"/>
    </row>
    <row r="102" spans="1:18" x14ac:dyDescent="0.25">
      <c r="A102" s="43" t="s">
        <v>15</v>
      </c>
      <c r="B102" s="92">
        <v>7</v>
      </c>
      <c r="C102" s="45">
        <v>16</v>
      </c>
      <c r="D102" s="92">
        <v>15</v>
      </c>
      <c r="E102" s="45">
        <v>17</v>
      </c>
      <c r="F102" s="45">
        <v>21</v>
      </c>
      <c r="G102" s="45">
        <v>16</v>
      </c>
      <c r="H102" s="45">
        <v>11</v>
      </c>
      <c r="I102" s="92">
        <v>14</v>
      </c>
      <c r="J102" s="92"/>
      <c r="K102" s="92"/>
      <c r="L102" s="92"/>
      <c r="M102" s="92"/>
      <c r="N102" s="92">
        <f t="shared" ref="N102:N137" si="15">SUM(B102:M102)</f>
        <v>117</v>
      </c>
      <c r="O102" s="46">
        <f t="shared" ref="O102:O137" si="16">N102/$N$138</f>
        <v>4.059680777238029E-2</v>
      </c>
      <c r="P102" s="68"/>
      <c r="Q102" s="68"/>
      <c r="R102" s="68"/>
    </row>
    <row r="103" spans="1:18" ht="14.25" customHeight="1" x14ac:dyDescent="0.25">
      <c r="A103" s="47" t="s">
        <v>14</v>
      </c>
      <c r="B103" s="78">
        <v>2</v>
      </c>
      <c r="C103" s="48">
        <v>6</v>
      </c>
      <c r="D103" s="78">
        <v>6</v>
      </c>
      <c r="E103" s="48">
        <v>5</v>
      </c>
      <c r="F103" s="41">
        <v>0</v>
      </c>
      <c r="G103" s="78">
        <v>7</v>
      </c>
      <c r="H103" s="48">
        <v>5</v>
      </c>
      <c r="I103" s="78">
        <v>4</v>
      </c>
      <c r="J103" s="78"/>
      <c r="K103" s="78"/>
      <c r="L103" s="78"/>
      <c r="M103" s="78"/>
      <c r="N103" s="117">
        <f t="shared" si="15"/>
        <v>35</v>
      </c>
      <c r="O103" s="79">
        <f t="shared" si="16"/>
        <v>1.2144344205412909E-2</v>
      </c>
      <c r="P103" s="68"/>
      <c r="Q103" s="68"/>
      <c r="R103" s="68"/>
    </row>
    <row r="104" spans="1:18" x14ac:dyDescent="0.25">
      <c r="A104" s="47" t="s">
        <v>9</v>
      </c>
      <c r="B104" s="78">
        <v>2</v>
      </c>
      <c r="C104" s="48">
        <v>2</v>
      </c>
      <c r="D104" s="78">
        <v>6</v>
      </c>
      <c r="E104" s="48">
        <v>2</v>
      </c>
      <c r="F104" s="41">
        <v>21</v>
      </c>
      <c r="G104" s="78">
        <v>2</v>
      </c>
      <c r="H104" s="48">
        <v>1</v>
      </c>
      <c r="I104" s="78">
        <v>4</v>
      </c>
      <c r="J104" s="78"/>
      <c r="K104" s="78"/>
      <c r="L104" s="78"/>
      <c r="M104" s="78"/>
      <c r="N104" s="117">
        <f t="shared" si="15"/>
        <v>40</v>
      </c>
      <c r="O104" s="79">
        <f t="shared" si="16"/>
        <v>1.3879250520471894E-2</v>
      </c>
      <c r="P104" s="68"/>
      <c r="Q104" s="68"/>
      <c r="R104" s="68"/>
    </row>
    <row r="105" spans="1:18" x14ac:dyDescent="0.25">
      <c r="A105" s="47" t="s">
        <v>12</v>
      </c>
      <c r="B105" s="78">
        <v>2</v>
      </c>
      <c r="C105" s="48">
        <v>4</v>
      </c>
      <c r="D105" s="78">
        <v>3</v>
      </c>
      <c r="E105" s="48">
        <v>3</v>
      </c>
      <c r="F105" s="41">
        <v>0</v>
      </c>
      <c r="G105" s="78">
        <v>1</v>
      </c>
      <c r="H105" s="48">
        <v>3</v>
      </c>
      <c r="I105" s="78">
        <v>1</v>
      </c>
      <c r="J105" s="78"/>
      <c r="K105" s="78"/>
      <c r="L105" s="78"/>
      <c r="M105" s="78"/>
      <c r="N105" s="117">
        <f t="shared" si="15"/>
        <v>17</v>
      </c>
      <c r="O105" s="79">
        <f t="shared" si="16"/>
        <v>5.8986814712005554E-3</v>
      </c>
      <c r="P105" s="68"/>
      <c r="Q105" s="68"/>
      <c r="R105" s="68"/>
    </row>
    <row r="106" spans="1:18" x14ac:dyDescent="0.25">
      <c r="A106" s="47" t="s">
        <v>4</v>
      </c>
      <c r="B106" s="78">
        <v>0</v>
      </c>
      <c r="C106" s="48">
        <v>0</v>
      </c>
      <c r="D106" s="78">
        <v>0</v>
      </c>
      <c r="E106" s="48">
        <v>2</v>
      </c>
      <c r="F106" s="41">
        <v>0</v>
      </c>
      <c r="G106" s="78">
        <v>0</v>
      </c>
      <c r="H106" s="48">
        <v>0</v>
      </c>
      <c r="I106" s="78">
        <v>2</v>
      </c>
      <c r="J106" s="78"/>
      <c r="K106" s="78"/>
      <c r="L106" s="78"/>
      <c r="M106" s="78"/>
      <c r="N106" s="117">
        <f t="shared" si="15"/>
        <v>4</v>
      </c>
      <c r="O106" s="79">
        <f t="shared" si="16"/>
        <v>1.3879250520471894E-3</v>
      </c>
      <c r="P106" s="68"/>
      <c r="Q106" s="68"/>
      <c r="R106" s="68"/>
    </row>
    <row r="107" spans="1:18" x14ac:dyDescent="0.25">
      <c r="A107" s="47" t="s">
        <v>7</v>
      </c>
      <c r="B107" s="78">
        <v>0</v>
      </c>
      <c r="C107" s="48">
        <v>0</v>
      </c>
      <c r="D107" s="78">
        <v>0</v>
      </c>
      <c r="E107" s="48">
        <v>3</v>
      </c>
      <c r="F107" s="48">
        <v>0</v>
      </c>
      <c r="G107" s="78">
        <v>0</v>
      </c>
      <c r="H107" s="48">
        <v>0</v>
      </c>
      <c r="I107" s="78">
        <v>3</v>
      </c>
      <c r="J107" s="78"/>
      <c r="K107" s="78"/>
      <c r="L107" s="78"/>
      <c r="M107" s="78"/>
      <c r="N107" s="117">
        <f t="shared" si="15"/>
        <v>6</v>
      </c>
      <c r="O107" s="79">
        <f t="shared" si="16"/>
        <v>2.0818875780707841E-3</v>
      </c>
      <c r="P107" s="68"/>
      <c r="Q107" s="68"/>
      <c r="R107" s="68"/>
    </row>
    <row r="108" spans="1:18" x14ac:dyDescent="0.25">
      <c r="A108" s="47" t="s">
        <v>16</v>
      </c>
      <c r="B108" s="78">
        <v>1</v>
      </c>
      <c r="C108" s="48">
        <v>4</v>
      </c>
      <c r="D108" s="78">
        <v>0</v>
      </c>
      <c r="E108" s="48">
        <v>2</v>
      </c>
      <c r="F108" s="48">
        <v>0</v>
      </c>
      <c r="G108" s="78">
        <v>6</v>
      </c>
      <c r="H108" s="48">
        <v>2</v>
      </c>
      <c r="I108" s="78">
        <v>0</v>
      </c>
      <c r="J108" s="78"/>
      <c r="K108" s="78"/>
      <c r="L108" s="78"/>
      <c r="M108" s="78"/>
      <c r="N108" s="117">
        <f t="shared" si="15"/>
        <v>15</v>
      </c>
      <c r="O108" s="79">
        <f t="shared" si="16"/>
        <v>5.2047189451769607E-3</v>
      </c>
      <c r="P108" s="68"/>
      <c r="Q108" s="68"/>
      <c r="R108" s="68"/>
    </row>
    <row r="109" spans="1:18" x14ac:dyDescent="0.25">
      <c r="A109" s="43" t="s">
        <v>3</v>
      </c>
      <c r="B109" s="92">
        <v>162</v>
      </c>
      <c r="C109" s="45">
        <v>158</v>
      </c>
      <c r="D109" s="9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92">
        <v>126</v>
      </c>
      <c r="J109" s="92"/>
      <c r="K109" s="92"/>
      <c r="L109" s="92"/>
      <c r="M109" s="92"/>
      <c r="N109" s="117">
        <f t="shared" si="15"/>
        <v>1151</v>
      </c>
      <c r="O109" s="46">
        <f t="shared" si="16"/>
        <v>0.39937543372657874</v>
      </c>
      <c r="P109" s="68"/>
      <c r="Q109" s="68"/>
      <c r="R109" s="68"/>
    </row>
    <row r="110" spans="1:18" x14ac:dyDescent="0.25">
      <c r="A110" s="47" t="s">
        <v>14</v>
      </c>
      <c r="B110" s="78">
        <v>47</v>
      </c>
      <c r="C110" s="48">
        <v>34</v>
      </c>
      <c r="D110" s="78">
        <v>62</v>
      </c>
      <c r="E110" s="48">
        <v>0</v>
      </c>
      <c r="F110" s="41">
        <v>34</v>
      </c>
      <c r="G110" s="78">
        <v>38</v>
      </c>
      <c r="H110" s="48">
        <v>29</v>
      </c>
      <c r="I110" s="78">
        <v>30</v>
      </c>
      <c r="J110" s="78"/>
      <c r="K110" s="78"/>
      <c r="L110" s="78"/>
      <c r="M110" s="78"/>
      <c r="N110" s="117">
        <f t="shared" si="15"/>
        <v>274</v>
      </c>
      <c r="O110" s="79">
        <f t="shared" si="16"/>
        <v>9.5072866065232478E-2</v>
      </c>
      <c r="P110" s="68"/>
      <c r="Q110" s="68"/>
      <c r="R110" s="68"/>
    </row>
    <row r="111" spans="1:18" x14ac:dyDescent="0.25">
      <c r="A111" s="47" t="s">
        <v>9</v>
      </c>
      <c r="B111" s="78">
        <v>21</v>
      </c>
      <c r="C111" s="48">
        <v>22</v>
      </c>
      <c r="D111" s="78">
        <v>24</v>
      </c>
      <c r="E111" s="48">
        <v>0</v>
      </c>
      <c r="F111" s="41">
        <v>24</v>
      </c>
      <c r="G111" s="78">
        <v>21</v>
      </c>
      <c r="H111" s="48">
        <v>15</v>
      </c>
      <c r="I111" s="78">
        <v>20</v>
      </c>
      <c r="J111" s="78"/>
      <c r="K111" s="78"/>
      <c r="L111" s="78"/>
      <c r="M111" s="78"/>
      <c r="N111" s="117">
        <f t="shared" si="15"/>
        <v>147</v>
      </c>
      <c r="O111" s="79">
        <f t="shared" si="16"/>
        <v>5.1006245662734213E-2</v>
      </c>
      <c r="P111" s="68"/>
      <c r="Q111" s="68"/>
      <c r="R111" s="68"/>
    </row>
    <row r="112" spans="1:18" x14ac:dyDescent="0.25">
      <c r="A112" s="47" t="s">
        <v>12</v>
      </c>
      <c r="B112" s="78">
        <v>44</v>
      </c>
      <c r="C112" s="48">
        <v>38</v>
      </c>
      <c r="D112" s="78">
        <v>36</v>
      </c>
      <c r="E112" s="48">
        <v>38</v>
      </c>
      <c r="F112" s="41">
        <v>39</v>
      </c>
      <c r="G112" s="78">
        <v>34</v>
      </c>
      <c r="H112" s="48">
        <v>31</v>
      </c>
      <c r="I112" s="78">
        <v>21</v>
      </c>
      <c r="J112" s="78"/>
      <c r="K112" s="78"/>
      <c r="L112" s="78"/>
      <c r="M112" s="78"/>
      <c r="N112" s="117">
        <f t="shared" si="15"/>
        <v>281</v>
      </c>
      <c r="O112" s="79">
        <f t="shared" si="16"/>
        <v>9.7501734906315057E-2</v>
      </c>
      <c r="P112" s="68"/>
      <c r="Q112" s="68"/>
      <c r="R112" s="68"/>
    </row>
    <row r="113" spans="1:18" x14ac:dyDescent="0.25">
      <c r="A113" s="47" t="s">
        <v>85</v>
      </c>
      <c r="B113" s="78">
        <v>1</v>
      </c>
      <c r="C113" s="48">
        <v>0</v>
      </c>
      <c r="D113" s="81">
        <v>0</v>
      </c>
      <c r="E113" s="48">
        <v>0</v>
      </c>
      <c r="F113" s="48">
        <v>0</v>
      </c>
      <c r="G113" s="78">
        <v>0</v>
      </c>
      <c r="H113" s="48">
        <v>0</v>
      </c>
      <c r="I113" s="78">
        <v>0</v>
      </c>
      <c r="J113" s="78"/>
      <c r="K113" s="78"/>
      <c r="L113" s="78"/>
      <c r="M113" s="78"/>
      <c r="N113" s="117">
        <f t="shared" si="15"/>
        <v>1</v>
      </c>
      <c r="O113" s="79">
        <f t="shared" si="16"/>
        <v>3.4698126301179735E-4</v>
      </c>
      <c r="P113" s="68"/>
      <c r="Q113" s="68"/>
      <c r="R113" s="68"/>
    </row>
    <row r="114" spans="1:18" x14ac:dyDescent="0.25">
      <c r="A114" s="47" t="s">
        <v>13</v>
      </c>
      <c r="B114" s="78">
        <v>3</v>
      </c>
      <c r="C114" s="48">
        <v>10</v>
      </c>
      <c r="D114" s="78">
        <v>10</v>
      </c>
      <c r="E114" s="48">
        <v>10</v>
      </c>
      <c r="F114" s="41">
        <v>16</v>
      </c>
      <c r="G114" s="78">
        <v>5</v>
      </c>
      <c r="H114" s="48">
        <v>9</v>
      </c>
      <c r="I114" s="78">
        <v>6</v>
      </c>
      <c r="J114" s="78"/>
      <c r="K114" s="78"/>
      <c r="L114" s="78"/>
      <c r="M114" s="78"/>
      <c r="N114" s="117">
        <f t="shared" si="15"/>
        <v>69</v>
      </c>
      <c r="O114" s="79">
        <f t="shared" si="16"/>
        <v>2.3941707147814018E-2</v>
      </c>
      <c r="P114" s="68"/>
      <c r="Q114" s="68"/>
      <c r="R114" s="68"/>
    </row>
    <row r="115" spans="1:18" x14ac:dyDescent="0.25">
      <c r="A115" s="47" t="s">
        <v>4</v>
      </c>
      <c r="B115" s="78">
        <v>25</v>
      </c>
      <c r="C115" s="48">
        <v>30</v>
      </c>
      <c r="D115" s="78">
        <v>29</v>
      </c>
      <c r="E115" s="48">
        <v>24</v>
      </c>
      <c r="F115" s="41">
        <v>33</v>
      </c>
      <c r="G115" s="78">
        <v>20</v>
      </c>
      <c r="H115" s="48">
        <v>16</v>
      </c>
      <c r="I115" s="78">
        <v>23</v>
      </c>
      <c r="J115" s="78"/>
      <c r="K115" s="78"/>
      <c r="L115" s="78"/>
      <c r="M115" s="78"/>
      <c r="N115" s="117">
        <f t="shared" si="15"/>
        <v>200</v>
      </c>
      <c r="O115" s="79">
        <f t="shared" si="16"/>
        <v>6.9396252602359473E-2</v>
      </c>
      <c r="P115" s="68"/>
      <c r="Q115" s="68"/>
      <c r="R115" s="68"/>
    </row>
    <row r="116" spans="1:18" x14ac:dyDescent="0.25">
      <c r="A116" s="47" t="s">
        <v>16</v>
      </c>
      <c r="B116" s="78">
        <v>12</v>
      </c>
      <c r="C116" s="48">
        <v>15</v>
      </c>
      <c r="D116" s="78">
        <v>5</v>
      </c>
      <c r="E116" s="48">
        <v>14</v>
      </c>
      <c r="F116" s="41">
        <v>21</v>
      </c>
      <c r="G116" s="78">
        <v>10</v>
      </c>
      <c r="H116" s="48">
        <v>5</v>
      </c>
      <c r="I116" s="78">
        <v>17</v>
      </c>
      <c r="J116" s="78"/>
      <c r="K116" s="78"/>
      <c r="L116" s="78"/>
      <c r="M116" s="78"/>
      <c r="N116" s="117">
        <f t="shared" si="15"/>
        <v>99</v>
      </c>
      <c r="O116" s="79">
        <f t="shared" si="16"/>
        <v>3.4351145038167941E-2</v>
      </c>
      <c r="P116" s="68"/>
      <c r="Q116" s="68"/>
      <c r="R116" s="68"/>
    </row>
    <row r="117" spans="1:18" x14ac:dyDescent="0.25">
      <c r="A117" s="47" t="s">
        <v>18</v>
      </c>
      <c r="B117" s="78">
        <v>9</v>
      </c>
      <c r="C117" s="48">
        <v>9</v>
      </c>
      <c r="D117" s="78">
        <v>15</v>
      </c>
      <c r="E117" s="48">
        <v>14</v>
      </c>
      <c r="F117" s="41">
        <v>6</v>
      </c>
      <c r="G117" s="78">
        <v>10</v>
      </c>
      <c r="H117" s="48">
        <v>8</v>
      </c>
      <c r="I117" s="78">
        <v>9</v>
      </c>
      <c r="J117" s="78"/>
      <c r="K117" s="78"/>
      <c r="L117" s="78"/>
      <c r="M117" s="78"/>
      <c r="N117" s="117">
        <f t="shared" si="15"/>
        <v>80</v>
      </c>
      <c r="O117" s="79">
        <f t="shared" si="16"/>
        <v>2.7758501040943788E-2</v>
      </c>
      <c r="P117" s="68"/>
      <c r="Q117" s="68"/>
      <c r="R117" s="68"/>
    </row>
    <row r="118" spans="1:18" x14ac:dyDescent="0.25">
      <c r="A118" s="43" t="s">
        <v>8</v>
      </c>
      <c r="B118" s="92">
        <v>45</v>
      </c>
      <c r="C118" s="45">
        <v>30</v>
      </c>
      <c r="D118" s="92">
        <v>49</v>
      </c>
      <c r="E118" s="45">
        <v>2</v>
      </c>
      <c r="F118" s="45">
        <v>42</v>
      </c>
      <c r="G118" s="45">
        <v>35</v>
      </c>
      <c r="H118" s="45">
        <v>24</v>
      </c>
      <c r="I118" s="92">
        <v>27</v>
      </c>
      <c r="J118" s="92"/>
      <c r="K118" s="92"/>
      <c r="L118" s="92"/>
      <c r="M118" s="92"/>
      <c r="N118" s="117">
        <f t="shared" si="15"/>
        <v>254</v>
      </c>
      <c r="O118" s="46">
        <f t="shared" si="16"/>
        <v>8.8133240804996529E-2</v>
      </c>
      <c r="P118" s="68"/>
      <c r="Q118" s="68"/>
      <c r="R118" s="68"/>
    </row>
    <row r="119" spans="1:18" x14ac:dyDescent="0.25">
      <c r="A119" s="47" t="s">
        <v>14</v>
      </c>
      <c r="B119" s="78">
        <v>7</v>
      </c>
      <c r="C119" s="48">
        <v>6</v>
      </c>
      <c r="D119" s="78">
        <v>7</v>
      </c>
      <c r="E119" s="48">
        <v>0</v>
      </c>
      <c r="F119" s="41">
        <v>1</v>
      </c>
      <c r="G119" s="78">
        <v>6</v>
      </c>
      <c r="H119" s="48">
        <v>2</v>
      </c>
      <c r="I119" s="78">
        <v>7</v>
      </c>
      <c r="J119" s="78"/>
      <c r="K119" s="78"/>
      <c r="L119" s="78"/>
      <c r="M119" s="78"/>
      <c r="N119" s="117">
        <f t="shared" si="15"/>
        <v>36</v>
      </c>
      <c r="O119" s="79">
        <f t="shared" si="16"/>
        <v>1.2491325468424705E-2</v>
      </c>
      <c r="P119" s="68"/>
      <c r="Q119" s="68"/>
      <c r="R119" s="68"/>
    </row>
    <row r="120" spans="1:18" x14ac:dyDescent="0.25">
      <c r="A120" s="47" t="s">
        <v>9</v>
      </c>
      <c r="B120" s="78">
        <v>37</v>
      </c>
      <c r="C120" s="48">
        <v>22</v>
      </c>
      <c r="D120" s="78">
        <v>41</v>
      </c>
      <c r="E120" s="48">
        <v>0</v>
      </c>
      <c r="F120" s="41">
        <v>41</v>
      </c>
      <c r="G120" s="78">
        <v>29</v>
      </c>
      <c r="H120" s="48">
        <v>19</v>
      </c>
      <c r="I120" s="78">
        <v>20</v>
      </c>
      <c r="J120" s="78"/>
      <c r="K120" s="78"/>
      <c r="L120" s="78"/>
      <c r="M120" s="78"/>
      <c r="N120" s="117">
        <f t="shared" si="15"/>
        <v>209</v>
      </c>
      <c r="O120" s="79">
        <f t="shared" si="16"/>
        <v>7.2519083969465645E-2</v>
      </c>
      <c r="P120" s="68"/>
      <c r="Q120" s="68"/>
      <c r="R120" s="68"/>
    </row>
    <row r="121" spans="1:18" x14ac:dyDescent="0.25">
      <c r="A121" s="47" t="s">
        <v>12</v>
      </c>
      <c r="B121" s="78">
        <v>1</v>
      </c>
      <c r="C121" s="48">
        <v>2</v>
      </c>
      <c r="D121" s="78">
        <v>1</v>
      </c>
      <c r="E121" s="48">
        <v>1</v>
      </c>
      <c r="F121" s="41">
        <v>0</v>
      </c>
      <c r="G121" s="78">
        <v>0</v>
      </c>
      <c r="H121" s="48">
        <v>1</v>
      </c>
      <c r="I121" s="78">
        <v>0</v>
      </c>
      <c r="J121" s="78"/>
      <c r="K121" s="78"/>
      <c r="L121" s="78"/>
      <c r="M121" s="78"/>
      <c r="N121" s="117">
        <f t="shared" si="15"/>
        <v>6</v>
      </c>
      <c r="O121" s="79">
        <f t="shared" si="16"/>
        <v>2.0818875780707841E-3</v>
      </c>
      <c r="P121" s="68"/>
      <c r="Q121" s="68"/>
      <c r="R121" s="68"/>
    </row>
    <row r="122" spans="1:18" x14ac:dyDescent="0.25">
      <c r="A122" s="47" t="s">
        <v>16</v>
      </c>
      <c r="B122" s="78">
        <v>0</v>
      </c>
      <c r="C122" s="48">
        <v>0</v>
      </c>
      <c r="D122" s="78">
        <v>0</v>
      </c>
      <c r="E122" s="48">
        <v>1</v>
      </c>
      <c r="F122" s="48">
        <v>0</v>
      </c>
      <c r="G122" s="78">
        <v>0</v>
      </c>
      <c r="H122" s="48">
        <v>2</v>
      </c>
      <c r="I122" s="78">
        <v>0</v>
      </c>
      <c r="J122" s="78"/>
      <c r="K122" s="78"/>
      <c r="L122" s="78"/>
      <c r="M122" s="78"/>
      <c r="N122" s="117">
        <f t="shared" si="15"/>
        <v>3</v>
      </c>
      <c r="O122" s="79">
        <f t="shared" si="16"/>
        <v>1.040943789035392E-3</v>
      </c>
      <c r="P122" s="68"/>
      <c r="Q122" s="68"/>
      <c r="R122" s="68"/>
    </row>
    <row r="123" spans="1:18" x14ac:dyDescent="0.25">
      <c r="A123" s="43" t="s">
        <v>11</v>
      </c>
      <c r="B123" s="92">
        <v>16</v>
      </c>
      <c r="C123" s="45">
        <v>9</v>
      </c>
      <c r="D123" s="92">
        <v>8</v>
      </c>
      <c r="E123" s="45">
        <v>5</v>
      </c>
      <c r="F123" s="45">
        <v>13</v>
      </c>
      <c r="G123" s="45">
        <v>10</v>
      </c>
      <c r="H123" s="45">
        <v>15</v>
      </c>
      <c r="I123" s="92">
        <v>9</v>
      </c>
      <c r="J123" s="92"/>
      <c r="K123" s="92"/>
      <c r="L123" s="92"/>
      <c r="M123" s="92"/>
      <c r="N123" s="117">
        <f t="shared" si="15"/>
        <v>85</v>
      </c>
      <c r="O123" s="46">
        <f t="shared" si="16"/>
        <v>2.9493407356002775E-2</v>
      </c>
      <c r="P123" s="68"/>
      <c r="Q123" s="68"/>
      <c r="R123" s="68"/>
    </row>
    <row r="124" spans="1:18" x14ac:dyDescent="0.25">
      <c r="A124" s="47" t="s">
        <v>20</v>
      </c>
      <c r="B124" s="78">
        <v>0</v>
      </c>
      <c r="C124" s="48">
        <v>0</v>
      </c>
      <c r="D124" s="78">
        <v>0</v>
      </c>
      <c r="E124" s="48">
        <v>0</v>
      </c>
      <c r="F124" s="48">
        <v>1</v>
      </c>
      <c r="G124" s="78">
        <v>0</v>
      </c>
      <c r="H124" s="48">
        <v>0</v>
      </c>
      <c r="I124" s="78">
        <v>0</v>
      </c>
      <c r="J124" s="78"/>
      <c r="K124" s="78"/>
      <c r="L124" s="78"/>
      <c r="M124" s="78"/>
      <c r="N124" s="117">
        <f t="shared" si="15"/>
        <v>1</v>
      </c>
      <c r="O124" s="79">
        <f t="shared" si="16"/>
        <v>3.4698126301179735E-4</v>
      </c>
      <c r="P124" s="68"/>
      <c r="Q124" s="68"/>
      <c r="R124" s="68"/>
    </row>
    <row r="125" spans="1:18" x14ac:dyDescent="0.25">
      <c r="A125" s="47" t="s">
        <v>14</v>
      </c>
      <c r="B125" s="78">
        <v>5</v>
      </c>
      <c r="C125" s="48">
        <v>1</v>
      </c>
      <c r="D125" s="78">
        <v>3</v>
      </c>
      <c r="E125" s="48">
        <v>0</v>
      </c>
      <c r="F125" s="41">
        <v>1</v>
      </c>
      <c r="G125" s="78">
        <v>2</v>
      </c>
      <c r="H125" s="48">
        <v>4</v>
      </c>
      <c r="I125" s="78">
        <v>4</v>
      </c>
      <c r="J125" s="78"/>
      <c r="K125" s="78"/>
      <c r="L125" s="78"/>
      <c r="M125" s="78"/>
      <c r="N125" s="117">
        <f t="shared" si="15"/>
        <v>20</v>
      </c>
      <c r="O125" s="79">
        <f t="shared" si="16"/>
        <v>6.939625260235947E-3</v>
      </c>
      <c r="P125" s="68"/>
      <c r="Q125" s="68"/>
      <c r="R125" s="68"/>
    </row>
    <row r="126" spans="1:18" x14ac:dyDescent="0.25">
      <c r="A126" s="47" t="s">
        <v>9</v>
      </c>
      <c r="B126" s="78">
        <v>4</v>
      </c>
      <c r="C126" s="48">
        <v>1</v>
      </c>
      <c r="D126" s="78">
        <v>2</v>
      </c>
      <c r="E126" s="48">
        <v>0</v>
      </c>
      <c r="F126" s="41">
        <v>4</v>
      </c>
      <c r="G126" s="78">
        <v>4</v>
      </c>
      <c r="H126" s="48">
        <v>7</v>
      </c>
      <c r="I126" s="78">
        <v>3</v>
      </c>
      <c r="J126" s="78"/>
      <c r="K126" s="78"/>
      <c r="L126" s="78"/>
      <c r="M126" s="78"/>
      <c r="N126" s="117">
        <f t="shared" si="15"/>
        <v>25</v>
      </c>
      <c r="O126" s="79">
        <f t="shared" si="16"/>
        <v>8.6745315752949342E-3</v>
      </c>
      <c r="P126" s="68"/>
      <c r="Q126" s="68"/>
      <c r="R126" s="68"/>
    </row>
    <row r="127" spans="1:18" x14ac:dyDescent="0.25">
      <c r="A127" s="47" t="s">
        <v>19</v>
      </c>
      <c r="B127" s="78">
        <v>2</v>
      </c>
      <c r="C127" s="48">
        <v>2</v>
      </c>
      <c r="D127" s="78">
        <v>2</v>
      </c>
      <c r="E127" s="48">
        <v>3</v>
      </c>
      <c r="F127" s="41">
        <v>2</v>
      </c>
      <c r="G127" s="78">
        <v>3</v>
      </c>
      <c r="H127" s="48">
        <v>1</v>
      </c>
      <c r="I127" s="78">
        <v>0</v>
      </c>
      <c r="J127" s="78"/>
      <c r="K127" s="78"/>
      <c r="L127" s="78"/>
      <c r="M127" s="78"/>
      <c r="N127" s="117">
        <f t="shared" si="15"/>
        <v>15</v>
      </c>
      <c r="O127" s="79">
        <f t="shared" si="16"/>
        <v>5.2047189451769607E-3</v>
      </c>
      <c r="P127" s="68"/>
      <c r="Q127" s="68"/>
      <c r="R127" s="68"/>
    </row>
    <row r="128" spans="1:18" x14ac:dyDescent="0.25">
      <c r="A128" s="47" t="s">
        <v>12</v>
      </c>
      <c r="B128" s="78">
        <v>4</v>
      </c>
      <c r="C128" s="48">
        <v>2</v>
      </c>
      <c r="D128" s="78">
        <v>1</v>
      </c>
      <c r="E128" s="48">
        <v>2</v>
      </c>
      <c r="F128" s="41">
        <v>3</v>
      </c>
      <c r="G128" s="78">
        <v>1</v>
      </c>
      <c r="H128" s="48">
        <v>3</v>
      </c>
      <c r="I128" s="78">
        <v>1</v>
      </c>
      <c r="J128" s="78"/>
      <c r="K128" s="78"/>
      <c r="L128" s="78"/>
      <c r="M128" s="78"/>
      <c r="N128" s="117">
        <f t="shared" si="15"/>
        <v>17</v>
      </c>
      <c r="O128" s="79">
        <f t="shared" si="16"/>
        <v>5.8986814712005554E-3</v>
      </c>
      <c r="P128" s="68"/>
      <c r="Q128" s="68"/>
      <c r="R128" s="68"/>
    </row>
    <row r="129" spans="1:18" x14ac:dyDescent="0.25">
      <c r="A129" s="47" t="s">
        <v>16</v>
      </c>
      <c r="B129" s="78">
        <v>1</v>
      </c>
      <c r="C129" s="48">
        <v>3</v>
      </c>
      <c r="D129" s="78">
        <v>0</v>
      </c>
      <c r="E129" s="48">
        <v>0</v>
      </c>
      <c r="F129" s="48">
        <v>2</v>
      </c>
      <c r="G129" s="78">
        <v>0</v>
      </c>
      <c r="H129" s="48">
        <v>0</v>
      </c>
      <c r="I129" s="78">
        <v>1</v>
      </c>
      <c r="J129" s="78"/>
      <c r="K129" s="78"/>
      <c r="L129" s="78"/>
      <c r="M129" s="78"/>
      <c r="N129" s="117">
        <f t="shared" si="15"/>
        <v>7</v>
      </c>
      <c r="O129" s="79">
        <f t="shared" si="16"/>
        <v>2.4288688410825814E-3</v>
      </c>
      <c r="P129" s="68"/>
      <c r="Q129" s="68"/>
      <c r="R129" s="68"/>
    </row>
    <row r="130" spans="1:18" x14ac:dyDescent="0.25">
      <c r="A130" s="47" t="s">
        <v>43</v>
      </c>
      <c r="B130" s="78">
        <v>0</v>
      </c>
      <c r="C130" s="48">
        <v>0</v>
      </c>
      <c r="D130" s="78">
        <v>0</v>
      </c>
      <c r="E130" s="48">
        <v>0</v>
      </c>
      <c r="F130" s="48">
        <v>0</v>
      </c>
      <c r="G130" s="78">
        <v>0</v>
      </c>
      <c r="H130" s="48">
        <v>0</v>
      </c>
      <c r="I130" s="78">
        <v>0</v>
      </c>
      <c r="J130" s="78"/>
      <c r="K130" s="78"/>
      <c r="L130" s="78"/>
      <c r="M130" s="78"/>
      <c r="N130" s="117">
        <f t="shared" si="15"/>
        <v>0</v>
      </c>
      <c r="O130" s="79">
        <f t="shared" si="16"/>
        <v>0</v>
      </c>
      <c r="P130" s="68"/>
      <c r="Q130" s="68"/>
      <c r="R130" s="68"/>
    </row>
    <row r="131" spans="1:18" x14ac:dyDescent="0.25">
      <c r="A131" s="43" t="s">
        <v>6</v>
      </c>
      <c r="B131" s="92">
        <v>170</v>
      </c>
      <c r="C131" s="45">
        <v>156</v>
      </c>
      <c r="D131" s="92">
        <v>175</v>
      </c>
      <c r="E131" s="45">
        <v>261</v>
      </c>
      <c r="F131" s="45">
        <v>169</v>
      </c>
      <c r="G131" s="45">
        <v>151</v>
      </c>
      <c r="H131" s="45">
        <v>94</v>
      </c>
      <c r="I131" s="92">
        <v>99</v>
      </c>
      <c r="J131" s="92"/>
      <c r="K131" s="92"/>
      <c r="L131" s="92"/>
      <c r="M131" s="92"/>
      <c r="N131" s="117">
        <f t="shared" si="15"/>
        <v>1275</v>
      </c>
      <c r="O131" s="46">
        <f t="shared" si="16"/>
        <v>0.44240111034004165</v>
      </c>
      <c r="P131" s="68"/>
      <c r="Q131" s="68"/>
      <c r="R131" s="68"/>
    </row>
    <row r="132" spans="1:18" x14ac:dyDescent="0.25">
      <c r="A132" s="47" t="s">
        <v>14</v>
      </c>
      <c r="B132" s="78">
        <v>63</v>
      </c>
      <c r="C132" s="48">
        <v>63</v>
      </c>
      <c r="D132" s="78">
        <v>75</v>
      </c>
      <c r="E132" s="48">
        <v>103</v>
      </c>
      <c r="F132" s="41">
        <v>75</v>
      </c>
      <c r="G132" s="78">
        <v>57</v>
      </c>
      <c r="H132" s="48">
        <v>35</v>
      </c>
      <c r="I132" s="78">
        <v>45</v>
      </c>
      <c r="J132" s="78"/>
      <c r="K132" s="78"/>
      <c r="L132" s="78"/>
      <c r="M132" s="78"/>
      <c r="N132" s="117">
        <f t="shared" si="15"/>
        <v>516</v>
      </c>
      <c r="O132" s="79">
        <f t="shared" si="16"/>
        <v>0.17904233171408743</v>
      </c>
      <c r="P132" s="68"/>
      <c r="Q132" s="68"/>
      <c r="R132" s="68"/>
    </row>
    <row r="133" spans="1:18" x14ac:dyDescent="0.25">
      <c r="A133" s="47" t="s">
        <v>9</v>
      </c>
      <c r="B133" s="78">
        <v>12</v>
      </c>
      <c r="C133" s="48">
        <v>13</v>
      </c>
      <c r="D133" s="78">
        <v>9</v>
      </c>
      <c r="E133" s="48">
        <v>85</v>
      </c>
      <c r="F133" s="41">
        <v>12</v>
      </c>
      <c r="G133" s="78">
        <v>19</v>
      </c>
      <c r="H133" s="48">
        <v>16</v>
      </c>
      <c r="I133" s="78">
        <v>5</v>
      </c>
      <c r="J133" s="78"/>
      <c r="K133" s="78"/>
      <c r="L133" s="78"/>
      <c r="M133" s="78"/>
      <c r="N133" s="117">
        <f t="shared" si="15"/>
        <v>171</v>
      </c>
      <c r="O133" s="79">
        <f t="shared" si="16"/>
        <v>5.9333795975017346E-2</v>
      </c>
      <c r="P133" s="68"/>
      <c r="Q133" s="68"/>
      <c r="R133" s="68"/>
    </row>
    <row r="134" spans="1:18" x14ac:dyDescent="0.25">
      <c r="A134" s="47" t="s">
        <v>7</v>
      </c>
      <c r="B134" s="78">
        <v>95</v>
      </c>
      <c r="C134" s="48">
        <v>73</v>
      </c>
      <c r="D134" s="78">
        <v>90</v>
      </c>
      <c r="E134" s="48">
        <v>68</v>
      </c>
      <c r="F134" s="41">
        <v>78</v>
      </c>
      <c r="G134" s="78">
        <v>71</v>
      </c>
      <c r="H134" s="48">
        <v>43</v>
      </c>
      <c r="I134" s="78">
        <v>45</v>
      </c>
      <c r="J134" s="78"/>
      <c r="K134" s="78"/>
      <c r="L134" s="78"/>
      <c r="M134" s="78"/>
      <c r="N134" s="117">
        <f t="shared" si="15"/>
        <v>563</v>
      </c>
      <c r="O134" s="79">
        <f t="shared" si="16"/>
        <v>0.19535045107564192</v>
      </c>
      <c r="P134" s="68"/>
      <c r="Q134" s="68"/>
      <c r="R134" s="68"/>
    </row>
    <row r="135" spans="1:18" x14ac:dyDescent="0.25">
      <c r="A135" s="47" t="s">
        <v>117</v>
      </c>
      <c r="B135" s="78">
        <v>0</v>
      </c>
      <c r="C135" s="48">
        <v>7</v>
      </c>
      <c r="D135" s="78">
        <v>1</v>
      </c>
      <c r="E135" s="48">
        <v>5</v>
      </c>
      <c r="F135" s="41">
        <v>4</v>
      </c>
      <c r="G135" s="78">
        <v>4</v>
      </c>
      <c r="H135" s="48">
        <v>0</v>
      </c>
      <c r="I135" s="78">
        <v>4</v>
      </c>
      <c r="J135" s="78"/>
      <c r="K135" s="78"/>
      <c r="L135" s="78"/>
      <c r="M135" s="78"/>
      <c r="N135" s="117">
        <f t="shared" si="15"/>
        <v>25</v>
      </c>
      <c r="O135" s="79">
        <f t="shared" si="16"/>
        <v>8.6745315752949342E-3</v>
      </c>
      <c r="P135" s="68"/>
      <c r="Q135" s="68"/>
      <c r="R135" s="68"/>
    </row>
    <row r="136" spans="1:18" x14ac:dyDescent="0.25">
      <c r="A136" s="43" t="s">
        <v>100</v>
      </c>
      <c r="B136" s="92">
        <v>0</v>
      </c>
      <c r="C136" s="45">
        <v>0</v>
      </c>
      <c r="D136" s="92">
        <v>0</v>
      </c>
      <c r="E136" s="45">
        <v>0</v>
      </c>
      <c r="F136" s="45">
        <v>0</v>
      </c>
      <c r="G136" s="45">
        <v>0</v>
      </c>
      <c r="H136" s="45">
        <v>0</v>
      </c>
      <c r="I136" s="92">
        <v>0</v>
      </c>
      <c r="J136" s="92"/>
      <c r="K136" s="92"/>
      <c r="L136" s="92"/>
      <c r="M136" s="92"/>
      <c r="N136" s="117">
        <f t="shared" si="15"/>
        <v>0</v>
      </c>
      <c r="O136" s="46">
        <f t="shared" si="16"/>
        <v>0</v>
      </c>
      <c r="P136" s="68"/>
      <c r="Q136" s="68"/>
      <c r="R136" s="68"/>
    </row>
    <row r="137" spans="1:18" x14ac:dyDescent="0.25">
      <c r="A137" s="47" t="s">
        <v>16</v>
      </c>
      <c r="B137" s="78">
        <v>0</v>
      </c>
      <c r="C137" s="48">
        <v>0</v>
      </c>
      <c r="D137" s="78">
        <v>0</v>
      </c>
      <c r="E137" s="48">
        <v>0</v>
      </c>
      <c r="F137" s="48">
        <v>0</v>
      </c>
      <c r="G137" s="78">
        <v>0</v>
      </c>
      <c r="H137" s="48">
        <v>0</v>
      </c>
      <c r="I137" s="78">
        <v>0</v>
      </c>
      <c r="J137" s="78"/>
      <c r="K137" s="78"/>
      <c r="L137" s="78"/>
      <c r="M137" s="78"/>
      <c r="N137" s="117">
        <f t="shared" si="15"/>
        <v>0</v>
      </c>
      <c r="O137" s="79">
        <f t="shared" si="16"/>
        <v>0</v>
      </c>
      <c r="P137" s="68"/>
      <c r="Q137" s="68"/>
      <c r="R137" s="68"/>
    </row>
    <row r="138" spans="1:18" x14ac:dyDescent="0.25">
      <c r="A138" s="49" t="s">
        <v>21</v>
      </c>
      <c r="B138" s="76">
        <f t="shared" ref="B138:M138" si="17">SUM(B102,B109,B118,B123,B131,B136)</f>
        <v>400</v>
      </c>
      <c r="C138" s="117">
        <f t="shared" si="17"/>
        <v>369</v>
      </c>
      <c r="D138" s="117">
        <f t="shared" si="17"/>
        <v>428</v>
      </c>
      <c r="E138" s="117">
        <f t="shared" si="17"/>
        <v>385</v>
      </c>
      <c r="F138" s="117">
        <v>418</v>
      </c>
      <c r="G138" s="117">
        <f t="shared" si="17"/>
        <v>350</v>
      </c>
      <c r="H138" s="117">
        <f t="shared" si="17"/>
        <v>257</v>
      </c>
      <c r="I138" s="117">
        <f t="shared" si="17"/>
        <v>275</v>
      </c>
      <c r="J138" s="117">
        <f t="shared" si="17"/>
        <v>0</v>
      </c>
      <c r="K138" s="117">
        <f t="shared" si="17"/>
        <v>0</v>
      </c>
      <c r="L138" s="117">
        <f t="shared" si="17"/>
        <v>0</v>
      </c>
      <c r="M138" s="117">
        <f t="shared" si="17"/>
        <v>0</v>
      </c>
      <c r="N138" s="76">
        <f>SUM(B138:M138)</f>
        <v>2882</v>
      </c>
      <c r="O138" s="80">
        <v>1</v>
      </c>
      <c r="P138" s="68"/>
      <c r="Q138" s="68"/>
      <c r="R138" s="68"/>
    </row>
    <row r="139" spans="1:18" x14ac:dyDescent="0.25">
      <c r="A139" s="68"/>
      <c r="B139" s="68"/>
      <c r="C139" s="68"/>
      <c r="Q139" s="68"/>
      <c r="R139" s="68"/>
    </row>
  </sheetData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Agosto_2023</vt:lpstr>
      <vt:lpstr>Historico Gob.ec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2023-09-25T20:30:28Z</dcterms:modified>
</cp:coreProperties>
</file>