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8. Agost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8-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PROVINCIA'!$A$10:$CL$141</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40" i="26" l="1"/>
  <c r="AY140" i="26"/>
  <c r="AX140" i="26"/>
  <c r="X151" i="27"/>
  <c r="W151" i="27"/>
  <c r="V151" i="27"/>
  <c r="T151" i="27"/>
  <c r="S151" i="27"/>
  <c r="R151" i="27"/>
  <c r="AZ139" i="26" l="1"/>
  <c r="AY139" i="26"/>
  <c r="AX139" i="26"/>
  <c r="S150" i="27"/>
  <c r="T150" i="27" s="1"/>
  <c r="X150" i="27" s="1"/>
  <c r="R150" i="27"/>
  <c r="AZ138" i="26" l="1"/>
  <c r="AY138" i="26"/>
  <c r="AX138" i="26"/>
  <c r="S149" i="27"/>
  <c r="W150" i="27" s="1"/>
  <c r="R149" i="27"/>
  <c r="V150" i="27" s="1"/>
  <c r="W149" i="27" l="1"/>
  <c r="V149" i="27"/>
  <c r="T149" i="27"/>
  <c r="X149" i="27" s="1"/>
  <c r="AZ137" i="26"/>
  <c r="AY137" i="26"/>
  <c r="AX137" i="26"/>
  <c r="S148" i="27"/>
  <c r="R148" i="27"/>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<sst xmlns="http://schemas.openxmlformats.org/spreadsheetml/2006/main" count="232" uniqueCount="106">
  <si>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</si>
  <si>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</si>
  <si>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</si>
  <si>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</si>
  <si>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</si>
  <si>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</si>
  <si>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</si>
  <si>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</si>
  <si>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</si>
  <si>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</si>
  <si>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</si>
  <si>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</si>
  <si>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</si>
  <si>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</si>
  <si>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</si>
  <si>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</si>
  <si>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</si>
  <si>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</si>
  <si>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</si>
  <si>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</si>
  <si>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</si>
  <si>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</si>
  <si>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</si>
  <si>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</si>
  <si>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</si>
  <si>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</si>
  <si>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</si>
  <si>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</si>
  <si>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</si>
  <si>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</si>
  <si>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</si>
  <si>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</si>
  <si>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</si>
  <si>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</si>
  <si>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</si>
  <si>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</si>
  <si>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</si>
  <si>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</si>
  <si>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</si>
  <si>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</si>
  <si>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</si>
  <si>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</si>
  <si>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</si>
  <si>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</si>
  <si>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</si>
  <si>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</si>
  <si>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</si>
  <si>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</si>
  <si>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</si>
  <si>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</si>
  <si>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</si>
  <si>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</si>
  <si>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</si>
  <si>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</si>
  <si>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</si>
  <si>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</si>
  <si>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</si>
  <si>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</si>
  <si>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</si>
  <si>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</si>
  <si>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</si>
  <si>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</si>
  <si>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</si>
  <si>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</si>
  <si>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</si>
  <si>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</si>
  <si>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</si>
  <si>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</si>
  <si>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</si>
  <si>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</si>
  <si>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</si>
  <si>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</si>
  <si>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</si>
  <si>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</si>
  <si>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</si>
  <si>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</si>
  <si>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</si>
  <si>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</si>
  <si>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</si>
  <si>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</si>
  <si>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</si>
  <si>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</si>
  <si>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</si>
  <si>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</si>
  <si>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</si>
  <si>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</si>
  <si>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</si>
  <si>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</si>
  <si>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</si>
  <si>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</si>
  <si>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</si>
  <si>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</si>
  <si>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</si>
  <si>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</si>
  <si>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</si>
  <si>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</si>
  <si>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</si>
  <si>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</si>
  <si>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</si>
  <si>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</si>
  <si>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</si>
  <si>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</si>
  <si>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</si>
  <si>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</si>
  <si>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Septiembre 2023</t>
  </si>
  <si>
    <t>Fecha de corte: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</si>
</sst>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'08-2023 POR OPERADOR Y PROVINCI'!$B$44:$M$44</c15:sqref>
                  </c15:fullRef>
                </c:ext>
              </c:extLst>
              <c:f>('08-2023 POR OPERADOR Y PROVINCI'!$B$44,'08-2023 POR OPERADOR Y PROVINCI'!$D$44,'08-2023 POR OPERADOR Y PROVINCI'!$F$44,'08-2023 POR OPERADOR Y PROVINCI'!$H$44,'08-2023 POR OPERADOR Y PROVINCI'!$J$44,'08-2023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'08-2023 POR OPERADOR Y PROVINCI'!$B$47:$M$47</c15:sqref>
                  </c15:fullRef>
                </c:ext>
              </c:extLst>
              <c:f>('08-2023 POR OPERADOR Y PROVINCI'!$B$47,'08-2023 POR OPERADOR Y PROVINCI'!$D$47,'08-2023 POR OPERADOR Y PROVINCI'!$F$47,'08-2023 POR OPERADOR Y PROVINCI'!$H$47,'08-2023 POR OPERADOR Y PROVINCI'!$J$47,'08-2023 POR OPERADOR Y PROVINCI'!$L$47)</c:f>
              <c:numCache>
                <c:formatCode>0.00%</c:formatCode>
                <c:ptCount val="6"/>
                <c:pt idx="0">
                  <c:v>1.6669122868128775E-2</c:v>
                </c:pt>
                <c:pt idx="1">
                  <c:v>0.75946932650955912</c:v>
                </c:pt>
                <c:pt idx="2">
                  <c:v>0.11288500957918571</c:v>
                </c:pt>
                <c:pt idx="3">
                  <c:v>7.1675754612076467E-2</c:v>
                </c:pt>
                <c:pt idx="4">
                  <c:v>9.875269623933227E-3</c:v>
                </c:pt>
                <c:pt idx="5">
                  <c:v>2.9425516807116733E-2</c:v>
                </c:pt>
              </c:numCache>
            </c:numRef>
          </c:val>
          <c:extLst>
            <c:ext xmlns:c15="http://schemas.microsoft.com/office/drawing/2012/chart" uri="{02D57815-91ED-43cb-92C2-25804820EDAC}">
              <c15:categoryFilterExceptions>
                <c15:categoryFilterException>
                  <c15:sqref>'08-2023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'08-2023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'08-2023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'08-2023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'08-2023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'08-2023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9"/>
  <sheetViews>
    <sheetView showGridLines="0" topLeftCell="M2" zoomScaleNormal="100" workbookViewId="0">
      <pane ySplit="10" topLeftCell="A143" activePane="bottomLeft" state="frozen"/>
      <selection activeCell="A2" sqref="A2"/>
      <selection pane="bottomLeft" activeCell="X151" sqref="X151"/>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Septiembre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Agosto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B91+D91+F91+H91+J91+L91+N91+P152</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B92+D92+F92+H92+J92+L92+N92+P153</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B93+D93+F93+H93+J93+L93+N93+P154</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B94+D94+F94+H94+J94+L94+N94+P157</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B95+D95+F95+H95+J95+L95+N95+P158</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B96+D96+F96+H96+J96+L96+N96+P159</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B97+D97+F97+H97+J97+L97+N97+P160</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B98+D98+F98+H98+J98+L98+N98+P161</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B99+D99+F99+H99+J99+L99+N99+P162</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B100+D100+F100+H100+J100+L100+N100+P163</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B101+D101+F101+H101+J101+L101+N101+P164</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B102+D102+F102+H102+J102+L102+N102+P165</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B103+D103+F103+H103+J103+L103+N103+P166</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B104+D104+F104+H104+J104+L104+N104+P167</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B105+D105+F105+H105+J105+L105+N105+P168</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B106+D106+F106+H106+J106+L106+N106+P169</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B107+D107+F107+H107+J107+L107+N107+P170</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B108+D108+F108+H108+J108+L108+N108+P171</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B109+D109+F109+H109+J109+L109+N109+P172</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B110+D110+F110+H110+J110+L110+N110+P173</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B111+D111+F111+H111+J111+L111+N111+P174</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B112+D112+F112+H112+J112+L112+N112+P175</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B113+D113+F113+H113+J113+L113+N113+P176</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B114+D114+F114+H114+J114+L114+N114+P177</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B115+D115+F115+H115+J115+L115+N115+P178</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B116+D116+F116+H116+J116+L116+N116+P179</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B117+D117+F117+H117+J117+L117+N117+P180</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B118+D118+F118+H118+J118+L118+N118+P181</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B119+D119+F119+H119+J119+L119+N119+P182</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B120+D120+F120+H120+J120+L120+N120+P183</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B121+D121+F121+H121+J121+L121+N121+P184</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B122+D122+F122+H122+J122+L122+N122+P185</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B123+D123+F123+H123+J123+L123+N123+P186</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B124+D124+F124+H124+J124+L124+N124+P187</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B125+D125+F125+H125+J125+L125+N125+P188</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B126+D126+F126+H126+J126+L126+N126+P189</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B127+D127+F127+H127+J127+L127+N127+P190</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B128+D128+F128+H128+J128+L128+N128+P191</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B129+D129+F129+H129+J129+L129+N129+P192</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B130+D130+F130+H130+J130+L130+N130+P193</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B131+D131+F131+H131+J131+L131+N131+P193</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B132+D132+F132+H132+J132+L132+N132+P194</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B133+D133+F133+H133+J133+L133+N133+P195</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B134+D134+F134+H134+J134+L134+N134+P196</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B135+D135+F135+H135+J135+L135+N135+P197</f>
        <v>1759492</v>
      </c>
      <c r="S135" s="357">
        <f t="shared" ref="S135:S151" si="61">C135+E135+G135+I135+K135+M135+O135+Q135</f>
        <v>11329</v>
      </c>
      <c r="T135" s="531">
        <f t="shared" ref="T135:T142" si="62">R135+S135</f>
        <v>1770821</v>
      </c>
      <c r="U135" s="534">
        <v>17989912</v>
      </c>
      <c r="V135" s="532">
        <f t="shared" ref="V135:W151"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B136+D136+F136+H136+J136+L136+N136+P198</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B137+D137+F137+H137+J137+L137+N137+P199</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B138+D138+F138+H138+J138+L138+N138+P200</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B139+D139+F139+H139+J139+L139+N139+P201</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B140+D140+F140+H140+J140+L140+N140+P202</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B141+D141+F141+H141+J141+L141+N141+P203</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B142+D142+F142+H142+J142+L142+N142+P204</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B143+D143+F143+H143+J143+L143+N143+P205</f>
        <v>1633952</v>
      </c>
      <c r="S143" s="357">
        <f t="shared" si="61"/>
        <v>10286</v>
      </c>
      <c r="T143" s="531">
        <f t="shared" ref="T143:T151" si="65">R143+S143</f>
        <v>1644238</v>
      </c>
      <c r="U143" s="534">
        <v>17989912</v>
      </c>
      <c r="V143" s="532">
        <f t="shared" si="63"/>
        <v>-1.706589762145819E-2</v>
      </c>
      <c r="W143" s="532">
        <f t="shared" si="63"/>
        <v>-1.3427968540187992E-2</v>
      </c>
      <c r="X143" s="532">
        <f t="shared" ref="X143:X151"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B144+D144+F144+H144+J144+L144+N144+P206</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B145+D145+F145+H145+J145+L145+N145+P207</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B146+D146+F146+H146+J146+L146+N146+P208</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B147+D147+F147+H147+J147+L147+N147+P209</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B148+D148+F148+H148+J148+L148+N148+P210</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B149+D149+F149+H149+J149+L149+N149+P211</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B150+D150+F150+H150+J150+L150+N150+P212</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B151+D151+F151+H151+J151+L151+N151+P213</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x14ac:dyDescent="0.2">
      <c r="A152" s="135"/>
      <c r="B152" s="135" t="s">
        <v>62</v>
      </c>
      <c r="C152" s="135"/>
      <c r="D152" s="135"/>
      <c r="E152" s="135"/>
      <c r="F152" s="135"/>
      <c r="G152" s="135"/>
      <c r="H152" s="217"/>
      <c r="I152" s="135"/>
      <c r="J152" s="135"/>
      <c r="K152" s="135"/>
      <c r="L152" s="135"/>
      <c r="M152" s="135"/>
      <c r="N152" s="135"/>
      <c r="O152" s="135"/>
      <c r="P152" s="135"/>
      <c r="Q152" s="135"/>
      <c r="R152" s="135"/>
      <c r="S152" s="135"/>
      <c r="T152" s="135"/>
      <c r="U152" s="135"/>
      <c r="V152" s="135"/>
      <c r="W152" s="135"/>
      <c r="X152" s="135"/>
      <c r="Y152" s="135"/>
    </row>
    <row r="153" spans="1:25" s="136" customFormat="1" x14ac:dyDescent="0.2">
      <c r="A153" s="135"/>
      <c r="B153" s="135" t="s">
        <v>63</v>
      </c>
      <c r="C153" s="135" t="s">
        <v>61</v>
      </c>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row>
    <row r="154" spans="1:25" s="136" customFormat="1" x14ac:dyDescent="0.2">
      <c r="A154" s="135"/>
      <c r="B154" s="135" t="s">
        <v>64</v>
      </c>
      <c r="C154" s="135" t="s">
        <v>77</v>
      </c>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row>
    <row r="155" spans="1:25" s="136" customFormat="1" x14ac:dyDescent="0.2">
      <c r="A155" s="487"/>
      <c r="B155" s="487" t="s">
        <v>80</v>
      </c>
      <c r="C155" s="487" t="s">
        <v>81</v>
      </c>
      <c r="D155" s="487"/>
      <c r="E155" s="487"/>
      <c r="F155" s="487"/>
      <c r="G155" s="487"/>
      <c r="H155" s="487"/>
      <c r="I155" s="487"/>
      <c r="J155" s="487"/>
      <c r="K155" s="487"/>
      <c r="L155" s="487"/>
      <c r="M155" s="487"/>
      <c r="N155" s="487"/>
      <c r="O155" s="487"/>
      <c r="P155" s="487"/>
      <c r="Q155" s="487"/>
      <c r="R155" s="487"/>
      <c r="S155" s="487"/>
      <c r="T155" s="487"/>
      <c r="U155" s="487"/>
      <c r="V155" s="487"/>
      <c r="W155" s="487"/>
      <c r="X155" s="487"/>
      <c r="Y155" s="487"/>
    </row>
    <row r="156" spans="1:25" s="136" customFormat="1" x14ac:dyDescent="0.2">
      <c r="A156" s="487"/>
      <c r="B156" s="487" t="s">
        <v>82</v>
      </c>
      <c r="C156" s="487" t="s">
        <v>83</v>
      </c>
      <c r="D156" s="487"/>
      <c r="E156" s="487"/>
      <c r="F156" s="487"/>
      <c r="G156" s="487"/>
      <c r="H156" s="487"/>
      <c r="I156" s="487"/>
      <c r="J156" s="487"/>
      <c r="K156" s="487"/>
      <c r="L156" s="487"/>
      <c r="M156" s="487"/>
      <c r="N156" s="487"/>
      <c r="O156" s="487"/>
      <c r="P156" s="487"/>
      <c r="Q156" s="487"/>
      <c r="R156" s="487"/>
      <c r="S156" s="487"/>
      <c r="T156" s="487"/>
      <c r="U156" s="487"/>
      <c r="V156" s="487"/>
      <c r="W156" s="487"/>
      <c r="X156" s="487"/>
      <c r="Y156" s="487"/>
    </row>
    <row r="157" spans="1:25" x14ac:dyDescent="0.2">
      <c r="B157" s="217"/>
      <c r="H157" s="217"/>
    </row>
    <row r="158" spans="1:25" x14ac:dyDescent="0.2">
      <c r="B158" s="135" t="s">
        <v>74</v>
      </c>
      <c r="C158" s="135" t="s">
        <v>75</v>
      </c>
      <c r="F158" s="217"/>
    </row>
    <row r="160" spans="1:25" ht="12.75" x14ac:dyDescent="0.2">
      <c r="A160" s="571" t="s">
        <v>64</v>
      </c>
      <c r="B160" s="571"/>
      <c r="C160" s="572" t="s">
        <v>70</v>
      </c>
      <c r="D160" s="573"/>
      <c r="E160" s="573"/>
      <c r="F160" s="573"/>
      <c r="G160" s="573"/>
      <c r="H160" s="573"/>
      <c r="I160" s="573"/>
      <c r="J160" s="573"/>
      <c r="K160" s="573"/>
      <c r="L160" s="573"/>
      <c r="M160" s="573"/>
      <c r="N160" s="573"/>
      <c r="O160" s="573"/>
      <c r="P160" s="574"/>
    </row>
    <row r="161" spans="1:16" ht="15" x14ac:dyDescent="0.25">
      <c r="A161" s="571"/>
      <c r="B161" s="571"/>
      <c r="C161" s="235"/>
      <c r="D161" s="236" t="s">
        <v>65</v>
      </c>
      <c r="E161" s="575" t="s">
        <v>66</v>
      </c>
      <c r="F161" s="576"/>
      <c r="G161" s="576"/>
      <c r="H161" s="576"/>
      <c r="I161" s="576"/>
      <c r="J161" s="576"/>
      <c r="K161" s="576"/>
      <c r="L161" s="576"/>
      <c r="M161" s="576"/>
      <c r="N161" s="576"/>
      <c r="O161" s="576"/>
      <c r="P161" s="576"/>
    </row>
    <row r="162" spans="1:16" ht="15" x14ac:dyDescent="0.25">
      <c r="A162" s="237"/>
      <c r="B162" s="237"/>
      <c r="C162" s="238"/>
      <c r="D162" s="236" t="s">
        <v>67</v>
      </c>
      <c r="E162" s="577" t="s">
        <v>68</v>
      </c>
      <c r="F162" s="578"/>
      <c r="G162" s="578"/>
      <c r="H162" s="578"/>
      <c r="I162" s="578"/>
      <c r="J162" s="578"/>
      <c r="K162" s="578"/>
      <c r="L162" s="578"/>
      <c r="M162" s="578"/>
      <c r="N162" s="578"/>
      <c r="O162" s="578"/>
      <c r="P162" s="579"/>
    </row>
    <row r="163" spans="1:16" ht="15" x14ac:dyDescent="0.25">
      <c r="A163" s="237"/>
      <c r="B163" s="237"/>
      <c r="C163" s="239"/>
      <c r="D163" s="236" t="s">
        <v>69</v>
      </c>
      <c r="E163" s="572" t="s">
        <v>71</v>
      </c>
      <c r="F163" s="573"/>
      <c r="G163" s="573"/>
      <c r="H163" s="573"/>
      <c r="I163" s="573"/>
      <c r="J163" s="573"/>
      <c r="K163" s="573"/>
      <c r="L163" s="573"/>
      <c r="M163" s="573"/>
      <c r="N163" s="573"/>
      <c r="O163" s="573"/>
      <c r="P163" s="574"/>
    </row>
    <row r="164" spans="1:16" ht="15" x14ac:dyDescent="0.2">
      <c r="C164" s="276"/>
      <c r="D164" s="557" t="s">
        <v>72</v>
      </c>
      <c r="E164" s="558"/>
      <c r="F164" s="558"/>
      <c r="G164" s="558"/>
      <c r="H164" s="558"/>
      <c r="I164" s="558"/>
      <c r="J164" s="558"/>
      <c r="K164" s="558"/>
      <c r="L164" s="558"/>
      <c r="M164" s="558"/>
      <c r="N164" s="558"/>
      <c r="O164" s="558"/>
      <c r="P164" s="559"/>
    </row>
    <row r="167" spans="1:16" x14ac:dyDescent="0.2">
      <c r="C167" s="217"/>
      <c r="E167" s="217"/>
      <c r="H167" s="217"/>
      <c r="J167" s="217"/>
      <c r="N167" s="217"/>
    </row>
    <row r="168" spans="1:16" x14ac:dyDescent="0.2">
      <c r="C168" s="217"/>
      <c r="E168" s="217"/>
      <c r="H168" s="217"/>
      <c r="J168" s="217"/>
      <c r="N168" s="217"/>
    </row>
    <row r="169" spans="1:16" x14ac:dyDescent="0.2">
      <c r="C169" s="217"/>
      <c r="E169" s="217"/>
      <c r="H169" s="217"/>
      <c r="J169" s="217"/>
      <c r="N169" s="217"/>
    </row>
  </sheetData>
  <mergeCells count="22">
    <mergeCell ref="A160:B161"/>
    <mergeCell ref="C160:P160"/>
    <mergeCell ref="E161:P161"/>
    <mergeCell ref="E162:P162"/>
    <mergeCell ref="E163:P163"/>
    <mergeCell ref="A10:A11"/>
    <mergeCell ref="B10:C10"/>
    <mergeCell ref="D10:E10"/>
    <mergeCell ref="F10:G10"/>
    <mergeCell ref="H10:I10"/>
    <mergeCell ref="D164:P164"/>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1" activePane="bottomLeft" state="frozen"/>
      <selection pane="bottomLeft" activeCell="F137" sqref="F137"/>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Septiembre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Agosto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1"/>
  <sheetViews>
    <sheetView showGridLines="0" topLeftCell="AI1" zoomScale="85" zoomScaleNormal="85" workbookViewId="0">
      <pane ySplit="11" topLeftCell="A136" activePane="bottomLeft" state="frozen"/>
      <selection pane="bottomLeft" activeCell="AZ140" sqref="AZ140"/>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Septiembre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Agosto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0" si="31">B123+D123+F123+H123+J123+L123+N123+P123+R123+T123+V123+X123+Z123+AB123+AD123+AF123+AH123+AJ123+AL123+AN123+AP123+AR123+AT123+AV123</f>
        <v>1761324</v>
      </c>
      <c r="AY123" s="525">
        <f t="shared" si="31"/>
        <v>11621</v>
      </c>
      <c r="AZ123" s="526">
        <f t="shared" ref="AZ123:AZ140"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x14ac:dyDescent="0.25">
      <c r="B141" s="1" t="s">
        <v>33</v>
      </c>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9" zoomScale="70" zoomScaleNormal="70" workbookViewId="0">
      <selection activeCell="M41" sqref="M41"/>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Septiembre 2023</v>
      </c>
      <c r="B7" s="462"/>
      <c r="C7" s="462"/>
      <c r="D7" s="462"/>
      <c r="E7" s="462"/>
      <c r="F7" s="462"/>
      <c r="G7" s="462"/>
      <c r="H7" s="462"/>
      <c r="I7" s="462"/>
      <c r="J7" s="462"/>
      <c r="K7" s="462"/>
      <c r="L7" s="470" t="s">
        <v>5</v>
      </c>
      <c r="M7" s="463"/>
    </row>
    <row r="8" spans="1:13" ht="15.75" thickBot="1" x14ac:dyDescent="0.3">
      <c r="A8" s="482" t="str">
        <f>Índice!B8</f>
        <v>Fecha de corte: Agosto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13416</v>
      </c>
      <c r="E13" s="520">
        <v>23</v>
      </c>
      <c r="F13" s="520">
        <v>191</v>
      </c>
      <c r="G13" s="520">
        <v>0</v>
      </c>
      <c r="H13" s="520">
        <v>106828</v>
      </c>
      <c r="I13" s="520">
        <v>171</v>
      </c>
      <c r="J13" s="520">
        <v>32</v>
      </c>
      <c r="K13" s="520"/>
      <c r="L13" s="520">
        <v>676</v>
      </c>
      <c r="M13" s="520">
        <v>27</v>
      </c>
    </row>
    <row r="14" spans="1:13" x14ac:dyDescent="0.25">
      <c r="A14" s="339" t="s">
        <v>9</v>
      </c>
      <c r="B14" s="521"/>
      <c r="C14" s="521"/>
      <c r="D14" s="521">
        <v>16455</v>
      </c>
      <c r="E14" s="521">
        <v>107</v>
      </c>
      <c r="F14" s="521"/>
      <c r="G14" s="521"/>
      <c r="H14" s="521"/>
      <c r="I14" s="521"/>
      <c r="J14" s="521">
        <v>2</v>
      </c>
      <c r="K14" s="521"/>
      <c r="L14" s="521"/>
      <c r="M14" s="521"/>
    </row>
    <row r="15" spans="1:13" x14ac:dyDescent="0.25">
      <c r="A15" s="339" t="s">
        <v>10</v>
      </c>
      <c r="B15" s="521"/>
      <c r="C15" s="521"/>
      <c r="D15" s="521">
        <v>17222</v>
      </c>
      <c r="E15" s="521">
        <v>4</v>
      </c>
      <c r="F15" s="521">
        <v>1</v>
      </c>
      <c r="G15" s="521">
        <v>0</v>
      </c>
      <c r="H15" s="521"/>
      <c r="I15" s="521"/>
      <c r="J15" s="521"/>
      <c r="K15" s="521"/>
      <c r="L15" s="521"/>
      <c r="M15" s="521"/>
    </row>
    <row r="16" spans="1:13" x14ac:dyDescent="0.25">
      <c r="A16" s="339" t="s">
        <v>11</v>
      </c>
      <c r="B16" s="521"/>
      <c r="C16" s="521"/>
      <c r="D16" s="521">
        <v>15880</v>
      </c>
      <c r="E16" s="521">
        <v>107</v>
      </c>
      <c r="F16" s="521"/>
      <c r="G16" s="521"/>
      <c r="H16" s="521"/>
      <c r="I16" s="521"/>
      <c r="J16" s="521"/>
      <c r="K16" s="521"/>
      <c r="L16" s="521">
        <v>15</v>
      </c>
      <c r="M16" s="521">
        <v>0</v>
      </c>
    </row>
    <row r="17" spans="1:13" x14ac:dyDescent="0.25">
      <c r="A17" s="339" t="s">
        <v>12</v>
      </c>
      <c r="B17" s="521"/>
      <c r="C17" s="521"/>
      <c r="D17" s="521">
        <v>40721</v>
      </c>
      <c r="E17" s="521">
        <v>310</v>
      </c>
      <c r="F17" s="521">
        <v>226</v>
      </c>
      <c r="G17" s="521">
        <v>0</v>
      </c>
      <c r="H17" s="521"/>
      <c r="I17" s="521"/>
      <c r="J17" s="521">
        <v>29</v>
      </c>
      <c r="K17" s="521"/>
      <c r="L17" s="521">
        <v>57</v>
      </c>
      <c r="M17" s="521">
        <v>1</v>
      </c>
    </row>
    <row r="18" spans="1:13" x14ac:dyDescent="0.25">
      <c r="A18" s="339" t="s">
        <v>13</v>
      </c>
      <c r="B18" s="521"/>
      <c r="C18" s="521"/>
      <c r="D18" s="521">
        <v>26407</v>
      </c>
      <c r="E18" s="521">
        <v>154</v>
      </c>
      <c r="F18" s="521">
        <v>100</v>
      </c>
      <c r="G18" s="521">
        <v>0</v>
      </c>
      <c r="H18" s="521"/>
      <c r="I18" s="521"/>
      <c r="J18" s="521">
        <v>15</v>
      </c>
      <c r="K18" s="521"/>
      <c r="L18" s="521"/>
      <c r="M18" s="521"/>
    </row>
    <row r="19" spans="1:13" x14ac:dyDescent="0.25">
      <c r="A19" s="339" t="s">
        <v>14</v>
      </c>
      <c r="B19" s="521"/>
      <c r="C19" s="521"/>
      <c r="D19" s="521">
        <v>33105</v>
      </c>
      <c r="E19" s="521">
        <v>40</v>
      </c>
      <c r="F19" s="521">
        <v>1399</v>
      </c>
      <c r="G19" s="521">
        <v>26</v>
      </c>
      <c r="H19" s="521"/>
      <c r="I19" s="521"/>
      <c r="J19" s="521">
        <v>133</v>
      </c>
      <c r="K19" s="521"/>
      <c r="L19" s="521">
        <v>1187</v>
      </c>
      <c r="M19" s="521">
        <v>32</v>
      </c>
    </row>
    <row r="20" spans="1:13" x14ac:dyDescent="0.25">
      <c r="A20" s="339" t="s">
        <v>15</v>
      </c>
      <c r="B20" s="521"/>
      <c r="C20" s="521"/>
      <c r="D20" s="521">
        <v>22272</v>
      </c>
      <c r="E20" s="521">
        <v>162</v>
      </c>
      <c r="F20" s="521">
        <v>510</v>
      </c>
      <c r="G20" s="521">
        <v>0</v>
      </c>
      <c r="H20" s="521"/>
      <c r="I20" s="521"/>
      <c r="J20" s="521">
        <v>17</v>
      </c>
      <c r="K20" s="521"/>
      <c r="L20" s="521"/>
      <c r="M20" s="521"/>
    </row>
    <row r="21" spans="1:13" x14ac:dyDescent="0.25">
      <c r="A21" s="339" t="s">
        <v>16</v>
      </c>
      <c r="B21" s="521"/>
      <c r="C21" s="521"/>
      <c r="D21" s="521">
        <v>6016</v>
      </c>
      <c r="E21" s="521">
        <v>0</v>
      </c>
      <c r="F21" s="521"/>
      <c r="G21" s="521"/>
      <c r="H21" s="521"/>
      <c r="I21" s="521"/>
      <c r="J21" s="521"/>
      <c r="K21" s="521"/>
      <c r="L21" s="521"/>
      <c r="M21" s="521"/>
    </row>
    <row r="22" spans="1:13" x14ac:dyDescent="0.25">
      <c r="A22" s="339" t="s">
        <v>17</v>
      </c>
      <c r="B22" s="521">
        <v>3597</v>
      </c>
      <c r="C22" s="521">
        <v>0</v>
      </c>
      <c r="D22" s="521">
        <v>195800</v>
      </c>
      <c r="E22" s="521">
        <v>233</v>
      </c>
      <c r="F22" s="521">
        <v>87447</v>
      </c>
      <c r="G22" s="521">
        <v>603</v>
      </c>
      <c r="H22" s="521">
        <v>0</v>
      </c>
      <c r="I22" s="521"/>
      <c r="J22" s="521">
        <v>12951</v>
      </c>
      <c r="K22" s="521">
        <v>43</v>
      </c>
      <c r="L22" s="521">
        <v>26990</v>
      </c>
      <c r="M22" s="521">
        <v>269</v>
      </c>
    </row>
    <row r="23" spans="1:13" x14ac:dyDescent="0.25">
      <c r="A23" s="339" t="s">
        <v>18</v>
      </c>
      <c r="B23" s="521"/>
      <c r="C23" s="521"/>
      <c r="D23" s="521">
        <v>43070</v>
      </c>
      <c r="E23" s="521">
        <v>390</v>
      </c>
      <c r="F23" s="521">
        <v>3649</v>
      </c>
      <c r="G23" s="521">
        <v>101</v>
      </c>
      <c r="H23" s="521"/>
      <c r="I23" s="521"/>
      <c r="J23" s="521">
        <v>17</v>
      </c>
      <c r="K23" s="521"/>
      <c r="L23" s="521">
        <v>354</v>
      </c>
      <c r="M23" s="521">
        <v>98</v>
      </c>
    </row>
    <row r="24" spans="1:13" x14ac:dyDescent="0.25">
      <c r="A24" s="339" t="s">
        <v>19</v>
      </c>
      <c r="B24" s="521"/>
      <c r="C24" s="521"/>
      <c r="D24" s="521">
        <v>37728</v>
      </c>
      <c r="E24" s="521">
        <v>75</v>
      </c>
      <c r="F24" s="521">
        <v>108</v>
      </c>
      <c r="G24" s="521">
        <v>0</v>
      </c>
      <c r="H24" s="521"/>
      <c r="I24" s="521"/>
      <c r="J24" s="521">
        <v>16</v>
      </c>
      <c r="K24" s="521"/>
      <c r="L24" s="521">
        <v>616</v>
      </c>
      <c r="M24" s="521">
        <v>92</v>
      </c>
    </row>
    <row r="25" spans="1:13" x14ac:dyDescent="0.25">
      <c r="A25" s="339" t="s">
        <v>20</v>
      </c>
      <c r="B25" s="521"/>
      <c r="C25" s="521"/>
      <c r="D25" s="521">
        <v>16015</v>
      </c>
      <c r="E25" s="521">
        <v>20</v>
      </c>
      <c r="F25" s="521">
        <v>1605</v>
      </c>
      <c r="G25" s="521">
        <v>0</v>
      </c>
      <c r="H25" s="521"/>
      <c r="I25" s="521"/>
      <c r="J25" s="521">
        <v>25</v>
      </c>
      <c r="K25" s="521"/>
      <c r="L25" s="521">
        <v>9</v>
      </c>
      <c r="M25" s="521">
        <v>0</v>
      </c>
    </row>
    <row r="26" spans="1:13" x14ac:dyDescent="0.25">
      <c r="A26" s="339" t="s">
        <v>21</v>
      </c>
      <c r="B26" s="521"/>
      <c r="C26" s="521"/>
      <c r="D26" s="521">
        <v>53360</v>
      </c>
      <c r="E26" s="521">
        <v>66</v>
      </c>
      <c r="F26" s="521">
        <v>2098</v>
      </c>
      <c r="G26" s="521">
        <v>11</v>
      </c>
      <c r="H26" s="521"/>
      <c r="I26" s="521"/>
      <c r="J26" s="521">
        <v>138</v>
      </c>
      <c r="K26" s="521"/>
      <c r="L26" s="521">
        <v>1141</v>
      </c>
      <c r="M26" s="521">
        <v>18</v>
      </c>
    </row>
    <row r="27" spans="1:13" x14ac:dyDescent="0.25">
      <c r="A27" s="339" t="s">
        <v>22</v>
      </c>
      <c r="B27" s="521"/>
      <c r="C27" s="521"/>
      <c r="D27" s="521">
        <v>10355</v>
      </c>
      <c r="E27" s="521">
        <v>87</v>
      </c>
      <c r="F27" s="521"/>
      <c r="G27" s="521"/>
      <c r="H27" s="521"/>
      <c r="I27" s="521"/>
      <c r="J27" s="521"/>
      <c r="K27" s="521"/>
      <c r="L27" s="521"/>
      <c r="M27" s="521"/>
    </row>
    <row r="28" spans="1:13" x14ac:dyDescent="0.25">
      <c r="A28" s="339" t="s">
        <v>23</v>
      </c>
      <c r="B28" s="521"/>
      <c r="C28" s="521"/>
      <c r="D28" s="521">
        <v>7625</v>
      </c>
      <c r="E28" s="521">
        <v>104</v>
      </c>
      <c r="F28" s="521"/>
      <c r="G28" s="521"/>
      <c r="H28" s="521"/>
      <c r="I28" s="521"/>
      <c r="J28" s="521">
        <v>0</v>
      </c>
      <c r="K28" s="521"/>
      <c r="L28" s="521"/>
      <c r="M28" s="521"/>
    </row>
    <row r="29" spans="1:13" x14ac:dyDescent="0.25">
      <c r="A29" s="339" t="s">
        <v>24</v>
      </c>
      <c r="B29" s="521"/>
      <c r="C29" s="521"/>
      <c r="D29" s="521">
        <v>6828</v>
      </c>
      <c r="E29" s="521">
        <v>82</v>
      </c>
      <c r="F29" s="521">
        <v>2</v>
      </c>
      <c r="G29" s="521">
        <v>0</v>
      </c>
      <c r="H29" s="521"/>
      <c r="I29" s="521"/>
      <c r="J29" s="521"/>
      <c r="K29" s="521"/>
      <c r="L29" s="521"/>
      <c r="M29" s="521"/>
    </row>
    <row r="30" spans="1:13" x14ac:dyDescent="0.25">
      <c r="A30" s="339" t="s">
        <v>25</v>
      </c>
      <c r="B30" s="521"/>
      <c r="C30" s="521"/>
      <c r="D30" s="521">
        <v>7589</v>
      </c>
      <c r="E30" s="521">
        <v>113</v>
      </c>
      <c r="F30" s="521"/>
      <c r="G30" s="521"/>
      <c r="H30" s="521"/>
      <c r="I30" s="521"/>
      <c r="J30" s="521">
        <v>3</v>
      </c>
      <c r="K30" s="521"/>
      <c r="L30" s="521"/>
      <c r="M30" s="521"/>
    </row>
    <row r="31" spans="1:13" x14ac:dyDescent="0.25">
      <c r="A31" s="339" t="s">
        <v>26</v>
      </c>
      <c r="B31" s="521">
        <v>21287</v>
      </c>
      <c r="C31" s="521">
        <v>0</v>
      </c>
      <c r="D31" s="521">
        <v>449034</v>
      </c>
      <c r="E31" s="521">
        <v>3001</v>
      </c>
      <c r="F31" s="521">
        <v>66389</v>
      </c>
      <c r="G31" s="521">
        <v>937</v>
      </c>
      <c r="H31" s="521">
        <v>0</v>
      </c>
      <c r="I31" s="521"/>
      <c r="J31" s="521">
        <v>1249</v>
      </c>
      <c r="K31" s="521"/>
      <c r="L31" s="521">
        <v>9849</v>
      </c>
      <c r="M31" s="521">
        <v>1304</v>
      </c>
    </row>
    <row r="32" spans="1:13" x14ac:dyDescent="0.25">
      <c r="A32" s="339" t="s">
        <v>27</v>
      </c>
      <c r="B32" s="521"/>
      <c r="C32" s="521"/>
      <c r="D32" s="521">
        <v>12803</v>
      </c>
      <c r="E32" s="521">
        <v>20</v>
      </c>
      <c r="F32" s="521">
        <v>406</v>
      </c>
      <c r="G32" s="521">
        <v>0</v>
      </c>
      <c r="H32" s="521"/>
      <c r="I32" s="521"/>
      <c r="J32" s="521">
        <v>7</v>
      </c>
      <c r="K32" s="521"/>
      <c r="L32" s="521">
        <v>249</v>
      </c>
      <c r="M32" s="521">
        <v>0</v>
      </c>
    </row>
    <row r="33" spans="1:14" x14ac:dyDescent="0.25">
      <c r="A33" s="339" t="s">
        <v>45</v>
      </c>
      <c r="B33" s="521"/>
      <c r="C33" s="521"/>
      <c r="D33" s="521">
        <v>23678</v>
      </c>
      <c r="E33" s="521">
        <v>50</v>
      </c>
      <c r="F33" s="521">
        <v>2238</v>
      </c>
      <c r="G33" s="521">
        <v>0</v>
      </c>
      <c r="H33" s="521"/>
      <c r="I33" s="521"/>
      <c r="J33" s="521">
        <v>1</v>
      </c>
      <c r="K33" s="521"/>
      <c r="L33" s="521"/>
      <c r="M33" s="521"/>
    </row>
    <row r="34" spans="1:14" x14ac:dyDescent="0.25">
      <c r="A34" s="339" t="s">
        <v>29</v>
      </c>
      <c r="B34" s="521"/>
      <c r="C34" s="521"/>
      <c r="D34" s="521">
        <v>8024</v>
      </c>
      <c r="E34" s="521">
        <v>107</v>
      </c>
      <c r="F34" s="521"/>
      <c r="G34" s="521"/>
      <c r="H34" s="521"/>
      <c r="I34" s="521"/>
      <c r="J34" s="521">
        <v>1</v>
      </c>
      <c r="K34" s="521"/>
      <c r="L34" s="521"/>
      <c r="M34" s="521"/>
    </row>
    <row r="35" spans="1:14" x14ac:dyDescent="0.25">
      <c r="A35" s="339" t="s">
        <v>30</v>
      </c>
      <c r="B35" s="521"/>
      <c r="C35" s="521"/>
      <c r="D35" s="521">
        <v>59013</v>
      </c>
      <c r="E35" s="521">
        <v>401</v>
      </c>
      <c r="F35" s="521">
        <v>470</v>
      </c>
      <c r="G35" s="521">
        <v>0</v>
      </c>
      <c r="H35" s="521"/>
      <c r="I35" s="521"/>
      <c r="J35" s="521">
        <v>63</v>
      </c>
      <c r="K35" s="521"/>
      <c r="L35" s="521">
        <v>702</v>
      </c>
      <c r="M35" s="521">
        <v>241</v>
      </c>
    </row>
    <row r="36" spans="1:14" ht="15.75" thickBot="1" x14ac:dyDescent="0.3">
      <c r="A36" s="340" t="s">
        <v>31</v>
      </c>
      <c r="B36" s="522"/>
      <c r="C36" s="522"/>
      <c r="D36" s="522">
        <v>5619</v>
      </c>
      <c r="E36" s="522">
        <v>60</v>
      </c>
      <c r="F36" s="522"/>
      <c r="G36" s="522"/>
      <c r="H36" s="522"/>
      <c r="I36" s="522"/>
      <c r="J36" s="522"/>
      <c r="K36" s="522"/>
      <c r="L36" s="522"/>
      <c r="M36" s="522"/>
    </row>
    <row r="37" spans="1:14" ht="15.75" thickBot="1" x14ac:dyDescent="0.3">
      <c r="A37" s="337" t="s">
        <v>41</v>
      </c>
      <c r="B37" s="341">
        <f>SUM(B13:B36)</f>
        <v>24884</v>
      </c>
      <c r="C37" s="341">
        <f>SUM(C13:C36)</f>
        <v>0</v>
      </c>
      <c r="D37" s="341">
        <f t="shared" ref="D37:M37" si="0">SUM(D13:D36)</f>
        <v>1128035</v>
      </c>
      <c r="E37" s="341">
        <f t="shared" si="0"/>
        <v>5716</v>
      </c>
      <c r="F37" s="341">
        <f>SUM(F13:F36)</f>
        <v>166839</v>
      </c>
      <c r="G37" s="341">
        <f t="shared" si="0"/>
        <v>1678</v>
      </c>
      <c r="H37" s="341">
        <f t="shared" si="0"/>
        <v>106828</v>
      </c>
      <c r="I37" s="341">
        <f t="shared" si="0"/>
        <v>171</v>
      </c>
      <c r="J37" s="341">
        <f t="shared" si="0"/>
        <v>14699</v>
      </c>
      <c r="K37" s="341">
        <f t="shared" si="0"/>
        <v>43</v>
      </c>
      <c r="L37" s="341">
        <f t="shared" si="0"/>
        <v>41845</v>
      </c>
      <c r="M37" s="341">
        <f t="shared" si="0"/>
        <v>2082</v>
      </c>
    </row>
    <row r="38" spans="1:14" ht="15.75" thickBot="1" x14ac:dyDescent="0.3">
      <c r="B38" s="595">
        <f>SUM(B37:C37)</f>
        <v>24884</v>
      </c>
      <c r="C38" s="595"/>
      <c r="D38" s="595">
        <f>SUM(D37:E37)</f>
        <v>1133751</v>
      </c>
      <c r="E38" s="595"/>
      <c r="F38" s="595">
        <f>SUM(F37:G37)</f>
        <v>168517</v>
      </c>
      <c r="G38" s="595"/>
      <c r="H38" s="595">
        <f>SUM(H37:I37)</f>
        <v>106999</v>
      </c>
      <c r="I38" s="595"/>
      <c r="J38" s="595">
        <f>SUM(J37:K37)</f>
        <v>14742</v>
      </c>
      <c r="K38" s="595"/>
      <c r="L38" s="595">
        <f>SUM(L37:M37)</f>
        <v>43927</v>
      </c>
      <c r="M38" s="595"/>
    </row>
    <row r="39" spans="1:14" ht="15.75" thickBot="1" x14ac:dyDescent="0.3">
      <c r="A39" s="1"/>
      <c r="B39" s="1"/>
    </row>
    <row r="40" spans="1:14" ht="15.75" thickBot="1" x14ac:dyDescent="0.3">
      <c r="A40" s="447" t="s">
        <v>32</v>
      </c>
      <c r="B40" s="448">
        <f>SUM(B37,D37,F37,H37,J37,L37)</f>
        <v>1483130</v>
      </c>
    </row>
    <row r="41" spans="1:14" ht="15.75" thickBot="1" x14ac:dyDescent="0.3">
      <c r="A41" s="447" t="s">
        <v>49</v>
      </c>
      <c r="B41" s="448">
        <f>SUM(C37,E37,G37,I37,K37,M37)</f>
        <v>9690</v>
      </c>
    </row>
    <row r="42" spans="1:14" ht="15.75" thickBot="1" x14ac:dyDescent="0.3">
      <c r="A42" s="447" t="s">
        <v>50</v>
      </c>
      <c r="B42" s="448">
        <f>SUM(B40:B41)</f>
        <v>1492820</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1.6778030246842827E-2</v>
      </c>
      <c r="C46" s="220">
        <f>C37/B41</f>
        <v>0</v>
      </c>
      <c r="D46" s="220">
        <f>D37/B40</f>
        <v>0.76057729261763973</v>
      </c>
      <c r="E46" s="220">
        <f>E37/B41</f>
        <v>0.58988648090815277</v>
      </c>
      <c r="F46" s="220">
        <f>F37/B40</f>
        <v>0.11249115047231194</v>
      </c>
      <c r="G46" s="220">
        <f>G37/B41</f>
        <v>0.17316821465428275</v>
      </c>
      <c r="H46" s="220">
        <f>H37/B40</f>
        <v>7.2028750008428122E-2</v>
      </c>
      <c r="I46" s="220">
        <f>I37/B41</f>
        <v>1.7647058823529412E-2</v>
      </c>
      <c r="J46" s="220">
        <f>J37/B40</f>
        <v>9.9107967609043043E-3</v>
      </c>
      <c r="K46" s="220">
        <f>K37/B41</f>
        <v>4.4375644994840042E-3</v>
      </c>
      <c r="L46" s="220">
        <f>L37/B40</f>
        <v>2.8213979893873094E-2</v>
      </c>
      <c r="M46" s="220">
        <f>M37/B41</f>
        <v>0.21486068111455109</v>
      </c>
    </row>
    <row r="47" spans="1:14" ht="30.75" thickBot="1" x14ac:dyDescent="0.3">
      <c r="A47" s="221" t="s">
        <v>103</v>
      </c>
      <c r="B47" s="593">
        <f>B38/B42</f>
        <v>1.6669122868128775E-2</v>
      </c>
      <c r="C47" s="593"/>
      <c r="D47" s="593">
        <f>D38/B42</f>
        <v>0.75946932650955912</v>
      </c>
      <c r="E47" s="593"/>
      <c r="F47" s="593">
        <f>F38/B42</f>
        <v>0.11288500957918571</v>
      </c>
      <c r="G47" s="593"/>
      <c r="H47" s="593">
        <f>H38/B42</f>
        <v>7.1675754612076467E-2</v>
      </c>
      <c r="I47" s="593"/>
      <c r="J47" s="593">
        <f>J38/B42</f>
        <v>9.875269623933227E-3</v>
      </c>
      <c r="K47" s="593"/>
      <c r="L47" s="593">
        <f>L38/B42</f>
        <v>2.9425516807116733E-2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08-2023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2023-10-02T17:20:38Z</dcterms:modified>
</cp:coreProperties>
</file>