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ritorio\MATEO-LU 2022\01.  Estadísticas\6. ATENCION USUARIO\2023\10. Octubre\"/>
    </mc:Choice>
  </mc:AlternateContent>
  <bookViews>
    <workbookView xWindow="0" yWindow="0" windowWidth="20490" windowHeight="7155" tabRatio="840"/>
  </bookViews>
  <sheets>
    <sheet name="Indice" sheetId="3" r:id="rId1"/>
    <sheet name="Requerimientos Octubre_2023" sheetId="4" r:id="rId2"/>
    <sheet name="Histórico Gob.ec" sheetId="6" r:id="rId3"/>
  </sheets>
  <externalReferences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8" i="6" l="1"/>
  <c r="L138" i="6"/>
  <c r="K138" i="6"/>
  <c r="J138" i="6"/>
  <c r="I138" i="6"/>
  <c r="H138" i="6"/>
  <c r="G138" i="6"/>
  <c r="E138" i="6"/>
  <c r="D138" i="6"/>
  <c r="C138" i="6"/>
  <c r="B138" i="6"/>
  <c r="N138" i="6" s="1"/>
  <c r="N137" i="6"/>
  <c r="N136" i="6"/>
  <c r="N135" i="6"/>
  <c r="N134" i="6"/>
  <c r="N133" i="6"/>
  <c r="N132" i="6"/>
  <c r="N131" i="6"/>
  <c r="N130" i="6"/>
  <c r="O130" i="6" s="1"/>
  <c r="N129" i="6"/>
  <c r="N128" i="6"/>
  <c r="N127" i="6"/>
  <c r="N126" i="6"/>
  <c r="N125" i="6"/>
  <c r="N124" i="6"/>
  <c r="N123" i="6"/>
  <c r="N122" i="6"/>
  <c r="O122" i="6" s="1"/>
  <c r="N121" i="6"/>
  <c r="N120" i="6"/>
  <c r="N119" i="6"/>
  <c r="N118" i="6"/>
  <c r="N117" i="6"/>
  <c r="N116" i="6"/>
  <c r="N115" i="6"/>
  <c r="N114" i="6"/>
  <c r="O114" i="6" s="1"/>
  <c r="N113" i="6"/>
  <c r="N112" i="6"/>
  <c r="N111" i="6"/>
  <c r="N110" i="6"/>
  <c r="F109" i="6"/>
  <c r="N109" i="6" s="1"/>
  <c r="N108" i="6"/>
  <c r="N107" i="6"/>
  <c r="N106" i="6"/>
  <c r="O106" i="6" s="1"/>
  <c r="N105" i="6"/>
  <c r="N104" i="6"/>
  <c r="N103" i="6"/>
  <c r="N102" i="6"/>
  <c r="M97" i="6"/>
  <c r="L97" i="6"/>
  <c r="K97" i="6"/>
  <c r="J97" i="6"/>
  <c r="I97" i="6"/>
  <c r="H97" i="6"/>
  <c r="G97" i="6"/>
  <c r="F97" i="6"/>
  <c r="E97" i="6"/>
  <c r="D97" i="6"/>
  <c r="B97" i="6"/>
  <c r="N96" i="6"/>
  <c r="N95" i="6"/>
  <c r="N94" i="6"/>
  <c r="N93" i="6"/>
  <c r="N92" i="6"/>
  <c r="N91" i="6"/>
  <c r="N90" i="6"/>
  <c r="N89" i="6"/>
  <c r="N88" i="6"/>
  <c r="N87" i="6"/>
  <c r="N86" i="6"/>
  <c r="C85" i="6"/>
  <c r="N85" i="6" s="1"/>
  <c r="C84" i="6"/>
  <c r="C97" i="6" s="1"/>
  <c r="N83" i="6"/>
  <c r="Y59" i="6"/>
  <c r="X59" i="6"/>
  <c r="W59" i="6"/>
  <c r="V59" i="6"/>
  <c r="T59" i="6"/>
  <c r="R59" i="6"/>
  <c r="S58" i="6" s="1"/>
  <c r="P59" i="6"/>
  <c r="N59" i="6"/>
  <c r="O58" i="6" s="1"/>
  <c r="L59" i="6"/>
  <c r="M57" i="6" s="1"/>
  <c r="J59" i="6"/>
  <c r="H59" i="6"/>
  <c r="I57" i="6" s="1"/>
  <c r="F59" i="6"/>
  <c r="G58" i="6" s="1"/>
  <c r="D59" i="6"/>
  <c r="E58" i="6" s="1"/>
  <c r="B59" i="6"/>
  <c r="C58" i="6" s="1"/>
  <c r="Q58" i="6"/>
  <c r="M58" i="6"/>
  <c r="K58" i="6"/>
  <c r="I58" i="6"/>
  <c r="Z57" i="6"/>
  <c r="AA57" i="6" s="1"/>
  <c r="S57" i="6"/>
  <c r="Q57" i="6"/>
  <c r="K57" i="6"/>
  <c r="C57" i="6"/>
  <c r="Z56" i="6"/>
  <c r="S56" i="6"/>
  <c r="Q56" i="6"/>
  <c r="K56" i="6"/>
  <c r="I56" i="6"/>
  <c r="G56" i="6"/>
  <c r="E56" i="6"/>
  <c r="C56" i="6"/>
  <c r="C59" i="6" s="1"/>
  <c r="Z55" i="6"/>
  <c r="Z59" i="6" s="1"/>
  <c r="S55" i="6"/>
  <c r="Q55" i="6"/>
  <c r="Q59" i="6" s="1"/>
  <c r="O55" i="6"/>
  <c r="M55" i="6"/>
  <c r="K55" i="6"/>
  <c r="K59" i="6" s="1"/>
  <c r="I55" i="6"/>
  <c r="C55" i="6"/>
  <c r="Y19" i="6"/>
  <c r="X19" i="6"/>
  <c r="W19" i="6"/>
  <c r="V19" i="6"/>
  <c r="T19" i="6"/>
  <c r="R19" i="6"/>
  <c r="S18" i="6" s="1"/>
  <c r="P19" i="6"/>
  <c r="Q18" i="6" s="1"/>
  <c r="N19" i="6"/>
  <c r="L19" i="6"/>
  <c r="J19" i="6"/>
  <c r="K14" i="6" s="1"/>
  <c r="H19" i="6"/>
  <c r="I17" i="6" s="1"/>
  <c r="F19" i="6"/>
  <c r="D19" i="6"/>
  <c r="B19" i="6"/>
  <c r="C18" i="6" s="1"/>
  <c r="Z18" i="6"/>
  <c r="O18" i="6"/>
  <c r="M18" i="6"/>
  <c r="G18" i="6"/>
  <c r="E18" i="6"/>
  <c r="Z17" i="6"/>
  <c r="AA17" i="6" s="1"/>
  <c r="O17" i="6"/>
  <c r="M17" i="6"/>
  <c r="K17" i="6"/>
  <c r="G17" i="6"/>
  <c r="E17" i="6"/>
  <c r="Z16" i="6"/>
  <c r="AA16" i="6" s="1"/>
  <c r="S16" i="6"/>
  <c r="Q16" i="6"/>
  <c r="O16" i="6"/>
  <c r="M16" i="6"/>
  <c r="G16" i="6"/>
  <c r="E16" i="6"/>
  <c r="C16" i="6"/>
  <c r="Z15" i="6"/>
  <c r="O15" i="6"/>
  <c r="M15" i="6"/>
  <c r="K15" i="6"/>
  <c r="I15" i="6"/>
  <c r="G15" i="6"/>
  <c r="E15" i="6"/>
  <c r="Z14" i="6"/>
  <c r="O14" i="6"/>
  <c r="M14" i="6"/>
  <c r="G14" i="6"/>
  <c r="E14" i="6"/>
  <c r="Z13" i="6"/>
  <c r="Z19" i="6" s="1"/>
  <c r="U13" i="6"/>
  <c r="U19" i="6" s="1"/>
  <c r="O13" i="6"/>
  <c r="O19" i="6" s="1"/>
  <c r="M13" i="6"/>
  <c r="M19" i="6" s="1"/>
  <c r="G13" i="6"/>
  <c r="G19" i="6" s="1"/>
  <c r="E13" i="6"/>
  <c r="E19" i="6" s="1"/>
  <c r="N203" i="4"/>
  <c r="M203" i="4"/>
  <c r="L203" i="4"/>
  <c r="O203" i="4" s="1"/>
  <c r="K203" i="4"/>
  <c r="J203" i="4"/>
  <c r="I203" i="4"/>
  <c r="H203" i="4"/>
  <c r="G203" i="4"/>
  <c r="F203" i="4"/>
  <c r="E203" i="4"/>
  <c r="D203" i="4"/>
  <c r="C203" i="4"/>
  <c r="O202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O194" i="4" s="1"/>
  <c r="O193" i="4"/>
  <c r="C185" i="4"/>
  <c r="C179" i="4"/>
  <c r="C173" i="4"/>
  <c r="O135" i="6" l="1"/>
  <c r="O131" i="6"/>
  <c r="O127" i="6"/>
  <c r="O123" i="6"/>
  <c r="O119" i="6"/>
  <c r="O115" i="6"/>
  <c r="O125" i="6"/>
  <c r="O132" i="6"/>
  <c r="O112" i="6"/>
  <c r="O107" i="6"/>
  <c r="O103" i="6"/>
  <c r="O129" i="6"/>
  <c r="O117" i="6"/>
  <c r="O128" i="6"/>
  <c r="O120" i="6"/>
  <c r="O121" i="6"/>
  <c r="O133" i="6"/>
  <c r="O113" i="6"/>
  <c r="O124" i="6"/>
  <c r="O116" i="6"/>
  <c r="O137" i="6"/>
  <c r="O108" i="6"/>
  <c r="O104" i="6"/>
  <c r="S59" i="6"/>
  <c r="AA55" i="6"/>
  <c r="AA59" i="6" s="1"/>
  <c r="AA56" i="6"/>
  <c r="O109" i="6"/>
  <c r="O134" i="6"/>
  <c r="O102" i="6"/>
  <c r="O110" i="6"/>
  <c r="O118" i="6"/>
  <c r="I59" i="6"/>
  <c r="O111" i="6"/>
  <c r="O136" i="6"/>
  <c r="O126" i="6"/>
  <c r="AA14" i="6"/>
  <c r="AA18" i="6"/>
  <c r="AA15" i="6"/>
  <c r="O105" i="6"/>
  <c r="O57" i="6"/>
  <c r="I18" i="6"/>
  <c r="N84" i="6"/>
  <c r="C14" i="6"/>
  <c r="Q17" i="6"/>
  <c r="E57" i="6"/>
  <c r="I16" i="6"/>
  <c r="C17" i="6"/>
  <c r="S17" i="6"/>
  <c r="M56" i="6"/>
  <c r="M59" i="6" s="1"/>
  <c r="G57" i="6"/>
  <c r="Q15" i="6"/>
  <c r="K16" i="6"/>
  <c r="E55" i="6"/>
  <c r="E59" i="6" s="1"/>
  <c r="O56" i="6"/>
  <c r="O59" i="6" s="1"/>
  <c r="I13" i="6"/>
  <c r="Q14" i="6"/>
  <c r="K13" i="6"/>
  <c r="K19" i="6" s="1"/>
  <c r="S14" i="6"/>
  <c r="K18" i="6"/>
  <c r="Q13" i="6"/>
  <c r="I14" i="6"/>
  <c r="C15" i="6"/>
  <c r="S15" i="6"/>
  <c r="G55" i="6"/>
  <c r="G59" i="6" s="1"/>
  <c r="AA13" i="6"/>
  <c r="C13" i="6"/>
  <c r="S13" i="6"/>
  <c r="I19" i="6" l="1"/>
  <c r="S19" i="6"/>
  <c r="AA19" i="6"/>
  <c r="Q19" i="6"/>
  <c r="C19" i="6"/>
  <c r="N97" i="6"/>
  <c r="O93" i="6" l="1"/>
  <c r="O89" i="6"/>
  <c r="O94" i="6"/>
  <c r="O90" i="6"/>
  <c r="O86" i="6"/>
  <c r="O83" i="6"/>
  <c r="O92" i="6"/>
  <c r="O85" i="6"/>
  <c r="O87" i="6"/>
  <c r="O91" i="6"/>
  <c r="O95" i="6"/>
  <c r="O96" i="6"/>
  <c r="O88" i="6"/>
  <c r="O84" i="6"/>
  <c r="O97" i="6" l="1"/>
  <c r="C46" i="4" l="1"/>
  <c r="D45" i="4" s="1"/>
  <c r="G51" i="4" l="1"/>
  <c r="H50" i="4" s="1"/>
  <c r="D44" i="4"/>
  <c r="C17" i="4"/>
  <c r="D15" i="4" s="1"/>
  <c r="H44" i="4" l="1"/>
  <c r="H45" i="4"/>
  <c r="H46" i="4"/>
  <c r="H47" i="4"/>
  <c r="H48" i="4"/>
  <c r="H42" i="4"/>
  <c r="H49" i="4"/>
  <c r="H43" i="4"/>
  <c r="D42" i="4"/>
  <c r="D43" i="4"/>
  <c r="D11" i="4"/>
  <c r="D12" i="4"/>
  <c r="D13" i="4"/>
  <c r="D14" i="4"/>
  <c r="D16" i="4"/>
  <c r="D46" i="4" l="1"/>
  <c r="H51" i="4"/>
  <c r="D17" i="4"/>
</calcChain>
</file>

<file path=xl/sharedStrings.xml><?xml version="1.0" encoding="utf-8"?>
<sst xmlns="http://schemas.openxmlformats.org/spreadsheetml/2006/main" count="412" uniqueCount="152">
  <si>
    <t>Servicio de Telecomunicaciones</t>
  </si>
  <si>
    <t>Operador de Telecomunicaciones</t>
  </si>
  <si>
    <t>No</t>
  </si>
  <si>
    <t>Servicio Acceso a Internet</t>
  </si>
  <si>
    <t>Megadatos - Netlife</t>
  </si>
  <si>
    <t>Plataforma Virtual GOB.EC</t>
  </si>
  <si>
    <t>Telefonía Celular</t>
  </si>
  <si>
    <t>Movistar - Otecel S.A.</t>
  </si>
  <si>
    <t>Servicio de Telefonía Fija</t>
  </si>
  <si>
    <t>Cnt Ep</t>
  </si>
  <si>
    <t>Sí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</si>
  <si>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</si>
  <si>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</si>
  <si>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</si>
  <si>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</si>
  <si>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</si>
  <si>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</si>
  <si>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Atencion Presencial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</si>
  <si>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</si>
  <si>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</si>
  <si>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</si>
  <si>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</si>
  <si>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</si>
  <si>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</si>
  <si>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</si>
  <si>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</si>
  <si>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</si>
  <si>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</si>
  <si>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</si>
  <si>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</si>
  <si>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</si>
  <si>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</si>
  <si>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</si>
  <si>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</si>
  <si>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</si>
  <si>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</si>
  <si>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</si>
  <si>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</si>
  <si>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</si>
  <si>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Operador / Categoria de Reclamo</t>
  </si>
  <si>
    <t>REQUERIMIENTOS OPERADORES Y CATEGORIA SERVICIOS DE TELECOMUNICACIONES</t>
  </si>
  <si>
    <t>Univisa - Teccial</t>
  </si>
  <si>
    <t>RECLAMOS PERSONAS ADULTAS MAYORES</t>
  </si>
  <si>
    <t>RECLAMOS PERSONAS CON DISCAPACIDAD</t>
  </si>
  <si>
    <t>CANAL DE ATENCIÓN</t>
  </si>
  <si>
    <t>REQUERIMIENTOS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</si>
  <si>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</si>
  <si>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</si>
  <si>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</si>
  <si>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</si>
  <si>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</si>
  <si>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</si>
  <si>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</si>
  <si>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</si>
  <si>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</si>
  <si>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</si>
  <si>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</si>
  <si>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</si>
  <si>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</si>
  <si>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EVOLUCION MENSUAL DE REQUERIMIENTOS AÑO 2022</t>
  </si>
  <si>
    <t>MESES AÑO 2022</t>
  </si>
  <si>
    <t>Requerimientos Plataforma GOB.EC
(Reclamos, denuncias, solicitudes de información)</t>
  </si>
  <si>
    <t>REQUERIMIENTOS TOTALES</t>
  </si>
  <si>
    <t>Año 2010</t>
  </si>
  <si>
    <t>Año 2011</t>
  </si>
  <si>
    <t>Año 2012</t>
  </si>
  <si>
    <t>Año 2013</t>
  </si>
  <si>
    <t>Año 2014</t>
  </si>
  <si>
    <t>Año 2015</t>
  </si>
  <si>
    <t>Año 2016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</si>
  <si>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</si>
  <si>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</si>
  <si>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</si>
  <si>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</si>
  <si>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</si>
  <si>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</si>
  <si>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</si>
  <si>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</si>
  <si>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</si>
  <si>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</si>
  <si>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</si>
  <si>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</si>
  <si>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</si>
  <si>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</si>
  <si>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</si>
  <si>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</si>
  <si>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</si>
  <si>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</si>
  <si>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</si>
  <si>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</si>
  <si>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</si>
  <si>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</si>
  <si>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</si>
  <si>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</si>
  <si>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</si>
  <si>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 xml:space="preserve">HISTÓRICO DE RECLAMOS DE SERVICIOS DE TELECOMUNICACIONES Y OPERADORES  DE SERVICIOS  DE TELEOCMUNICACIONES </t>
  </si>
  <si>
    <t>HISTORICO DE RECLAMOS TOTALES  POR SERVICIOS DE TELECOMUNICACIONES PLATAFORMA GOB.EC AÑO 2022</t>
  </si>
  <si>
    <t>REQUERIMIENTOS OPERADORES Y CATEGORIAS DE RECLAMOS</t>
  </si>
  <si>
    <t>DirecTV</t>
  </si>
  <si>
    <t>Telefonía Móvil</t>
  </si>
  <si>
    <t>Grupo TV Cable</t>
  </si>
  <si>
    <t>Servicio de Telefonía Celular</t>
  </si>
  <si>
    <t>Puntonet - Celerity</t>
  </si>
  <si>
    <t>Fibramax - Iplanet</t>
  </si>
  <si>
    <t>Tuenti</t>
  </si>
  <si>
    <t>EVOLUCION MENSUAL DE REQUERIMIENTOS AÑO 2023</t>
  </si>
  <si>
    <t>REQUERIMIENTOS POR SERVICIOS DE TELECOMUNICACIONES PLATAFORMA GOB.EC AÑO 2023</t>
  </si>
  <si>
    <t>Mes: Enero a Diciembre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</si>
  <si>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</si>
  <si>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</si>
  <si>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</si>
  <si>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</si>
  <si>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</si>
  <si>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</si>
  <si>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</si>
  <si>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</si>
  <si>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</si>
  <si>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</si>
  <si>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</si>
  <si>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</si>
  <si>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</si>
  <si>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</si>
  <si>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>MESES 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</si>
  <si>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</si>
  <si>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</si>
  <si>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</si>
  <si>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</si>
  <si>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</si>
  <si>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</si>
  <si>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Contractuales. Contratos no suscritos y/o no solicitados por un usuario</t>
  </si>
  <si>
    <t>Reclamos Contractuales. Terminación del Contrato</t>
  </si>
  <si>
    <t>Reclamos de Facturación. Cobro por servicios finalizados</t>
  </si>
  <si>
    <t>Reclamos Técnicos. Inconvenientes de cobertura</t>
  </si>
  <si>
    <t>Reclamos de Facturación. Cobro por servicios no proporcionados</t>
  </si>
  <si>
    <t>Reclamos de Facturación. Cobro por servicios no solicitados</t>
  </si>
  <si>
    <t>Reclamos Técnicos. Inconvenientes de cortes de servicio</t>
  </si>
  <si>
    <t>Reclamos Contractuales. Información (apoyo procesos de Coactiva)</t>
  </si>
  <si>
    <t>Sin reclamos</t>
  </si>
  <si>
    <t>Otros operadores de TF</t>
  </si>
  <si>
    <t>Mes: Septiembre 2023</t>
  </si>
  <si>
    <t>Reclamos Contractuales</t>
  </si>
  <si>
    <t>Reclamos de Facturación</t>
  </si>
  <si>
    <t>Reclamos Técnicos</t>
  </si>
  <si>
    <t>BridgeTelecom</t>
  </si>
  <si>
    <t>Opticom - Dynacom</t>
  </si>
  <si>
    <t>Otros Operadores de Telefonía Fija</t>
  </si>
  <si>
    <t>SERVICIO ACCESO A INTERNET</t>
  </si>
  <si>
    <t>SERVICIO MÓVIL AVANZADO</t>
  </si>
  <si>
    <t>TELEVISIÓN PAGADA</t>
  </si>
  <si>
    <t>TELEFONÍA FIJA</t>
  </si>
  <si>
    <t>Hasta Octubre</t>
  </si>
  <si>
    <r>
      <t>Fecha de publicación</t>
    </r>
    <r>
      <rPr>
        <sz val="11"/>
        <color theme="3" tint="-0.499984740745262"/>
        <rFont val="Arial"/>
        <family val="2"/>
      </rPr>
      <t>: Octubre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</si>
</sst>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4" tint="0.79998168889431442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15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2" fillId="9" borderId="18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1" borderId="18" xfId="0" applyFont="1" applyFill="1" applyBorder="1"/>
    <xf numFmtId="0" fontId="2" fillId="11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 readingOrder="1"/>
    </xf>
    <xf numFmtId="0" fontId="0" fillId="2" borderId="18" xfId="0" applyFont="1" applyFill="1" applyBorder="1" applyAlignment="1">
      <alignment horizontal="left" vertical="center" wrapText="1" readingOrder="1"/>
    </xf>
    <xf numFmtId="0" fontId="0" fillId="0" borderId="18" xfId="0" applyNumberFormat="1" applyFont="1" applyBorder="1" applyAlignment="1">
      <alignment horizontal="center" vertical="center" wrapText="1" readingOrder="1"/>
    </xf>
    <xf numFmtId="0" fontId="0" fillId="0" borderId="18" xfId="0" applyFont="1" applyBorder="1" applyAlignment="1">
      <alignment horizontal="center" vertical="center" wrapText="1" readingOrder="1"/>
    </xf>
    <xf numFmtId="0" fontId="5" fillId="3" borderId="18" xfId="0" applyFont="1" applyFill="1" applyBorder="1" applyAlignment="1">
      <alignment horizontal="center" vertical="center" wrapText="1" readingOrder="1"/>
    </xf>
    <xf numFmtId="0" fontId="2" fillId="3" borderId="22" xfId="0" applyFont="1" applyFill="1" applyBorder="1" applyAlignment="1">
      <alignment vertical="center" wrapText="1" readingOrder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12" borderId="18" xfId="0" applyFont="1" applyFill="1" applyBorder="1"/>
    <xf numFmtId="0" fontId="2" fillId="12" borderId="18" xfId="0" applyFont="1" applyFill="1" applyBorder="1" applyAlignment="1">
      <alignment horizontal="center" vertical="center"/>
    </xf>
    <xf numFmtId="0" fontId="0" fillId="0" borderId="18" xfId="0" applyNumberFormat="1" applyBorder="1" applyAlignment="1">
      <alignment horizontal="center"/>
    </xf>
    <xf numFmtId="0" fontId="2" fillId="11" borderId="18" xfId="0" applyFont="1" applyFill="1" applyBorder="1" applyAlignment="1">
      <alignment horizontal="center" vertical="center" wrapText="1"/>
    </xf>
    <xf numFmtId="0" fontId="2" fillId="13" borderId="18" xfId="0" applyFont="1" applyFill="1" applyBorder="1"/>
    <xf numFmtId="0" fontId="2" fillId="13" borderId="18" xfId="0" applyFont="1" applyFill="1" applyBorder="1" applyAlignment="1">
      <alignment horizontal="center" vertical="center"/>
    </xf>
    <xf numFmtId="0" fontId="0" fillId="0" borderId="20" xfId="0" applyFill="1" applyBorder="1"/>
    <xf numFmtId="0" fontId="0" fillId="6" borderId="19" xfId="0" applyFont="1" applyFill="1" applyBorder="1" applyAlignment="1">
      <alignment horizontal="center" vertical="center" wrapText="1" readingOrder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8" fillId="14" borderId="18" xfId="0" applyFont="1" applyFill="1" applyBorder="1" applyAlignment="1">
      <alignment horizontal="left" vertical="center"/>
    </xf>
    <xf numFmtId="0" fontId="18" fillId="14" borderId="18" xfId="0" applyFont="1" applyFill="1" applyBorder="1" applyAlignment="1">
      <alignment horizontal="left"/>
    </xf>
    <xf numFmtId="0" fontId="2" fillId="11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11" borderId="1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/>
    </xf>
    <xf numFmtId="0" fontId="3" fillId="14" borderId="18" xfId="0" applyFont="1" applyFill="1" applyBorder="1" applyAlignment="1">
      <alignment horizontal="left"/>
    </xf>
    <xf numFmtId="0" fontId="3" fillId="14" borderId="18" xfId="0" applyNumberFormat="1" applyFont="1" applyFill="1" applyBorder="1" applyAlignment="1">
      <alignment horizontal="center"/>
    </xf>
    <xf numFmtId="0" fontId="3" fillId="15" borderId="18" xfId="0" applyFont="1" applyFill="1" applyBorder="1" applyAlignment="1">
      <alignment horizontal="left"/>
    </xf>
    <xf numFmtId="0" fontId="3" fillId="15" borderId="18" xfId="0" applyNumberFormat="1" applyFont="1" applyFill="1" applyBorder="1" applyAlignment="1">
      <alignment horizontal="center"/>
    </xf>
    <xf numFmtId="0" fontId="18" fillId="14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center"/>
    </xf>
    <xf numFmtId="0" fontId="2" fillId="3" borderId="19" xfId="0" applyFont="1" applyFill="1" applyBorder="1" applyAlignment="1">
      <alignment horizontal="center" vertical="center" wrapText="1" readingOrder="1"/>
    </xf>
    <xf numFmtId="0" fontId="2" fillId="3" borderId="21" xfId="0" applyFont="1" applyFill="1" applyBorder="1" applyAlignment="1">
      <alignment horizontal="center" vertical="center" wrapText="1" readingOrder="1"/>
    </xf>
    <xf numFmtId="0" fontId="0" fillId="0" borderId="19" xfId="0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/>
    </xf>
    <xf numFmtId="0" fontId="3" fillId="0" borderId="23" xfId="0" applyNumberFormat="1" applyFont="1" applyBorder="1"/>
    <xf numFmtId="0" fontId="0" fillId="0" borderId="24" xfId="0" applyNumberFormat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center"/>
    </xf>
    <xf numFmtId="0" fontId="20" fillId="3" borderId="0" xfId="2" applyFont="1" applyFill="1" applyBorder="1" applyAlignment="1">
      <alignment horizontal="center"/>
    </xf>
    <xf numFmtId="0" fontId="19" fillId="3" borderId="4" xfId="2" applyFont="1" applyFill="1" applyBorder="1" applyAlignment="1">
      <alignment horizontal="center"/>
    </xf>
    <xf numFmtId="0" fontId="19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1" fillId="3" borderId="0" xfId="2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3300"/>
      <color rgb="FFFF7C80"/>
      <color rgb="FFCC6600"/>
      <color rgb="FFFFCCCC"/>
      <color rgb="FFCC000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Octubre_2023'!$C$10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40-44E5-B438-DA2BA098C6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B40-44E5-B438-DA2BA098C69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'Requerimientos Octubre_2023'!$B$11:$B$16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Octubre_2023'!$C$11:$C$16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172</c:v>
                </c:pt>
                <c:pt idx="3">
                  <c:v>25</c:v>
                </c:pt>
                <c:pt idx="4">
                  <c:v>12</c:v>
                </c:pt>
                <c:pt idx="5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Octubre_2023'!$D$10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Octubre_2023'!$B$11:$B$16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Octubre_2023'!$D$11:$D$15</c:f>
              <c:numCache>
                <c:formatCode>0.00%</c:formatCode>
                <c:ptCount val="5"/>
                <c:pt idx="0">
                  <c:v>3.9660056657223795E-2</c:v>
                </c:pt>
                <c:pt idx="1">
                  <c:v>0</c:v>
                </c:pt>
                <c:pt idx="2">
                  <c:v>0.48725212464589235</c:v>
                </c:pt>
                <c:pt idx="3">
                  <c:v>7.0821529745042494E-2</c:v>
                </c:pt>
                <c:pt idx="4">
                  <c:v>3.39943342776204E-2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'Requerimientos Octubre_2023'!$B$176:$B$178</c:f>
              <c:strCache>
                <c:ptCount val="3"/>
                <c:pt idx="0">
                  <c:v>RECLAMOS PERSONAS CON DISCAPACIDAD</c:v>
                </c:pt>
                <c:pt idx="1">
                  <c:v>No</c:v>
                </c:pt>
                <c:pt idx="2">
                  <c:v>Sí</c:v>
                </c:pt>
              </c:strCache>
            </c:strRef>
          </c:cat>
          <c:val>
            <c:numRef>
              <c:f>'Requerimientos Octubre_2023'!$C$176:$C$178</c:f>
              <c:numCache>
                <c:formatCode>General</c:formatCode>
                <c:ptCount val="3"/>
                <c:pt idx="1">
                  <c:v>339</c:v>
                </c:pt>
                <c:pt idx="2">
                  <c:v>13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'Requerimientos Octubre_2023'!$B$182:$B$184</c:f>
              <c:strCache>
                <c:ptCount val="3"/>
                <c:pt idx="0">
                  <c:v>CANAL DE ATENCIÓN</c:v>
                </c:pt>
                <c:pt idx="1">
                  <c:v>Atencion Presencial</c:v>
                </c:pt>
                <c:pt idx="2">
                  <c:v>Plataforma Virtual GOB.EC</c:v>
                </c:pt>
              </c:strCache>
            </c:strRef>
          </c:cat>
          <c:val>
            <c:numRef>
              <c:f>'Requerimientos Octubre_2023'!$C$182:$C$184</c:f>
              <c:numCache>
                <c:formatCode>General</c:formatCode>
                <c:ptCount val="3"/>
                <c:pt idx="1">
                  <c:v>40</c:v>
                </c:pt>
                <c:pt idx="2">
                  <c:v>312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EVOLUCIÓN DE RECLAMOS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'Requerimientos Octubre_2023'!$C$201:$L$201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cat>
          <c:val>
            <c:numRef>
              <c:f>'Requerimientos Octubre_2023'!$C$202:$L$202</c:f>
              <c:numCache>
                <c:formatCode>General</c:formatCode>
                <c:ptCount val="10"/>
                <c:pt idx="0">
                  <c:v>400</c:v>
                </c:pt>
                <c:pt idx="1">
                  <c:v>369</c:v>
                </c:pt>
                <c:pt idx="2">
                  <c:v>428</c:v>
                </c:pt>
                <c:pt idx="3">
                  <c:v>385</c:v>
                </c:pt>
                <c:pt idx="4">
                  <c:v>418</c:v>
                </c:pt>
                <c:pt idx="5">
                  <c:v>350</c:v>
                </c:pt>
                <c:pt idx="6">
                  <c:v>257</c:v>
                </c:pt>
                <c:pt idx="7">
                  <c:v>275</c:v>
                </c:pt>
                <c:pt idx="8">
                  <c:v>357</c:v>
                </c:pt>
                <c:pt idx="9">
                  <c:v>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19647840"/>
        <c:axId val="-1319658720"/>
      </c:lineChart>
      <c:catAx>
        <c:axId val="-131964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658720"/>
        <c:crosses val="autoZero"/>
        <c:auto val="1"/>
        <c:lblAlgn val="ctr"/>
        <c:lblOffset val="100"/>
        <c:noMultiLvlLbl val="0"/>
      </c:catAx>
      <c:valAx>
        <c:axId val="-131965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647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EVOLUCIÓN REQUERIMIENTOS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'Requerimientos Octubre_2023'!$C$218:$P$218</c:f>
              <c:strCache>
                <c:ptCount val="14"/>
                <c:pt idx="0">
                  <c:v>Año 2010</c:v>
                </c:pt>
                <c:pt idx="1">
                  <c:v>Año 2011</c:v>
                </c:pt>
                <c:pt idx="2">
                  <c:v>Año 2012</c:v>
                </c:pt>
                <c:pt idx="3">
                  <c:v>Año 2013</c:v>
                </c:pt>
                <c:pt idx="4">
                  <c:v>Año 2014</c:v>
                </c:pt>
                <c:pt idx="5">
                  <c:v>Año 2015</c:v>
                </c:pt>
                <c:pt idx="6">
                  <c:v>Año 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Hasta Octubre</c:v>
                </c:pt>
              </c:strCache>
            </c:strRef>
          </c:cat>
          <c:val>
            <c:numRef>
              <c:f>'Requerimientos Octubre_2023'!$C$219:$P$219</c:f>
              <c:numCache>
                <c:formatCode>General</c:formatCode>
                <c:ptCount val="14"/>
                <c:pt idx="0">
                  <c:v>53492</c:v>
                </c:pt>
                <c:pt idx="1">
                  <c:v>64291</c:v>
                </c:pt>
                <c:pt idx="2">
                  <c:v>107112</c:v>
                </c:pt>
                <c:pt idx="3">
                  <c:v>144241</c:v>
                </c:pt>
                <c:pt idx="4">
                  <c:v>108086</c:v>
                </c:pt>
                <c:pt idx="5">
                  <c:v>111667</c:v>
                </c:pt>
                <c:pt idx="6">
                  <c:v>29777</c:v>
                </c:pt>
                <c:pt idx="7">
                  <c:v>13094</c:v>
                </c:pt>
                <c:pt idx="8">
                  <c:v>16308</c:v>
                </c:pt>
                <c:pt idx="9">
                  <c:v>20840</c:v>
                </c:pt>
                <c:pt idx="10">
                  <c:v>32845</c:v>
                </c:pt>
                <c:pt idx="11">
                  <c:v>18207</c:v>
                </c:pt>
                <c:pt idx="12">
                  <c:v>5705</c:v>
                </c:pt>
                <c:pt idx="13">
                  <c:v>3592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19651648"/>
        <c:axId val="-1319655456"/>
        <c:axId val="0"/>
      </c:bar3DChart>
      <c:catAx>
        <c:axId val="-13196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655456"/>
        <c:crosses val="autoZero"/>
        <c:auto val="1"/>
        <c:lblAlgn val="ctr"/>
        <c:lblOffset val="100"/>
        <c:noMultiLvlLbl val="0"/>
      </c:catAx>
      <c:valAx>
        <c:axId val="-131965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65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319649472"/>
        <c:axId val="-1319651104"/>
      </c:barChart>
      <c:catAx>
        <c:axId val="-131964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651104"/>
        <c:crosses val="autoZero"/>
        <c:auto val="1"/>
        <c:lblAlgn val="ctr"/>
        <c:lblOffset val="100"/>
        <c:noMultiLvlLbl val="0"/>
      </c:catAx>
      <c:valAx>
        <c:axId val="-131965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64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'[2]Historico Gob.ec'!$A$55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'[2]Historico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'[2]Historico Gob.ec'!$B$55:$Y$55</c:f>
              <c:numCache>
                <c:formatCode>General</c:formatCode>
                <c:ptCount val="24"/>
                <c:pt idx="0">
                  <c:v>63</c:v>
                </c:pt>
                <c:pt idx="1">
                  <c:v>0.37058823529411766</c:v>
                </c:pt>
                <c:pt idx="2">
                  <c:v>63</c:v>
                </c:pt>
                <c:pt idx="3">
                  <c:v>0.40384615384615385</c:v>
                </c:pt>
                <c:pt idx="4">
                  <c:v>75</c:v>
                </c:pt>
                <c:pt idx="5">
                  <c:v>0.43103448275862066</c:v>
                </c:pt>
                <c:pt idx="6">
                  <c:v>103</c:v>
                </c:pt>
                <c:pt idx="7">
                  <c:v>0.3946360153256705</c:v>
                </c:pt>
                <c:pt idx="8">
                  <c:v>75</c:v>
                </c:pt>
                <c:pt idx="9">
                  <c:v>0.4437869822485207</c:v>
                </c:pt>
                <c:pt idx="10">
                  <c:v>57</c:v>
                </c:pt>
                <c:pt idx="11">
                  <c:v>0.37748344370860926</c:v>
                </c:pt>
                <c:pt idx="12">
                  <c:v>35</c:v>
                </c:pt>
                <c:pt idx="13">
                  <c:v>0.37234042553191488</c:v>
                </c:pt>
                <c:pt idx="14">
                  <c:v>45</c:v>
                </c:pt>
                <c:pt idx="15">
                  <c:v>0.45454545454545453</c:v>
                </c:pt>
                <c:pt idx="16">
                  <c:v>57</c:v>
                </c:pt>
                <c:pt idx="17">
                  <c:v>0.40714285714285714</c:v>
                </c:pt>
                <c:pt idx="18">
                  <c:v>43</c:v>
                </c:pt>
                <c:pt idx="19">
                  <c:v>0.33100000000000002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'[2]Historico Gob.ec'!$A$56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'[2]Historico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'[2]Historico Gob.ec'!$B$56:$Y$56</c:f>
              <c:numCache>
                <c:formatCode>General</c:formatCode>
                <c:ptCount val="24"/>
                <c:pt idx="0">
                  <c:v>12</c:v>
                </c:pt>
                <c:pt idx="1">
                  <c:v>7.0588235294117646E-2</c:v>
                </c:pt>
                <c:pt idx="2">
                  <c:v>13</c:v>
                </c:pt>
                <c:pt idx="3">
                  <c:v>8.3333333333333329E-2</c:v>
                </c:pt>
                <c:pt idx="4">
                  <c:v>9</c:v>
                </c:pt>
                <c:pt idx="5">
                  <c:v>5.1724137931034482E-2</c:v>
                </c:pt>
                <c:pt idx="6">
                  <c:v>85</c:v>
                </c:pt>
                <c:pt idx="7">
                  <c:v>0.32567049808429116</c:v>
                </c:pt>
                <c:pt idx="8">
                  <c:v>12</c:v>
                </c:pt>
                <c:pt idx="9">
                  <c:v>7.1005917159763315E-2</c:v>
                </c:pt>
                <c:pt idx="10">
                  <c:v>19</c:v>
                </c:pt>
                <c:pt idx="11">
                  <c:v>0.12582781456953643</c:v>
                </c:pt>
                <c:pt idx="12">
                  <c:v>16</c:v>
                </c:pt>
                <c:pt idx="13">
                  <c:v>0.1702127659574468</c:v>
                </c:pt>
                <c:pt idx="14">
                  <c:v>5</c:v>
                </c:pt>
                <c:pt idx="15">
                  <c:v>5.0505050505050504E-2</c:v>
                </c:pt>
                <c:pt idx="16">
                  <c:v>21</c:v>
                </c:pt>
                <c:pt idx="17">
                  <c:v>0.15</c:v>
                </c:pt>
                <c:pt idx="18">
                  <c:v>14</c:v>
                </c:pt>
                <c:pt idx="19">
                  <c:v>0.1077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'[2]Historico Gob.ec'!$A$57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'[2]Historico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'[2]Historico Gob.ec'!$B$57:$Y$57</c:f>
              <c:numCache>
                <c:formatCode>General</c:formatCode>
                <c:ptCount val="24"/>
                <c:pt idx="0">
                  <c:v>95</c:v>
                </c:pt>
                <c:pt idx="1">
                  <c:v>0.55882352941176472</c:v>
                </c:pt>
                <c:pt idx="2">
                  <c:v>73</c:v>
                </c:pt>
                <c:pt idx="3">
                  <c:v>0.46794871794871795</c:v>
                </c:pt>
                <c:pt idx="4">
                  <c:v>90</c:v>
                </c:pt>
                <c:pt idx="5">
                  <c:v>0.51724137931034486</c:v>
                </c:pt>
                <c:pt idx="6">
                  <c:v>68</c:v>
                </c:pt>
                <c:pt idx="7">
                  <c:v>0.26053639846743293</c:v>
                </c:pt>
                <c:pt idx="8">
                  <c:v>78</c:v>
                </c:pt>
                <c:pt idx="9">
                  <c:v>0.46153846153846156</c:v>
                </c:pt>
                <c:pt idx="10">
                  <c:v>71</c:v>
                </c:pt>
                <c:pt idx="11">
                  <c:v>0.47019867549668876</c:v>
                </c:pt>
                <c:pt idx="12">
                  <c:v>43</c:v>
                </c:pt>
                <c:pt idx="13">
                  <c:v>0.45744680851063829</c:v>
                </c:pt>
                <c:pt idx="14">
                  <c:v>45</c:v>
                </c:pt>
                <c:pt idx="15">
                  <c:v>0.45454545454545453</c:v>
                </c:pt>
                <c:pt idx="16">
                  <c:v>61</c:v>
                </c:pt>
                <c:pt idx="17">
                  <c:v>0.43571428571428572</c:v>
                </c:pt>
                <c:pt idx="18">
                  <c:v>71</c:v>
                </c:pt>
                <c:pt idx="19">
                  <c:v>0.54620000000000002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'[2]Historico Gob.ec'!$A$59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'[2]Historico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'[2]Historico Gob.ec'!$B$59:$Y$59</c:f>
              <c:numCache>
                <c:formatCode>General</c:formatCode>
                <c:ptCount val="24"/>
                <c:pt idx="0">
                  <c:v>170</c:v>
                </c:pt>
                <c:pt idx="1">
                  <c:v>1</c:v>
                </c:pt>
                <c:pt idx="2">
                  <c:v>156</c:v>
                </c:pt>
                <c:pt idx="3">
                  <c:v>0.99999999999999989</c:v>
                </c:pt>
                <c:pt idx="4">
                  <c:v>174</c:v>
                </c:pt>
                <c:pt idx="5">
                  <c:v>1</c:v>
                </c:pt>
                <c:pt idx="6">
                  <c:v>261</c:v>
                </c:pt>
                <c:pt idx="7">
                  <c:v>1</c:v>
                </c:pt>
                <c:pt idx="8">
                  <c:v>169</c:v>
                </c:pt>
                <c:pt idx="9">
                  <c:v>1</c:v>
                </c:pt>
                <c:pt idx="10">
                  <c:v>151</c:v>
                </c:pt>
                <c:pt idx="11">
                  <c:v>0.97350993377483452</c:v>
                </c:pt>
                <c:pt idx="12">
                  <c:v>94</c:v>
                </c:pt>
                <c:pt idx="13">
                  <c:v>1</c:v>
                </c:pt>
                <c:pt idx="14">
                  <c:v>99</c:v>
                </c:pt>
                <c:pt idx="15">
                  <c:v>1</c:v>
                </c:pt>
                <c:pt idx="16">
                  <c:v>140</c:v>
                </c:pt>
                <c:pt idx="17">
                  <c:v>1</c:v>
                </c:pt>
                <c:pt idx="18">
                  <c:v>130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319659808"/>
        <c:axId val="-1319656544"/>
      </c:barChart>
      <c:catAx>
        <c:axId val="-13196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656544"/>
        <c:crosses val="autoZero"/>
        <c:auto val="1"/>
        <c:lblAlgn val="ctr"/>
        <c:lblOffset val="100"/>
        <c:noMultiLvlLbl val="0"/>
      </c:catAx>
      <c:valAx>
        <c:axId val="-131965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65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'[2]Historico Gob.ec'!$O$83:$O$97</c:f>
              <c:numCache>
                <c:formatCode>General</c:formatCode>
                <c:ptCount val="15"/>
                <c:pt idx="0">
                  <c:v>4.4543429844097994E-3</c:v>
                </c:pt>
                <c:pt idx="1">
                  <c:v>0.29342984409799555</c:v>
                </c:pt>
                <c:pt idx="2">
                  <c:v>0.19682628062360802</c:v>
                </c:pt>
                <c:pt idx="3">
                  <c:v>4.4543429844097994E-3</c:v>
                </c:pt>
                <c:pt idx="4">
                  <c:v>1.9487750556792874E-3</c:v>
                </c:pt>
                <c:pt idx="5">
                  <c:v>0.10384187082405345</c:v>
                </c:pt>
                <c:pt idx="6">
                  <c:v>2.7839643652561246E-4</c:v>
                </c:pt>
                <c:pt idx="7">
                  <c:v>2.5055679287305122E-2</c:v>
                </c:pt>
                <c:pt idx="8">
                  <c:v>7.126948775055679E-2</c:v>
                </c:pt>
                <c:pt idx="9">
                  <c:v>0.19515590200445435</c:v>
                </c:pt>
                <c:pt idx="10">
                  <c:v>7.7951002227171495E-3</c:v>
                </c:pt>
                <c:pt idx="11">
                  <c:v>6.597995545657015E-2</c:v>
                </c:pt>
                <c:pt idx="12">
                  <c:v>2.9510022271714922E-2</c:v>
                </c:pt>
                <c:pt idx="13">
                  <c:v>0</c:v>
                </c:pt>
                <c:pt idx="14">
                  <c:v>0.99999999999999989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-1319123568"/>
        <c:axId val="-1319130640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DCB73C53-70D9-45B1-A300-89D07D70AE8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D9298D4-8210-41F2-967F-A2FA1540879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6258161D-3F95-48EE-A25F-2E9A2D76D2F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6AC1415-FD0A-415E-BB63-4F812668EC8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4BEF8818-68B3-49FC-AC86-992C492E337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763ED4E-5940-47DC-B885-3D8908123B3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D3175DD6-B3BF-4D4A-9505-18388A67D51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85A291E-7418-4B8E-9A6B-E532C4B403A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41C9DED2-805C-46E0-9495-AB96D9EA2FE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DA0F161-CB78-4F6C-B97E-AA456B55843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77F09A4C-A34E-4A2B-9E50-95BA5406B08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215656A-D0E1-445E-B780-8F46327C312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E35919F7-6699-4545-AA67-511ED75AE12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33E886F-2970-467A-8845-1DA21271D2E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5EA5BAF4-B2A0-4DCA-8669-A0D78CC430D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7A60BD1-62B3-4E39-A993-798338B1FCC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01573226-1B1B-419B-ABFF-6F41E7FE92D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0BB3102-BA1A-4830-903A-1DFA2A818B0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5C500DE5-2410-4275-9B8D-AF6CE253647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FCA1568-EBA0-4109-AE76-3F30EC709B5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E76652AE-182F-49C8-A2BB-DDA5015EA85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C16D0FC-71DD-441D-A76C-9C657B48B3D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05642E21-9B5E-4395-A96C-33F189776BC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6E34787-1645-43AD-9AE7-6556CFEABBD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9C0FC65C-98D6-4854-88D8-4A2AC1B37DC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E4FA998-519A-44AD-A069-E6D65A801B0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B1B88474-263C-4676-848C-66F9EDB3624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89D92A3-724E-46CA-A8FC-946846F6118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'[2]Historico Gob.ec'!$N$83:$N$97</c:f>
              <c:numCache>
                <c:formatCode>General</c:formatCode>
                <c:ptCount val="15"/>
                <c:pt idx="0">
                  <c:v>16</c:v>
                </c:pt>
                <c:pt idx="1">
                  <c:v>1054</c:v>
                </c:pt>
                <c:pt idx="2">
                  <c:v>707</c:v>
                </c:pt>
                <c:pt idx="3">
                  <c:v>16</c:v>
                </c:pt>
                <c:pt idx="4">
                  <c:v>7</c:v>
                </c:pt>
                <c:pt idx="5">
                  <c:v>373</c:v>
                </c:pt>
                <c:pt idx="6">
                  <c:v>1</c:v>
                </c:pt>
                <c:pt idx="7">
                  <c:v>90</c:v>
                </c:pt>
                <c:pt idx="8">
                  <c:v>256</c:v>
                </c:pt>
                <c:pt idx="9">
                  <c:v>701</c:v>
                </c:pt>
                <c:pt idx="10">
                  <c:v>28</c:v>
                </c:pt>
                <c:pt idx="11">
                  <c:v>237</c:v>
                </c:pt>
                <c:pt idx="12">
                  <c:v>106</c:v>
                </c:pt>
                <c:pt idx="13">
                  <c:v>0</c:v>
                </c:pt>
                <c:pt idx="14">
                  <c:v>3592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'[2]Historico Gob.ec'!$O$83:$O$97</c15:f>
                <c15:dlblRangeCache>
                  <c:ptCount val="15"/>
                  <c:pt idx="0">
                    <c:v>0.004454343</c:v>
                  </c:pt>
                  <c:pt idx="1">
                    <c:v>0.293429844</c:v>
                  </c:pt>
                  <c:pt idx="2">
                    <c:v>0.196826281</c:v>
                  </c:pt>
                  <c:pt idx="3">
                    <c:v>0.004454343</c:v>
                  </c:pt>
                  <c:pt idx="4">
                    <c:v>0.001948775</c:v>
                  </c:pt>
                  <c:pt idx="5">
                    <c:v>0.103841871</c:v>
                  </c:pt>
                  <c:pt idx="6">
                    <c:v>0.000278396</c:v>
                  </c:pt>
                  <c:pt idx="7">
                    <c:v>0.025055679</c:v>
                  </c:pt>
                  <c:pt idx="8">
                    <c:v>0.071269488</c:v>
                  </c:pt>
                  <c:pt idx="9">
                    <c:v>0.195155902</c:v>
                  </c:pt>
                  <c:pt idx="10">
                    <c:v>0.0077951</c:v>
                  </c:pt>
                  <c:pt idx="11">
                    <c:v>0.065979955</c:v>
                  </c:pt>
                  <c:pt idx="12">
                    <c:v>0.029510022</c:v>
                  </c:pt>
                  <c:pt idx="13">
                    <c:v>0</c:v>
                  </c:pt>
                  <c:pt idx="14">
                    <c:v>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319134448"/>
        <c:axId val="-1319122480"/>
      </c:barChart>
      <c:catAx>
        <c:axId val="-1319123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130640"/>
        <c:crosses val="autoZero"/>
        <c:auto val="1"/>
        <c:lblAlgn val="ctr"/>
        <c:lblOffset val="100"/>
        <c:noMultiLvlLbl val="0"/>
      </c:catAx>
      <c:valAx>
        <c:axId val="-131913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123568"/>
        <c:crosses val="autoZero"/>
        <c:crossBetween val="between"/>
      </c:valAx>
      <c:valAx>
        <c:axId val="-131912248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134448"/>
        <c:crosses val="max"/>
        <c:crossBetween val="between"/>
      </c:valAx>
      <c:catAx>
        <c:axId val="-1319134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19122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Gob.ec'!$B$11:$B$12,'[2]Historico Gob.ec'!$D$11:$D$12,'[2]Historico Gob.ec'!$F$11:$F$12,'[2]Historico Gob.ec'!$H$11:$H$12,'[2]Historico Gob.ec'!$J$11:$J$12,'[2]Historico Gob.ec'!$L$11:$L$12,'[2]Historico Gob.ec'!$N$11:$N$12,'[2]Historico Gob.ec'!$P$11:$P$12,'[2]Historico Gob.ec'!$R$11:$R$12,'[2]Historico Gob.ec'!$T$11:$T$12,'[2]Historico Gob.ec'!$V$11:$V$12,'[2]Historico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Gob.ec'!$B$13:$Y$13</c15:sqref>
                  </c15:fullRef>
                </c:ext>
              </c:extLst>
              <c:f>('[2]Historico Gob.ec'!$B$13,'[2]Historico Gob.ec'!$D$13,'[2]Historico Gob.ec'!$F$13,'[2]Historico Gob.ec'!$H$13,'[2]Historico Gob.ec'!$J$13,'[2]Historico Gob.ec'!$L$13,'[2]Historico Gob.ec'!$N$13,'[2]Historico Gob.ec'!$P$13,'[2]Historico Gob.ec'!$R$13,'[2]Historico Gob.ec'!$T$13,'[2]Historico Gob.ec'!$V$13,'[2]Historico Gob.ec'!$X$13)</c:f>
              <c:numCache>
                <c:formatCode>General</c:formatCode>
                <c:ptCount val="12"/>
                <c:pt idx="0">
                  <c:v>16</c:v>
                </c:pt>
                <c:pt idx="1">
                  <c:v>20</c:v>
                </c:pt>
                <c:pt idx="2">
                  <c:v>16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'[2]Historico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Gob.ec'!$B$11:$B$12,'[2]Historico Gob.ec'!$D$11:$D$12,'[2]Historico Gob.ec'!$F$11:$F$12,'[2]Historico Gob.ec'!$H$11:$H$12,'[2]Historico Gob.ec'!$J$11:$J$12,'[2]Historico Gob.ec'!$L$11:$L$12,'[2]Historico Gob.ec'!$N$11:$N$12,'[2]Historico Gob.ec'!$P$11:$P$12,'[2]Historico Gob.ec'!$R$11:$R$12,'[2]Historico Gob.ec'!$T$11:$T$12,'[2]Historico Gob.ec'!$V$11:$V$12,'[2]Historico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Gob.ec'!$B$14:$Y$14</c15:sqref>
                  </c15:fullRef>
                </c:ext>
              </c:extLst>
              <c:f>('[2]Historico Gob.ec'!$B$14,'[2]Historico Gob.ec'!$D$14,'[2]Historico Gob.ec'!$F$14,'[2]Historico Gob.ec'!$H$14,'[2]Historico Gob.ec'!$J$14,'[2]Historico Gob.ec'!$L$14,'[2]Historico Gob.ec'!$N$14,'[2]Historico Gob.ec'!$P$14,'[2]Historico Gob.ec'!$R$14,'[2]Historico Gob.ec'!$T$14,'[2]Historico Gob.ec'!$V$14,'[2]Historico Gob.ec'!$X$14)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'[2]Historico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Gob.ec'!$B$11:$B$12,'[2]Historico Gob.ec'!$D$11:$D$12,'[2]Historico Gob.ec'!$F$11:$F$12,'[2]Historico Gob.ec'!$H$11:$H$12,'[2]Historico Gob.ec'!$J$11:$J$12,'[2]Historico Gob.ec'!$L$11:$L$12,'[2]Historico Gob.ec'!$N$11:$N$12,'[2]Historico Gob.ec'!$P$11:$P$12,'[2]Historico Gob.ec'!$R$11:$R$12,'[2]Historico Gob.ec'!$T$11:$T$12,'[2]Historico Gob.ec'!$V$11:$V$12,'[2]Historico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Gob.ec'!$B$15:$Y$15</c15:sqref>
                  </c15:fullRef>
                </c:ext>
              </c:extLst>
              <c:f>('[2]Historico Gob.ec'!$B$15,'[2]Historico Gob.ec'!$D$15,'[2]Historico Gob.ec'!$F$15,'[2]Historico Gob.ec'!$H$15,'[2]Historico Gob.ec'!$J$15,'[2]Historico Gob.ec'!$L$15,'[2]Historico Gob.ec'!$N$15,'[2]Historico Gob.ec'!$P$15,'[2]Historico Gob.ec'!$R$15,'[2]Historico Gob.ec'!$T$15,'[2]Historico Gob.ec'!$V$15,'[2]Historico Gob.ec'!$X$15)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179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'[2]Historico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Gob.ec'!$B$11:$B$12,'[2]Historico Gob.ec'!$D$11:$D$12,'[2]Historico Gob.ec'!$F$11:$F$12,'[2]Historico Gob.ec'!$H$11:$H$12,'[2]Historico Gob.ec'!$J$11:$J$12,'[2]Historico Gob.ec'!$L$11:$L$12,'[2]Historico Gob.ec'!$N$11:$N$12,'[2]Historico Gob.ec'!$P$11:$P$12,'[2]Historico Gob.ec'!$R$11:$R$12,'[2]Historico Gob.ec'!$T$11:$T$12,'[2]Historico Gob.ec'!$V$11:$V$12,'[2]Historico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Gob.ec'!$B$16:$Y$16</c15:sqref>
                  </c15:fullRef>
                </c:ext>
              </c:extLst>
              <c:f>('[2]Historico Gob.ec'!$B$16,'[2]Historico Gob.ec'!$D$16,'[2]Historico Gob.ec'!$F$16,'[2]Historico Gob.ec'!$H$16,'[2]Historico Gob.ec'!$J$16,'[2]Historico Gob.ec'!$L$16,'[2]Historico Gob.ec'!$N$16,'[2]Historico Gob.ec'!$P$16,'[2]Historico Gob.ec'!$R$16,'[2]Historico Gob.ec'!$T$16,'[2]Historico Gob.ec'!$V$16,'[2]Historico Gob.ec'!$X$16)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51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'[2]Historico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Gob.ec'!$B$11:$B$12,'[2]Historico Gob.ec'!$D$11:$D$12,'[2]Historico Gob.ec'!$F$11:$F$12,'[2]Historico Gob.ec'!$H$11:$H$12,'[2]Historico Gob.ec'!$J$11:$J$12,'[2]Historico Gob.ec'!$L$11:$L$12,'[2]Historico Gob.ec'!$N$11:$N$12,'[2]Historico Gob.ec'!$P$11:$P$12,'[2]Historico Gob.ec'!$R$11:$R$12,'[2]Historico Gob.ec'!$T$11:$T$12,'[2]Historico Gob.ec'!$V$11:$V$12,'[2]Historico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Gob.ec'!$B$17:$Y$17</c15:sqref>
                  </c15:fullRef>
                </c:ext>
              </c:extLst>
              <c:f>('[2]Historico Gob.ec'!$B$17,'[2]Historico Gob.ec'!$D$17,'[2]Historico Gob.ec'!$F$17,'[2]Historico Gob.ec'!$H$17,'[2]Historico Gob.ec'!$J$17,'[2]Historico Gob.ec'!$L$17,'[2]Historico Gob.ec'!$N$17,'[2]Historico Gob.ec'!$P$17,'[2]Historico Gob.ec'!$R$17,'[2]Historico Gob.ec'!$T$17,'[2]Historico Gob.ec'!$V$17,'[2]Historico Gob.ec'!$X$17)</c:f>
              <c:numCache>
                <c:formatCode>General</c:formatCode>
                <c:ptCount val="12"/>
                <c:pt idx="0">
                  <c:v>17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'[2]Historico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Gob.ec'!$B$11:$B$12,'[2]Historico Gob.ec'!$D$11:$D$12,'[2]Historico Gob.ec'!$F$11:$F$12,'[2]Historico Gob.ec'!$H$11:$H$12,'[2]Historico Gob.ec'!$J$11:$J$12,'[2]Historico Gob.ec'!$L$11:$L$12,'[2]Historico Gob.ec'!$N$11:$N$12,'[2]Historico Gob.ec'!$P$11:$P$12,'[2]Historico Gob.ec'!$R$11:$R$12,'[2]Historico Gob.ec'!$T$11:$T$12,'[2]Historico Gob.ec'!$V$11:$V$12,'[2]Historico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Gob.ec'!$B$18:$Y$18</c15:sqref>
                  </c15:fullRef>
                </c:ext>
              </c:extLst>
              <c:f>('[2]Historico Gob.ec'!$B$18,'[2]Historico Gob.ec'!$D$18,'[2]Historico Gob.ec'!$F$18,'[2]Historico Gob.ec'!$H$18,'[2]Historico Gob.ec'!$J$18,'[2]Historico Gob.ec'!$L$18,'[2]Historico Gob.ec'!$N$18,'[2]Historico Gob.ec'!$P$18,'[2]Historico Gob.ec'!$R$18,'[2]Historico Gob.ec'!$T$18,'[2]Historico Gob.ec'!$V$18,'[2]Historico Gob.ec'!$X$18)</c:f>
              <c:numCache>
                <c:formatCode>General</c:formatCode>
                <c:ptCount val="12"/>
                <c:pt idx="0">
                  <c:v>160</c:v>
                </c:pt>
                <c:pt idx="1">
                  <c:v>152</c:v>
                </c:pt>
                <c:pt idx="2">
                  <c:v>174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9125200"/>
        <c:axId val="-1319133904"/>
      </c:barChart>
      <c:catAx>
        <c:axId val="-131912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133904"/>
        <c:crosses val="autoZero"/>
        <c:auto val="1"/>
        <c:lblAlgn val="ctr"/>
        <c:lblOffset val="100"/>
        <c:noMultiLvlLbl val="0"/>
      </c:catAx>
      <c:valAx>
        <c:axId val="-131913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12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Gob.ec'!$C$11:$C$12,'[2]Historico Gob.ec'!$E$11:$E$12,'[2]Historico Gob.ec'!$G$11:$G$12,'[2]Historico Gob.ec'!$I$11:$I$12,'[2]Historico Gob.ec'!$K$11:$K$12,'[2]Historico Gob.ec'!$M$11:$M$12,'[2]Historico Gob.ec'!$O$11:$O$12,'[2]Historico Gob.ec'!$Q$11:$Q$12,'[2]Historico Gob.ec'!$S$11:$S$12,'[2]Historico Gob.ec'!$U$11:$U$12,'[2]Historico Gob.ec'!$W$11:$W$12,'[2]Historico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Gob.ec'!$B$13:$Y$13</c15:sqref>
                  </c15:fullRef>
                </c:ext>
              </c:extLst>
              <c:f>('[2]Historico Gob.ec'!$C$13,'[2]Historico Gob.ec'!$E$13,'[2]Historico Gob.ec'!$G$13,'[2]Historico Gob.ec'!$I$13,'[2]Historico Gob.ec'!$K$13,'[2]Historico Gob.ec'!$M$13,'[2]Historico Gob.ec'!$O$13,'[2]Historico Gob.ec'!$Q$13,'[2]Historico Gob.ec'!$S$13,'[2]Historico Gob.ec'!$U$13,'[2]Historico Gob.ec'!$W$13,'[2]Historico Gob.ec'!$Y$13)</c:f>
              <c:numCache>
                <c:formatCode>General</c:formatCode>
                <c:ptCount val="12"/>
                <c:pt idx="0">
                  <c:v>0.04</c:v>
                </c:pt>
                <c:pt idx="1">
                  <c:v>5.4200542005420058E-2</c:v>
                </c:pt>
                <c:pt idx="2">
                  <c:v>3.7383177570093455E-2</c:v>
                </c:pt>
                <c:pt idx="3">
                  <c:v>4.4155844155844157E-2</c:v>
                </c:pt>
                <c:pt idx="4">
                  <c:v>5.0239234449760764E-2</c:v>
                </c:pt>
                <c:pt idx="5">
                  <c:v>4.5714285714285714E-2</c:v>
                </c:pt>
                <c:pt idx="6">
                  <c:v>4.2801556420233464E-2</c:v>
                </c:pt>
                <c:pt idx="7">
                  <c:v>5.0909090909090911E-2</c:v>
                </c:pt>
                <c:pt idx="8">
                  <c:v>3.9215686274509803E-2</c:v>
                </c:pt>
                <c:pt idx="9">
                  <c:v>3.9660056657223795E-2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'[2]Historico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Gob.ec'!$C$11:$C$12,'[2]Historico Gob.ec'!$E$11:$E$12,'[2]Historico Gob.ec'!$G$11:$G$12,'[2]Historico Gob.ec'!$I$11:$I$12,'[2]Historico Gob.ec'!$K$11:$K$12,'[2]Historico Gob.ec'!$M$11:$M$12,'[2]Historico Gob.ec'!$O$11:$O$12,'[2]Historico Gob.ec'!$Q$11:$Q$12,'[2]Historico Gob.ec'!$S$11:$S$12,'[2]Historico Gob.ec'!$U$11:$U$12,'[2]Historico Gob.ec'!$W$11:$W$12,'[2]Historico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Gob.ec'!$B$14:$Y$14</c15:sqref>
                  </c15:fullRef>
                </c:ext>
              </c:extLst>
              <c:f>('[2]Historico Gob.ec'!$C$14,'[2]Historico Gob.ec'!$E$14,'[2]Historico Gob.ec'!$G$14,'[2]Historico Gob.ec'!$I$14,'[2]Historico Gob.ec'!$K$14,'[2]Historico Gob.ec'!$M$14,'[2]Historico Gob.ec'!$O$14,'[2]Historico Gob.ec'!$Q$14,'[2]Historico Gob.ec'!$S$14,'[2]Historico Gob.ec'!$U$14,'[2]Historico Gob.ec'!$W$14,'[2]Historico Gob.ec'!$Y$14)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'[2]Historico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Gob.ec'!$C$11:$C$12,'[2]Historico Gob.ec'!$E$11:$E$12,'[2]Historico Gob.ec'!$G$11:$G$12,'[2]Historico Gob.ec'!$I$11:$I$12,'[2]Historico Gob.ec'!$K$11:$K$12,'[2]Historico Gob.ec'!$M$11:$M$12,'[2]Historico Gob.ec'!$O$11:$O$12,'[2]Historico Gob.ec'!$Q$11:$Q$12,'[2]Historico Gob.ec'!$S$11:$S$12,'[2]Historico Gob.ec'!$U$11:$U$12,'[2]Historico Gob.ec'!$W$11:$W$12,'[2]Historico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Gob.ec'!$B$15:$Y$15</c15:sqref>
                  </c15:fullRef>
                </c:ext>
              </c:extLst>
              <c:f>('[2]Historico Gob.ec'!$C$15,'[2]Historico Gob.ec'!$E$15,'[2]Historico Gob.ec'!$G$15,'[2]Historico Gob.ec'!$I$15,'[2]Historico Gob.ec'!$K$15,'[2]Historico Gob.ec'!$M$15,'[2]Historico Gob.ec'!$O$15,'[2]Historico Gob.ec'!$Q$15,'[2]Historico Gob.ec'!$S$15,'[2]Historico Gob.ec'!$U$15,'[2]Historico Gob.ec'!$W$15,'[2]Historico Gob.ec'!$Y$15)</c:f>
              <c:numCache>
                <c:formatCode>General</c:formatCode>
                <c:ptCount val="12"/>
                <c:pt idx="0">
                  <c:v>0.40500000000000003</c:v>
                </c:pt>
                <c:pt idx="1">
                  <c:v>0.42818428184281843</c:v>
                </c:pt>
                <c:pt idx="2">
                  <c:v>0.41822429906542058</c:v>
                </c:pt>
                <c:pt idx="3">
                  <c:v>0.25974025974025972</c:v>
                </c:pt>
                <c:pt idx="4">
                  <c:v>0.4138755980861244</c:v>
                </c:pt>
                <c:pt idx="5">
                  <c:v>0.39428571428571429</c:v>
                </c:pt>
                <c:pt idx="6">
                  <c:v>0.43968871595330739</c:v>
                </c:pt>
                <c:pt idx="7">
                  <c:v>0.45818181818181819</c:v>
                </c:pt>
                <c:pt idx="8">
                  <c:v>0.45378151260504201</c:v>
                </c:pt>
                <c:pt idx="9">
                  <c:v>0.48730000000000001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'[2]Historico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Gob.ec'!$C$11:$C$12,'[2]Historico Gob.ec'!$E$11:$E$12,'[2]Historico Gob.ec'!$G$11:$G$12,'[2]Historico Gob.ec'!$I$11:$I$12,'[2]Historico Gob.ec'!$K$11:$K$12,'[2]Historico Gob.ec'!$M$11:$M$12,'[2]Historico Gob.ec'!$O$11:$O$12,'[2]Historico Gob.ec'!$Q$11:$Q$12,'[2]Historico Gob.ec'!$S$11:$S$12,'[2]Historico Gob.ec'!$U$11:$U$12,'[2]Historico Gob.ec'!$W$11:$W$12,'[2]Historico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Gob.ec'!$B$16:$Y$16</c15:sqref>
                  </c15:fullRef>
                </c:ext>
              </c:extLst>
              <c:f>('[2]Historico Gob.ec'!$C$16,'[2]Historico Gob.ec'!$E$16,'[2]Historico Gob.ec'!$G$16,'[2]Historico Gob.ec'!$I$16,'[2]Historico Gob.ec'!$K$16,'[2]Historico Gob.ec'!$M$16,'[2]Historico Gob.ec'!$O$16,'[2]Historico Gob.ec'!$Q$16,'[2]Historico Gob.ec'!$S$16,'[2]Historico Gob.ec'!$U$16,'[2]Historico Gob.ec'!$W$16,'[2]Historico Gob.ec'!$Y$16)</c:f>
              <c:numCache>
                <c:formatCode>General</c:formatCode>
                <c:ptCount val="12"/>
                <c:pt idx="0">
                  <c:v>0.1125</c:v>
                </c:pt>
                <c:pt idx="1">
                  <c:v>8.1300813008130079E-2</c:v>
                </c:pt>
                <c:pt idx="2">
                  <c:v>0.1191588785046729</c:v>
                </c:pt>
                <c:pt idx="3">
                  <c:v>5.1948051948051948E-3</c:v>
                </c:pt>
                <c:pt idx="4">
                  <c:v>0.10047846889952153</c:v>
                </c:pt>
                <c:pt idx="5">
                  <c:v>0.1</c:v>
                </c:pt>
                <c:pt idx="6">
                  <c:v>9.3385214007782102E-2</c:v>
                </c:pt>
                <c:pt idx="7">
                  <c:v>9.8181818181818176E-2</c:v>
                </c:pt>
                <c:pt idx="8">
                  <c:v>9.8039215686274508E-2</c:v>
                </c:pt>
                <c:pt idx="9">
                  <c:v>0.36830000000000002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'[2]Historico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Gob.ec'!$C$11:$C$12,'[2]Historico Gob.ec'!$E$11:$E$12,'[2]Historico Gob.ec'!$G$11:$G$12,'[2]Historico Gob.ec'!$I$11:$I$12,'[2]Historico Gob.ec'!$K$11:$K$12,'[2]Historico Gob.ec'!$M$11:$M$12,'[2]Historico Gob.ec'!$O$11:$O$12,'[2]Historico Gob.ec'!$Q$11:$Q$12,'[2]Historico Gob.ec'!$S$11:$S$12,'[2]Historico Gob.ec'!$U$11:$U$12,'[2]Historico Gob.ec'!$W$11:$W$12,'[2]Historico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Gob.ec'!$B$17:$Y$17</c15:sqref>
                  </c15:fullRef>
                </c:ext>
              </c:extLst>
              <c:f>('[2]Historico Gob.ec'!$C$17,'[2]Historico Gob.ec'!$E$17,'[2]Historico Gob.ec'!$G$17,'[2]Historico Gob.ec'!$I$17,'[2]Historico Gob.ec'!$K$17,'[2]Historico Gob.ec'!$M$17,'[2]Historico Gob.ec'!$O$17,'[2]Historico Gob.ec'!$Q$17,'[2]Historico Gob.ec'!$S$17,'[2]Historico Gob.ec'!$U$17,'[2]Historico Gob.ec'!$W$17,'[2]Historico Gob.ec'!$Y$17)</c:f>
              <c:numCache>
                <c:formatCode>General</c:formatCode>
                <c:ptCount val="12"/>
                <c:pt idx="0">
                  <c:v>4.2500000000000003E-2</c:v>
                </c:pt>
                <c:pt idx="1">
                  <c:v>2.4390243902439025E-2</c:v>
                </c:pt>
                <c:pt idx="2">
                  <c:v>1.8691588785046728E-2</c:v>
                </c:pt>
                <c:pt idx="3">
                  <c:v>1.2987012987012988E-2</c:v>
                </c:pt>
                <c:pt idx="4">
                  <c:v>3.1100478468899521E-2</c:v>
                </c:pt>
                <c:pt idx="5">
                  <c:v>2.8571428571428571E-2</c:v>
                </c:pt>
                <c:pt idx="6">
                  <c:v>5.8365758754863814E-2</c:v>
                </c:pt>
                <c:pt idx="7">
                  <c:v>3.272727272727273E-2</c:v>
                </c:pt>
                <c:pt idx="8">
                  <c:v>1.680672268907563E-2</c:v>
                </c:pt>
                <c:pt idx="9">
                  <c:v>7.0999999999999994E-2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'[2]Historico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'[2]Historico Gob.ec'!$B$11:$Y$12</c15:sqref>
                  </c15:fullRef>
                </c:ext>
              </c:extLst>
              <c:f>('[2]Historico Gob.ec'!$C$11:$C$12,'[2]Historico Gob.ec'!$E$11:$E$12,'[2]Historico Gob.ec'!$G$11:$G$12,'[2]Historico Gob.ec'!$I$11:$I$12,'[2]Historico Gob.ec'!$K$11:$K$12,'[2]Historico Gob.ec'!$M$11:$M$12,'[2]Historico Gob.ec'!$O$11:$O$12,'[2]Historico Gob.ec'!$Q$11:$Q$12,'[2]Historico Gob.ec'!$S$11:$S$12,'[2]Historico Gob.ec'!$U$11:$U$12,'[2]Historico Gob.ec'!$W$11:$W$12,'[2]Historico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'[2]Historico Gob.ec'!$B$18:$Y$18</c15:sqref>
                  </c15:fullRef>
                </c:ext>
              </c:extLst>
              <c:f>('[2]Historico Gob.ec'!$C$18,'[2]Historico Gob.ec'!$E$18,'[2]Historico Gob.ec'!$G$18,'[2]Historico Gob.ec'!$I$18,'[2]Historico Gob.ec'!$K$18,'[2]Historico Gob.ec'!$M$18,'[2]Historico Gob.ec'!$O$18,'[2]Historico Gob.ec'!$Q$18,'[2]Historico Gob.ec'!$S$18,'[2]Historico Gob.ec'!$U$18,'[2]Historico Gob.ec'!$W$18,'[2]Historico Gob.ec'!$Y$18)</c:f>
              <c:numCache>
                <c:formatCode>General</c:formatCode>
                <c:ptCount val="12"/>
                <c:pt idx="0">
                  <c:v>0.4</c:v>
                </c:pt>
                <c:pt idx="1">
                  <c:v>0.41192411924119243</c:v>
                </c:pt>
                <c:pt idx="2">
                  <c:v>0.40654205607476634</c:v>
                </c:pt>
                <c:pt idx="3">
                  <c:v>0.67792207792207793</c:v>
                </c:pt>
                <c:pt idx="4">
                  <c:v>0.40430622009569378</c:v>
                </c:pt>
                <c:pt idx="5">
                  <c:v>0.43142857142857144</c:v>
                </c:pt>
                <c:pt idx="6">
                  <c:v>0.36575875486381321</c:v>
                </c:pt>
                <c:pt idx="7">
                  <c:v>0.36</c:v>
                </c:pt>
                <c:pt idx="8">
                  <c:v>0.39215686274509803</c:v>
                </c:pt>
                <c:pt idx="9">
                  <c:v>3.3700000000000001E-2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9127920"/>
        <c:axId val="-13191273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'[2]Historico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'[2]Historico Gob.ec'!$B$11:$Y$12</c15:sqref>
                        </c15:fullRef>
                        <c15:formulaRef>
                          <c15:sqref>('[2]Historico Gob.ec'!$C$11:$C$12,'[2]Historico Gob.ec'!$E$11:$E$12,'[2]Historico Gob.ec'!$G$11:$G$12,'[2]Historico Gob.ec'!$I$11:$I$12,'[2]Historico Gob.ec'!$K$11:$K$12,'[2]Historico Gob.ec'!$M$11:$M$12,'[2]Historico Gob.ec'!$O$11:$O$12,'[2]Historico Gob.ec'!$Q$11:$Q$12,'[2]Historico Gob.ec'!$S$11:$S$12,'[2]Historico Gob.ec'!$U$11:$U$12,'[2]Historico Gob.ec'!$W$11:$W$12,'[2]Historico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'[2]Historico Gob.ec'!$B$19:$Y$19</c15:sqref>
                        </c15:fullRef>
                        <c15:formulaRef>
                          <c15:sqref>('[2]Historico Gob.ec'!$C$19,'[2]Historico Gob.ec'!$E$19,'[2]Historico Gob.ec'!$G$19,'[2]Historico Gob.ec'!$I$19,'[2]Historico Gob.ec'!$K$19,'[2]Historico Gob.ec'!$M$19,'[2]Historico Gob.ec'!$O$19,'[2]Historico Gob.ec'!$Q$19,'[2]Historico Gob.ec'!$S$19,'[2]Historico Gob.ec'!$U$19,'[2]Historico Gob.ec'!$W$19,'[2]Historico Gob.ec'!$Y$19)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0.99996005665722365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-131912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127376"/>
        <c:crosses val="autoZero"/>
        <c:auto val="1"/>
        <c:lblAlgn val="ctr"/>
        <c:lblOffset val="100"/>
        <c:noMultiLvlLbl val="0"/>
      </c:catAx>
      <c:valAx>
        <c:axId val="-131912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12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'[2]Historico Gob.ec'!$A$102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'[2]Historico Gob.ec'!$B$102:$M$102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'[2]Historico Gob.ec'!$A$109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'[2]Historico Gob.ec'!$B$109:$M$109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'[2]Historico Gob.ec'!$A$118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'[2]Historico Gob.ec'!$B$118:$M$118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'[2]Historico Gob.ec'!$A$123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'[2]Historico Gob.ec'!$B$123:$M$123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'[2]Historico Gob.ec'!$A$131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'[2]Historico Gob.ec'!$B$131:$M$131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'[2]Historico Gob.ec'!$A$136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'[2]Historico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'[2]Historico Gob.ec'!$B$136:$M$136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9124112"/>
        <c:axId val="-1319131728"/>
      </c:barChart>
      <c:catAx>
        <c:axId val="-13191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131728"/>
        <c:crosses val="autoZero"/>
        <c:auto val="1"/>
        <c:lblAlgn val="ctr"/>
        <c:lblOffset val="100"/>
        <c:noMultiLvlLbl val="0"/>
      </c:catAx>
      <c:valAx>
        <c:axId val="-131913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12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Octubre_2023'!$C$10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Octubre_2023'!$B$11:$B$16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Octubre_2023'!$C$11:$C$16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172</c:v>
                </c:pt>
                <c:pt idx="3">
                  <c:v>25</c:v>
                </c:pt>
                <c:pt idx="4">
                  <c:v>12</c:v>
                </c:pt>
                <c:pt idx="5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Octubre_2023'!$D$10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'Requerimientos Octubre_2023'!$B$11:$B$16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Octubre_2023'!$D$11:$D$16</c:f>
              <c:numCache>
                <c:formatCode>0.00%</c:formatCode>
                <c:ptCount val="6"/>
                <c:pt idx="0">
                  <c:v>3.9660056657223795E-2</c:v>
                </c:pt>
                <c:pt idx="1">
                  <c:v>0</c:v>
                </c:pt>
                <c:pt idx="2">
                  <c:v>0.48725212464589235</c:v>
                </c:pt>
                <c:pt idx="3">
                  <c:v>7.0821529745042494E-2</c:v>
                </c:pt>
                <c:pt idx="4">
                  <c:v>3.39943342776204E-2</c:v>
                </c:pt>
                <c:pt idx="5">
                  <c:v>0.36827195467422097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-1443812848"/>
        <c:axId val="-1443824816"/>
      </c:barChart>
      <c:catAx>
        <c:axId val="-144381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S"/>
          </a:p>
        </c:txPr>
        <c:crossAx val="-1443824816"/>
        <c:crosses val="autoZero"/>
        <c:auto val="1"/>
        <c:lblAlgn val="ctr"/>
        <c:lblOffset val="100"/>
        <c:noMultiLvlLbl val="0"/>
      </c:catAx>
      <c:valAx>
        <c:axId val="-144382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-144381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</a:t>
            </a:r>
            <a:r>
              <a:rPr lang="es-EC" baseline="0"/>
              <a:t> </a:t>
            </a:r>
            <a:r>
              <a:rPr lang="es-EC"/>
              <a:t>SERVICIOS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AAB-4642-AE33-F46D05F9FE79}"/>
              </c:ext>
            </c:extLst>
          </c:dPt>
          <c:dLbls>
            <c:dLbl>
              <c:idx val="0"/>
              <c:layout>
                <c:manualLayout>
                  <c:x val="9.5691502364958977E-2"/>
                  <c:y val="-7.4739692176512691E-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AB-4642-AE33-F46D05F9FE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288316776584381E-8"/>
                  <c:y val="-0.109414780455689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AB-4642-AE33-F46D05F9FE79}"/>
                </c:ext>
                <c:ext xmlns:c15="http://schemas.microsoft.com/office/drawing/2012/chart" uri="{CE6537A1-D6FC-4f65-9D91-7224C49458BB}">
                  <c15:layout>
                    <c:manualLayout>
                      <c:w val="0.16065544065824822"/>
                      <c:h val="8.0257681957569313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7.2907811325683122E-2"/>
                  <c:y val="-1.46763272767053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AB-4642-AE33-F46D05F9FE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265367689305562E-2"/>
                  <c:y val="1.63070303074504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AAB-4642-AE33-F46D05F9FE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0636574327178912E-6"/>
                  <c:y val="-0.10109744952571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AB-4642-AE33-F46D05F9FE79}"/>
                </c:ext>
                <c:ext xmlns:c15="http://schemas.microsoft.com/office/drawing/2012/chart" uri="{CE6537A1-D6FC-4f65-9D91-7224C49458BB}">
                  <c15:layout>
                    <c:manualLayout>
                      <c:w val="0.14714473109503801"/>
                      <c:h val="5.740896439828598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9.4172589629007361E-2"/>
                  <c:y val="-9.784218184470278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AAB-4642-AE33-F46D05F9FE7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('[2]Historico Gob.ec'!$A$102,'[2]Historico Gob.ec'!$A$109,'[2]Historico Gob.ec'!$A$118,'[2]Historico Gob.ec'!$A$123,'[2]Historico Gob.ec'!$A$131,'[2]Historico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('[2]Historico Gob.ec'!$N$102,'[2]Historico Gob.ec'!$N$109,'[2]Historico Gob.ec'!$N$118,'[2]Historico Gob.ec'!$N$123,'[2]Historico Gob.ec'!$N$131,'[2]Historico Gob.ec'!$N$136)</c:f>
              <c:numCache>
                <c:formatCode>General</c:formatCode>
                <c:ptCount val="6"/>
                <c:pt idx="0">
                  <c:v>145</c:v>
                </c:pt>
                <c:pt idx="1">
                  <c:v>1467</c:v>
                </c:pt>
                <c:pt idx="2">
                  <c:v>332</c:v>
                </c:pt>
                <c:pt idx="3">
                  <c:v>103</c:v>
                </c:pt>
                <c:pt idx="4">
                  <c:v>1545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AAB-4642-AE33-F46D05F9FE7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('[2]Historico Gob.ec'!$A$102,'[2]Historico Gob.ec'!$A$109,'[2]Historico Gob.ec'!$A$118,'[2]Historico Gob.ec'!$A$123,'[2]Historico Gob.ec'!$A$131,'[2]Historico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('[2]Historico Gob.ec'!$O$102,'[2]Historico Gob.ec'!$O$109,'[2]Historico Gob.ec'!$O$118,'[2]Historico Gob.ec'!$O$123,'[2]Historico Gob.ec'!$O$131,'[2]Historico Gob.ec'!$O$136)</c:f>
              <c:numCache>
                <c:formatCode>General</c:formatCode>
                <c:ptCount val="6"/>
                <c:pt idx="0">
                  <c:v>4.0367483296213806E-2</c:v>
                </c:pt>
                <c:pt idx="1">
                  <c:v>0.40840757238307351</c:v>
                </c:pt>
                <c:pt idx="2">
                  <c:v>9.2427616926503336E-2</c:v>
                </c:pt>
                <c:pt idx="3">
                  <c:v>2.8674832962138085E-2</c:v>
                </c:pt>
                <c:pt idx="4">
                  <c:v>0.43012249443207129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EF0-43E1-A67C-6AA9CB92673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670133857520178E-3"/>
                  <c:y val="-6.61957002542801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EF0-43E1-A67C-6AA9CB92673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Octubre_2023'!$B$42:$B$46</c:f>
              <c:strCache>
                <c:ptCount val="5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  <c:pt idx="4">
                  <c:v>Total general</c:v>
                </c:pt>
              </c:strCache>
            </c:strRef>
          </c:cat>
          <c:val>
            <c:numRef>
              <c:f>'Requerimientos Octubre_2023'!$C$42:$C$46</c:f>
              <c:numCache>
                <c:formatCode>General</c:formatCode>
                <c:ptCount val="5"/>
                <c:pt idx="0">
                  <c:v>43</c:v>
                </c:pt>
                <c:pt idx="1">
                  <c:v>14</c:v>
                </c:pt>
                <c:pt idx="2">
                  <c:v>71</c:v>
                </c:pt>
                <c:pt idx="3">
                  <c:v>2</c:v>
                </c:pt>
                <c:pt idx="4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3410855892878413E-3"/>
                  <c:y val="6.4130100615076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98D-4BA2-8565-D26F9CA9E7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'Requerimientos Octubre_2023'!$B$42:$B$46</c:f>
              <c:strCache>
                <c:ptCount val="5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  <c:pt idx="4">
                  <c:v>Total general</c:v>
                </c:pt>
              </c:strCache>
            </c:strRef>
          </c:cat>
          <c:val>
            <c:numRef>
              <c:f>'Requerimientos Octubre_2023'!$D$42:$D$46</c:f>
              <c:numCache>
                <c:formatCode>0.00%</c:formatCode>
                <c:ptCount val="5"/>
                <c:pt idx="0">
                  <c:v>0.33076923076923076</c:v>
                </c:pt>
                <c:pt idx="1">
                  <c:v>0.1076923076923077</c:v>
                </c:pt>
                <c:pt idx="2">
                  <c:v>0.5461538461538461</c:v>
                </c:pt>
                <c:pt idx="3">
                  <c:v>1.5384615384615385E-2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-1443822096"/>
        <c:axId val="-1443823184"/>
      </c:barChart>
      <c:catAx>
        <c:axId val="-144382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3823184"/>
        <c:crosses val="autoZero"/>
        <c:auto val="1"/>
        <c:lblAlgn val="ctr"/>
        <c:lblOffset val="100"/>
        <c:noMultiLvlLbl val="0"/>
      </c:catAx>
      <c:valAx>
        <c:axId val="-14438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382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Octubre_2023'!$G$41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4B8-4492-8C3D-32FD86D7BA3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Octubre_2023'!$F$42:$F$51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Octubre_2023'!$G$42:$G$51</c:f>
              <c:numCache>
                <c:formatCode>General</c:formatCode>
                <c:ptCount val="10"/>
                <c:pt idx="0">
                  <c:v>80</c:v>
                </c:pt>
                <c:pt idx="1">
                  <c:v>78</c:v>
                </c:pt>
                <c:pt idx="2">
                  <c:v>2</c:v>
                </c:pt>
                <c:pt idx="3">
                  <c:v>0</c:v>
                </c:pt>
                <c:pt idx="4">
                  <c:v>31</c:v>
                </c:pt>
                <c:pt idx="5">
                  <c:v>11</c:v>
                </c:pt>
                <c:pt idx="6">
                  <c:v>29</c:v>
                </c:pt>
                <c:pt idx="7">
                  <c:v>14</c:v>
                </c:pt>
                <c:pt idx="8">
                  <c:v>11</c:v>
                </c:pt>
                <c:pt idx="9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Octubre_2023'!$H$41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8-4492-8C3D-32FD86D7BA3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Octubre_2023'!$F$42:$F$51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Octubre_2023'!$H$42:$H$53</c:f>
              <c:numCache>
                <c:formatCode>0.00%</c:formatCode>
                <c:ptCount val="12"/>
                <c:pt idx="0">
                  <c:v>0.3125</c:v>
                </c:pt>
                <c:pt idx="1">
                  <c:v>0.3046875</c:v>
                </c:pt>
                <c:pt idx="2">
                  <c:v>7.8125E-3</c:v>
                </c:pt>
                <c:pt idx="3">
                  <c:v>0</c:v>
                </c:pt>
                <c:pt idx="4">
                  <c:v>0.12109375</c:v>
                </c:pt>
                <c:pt idx="5">
                  <c:v>4.296875E-2</c:v>
                </c:pt>
                <c:pt idx="6">
                  <c:v>0.11328125</c:v>
                </c:pt>
                <c:pt idx="7">
                  <c:v>5.46875E-2</c:v>
                </c:pt>
                <c:pt idx="8">
                  <c:v>4.296875E-2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43823728"/>
        <c:axId val="-1443822640"/>
      </c:barChart>
      <c:catAx>
        <c:axId val="-144382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3822640"/>
        <c:crosses val="autoZero"/>
        <c:auto val="1"/>
        <c:lblAlgn val="ctr"/>
        <c:lblOffset val="100"/>
        <c:noMultiLvlLbl val="0"/>
      </c:catAx>
      <c:valAx>
        <c:axId val="-14438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382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 ACCESO</a:t>
            </a:r>
            <a:r>
              <a:rPr lang="en-US" baseline="0"/>
              <a:t> A INTERNET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'Requerimientos Octubre_2023'!$B$138:$B$145</c:f>
              <c:strCache>
                <c:ptCount val="8"/>
                <c:pt idx="0">
                  <c:v>Cnt Ep</c:v>
                </c:pt>
                <c:pt idx="1">
                  <c:v>Megadatos - Netlife</c:v>
                </c:pt>
                <c:pt idx="2">
                  <c:v>Grupo TV Cable</c:v>
                </c:pt>
                <c:pt idx="3">
                  <c:v>Otros Operadores de Acceso a Internet</c:v>
                </c:pt>
                <c:pt idx="4">
                  <c:v>Fibramax - Iplanet</c:v>
                </c:pt>
                <c:pt idx="5">
                  <c:v>Puntonet - Celerity</c:v>
                </c:pt>
                <c:pt idx="6">
                  <c:v>Opticom - Dynacom</c:v>
                </c:pt>
                <c:pt idx="7">
                  <c:v>Hughes Ecuador</c:v>
                </c:pt>
              </c:strCache>
            </c:strRef>
          </c:cat>
          <c:val>
            <c:numRef>
              <c:f>'Requerimientos Octubre_2023'!$C$138:$C$145</c:f>
              <c:numCache>
                <c:formatCode>General</c:formatCode>
                <c:ptCount val="8"/>
                <c:pt idx="0">
                  <c:v>29</c:v>
                </c:pt>
                <c:pt idx="1">
                  <c:v>29</c:v>
                </c:pt>
                <c:pt idx="2">
                  <c:v>25</c:v>
                </c:pt>
                <c:pt idx="3">
                  <c:v>14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3813936"/>
        <c:axId val="-1443825904"/>
        <c:axId val="0"/>
      </c:bar3DChart>
      <c:catAx>
        <c:axId val="-144381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3825904"/>
        <c:crosses val="autoZero"/>
        <c:auto val="1"/>
        <c:lblAlgn val="ctr"/>
        <c:lblOffset val="100"/>
        <c:noMultiLvlLbl val="0"/>
      </c:catAx>
      <c:valAx>
        <c:axId val="-144382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381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SERVICIO MÓVIL AVANZADO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'Requerimientos Octubre_2023'!$B$147:$B$150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Octubre_2023'!$C$147:$C$150</c:f>
              <c:numCache>
                <c:formatCode>General</c:formatCode>
                <c:ptCount val="4"/>
                <c:pt idx="0">
                  <c:v>43</c:v>
                </c:pt>
                <c:pt idx="1">
                  <c:v>14</c:v>
                </c:pt>
                <c:pt idx="2">
                  <c:v>71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3819376"/>
        <c:axId val="-1443815568"/>
        <c:axId val="0"/>
      </c:bar3DChart>
      <c:catAx>
        <c:axId val="-144381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3815568"/>
        <c:crosses val="autoZero"/>
        <c:auto val="1"/>
        <c:lblAlgn val="ctr"/>
        <c:lblOffset val="100"/>
        <c:noMultiLvlLbl val="0"/>
      </c:catAx>
      <c:valAx>
        <c:axId val="-144381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381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TELEVISIÓN PAGADA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'Requerimientos Octubre_2023'!$B$152:$B$154</c:f>
              <c:strCache>
                <c:ptCount val="3"/>
                <c:pt idx="0">
                  <c:v>Cnt Ep</c:v>
                </c:pt>
                <c:pt idx="1">
                  <c:v>DirecTV</c:v>
                </c:pt>
                <c:pt idx="2">
                  <c:v>Grupo TV Cable</c:v>
                </c:pt>
              </c:strCache>
            </c:strRef>
          </c:cat>
          <c:val>
            <c:numRef>
              <c:f>'Requerimientos Octubre_2023'!$C$152:$C$154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3827536"/>
        <c:axId val="-1319653824"/>
        <c:axId val="0"/>
      </c:bar3DChart>
      <c:catAx>
        <c:axId val="-144382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653824"/>
        <c:crosses val="autoZero"/>
        <c:auto val="1"/>
        <c:lblAlgn val="ctr"/>
        <c:lblOffset val="100"/>
        <c:noMultiLvlLbl val="0"/>
      </c:catAx>
      <c:valAx>
        <c:axId val="-131965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4382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TELEFONÍA FIJA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'Requerimientos Octubre_2023'!$B$156:$B$158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Otros Operadores de Telefonía Fija</c:v>
                </c:pt>
              </c:strCache>
            </c:strRef>
          </c:cat>
          <c:val>
            <c:numRef>
              <c:f>'Requerimientos Octubre_2023'!$C$156:$C$158</c:f>
              <c:numCache>
                <c:formatCode>General</c:formatCode>
                <c:ptCount val="3"/>
                <c:pt idx="0">
                  <c:v>3</c:v>
                </c:pt>
                <c:pt idx="1">
                  <c:v>21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19646208"/>
        <c:axId val="-1319654368"/>
        <c:axId val="0"/>
      </c:bar3DChart>
      <c:catAx>
        <c:axId val="-13196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654368"/>
        <c:crosses val="autoZero"/>
        <c:auto val="1"/>
        <c:lblAlgn val="ctr"/>
        <c:lblOffset val="100"/>
        <c:noMultiLvlLbl val="0"/>
      </c:catAx>
      <c:valAx>
        <c:axId val="-131965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3196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'Requerimientos Octubre_2023'!$B$170:$B$172</c:f>
              <c:strCache>
                <c:ptCount val="3"/>
                <c:pt idx="0">
                  <c:v>RECLAMOS PERSONAS ADULTAS MAYORES</c:v>
                </c:pt>
                <c:pt idx="1">
                  <c:v>No</c:v>
                </c:pt>
                <c:pt idx="2">
                  <c:v>Sí</c:v>
                </c:pt>
              </c:strCache>
            </c:strRef>
          </c:cat>
          <c:val>
            <c:numRef>
              <c:f>'Requerimientos Octubre_2023'!$C$170:$C$172</c:f>
              <c:numCache>
                <c:formatCode>General</c:formatCode>
                <c:ptCount val="3"/>
                <c:pt idx="1">
                  <c:v>322</c:v>
                </c:pt>
                <c:pt idx="2">
                  <c:v>30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493059</xdr:colOff>
      <xdr:row>0</xdr:row>
      <xdr:rowOff>235323</xdr:rowOff>
    </xdr:from>
    <xdr:to>
      <xdr:col>12</xdr:col>
      <xdr:colOff>3464859</xdr:colOff>
      <xdr:row>3</xdr:row>
      <xdr:rowOff>120463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59" y="235323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271645</xdr:colOff>
      <xdr:row>7</xdr:row>
      <xdr:rowOff>163286</xdr:rowOff>
    </xdr:from>
    <xdr:to>
      <xdr:col>10</xdr:col>
      <xdr:colOff>358734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67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734784</xdr:colOff>
      <xdr:row>53</xdr:row>
      <xdr:rowOff>27213</xdr:rowOff>
    </xdr:from>
    <xdr:to>
      <xdr:col>10</xdr:col>
      <xdr:colOff>0</xdr:colOff>
      <xdr:row>67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779318</xdr:colOff>
      <xdr:row>0</xdr:row>
      <xdr:rowOff>225136</xdr:rowOff>
    </xdr:from>
    <xdr:to>
      <xdr:col>10</xdr:col>
      <xdr:colOff>2227118</xdr:colOff>
      <xdr:row>3</xdr:row>
      <xdr:rowOff>72584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7182" y="225136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231322</xdr:colOff>
      <xdr:row>136</xdr:row>
      <xdr:rowOff>104774</xdr:rowOff>
    </xdr:from>
    <xdr:to>
      <xdr:col>5</xdr:col>
      <xdr:colOff>1700893</xdr:colOff>
      <xdr:row>151</xdr:row>
      <xdr:rowOff>17688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2149929</xdr:colOff>
      <xdr:row>136</xdr:row>
      <xdr:rowOff>91167</xdr:rowOff>
    </xdr:from>
    <xdr:to>
      <xdr:col>8</xdr:col>
      <xdr:colOff>1455965</xdr:colOff>
      <xdr:row>151</xdr:row>
      <xdr:rowOff>4081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176894</xdr:colOff>
      <xdr:row>151</xdr:row>
      <xdr:rowOff>118381</xdr:rowOff>
    </xdr:from>
    <xdr:to>
      <xdr:col>5</xdr:col>
      <xdr:colOff>1646465</xdr:colOff>
      <xdr:row>166</xdr:row>
      <xdr:rowOff>4081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2204357</xdr:colOff>
      <xdr:row>151</xdr:row>
      <xdr:rowOff>172810</xdr:rowOff>
    </xdr:from>
    <xdr:to>
      <xdr:col>8</xdr:col>
      <xdr:colOff>1510393</xdr:colOff>
      <xdr:row>166</xdr:row>
      <xdr:rowOff>58510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394607</xdr:colOff>
      <xdr:row>168</xdr:row>
      <xdr:rowOff>172810</xdr:rowOff>
    </xdr:from>
    <xdr:to>
      <xdr:col>5</xdr:col>
      <xdr:colOff>340178</xdr:colOff>
      <xdr:row>183</xdr:row>
      <xdr:rowOff>58510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449036</xdr:colOff>
      <xdr:row>168</xdr:row>
      <xdr:rowOff>159202</xdr:rowOff>
    </xdr:from>
    <xdr:to>
      <xdr:col>7</xdr:col>
      <xdr:colOff>993322</xdr:colOff>
      <xdr:row>183</xdr:row>
      <xdr:rowOff>44902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1102179</xdr:colOff>
      <xdr:row>168</xdr:row>
      <xdr:rowOff>172810</xdr:rowOff>
    </xdr:from>
    <xdr:to>
      <xdr:col>10</xdr:col>
      <xdr:colOff>1387929</xdr:colOff>
      <xdr:row>183</xdr:row>
      <xdr:rowOff>58510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476250</xdr:colOff>
      <xdr:row>204</xdr:row>
      <xdr:rowOff>9525</xdr:rowOff>
    </xdr:from>
    <xdr:to>
      <xdr:col>8</xdr:col>
      <xdr:colOff>857250</xdr:colOff>
      <xdr:row>213</xdr:row>
      <xdr:rowOff>122465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680357</xdr:colOff>
      <xdr:row>220</xdr:row>
      <xdr:rowOff>63953</xdr:rowOff>
    </xdr:from>
    <xdr:to>
      <xdr:col>13</xdr:col>
      <xdr:colOff>938893</xdr:colOff>
      <xdr:row>234</xdr:row>
      <xdr:rowOff>140153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60</xdr:row>
      <xdr:rowOff>12326</xdr:rowOff>
    </xdr:from>
    <xdr:to>
      <xdr:col>26</xdr:col>
      <xdr:colOff>493058</xdr:colOff>
      <xdr:row>75</xdr:row>
      <xdr:rowOff>182217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60</xdr:row>
      <xdr:rowOff>12326</xdr:rowOff>
    </xdr:from>
    <xdr:to>
      <xdr:col>26</xdr:col>
      <xdr:colOff>761999</xdr:colOff>
      <xdr:row>75</xdr:row>
      <xdr:rowOff>182217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78</xdr:row>
      <xdr:rowOff>154945</xdr:rowOff>
    </xdr:from>
    <xdr:to>
      <xdr:col>26</xdr:col>
      <xdr:colOff>796636</xdr:colOff>
      <xdr:row>97</xdr:row>
      <xdr:rowOff>30561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138</xdr:row>
      <xdr:rowOff>172810</xdr:rowOff>
    </xdr:from>
    <xdr:to>
      <xdr:col>24</xdr:col>
      <xdr:colOff>809624</xdr:colOff>
      <xdr:row>155</xdr:row>
      <xdr:rowOff>122464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99</xdr:row>
      <xdr:rowOff>21430</xdr:rowOff>
    </xdr:from>
    <xdr:to>
      <xdr:col>26</xdr:col>
      <xdr:colOff>796635</xdr:colOff>
      <xdr:row>137</xdr:row>
      <xdr:rowOff>155864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582706</xdr:colOff>
      <xdr:row>0</xdr:row>
      <xdr:rowOff>268941</xdr:rowOff>
    </xdr:from>
    <xdr:to>
      <xdr:col>20</xdr:col>
      <xdr:colOff>501463</xdr:colOff>
      <xdr:row>3</xdr:row>
      <xdr:rowOff>187138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3031" y="268941"/>
          <a:ext cx="2966757" cy="565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.%20INFORMES%20ESTADISTICAS_REPORTE%20SUARV2_FEBRERO%20-%20ABRIL%202020_INFORMES%20ZONALES\A&#209;O%202022\2.%20ESTADISTICAS%20FEBRERO%202022\Tablas_FEBRERO%202022_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DEAC\INFORMES%20ESTADISTICAS%202023\9.%20SEPTIEMBRE%202023\09.%20Estadisticas_Mes_Septiembre_2023_DE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querimientos Septiembre_2023"/>
      <sheetName val="Historico Gob.ec"/>
    </sheetNames>
    <sheetDataSet>
      <sheetData sheetId="0"/>
      <sheetData sheetId="1"/>
      <sheetData sheetId="2">
        <row r="11">
          <cell r="B11" t="str">
            <v>Enero 2023</v>
          </cell>
          <cell r="D11" t="str">
            <v>Febrero 2023</v>
          </cell>
          <cell r="F11" t="str">
            <v>Marzo 2023</v>
          </cell>
          <cell r="H11" t="str">
            <v>Abril 2023</v>
          </cell>
          <cell r="J11" t="str">
            <v>Mayo 2023</v>
          </cell>
          <cell r="L11" t="str">
            <v>Junio 2023</v>
          </cell>
          <cell r="N11" t="str">
            <v>Julio 2023</v>
          </cell>
          <cell r="P11" t="str">
            <v>Agosto 2023</v>
          </cell>
          <cell r="R11" t="str">
            <v>Septiembre 2023</v>
          </cell>
          <cell r="T11" t="str">
            <v>Octubre 2023</v>
          </cell>
          <cell r="V11" t="str">
            <v>Noviembre 2023</v>
          </cell>
          <cell r="X11" t="str">
            <v>Diciembre 2023</v>
          </cell>
        </row>
        <row r="12">
          <cell r="B12" t="str">
            <v>Cantidad</v>
          </cell>
          <cell r="C12" t="str">
            <v>%</v>
          </cell>
          <cell r="D12" t="str">
            <v>Cantidad</v>
          </cell>
          <cell r="E12" t="str">
            <v>%</v>
          </cell>
          <cell r="F12" t="str">
            <v>Cantidad</v>
          </cell>
          <cell r="G12" t="str">
            <v>%</v>
          </cell>
          <cell r="H12" t="str">
            <v>Cantidad</v>
          </cell>
          <cell r="I12" t="str">
            <v>%</v>
          </cell>
          <cell r="J12" t="str">
            <v>Cantidad</v>
          </cell>
          <cell r="K12" t="str">
            <v>%</v>
          </cell>
          <cell r="L12" t="str">
            <v>Cantidad</v>
          </cell>
          <cell r="M12" t="str">
            <v>%</v>
          </cell>
          <cell r="N12" t="str">
            <v>Cantidad</v>
          </cell>
          <cell r="O12" t="str">
            <v>%</v>
          </cell>
          <cell r="P12" t="str">
            <v>Cantidad</v>
          </cell>
          <cell r="Q12" t="str">
            <v>%</v>
          </cell>
          <cell r="R12" t="str">
            <v>Cantidad</v>
          </cell>
          <cell r="S12" t="str">
            <v>%</v>
          </cell>
          <cell r="T12" t="str">
            <v>Cantidad</v>
          </cell>
          <cell r="U12" t="str">
            <v>%</v>
          </cell>
          <cell r="V12" t="str">
            <v>Cantidad</v>
          </cell>
          <cell r="W12" t="str">
            <v>%</v>
          </cell>
          <cell r="X12" t="str">
            <v>Cantidad</v>
          </cell>
          <cell r="Y12" t="str">
            <v>%</v>
          </cell>
        </row>
        <row r="13">
          <cell r="A13" t="str">
            <v>Información de Telecomunicaciones</v>
          </cell>
          <cell r="B13">
            <v>16</v>
          </cell>
          <cell r="C13">
            <v>0.04</v>
          </cell>
          <cell r="D13">
            <v>20</v>
          </cell>
          <cell r="E13">
            <v>5.4200542005420058E-2</v>
          </cell>
          <cell r="F13">
            <v>16</v>
          </cell>
          <cell r="G13">
            <v>3.7383177570093455E-2</v>
          </cell>
          <cell r="H13">
            <v>17</v>
          </cell>
          <cell r="I13">
            <v>4.4155844155844157E-2</v>
          </cell>
          <cell r="J13">
            <v>21</v>
          </cell>
          <cell r="K13">
            <v>5.0239234449760764E-2</v>
          </cell>
          <cell r="L13">
            <v>16</v>
          </cell>
          <cell r="M13">
            <v>4.5714285714285714E-2</v>
          </cell>
          <cell r="N13">
            <v>11</v>
          </cell>
          <cell r="O13">
            <v>4.2801556420233464E-2</v>
          </cell>
          <cell r="P13">
            <v>14</v>
          </cell>
          <cell r="Q13">
            <v>5.0909090909090911E-2</v>
          </cell>
          <cell r="R13">
            <v>14</v>
          </cell>
          <cell r="S13">
            <v>3.9215686274509803E-2</v>
          </cell>
          <cell r="T13">
            <v>14</v>
          </cell>
          <cell r="U13">
            <v>3.9660056657223795E-2</v>
          </cell>
        </row>
        <row r="14">
          <cell r="A14" t="str">
            <v>Radiodifusión AM - FM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Servicio Acceso a Internet</v>
          </cell>
          <cell r="B15">
            <v>162</v>
          </cell>
          <cell r="C15">
            <v>0.40500000000000003</v>
          </cell>
          <cell r="D15">
            <v>158</v>
          </cell>
          <cell r="E15">
            <v>0.42818428184281843</v>
          </cell>
          <cell r="F15">
            <v>179</v>
          </cell>
          <cell r="G15">
            <v>0.41822429906542058</v>
          </cell>
          <cell r="H15">
            <v>100</v>
          </cell>
          <cell r="I15">
            <v>0.25974025974025972</v>
          </cell>
          <cell r="J15">
            <v>173</v>
          </cell>
          <cell r="K15">
            <v>0.4138755980861244</v>
          </cell>
          <cell r="L15">
            <v>138</v>
          </cell>
          <cell r="M15">
            <v>0.39428571428571429</v>
          </cell>
          <cell r="N15">
            <v>113</v>
          </cell>
          <cell r="O15">
            <v>0.43968871595330739</v>
          </cell>
          <cell r="P15">
            <v>126</v>
          </cell>
          <cell r="Q15">
            <v>0.45818181818181819</v>
          </cell>
          <cell r="R15">
            <v>162</v>
          </cell>
          <cell r="S15">
            <v>0.45378151260504201</v>
          </cell>
          <cell r="T15">
            <v>172</v>
          </cell>
          <cell r="U15">
            <v>0.48730000000000001</v>
          </cell>
        </row>
        <row r="16">
          <cell r="A16" t="str">
            <v>Servicio de Telefonía Fija</v>
          </cell>
          <cell r="B16">
            <v>45</v>
          </cell>
          <cell r="C16">
            <v>0.1125</v>
          </cell>
          <cell r="D16">
            <v>30</v>
          </cell>
          <cell r="E16">
            <v>8.1300813008130079E-2</v>
          </cell>
          <cell r="F16">
            <v>51</v>
          </cell>
          <cell r="G16">
            <v>0.1191588785046729</v>
          </cell>
          <cell r="H16">
            <v>2</v>
          </cell>
          <cell r="I16">
            <v>5.1948051948051948E-3</v>
          </cell>
          <cell r="J16">
            <v>42</v>
          </cell>
          <cell r="K16">
            <v>0.10047846889952153</v>
          </cell>
          <cell r="L16">
            <v>35</v>
          </cell>
          <cell r="M16">
            <v>0.1</v>
          </cell>
          <cell r="N16">
            <v>24</v>
          </cell>
          <cell r="O16">
            <v>9.3385214007782102E-2</v>
          </cell>
          <cell r="P16">
            <v>27</v>
          </cell>
          <cell r="Q16">
            <v>9.8181818181818176E-2</v>
          </cell>
          <cell r="R16">
            <v>35</v>
          </cell>
          <cell r="S16">
            <v>9.8039215686274508E-2</v>
          </cell>
          <cell r="T16">
            <v>25</v>
          </cell>
          <cell r="U16">
            <v>0.36830000000000002</v>
          </cell>
        </row>
        <row r="17">
          <cell r="A17" t="str">
            <v>Servicio de Televisión Pagada</v>
          </cell>
          <cell r="B17">
            <v>17</v>
          </cell>
          <cell r="C17">
            <v>4.2500000000000003E-2</v>
          </cell>
          <cell r="D17">
            <v>9</v>
          </cell>
          <cell r="E17">
            <v>2.4390243902439025E-2</v>
          </cell>
          <cell r="F17">
            <v>8</v>
          </cell>
          <cell r="G17">
            <v>1.8691588785046728E-2</v>
          </cell>
          <cell r="H17">
            <v>5</v>
          </cell>
          <cell r="I17">
            <v>1.2987012987012988E-2</v>
          </cell>
          <cell r="J17">
            <v>13</v>
          </cell>
          <cell r="K17">
            <v>3.1100478468899521E-2</v>
          </cell>
          <cell r="L17">
            <v>10</v>
          </cell>
          <cell r="M17">
            <v>2.8571428571428571E-2</v>
          </cell>
          <cell r="N17">
            <v>15</v>
          </cell>
          <cell r="O17">
            <v>5.8365758754863814E-2</v>
          </cell>
          <cell r="P17">
            <v>9</v>
          </cell>
          <cell r="Q17">
            <v>3.272727272727273E-2</v>
          </cell>
          <cell r="R17">
            <v>6</v>
          </cell>
          <cell r="S17">
            <v>1.680672268907563E-2</v>
          </cell>
          <cell r="T17">
            <v>12</v>
          </cell>
          <cell r="U17">
            <v>7.0999999999999994E-2</v>
          </cell>
        </row>
        <row r="18">
          <cell r="A18" t="str">
            <v>Telefonía Celular</v>
          </cell>
          <cell r="B18">
            <v>160</v>
          </cell>
          <cell r="C18">
            <v>0.4</v>
          </cell>
          <cell r="D18">
            <v>152</v>
          </cell>
          <cell r="E18">
            <v>0.41192411924119243</v>
          </cell>
          <cell r="F18">
            <v>174</v>
          </cell>
          <cell r="G18">
            <v>0.40654205607476634</v>
          </cell>
          <cell r="H18">
            <v>261</v>
          </cell>
          <cell r="I18">
            <v>0.67792207792207793</v>
          </cell>
          <cell r="J18">
            <v>169</v>
          </cell>
          <cell r="K18">
            <v>0.40430622009569378</v>
          </cell>
          <cell r="L18">
            <v>151</v>
          </cell>
          <cell r="M18">
            <v>0.43142857142857144</v>
          </cell>
          <cell r="N18">
            <v>94</v>
          </cell>
          <cell r="O18">
            <v>0.36575875486381321</v>
          </cell>
          <cell r="P18">
            <v>99</v>
          </cell>
          <cell r="Q18">
            <v>0.36</v>
          </cell>
          <cell r="R18">
            <v>140</v>
          </cell>
          <cell r="S18">
            <v>0.39215686274509803</v>
          </cell>
          <cell r="T18">
            <v>130</v>
          </cell>
          <cell r="U18">
            <v>3.3700000000000001E-2</v>
          </cell>
        </row>
        <row r="19">
          <cell r="A19" t="str">
            <v>Total general</v>
          </cell>
          <cell r="B19">
            <v>400</v>
          </cell>
          <cell r="C19">
            <v>1</v>
          </cell>
          <cell r="D19">
            <v>369</v>
          </cell>
          <cell r="E19">
            <v>1</v>
          </cell>
          <cell r="F19">
            <v>428</v>
          </cell>
          <cell r="G19">
            <v>1</v>
          </cell>
          <cell r="H19">
            <v>385</v>
          </cell>
          <cell r="I19">
            <v>1</v>
          </cell>
          <cell r="J19">
            <v>418</v>
          </cell>
          <cell r="K19">
            <v>1</v>
          </cell>
          <cell r="L19">
            <v>350</v>
          </cell>
          <cell r="M19">
            <v>1</v>
          </cell>
          <cell r="N19">
            <v>257</v>
          </cell>
          <cell r="O19">
            <v>1</v>
          </cell>
          <cell r="P19">
            <v>275</v>
          </cell>
          <cell r="Q19">
            <v>1</v>
          </cell>
          <cell r="R19">
            <v>357</v>
          </cell>
          <cell r="S19">
            <v>1</v>
          </cell>
          <cell r="T19">
            <v>353</v>
          </cell>
          <cell r="U19">
            <v>0.99996005665722365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53">
          <cell r="B53" t="str">
            <v>Enero 2023</v>
          </cell>
          <cell r="D53" t="str">
            <v>Febrero 2023</v>
          </cell>
          <cell r="F53" t="str">
            <v>Marzo 2023</v>
          </cell>
          <cell r="H53" t="str">
            <v>Abril 2023</v>
          </cell>
          <cell r="J53" t="str">
            <v>Mayo 2023</v>
          </cell>
          <cell r="L53" t="str">
            <v>Junio 2023</v>
          </cell>
          <cell r="N53" t="str">
            <v>Julio 2023</v>
          </cell>
          <cell r="P53" t="str">
            <v>Agosto 2023</v>
          </cell>
          <cell r="R53" t="str">
            <v>Septiembre 2023</v>
          </cell>
          <cell r="T53" t="str">
            <v>Octubre 2023</v>
          </cell>
          <cell r="V53" t="str">
            <v>Noviembre 2023</v>
          </cell>
          <cell r="X53" t="str">
            <v>Diciembre 2023</v>
          </cell>
        </row>
        <row r="54">
          <cell r="B54" t="str">
            <v>Cantidad</v>
          </cell>
          <cell r="C54" t="str">
            <v>%</v>
          </cell>
          <cell r="D54" t="str">
            <v>Cantidad</v>
          </cell>
          <cell r="E54" t="str">
            <v>%</v>
          </cell>
          <cell r="F54" t="str">
            <v>Cantidad</v>
          </cell>
          <cell r="G54" t="str">
            <v>%</v>
          </cell>
          <cell r="H54" t="str">
            <v>Cantidad</v>
          </cell>
          <cell r="I54" t="str">
            <v>%</v>
          </cell>
          <cell r="J54" t="str">
            <v>Cantidad</v>
          </cell>
          <cell r="K54" t="str">
            <v>%</v>
          </cell>
          <cell r="L54" t="str">
            <v>Cantidad</v>
          </cell>
          <cell r="M54" t="str">
            <v>%</v>
          </cell>
          <cell r="N54" t="str">
            <v>Cantidad</v>
          </cell>
          <cell r="O54" t="str">
            <v>%</v>
          </cell>
          <cell r="P54" t="str">
            <v>Cantidad</v>
          </cell>
          <cell r="Q54" t="str">
            <v>%</v>
          </cell>
          <cell r="R54" t="str">
            <v>Cantidad</v>
          </cell>
          <cell r="S54" t="str">
            <v>%</v>
          </cell>
          <cell r="T54" t="str">
            <v>Cantidad</v>
          </cell>
          <cell r="U54" t="str">
            <v>%</v>
          </cell>
          <cell r="V54" t="str">
            <v>Cantidad</v>
          </cell>
          <cell r="W54" t="str">
            <v>%</v>
          </cell>
          <cell r="X54" t="str">
            <v>Cantidad</v>
          </cell>
          <cell r="Y54" t="str">
            <v>%</v>
          </cell>
        </row>
        <row r="55">
          <cell r="A55" t="str">
            <v>Claro - Conecel S.A.</v>
          </cell>
          <cell r="B55">
            <v>63</v>
          </cell>
          <cell r="C55">
            <v>0.37058823529411766</v>
          </cell>
          <cell r="D55">
            <v>63</v>
          </cell>
          <cell r="E55">
            <v>0.40384615384615385</v>
          </cell>
          <cell r="F55">
            <v>75</v>
          </cell>
          <cell r="G55">
            <v>0.43103448275862066</v>
          </cell>
          <cell r="H55">
            <v>103</v>
          </cell>
          <cell r="I55">
            <v>0.3946360153256705</v>
          </cell>
          <cell r="J55">
            <v>75</v>
          </cell>
          <cell r="K55">
            <v>0.4437869822485207</v>
          </cell>
          <cell r="L55">
            <v>57</v>
          </cell>
          <cell r="M55">
            <v>0.37748344370860926</v>
          </cell>
          <cell r="N55">
            <v>35</v>
          </cell>
          <cell r="O55">
            <v>0.37234042553191488</v>
          </cell>
          <cell r="P55">
            <v>45</v>
          </cell>
          <cell r="Q55">
            <v>0.45454545454545453</v>
          </cell>
          <cell r="R55">
            <v>57</v>
          </cell>
          <cell r="S55">
            <v>0.40714285714285714</v>
          </cell>
          <cell r="T55">
            <v>43</v>
          </cell>
          <cell r="U55">
            <v>0.33100000000000002</v>
          </cell>
        </row>
        <row r="56">
          <cell r="A56" t="str">
            <v>Cnt Ep</v>
          </cell>
          <cell r="B56">
            <v>12</v>
          </cell>
          <cell r="C56">
            <v>7.0588235294117646E-2</v>
          </cell>
          <cell r="D56">
            <v>13</v>
          </cell>
          <cell r="E56">
            <v>8.3333333333333329E-2</v>
          </cell>
          <cell r="F56">
            <v>9</v>
          </cell>
          <cell r="G56">
            <v>5.1724137931034482E-2</v>
          </cell>
          <cell r="H56">
            <v>85</v>
          </cell>
          <cell r="I56">
            <v>0.32567049808429116</v>
          </cell>
          <cell r="J56">
            <v>12</v>
          </cell>
          <cell r="K56">
            <v>7.1005917159763315E-2</v>
          </cell>
          <cell r="L56">
            <v>19</v>
          </cell>
          <cell r="M56">
            <v>0.12582781456953643</v>
          </cell>
          <cell r="N56">
            <v>16</v>
          </cell>
          <cell r="O56">
            <v>0.1702127659574468</v>
          </cell>
          <cell r="P56">
            <v>5</v>
          </cell>
          <cell r="Q56">
            <v>5.0505050505050504E-2</v>
          </cell>
          <cell r="R56">
            <v>21</v>
          </cell>
          <cell r="S56">
            <v>0.15</v>
          </cell>
          <cell r="T56">
            <v>14</v>
          </cell>
          <cell r="U56">
            <v>0.1077</v>
          </cell>
        </row>
        <row r="57">
          <cell r="A57" t="str">
            <v>Movistar - Otecel S.A.</v>
          </cell>
          <cell r="B57">
            <v>95</v>
          </cell>
          <cell r="C57">
            <v>0.55882352941176472</v>
          </cell>
          <cell r="D57">
            <v>73</v>
          </cell>
          <cell r="E57">
            <v>0.46794871794871795</v>
          </cell>
          <cell r="F57">
            <v>90</v>
          </cell>
          <cell r="G57">
            <v>0.51724137931034486</v>
          </cell>
          <cell r="H57">
            <v>68</v>
          </cell>
          <cell r="I57">
            <v>0.26053639846743293</v>
          </cell>
          <cell r="J57">
            <v>78</v>
          </cell>
          <cell r="K57">
            <v>0.46153846153846156</v>
          </cell>
          <cell r="L57">
            <v>71</v>
          </cell>
          <cell r="M57">
            <v>0.47019867549668876</v>
          </cell>
          <cell r="N57">
            <v>43</v>
          </cell>
          <cell r="O57">
            <v>0.45744680851063829</v>
          </cell>
          <cell r="P57">
            <v>45</v>
          </cell>
          <cell r="Q57">
            <v>0.45454545454545453</v>
          </cell>
          <cell r="R57">
            <v>61</v>
          </cell>
          <cell r="S57">
            <v>0.43571428571428572</v>
          </cell>
          <cell r="T57">
            <v>71</v>
          </cell>
          <cell r="U57">
            <v>0.54620000000000002</v>
          </cell>
        </row>
        <row r="59">
          <cell r="A59" t="str">
            <v>Total general</v>
          </cell>
          <cell r="B59">
            <v>170</v>
          </cell>
          <cell r="C59">
            <v>1</v>
          </cell>
          <cell r="D59">
            <v>156</v>
          </cell>
          <cell r="E59">
            <v>0.99999999999999989</v>
          </cell>
          <cell r="F59">
            <v>174</v>
          </cell>
          <cell r="G59">
            <v>1</v>
          </cell>
          <cell r="H59">
            <v>261</v>
          </cell>
          <cell r="I59">
            <v>1</v>
          </cell>
          <cell r="J59">
            <v>169</v>
          </cell>
          <cell r="K59">
            <v>1</v>
          </cell>
          <cell r="L59">
            <v>151</v>
          </cell>
          <cell r="M59">
            <v>0.97350993377483452</v>
          </cell>
          <cell r="N59">
            <v>94</v>
          </cell>
          <cell r="O59">
            <v>1</v>
          </cell>
          <cell r="P59">
            <v>99</v>
          </cell>
          <cell r="Q59">
            <v>1</v>
          </cell>
          <cell r="R59">
            <v>140</v>
          </cell>
          <cell r="S59">
            <v>1</v>
          </cell>
          <cell r="T59">
            <v>130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83">
          <cell r="A83" t="str">
            <v>Cable Unión</v>
          </cell>
          <cell r="N83">
            <v>16</v>
          </cell>
          <cell r="O83">
            <v>4.4543429844097994E-3</v>
          </cell>
        </row>
        <row r="84">
          <cell r="A84" t="str">
            <v>Claro - Conecel S.A.</v>
          </cell>
          <cell r="N84">
            <v>1054</v>
          </cell>
          <cell r="O84">
            <v>0.29342984409799555</v>
          </cell>
        </row>
        <row r="85">
          <cell r="A85" t="str">
            <v>Cnt Ep</v>
          </cell>
          <cell r="N85">
            <v>707</v>
          </cell>
          <cell r="O85">
            <v>0.19682628062360802</v>
          </cell>
        </row>
        <row r="86">
          <cell r="A86" t="str">
            <v>Direct Tv</v>
          </cell>
          <cell r="N86">
            <v>16</v>
          </cell>
          <cell r="O86">
            <v>4.4543429844097994E-3</v>
          </cell>
        </row>
        <row r="87">
          <cell r="A87" t="str">
            <v>Etapa Ep</v>
          </cell>
          <cell r="N87">
            <v>7</v>
          </cell>
          <cell r="O87">
            <v>1.9487750556792874E-3</v>
          </cell>
        </row>
        <row r="88">
          <cell r="A88" t="str">
            <v>Grupo Tv Cable</v>
          </cell>
          <cell r="N88">
            <v>373</v>
          </cell>
          <cell r="O88">
            <v>0.10384187082405345</v>
          </cell>
        </row>
        <row r="89">
          <cell r="A89" t="str">
            <v>Hughes Ecuador</v>
          </cell>
          <cell r="N89">
            <v>1</v>
          </cell>
          <cell r="O89">
            <v>2.7839643652561246E-4</v>
          </cell>
        </row>
        <row r="90">
          <cell r="A90" t="str">
            <v>Iplanet - Fibramax</v>
          </cell>
          <cell r="N90">
            <v>90</v>
          </cell>
          <cell r="O90">
            <v>2.5055679287305122E-2</v>
          </cell>
        </row>
        <row r="91">
          <cell r="A91" t="str">
            <v>Megadatos - Netlife</v>
          </cell>
          <cell r="N91">
            <v>256</v>
          </cell>
          <cell r="O91">
            <v>7.126948775055679E-2</v>
          </cell>
        </row>
        <row r="92">
          <cell r="A92" t="str">
            <v>Movistar - Otecel S.A.</v>
          </cell>
          <cell r="N92">
            <v>701</v>
          </cell>
          <cell r="O92">
            <v>0.19515590200445435</v>
          </cell>
        </row>
        <row r="93">
          <cell r="A93" t="str">
            <v>Tuenti</v>
          </cell>
          <cell r="N93">
            <v>28</v>
          </cell>
          <cell r="O93">
            <v>7.7951002227171495E-3</v>
          </cell>
        </row>
        <row r="94">
          <cell r="A94" t="str">
            <v>Otros Operadores</v>
          </cell>
          <cell r="N94">
            <v>237</v>
          </cell>
          <cell r="O94">
            <v>6.597995545657015E-2</v>
          </cell>
        </row>
        <row r="95">
          <cell r="A95" t="str">
            <v>Puntonet</v>
          </cell>
          <cell r="N95">
            <v>106</v>
          </cell>
          <cell r="O95">
            <v>2.9510022271714922E-2</v>
          </cell>
        </row>
        <row r="96">
          <cell r="A96" t="str">
            <v>Univisa - Teccial</v>
          </cell>
          <cell r="N96">
            <v>0</v>
          </cell>
          <cell r="O96">
            <v>0</v>
          </cell>
        </row>
        <row r="97">
          <cell r="A97" t="str">
            <v>Total general</v>
          </cell>
          <cell r="N97">
            <v>3592</v>
          </cell>
          <cell r="O97">
            <v>0.99999999999999989</v>
          </cell>
        </row>
        <row r="101">
          <cell r="B101" t="str">
            <v>ENE</v>
          </cell>
          <cell r="C101" t="str">
            <v>FEB</v>
          </cell>
          <cell r="D101" t="str">
            <v>MAR</v>
          </cell>
          <cell r="E101" t="str">
            <v>ABR</v>
          </cell>
          <cell r="F101" t="str">
            <v>MAY</v>
          </cell>
          <cell r="G101" t="str">
            <v>JUN</v>
          </cell>
          <cell r="H101" t="str">
            <v>JUL</v>
          </cell>
          <cell r="I101" t="str">
            <v>AGO</v>
          </cell>
          <cell r="J101" t="str">
            <v>SEP</v>
          </cell>
          <cell r="K101" t="str">
            <v>OCT</v>
          </cell>
          <cell r="L101" t="str">
            <v>NOV</v>
          </cell>
          <cell r="M101" t="str">
            <v>DIC</v>
          </cell>
        </row>
        <row r="102">
          <cell r="A102" t="str">
            <v>Información de Telecomunicaciones</v>
          </cell>
          <cell r="B102">
            <v>7</v>
          </cell>
          <cell r="C102">
            <v>16</v>
          </cell>
          <cell r="D102">
            <v>15</v>
          </cell>
          <cell r="E102">
            <v>17</v>
          </cell>
          <cell r="F102">
            <v>21</v>
          </cell>
          <cell r="G102">
            <v>16</v>
          </cell>
          <cell r="H102">
            <v>11</v>
          </cell>
          <cell r="I102">
            <v>14</v>
          </cell>
          <cell r="J102">
            <v>14</v>
          </cell>
          <cell r="K102">
            <v>14</v>
          </cell>
          <cell r="N102">
            <v>145</v>
          </cell>
          <cell r="O102">
            <v>4.0367483296213806E-2</v>
          </cell>
        </row>
        <row r="109">
          <cell r="A109" t="str">
            <v>Servicio Acceso a Internet</v>
          </cell>
          <cell r="B109">
            <v>162</v>
          </cell>
          <cell r="C109">
            <v>158</v>
          </cell>
          <cell r="D109">
            <v>181</v>
          </cell>
          <cell r="E109">
            <v>100</v>
          </cell>
          <cell r="F109">
            <v>173</v>
          </cell>
          <cell r="G109">
            <v>138</v>
          </cell>
          <cell r="H109">
            <v>113</v>
          </cell>
          <cell r="I109">
            <v>126</v>
          </cell>
          <cell r="J109">
            <v>162</v>
          </cell>
          <cell r="K109">
            <v>154</v>
          </cell>
          <cell r="N109">
            <v>1467</v>
          </cell>
          <cell r="O109">
            <v>0.40840757238307351</v>
          </cell>
        </row>
        <row r="118">
          <cell r="A118" t="str">
            <v>Servicio de Telefonía Fija</v>
          </cell>
          <cell r="B118">
            <v>45</v>
          </cell>
          <cell r="C118">
            <v>30</v>
          </cell>
          <cell r="D118">
            <v>49</v>
          </cell>
          <cell r="E118">
            <v>2</v>
          </cell>
          <cell r="F118">
            <v>42</v>
          </cell>
          <cell r="G118">
            <v>35</v>
          </cell>
          <cell r="H118">
            <v>24</v>
          </cell>
          <cell r="I118">
            <v>27</v>
          </cell>
          <cell r="J118">
            <v>35</v>
          </cell>
          <cell r="K118">
            <v>43</v>
          </cell>
          <cell r="N118">
            <v>332</v>
          </cell>
          <cell r="O118">
            <v>9.2427616926503336E-2</v>
          </cell>
        </row>
        <row r="123">
          <cell r="A123" t="str">
            <v>Servicio de Televisión Pagada</v>
          </cell>
          <cell r="B123">
            <v>16</v>
          </cell>
          <cell r="C123">
            <v>9</v>
          </cell>
          <cell r="D123">
            <v>8</v>
          </cell>
          <cell r="E123">
            <v>5</v>
          </cell>
          <cell r="F123">
            <v>13</v>
          </cell>
          <cell r="G123">
            <v>10</v>
          </cell>
          <cell r="H123">
            <v>15</v>
          </cell>
          <cell r="I123">
            <v>9</v>
          </cell>
          <cell r="J123">
            <v>6</v>
          </cell>
          <cell r="K123">
            <v>12</v>
          </cell>
          <cell r="N123">
            <v>103</v>
          </cell>
          <cell r="O123">
            <v>2.8674832962138085E-2</v>
          </cell>
        </row>
        <row r="131">
          <cell r="A131" t="str">
            <v>Telefonía Celular</v>
          </cell>
          <cell r="B131">
            <v>170</v>
          </cell>
          <cell r="C131">
            <v>156</v>
          </cell>
          <cell r="D131">
            <v>175</v>
          </cell>
          <cell r="E131">
            <v>261</v>
          </cell>
          <cell r="F131">
            <v>169</v>
          </cell>
          <cell r="G131">
            <v>151</v>
          </cell>
          <cell r="H131">
            <v>94</v>
          </cell>
          <cell r="I131">
            <v>99</v>
          </cell>
          <cell r="J131">
            <v>140</v>
          </cell>
          <cell r="K131">
            <v>130</v>
          </cell>
          <cell r="N131">
            <v>1545</v>
          </cell>
          <cell r="O131">
            <v>0.43012249443207129</v>
          </cell>
        </row>
        <row r="136">
          <cell r="A136" t="str">
            <v>Televisión Abierta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N136">
            <v>0</v>
          </cell>
          <cell r="O13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21" t="s">
        <v>124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18" customHeight="1" x14ac:dyDescent="0.25">
      <c r="A2" s="122" t="s">
        <v>29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x14ac:dyDescent="0.25">
      <c r="A3" s="124" t="s">
        <v>125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x14ac:dyDescent="0.25">
      <c r="A4" s="124" t="s">
        <v>126</v>
      </c>
      <c r="B4" s="125"/>
      <c r="C4" s="125"/>
      <c r="D4" s="125"/>
      <c r="E4" s="125"/>
      <c r="F4" s="125"/>
      <c r="G4" s="125"/>
      <c r="H4" s="125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22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151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23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32" t="s">
        <v>24</v>
      </c>
      <c r="B10" s="133"/>
      <c r="C10" s="133"/>
      <c r="D10" s="133"/>
      <c r="E10" s="133"/>
      <c r="F10" s="133"/>
      <c r="G10" s="134" t="s">
        <v>25</v>
      </c>
      <c r="H10" s="134"/>
      <c r="I10" s="134"/>
      <c r="J10" s="134"/>
      <c r="K10" s="134"/>
      <c r="L10" s="134"/>
      <c r="M10" s="135"/>
    </row>
    <row r="11" spans="1:13" x14ac:dyDescent="0.25">
      <c r="A11" s="136"/>
      <c r="B11" s="137"/>
      <c r="C11" s="137"/>
      <c r="D11" s="137"/>
      <c r="E11" s="137"/>
      <c r="F11" s="137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26" t="s">
        <v>26</v>
      </c>
      <c r="B12" s="127"/>
      <c r="C12" s="127"/>
      <c r="D12" s="127"/>
      <c r="E12" s="127"/>
      <c r="F12" s="128"/>
      <c r="G12" s="129" t="s">
        <v>27</v>
      </c>
      <c r="H12" s="130"/>
      <c r="I12" s="130"/>
      <c r="J12" s="130"/>
      <c r="K12" s="130"/>
      <c r="L12" s="130"/>
      <c r="M12" s="131"/>
    </row>
    <row r="13" spans="1:13" ht="15" customHeight="1" x14ac:dyDescent="0.25">
      <c r="A13" s="126" t="s">
        <v>28</v>
      </c>
      <c r="B13" s="127"/>
      <c r="C13" s="127"/>
      <c r="D13" s="127"/>
      <c r="E13" s="127"/>
      <c r="F13" s="128"/>
      <c r="G13" s="129" t="s">
        <v>123</v>
      </c>
      <c r="H13" s="130"/>
      <c r="I13" s="130"/>
      <c r="J13" s="130"/>
      <c r="K13" s="130"/>
      <c r="L13" s="130"/>
      <c r="M13" s="131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9"/>
  <sheetViews>
    <sheetView topLeftCell="F102" zoomScale="70" zoomScaleNormal="70" workbookViewId="0">
      <selection activeCell="I238" sqref="I238"/>
    </sheetView>
  </sheetViews>
  <sheetFormatPr baseColWidth="10" defaultRowHeight="15" x14ac:dyDescent="0.25"/>
  <cols>
    <col min="1" max="1" width="2.85546875" customWidth="1"/>
    <col min="2" max="2" width="44.14062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36.140625" customWidth="1"/>
    <col min="12" max="12" width="24.7109375" customWidth="1"/>
    <col min="13" max="13" width="20.140625" customWidth="1"/>
    <col min="14" max="14" width="21.28515625" customWidth="1"/>
    <col min="15" max="15" width="19.42578125" customWidth="1"/>
    <col min="16" max="18" width="15.5703125" customWidth="1"/>
    <col min="19" max="19" width="17.42578125" customWidth="1"/>
    <col min="20" max="20" width="23.85546875" customWidth="1"/>
  </cols>
  <sheetData>
    <row r="1" spans="2:20" ht="23.25" x14ac:dyDescent="0.35">
      <c r="B1" s="138" t="s">
        <v>124</v>
      </c>
      <c r="C1" s="138"/>
      <c r="D1" s="138"/>
      <c r="E1" s="8"/>
      <c r="F1" s="8"/>
      <c r="G1" s="8"/>
      <c r="H1" s="8"/>
      <c r="I1" s="8"/>
      <c r="J1" s="8"/>
      <c r="K1" s="8"/>
    </row>
    <row r="2" spans="2:20" ht="18" x14ac:dyDescent="0.25">
      <c r="B2" s="7" t="s">
        <v>29</v>
      </c>
      <c r="C2" s="10"/>
      <c r="D2" s="7"/>
      <c r="E2" s="8"/>
      <c r="F2" s="8"/>
      <c r="G2" s="8"/>
      <c r="H2" s="8"/>
      <c r="I2" s="8"/>
      <c r="J2" s="8"/>
      <c r="K2" s="8"/>
    </row>
    <row r="3" spans="2:20" x14ac:dyDescent="0.25">
      <c r="B3" s="10" t="s">
        <v>139</v>
      </c>
      <c r="C3" s="10"/>
      <c r="D3" s="10"/>
      <c r="E3" s="8"/>
      <c r="F3" s="8"/>
      <c r="G3" s="8"/>
      <c r="H3" s="8"/>
      <c r="I3" s="8"/>
      <c r="J3" s="8"/>
      <c r="K3" s="8"/>
      <c r="Q3" s="2"/>
      <c r="R3" s="3"/>
      <c r="S3" s="2"/>
      <c r="T3" s="3"/>
    </row>
    <row r="4" spans="2:20" x14ac:dyDescent="0.25">
      <c r="B4" s="10" t="s">
        <v>30</v>
      </c>
      <c r="C4" s="8"/>
      <c r="D4" s="10"/>
      <c r="E4" s="8"/>
      <c r="F4" s="8"/>
      <c r="G4" s="8"/>
      <c r="H4" s="8"/>
      <c r="I4" s="8"/>
      <c r="J4" s="8"/>
      <c r="K4" s="8"/>
      <c r="Q4" s="2"/>
      <c r="R4" s="3"/>
      <c r="S4" s="2"/>
      <c r="T4" s="3"/>
    </row>
    <row r="5" spans="2:20" x14ac:dyDescent="0.25">
      <c r="B5" s="9" t="s">
        <v>31</v>
      </c>
      <c r="C5" s="8"/>
      <c r="D5" s="8"/>
      <c r="E5" s="8"/>
      <c r="F5" s="8"/>
      <c r="G5" s="8"/>
      <c r="H5" s="8"/>
      <c r="I5" s="8"/>
      <c r="J5" s="8"/>
      <c r="K5" s="8"/>
      <c r="Q5" s="2"/>
      <c r="R5" s="3"/>
      <c r="S5" s="2"/>
      <c r="T5" s="3"/>
    </row>
    <row r="6" spans="2:20" x14ac:dyDescent="0.25">
      <c r="Q6" s="2"/>
      <c r="R6" s="3"/>
      <c r="S6" s="2"/>
      <c r="T6" s="3"/>
    </row>
    <row r="7" spans="2:20" ht="21" x14ac:dyDescent="0.25">
      <c r="B7" s="29" t="s">
        <v>32</v>
      </c>
      <c r="C7" s="30"/>
      <c r="D7" s="30"/>
      <c r="E7" s="30"/>
      <c r="F7" s="30"/>
      <c r="G7" s="30"/>
      <c r="H7" s="30"/>
      <c r="I7" s="30"/>
      <c r="J7" s="30"/>
      <c r="Q7" s="2"/>
      <c r="R7" s="3"/>
      <c r="S7" s="2"/>
      <c r="T7" s="3"/>
    </row>
    <row r="9" spans="2:20" ht="18.75" x14ac:dyDescent="0.25">
      <c r="B9" s="139" t="s">
        <v>33</v>
      </c>
      <c r="C9" s="140"/>
      <c r="D9" s="141"/>
    </row>
    <row r="10" spans="2:20" x14ac:dyDescent="0.25">
      <c r="B10" s="31" t="s">
        <v>34</v>
      </c>
      <c r="C10" s="31" t="s">
        <v>35</v>
      </c>
      <c r="D10" s="31" t="s">
        <v>36</v>
      </c>
    </row>
    <row r="11" spans="2:20" x14ac:dyDescent="0.25">
      <c r="B11" s="32" t="s">
        <v>15</v>
      </c>
      <c r="C11" s="33">
        <v>14</v>
      </c>
      <c r="D11" s="34">
        <f t="shared" ref="D11:D16" si="0">C11/$C$17</f>
        <v>3.9660056657223795E-2</v>
      </c>
    </row>
    <row r="12" spans="2:20" x14ac:dyDescent="0.25">
      <c r="B12" s="32" t="s">
        <v>91</v>
      </c>
      <c r="C12" s="83">
        <v>0</v>
      </c>
      <c r="D12" s="34">
        <f t="shared" si="0"/>
        <v>0</v>
      </c>
    </row>
    <row r="13" spans="2:20" x14ac:dyDescent="0.25">
      <c r="B13" s="32" t="s">
        <v>3</v>
      </c>
      <c r="C13" s="33">
        <v>172</v>
      </c>
      <c r="D13" s="34">
        <f t="shared" si="0"/>
        <v>0.48725212464589235</v>
      </c>
    </row>
    <row r="14" spans="2:20" x14ac:dyDescent="0.25">
      <c r="B14" s="32" t="s">
        <v>8</v>
      </c>
      <c r="C14" s="33">
        <v>25</v>
      </c>
      <c r="D14" s="34">
        <f t="shared" si="0"/>
        <v>7.0821529745042494E-2</v>
      </c>
    </row>
    <row r="15" spans="2:20" x14ac:dyDescent="0.25">
      <c r="B15" s="32" t="s">
        <v>11</v>
      </c>
      <c r="C15" s="33">
        <v>12</v>
      </c>
      <c r="D15" s="34">
        <f t="shared" si="0"/>
        <v>3.39943342776204E-2</v>
      </c>
    </row>
    <row r="16" spans="2:20" x14ac:dyDescent="0.25">
      <c r="B16" s="32" t="s">
        <v>101</v>
      </c>
      <c r="C16" s="33">
        <v>130</v>
      </c>
      <c r="D16" s="34">
        <f t="shared" si="0"/>
        <v>0.36827195467422097</v>
      </c>
    </row>
    <row r="17" spans="2:21" x14ac:dyDescent="0.25">
      <c r="B17" s="31" t="s">
        <v>21</v>
      </c>
      <c r="C17" s="31">
        <f>SUM(C11:C16)</f>
        <v>353</v>
      </c>
      <c r="D17" s="35">
        <f>SUM(D11:D16)</f>
        <v>1</v>
      </c>
    </row>
    <row r="20" spans="2:21" x14ac:dyDescent="0.25">
      <c r="B20" s="1"/>
    </row>
    <row r="22" spans="2:21" x14ac:dyDescent="0.25">
      <c r="T22" s="2"/>
      <c r="U22" s="3"/>
    </row>
    <row r="23" spans="2:21" x14ac:dyDescent="0.25">
      <c r="T23" s="2"/>
      <c r="U23" s="3"/>
    </row>
    <row r="24" spans="2:21" x14ac:dyDescent="0.25">
      <c r="T24" s="2"/>
      <c r="U24" s="3"/>
    </row>
    <row r="25" spans="2:21" x14ac:dyDescent="0.25">
      <c r="T25" s="2"/>
      <c r="U25" s="3"/>
    </row>
    <row r="26" spans="2:21" x14ac:dyDescent="0.25">
      <c r="T26" s="2"/>
      <c r="U26" s="3"/>
    </row>
    <row r="38" spans="2:10" ht="18.75" x14ac:dyDescent="0.3">
      <c r="B38" s="36" t="s">
        <v>97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39" t="s">
        <v>37</v>
      </c>
      <c r="C40" s="140"/>
      <c r="D40" s="141"/>
      <c r="F40" s="142" t="s">
        <v>92</v>
      </c>
      <c r="G40" s="142"/>
      <c r="H40" s="142"/>
    </row>
    <row r="41" spans="2:10" x14ac:dyDescent="0.25">
      <c r="B41" s="31" t="s">
        <v>38</v>
      </c>
      <c r="C41" s="31" t="s">
        <v>35</v>
      </c>
      <c r="D41" s="31" t="s">
        <v>36</v>
      </c>
      <c r="F41" s="70" t="s">
        <v>93</v>
      </c>
      <c r="G41" s="70" t="s">
        <v>35</v>
      </c>
      <c r="H41" s="70" t="s">
        <v>36</v>
      </c>
    </row>
    <row r="42" spans="2:10" x14ac:dyDescent="0.25">
      <c r="B42" s="38" t="s">
        <v>14</v>
      </c>
      <c r="C42" s="39">
        <v>43</v>
      </c>
      <c r="D42" s="34">
        <f>C42/$C$46</f>
        <v>0.33076923076923076</v>
      </c>
      <c r="F42" s="64" t="s">
        <v>14</v>
      </c>
      <c r="G42" s="33">
        <v>80</v>
      </c>
      <c r="H42" s="34">
        <f t="shared" ref="H42:H50" si="1">G42/$G$51</f>
        <v>0.3125</v>
      </c>
    </row>
    <row r="43" spans="2:10" ht="15" customHeight="1" x14ac:dyDescent="0.25">
      <c r="B43" s="38" t="s">
        <v>9</v>
      </c>
      <c r="C43" s="39">
        <v>14</v>
      </c>
      <c r="D43" s="34">
        <f>C43/$C$46</f>
        <v>0.1076923076923077</v>
      </c>
      <c r="F43" s="64" t="s">
        <v>9</v>
      </c>
      <c r="G43" s="33">
        <v>78</v>
      </c>
      <c r="H43" s="34">
        <f t="shared" si="1"/>
        <v>0.3046875</v>
      </c>
    </row>
    <row r="44" spans="2:10" x14ac:dyDescent="0.25">
      <c r="B44" s="38" t="s">
        <v>7</v>
      </c>
      <c r="C44" s="39">
        <v>71</v>
      </c>
      <c r="D44" s="34">
        <f>C44/$C$46</f>
        <v>0.5461538461538461</v>
      </c>
      <c r="F44" s="92" t="s">
        <v>98</v>
      </c>
      <c r="G44" s="80">
        <v>2</v>
      </c>
      <c r="H44" s="34">
        <f t="shared" si="1"/>
        <v>7.8125E-3</v>
      </c>
    </row>
    <row r="45" spans="2:10" x14ac:dyDescent="0.25">
      <c r="B45" s="38" t="s">
        <v>104</v>
      </c>
      <c r="C45" s="39">
        <v>2</v>
      </c>
      <c r="D45" s="34">
        <f>C45/$C$46</f>
        <v>1.5384615384615385E-2</v>
      </c>
      <c r="F45" s="64" t="s">
        <v>74</v>
      </c>
      <c r="G45" s="33">
        <v>0</v>
      </c>
      <c r="H45" s="34">
        <f t="shared" si="1"/>
        <v>0</v>
      </c>
    </row>
    <row r="46" spans="2:10" x14ac:dyDescent="0.25">
      <c r="B46" s="41" t="s">
        <v>21</v>
      </c>
      <c r="C46" s="31">
        <f>SUM(C42:C45)</f>
        <v>130</v>
      </c>
      <c r="D46" s="35">
        <f>SUM(D42:D45)</f>
        <v>1</v>
      </c>
      <c r="F46" s="64" t="s">
        <v>12</v>
      </c>
      <c r="G46" s="33">
        <v>31</v>
      </c>
      <c r="H46" s="34">
        <f t="shared" si="1"/>
        <v>0.12109375</v>
      </c>
    </row>
    <row r="47" spans="2:10" x14ac:dyDescent="0.25">
      <c r="F47" s="64" t="s">
        <v>13</v>
      </c>
      <c r="G47" s="33">
        <v>11</v>
      </c>
      <c r="H47" s="34">
        <f t="shared" si="1"/>
        <v>4.296875E-2</v>
      </c>
    </row>
    <row r="48" spans="2:10" x14ac:dyDescent="0.25">
      <c r="F48" s="64" t="s">
        <v>4</v>
      </c>
      <c r="G48" s="33">
        <v>29</v>
      </c>
      <c r="H48" s="34">
        <f t="shared" si="1"/>
        <v>0.11328125</v>
      </c>
    </row>
    <row r="49" spans="6:8" x14ac:dyDescent="0.25">
      <c r="F49" s="64" t="s">
        <v>16</v>
      </c>
      <c r="G49" s="33">
        <v>14</v>
      </c>
      <c r="H49" s="34">
        <f t="shared" si="1"/>
        <v>5.46875E-2</v>
      </c>
    </row>
    <row r="50" spans="6:8" x14ac:dyDescent="0.25">
      <c r="F50" s="64" t="s">
        <v>18</v>
      </c>
      <c r="G50" s="33">
        <v>11</v>
      </c>
      <c r="H50" s="34">
        <f t="shared" si="1"/>
        <v>4.296875E-2</v>
      </c>
    </row>
    <row r="51" spans="6:8" x14ac:dyDescent="0.25">
      <c r="F51" s="71" t="s">
        <v>21</v>
      </c>
      <c r="G51" s="70">
        <f>SUM(G42:G50)</f>
        <v>256</v>
      </c>
      <c r="H51" s="35">
        <f>SUM(H42:H50)</f>
        <v>1</v>
      </c>
    </row>
    <row r="70" spans="2:6" ht="22.5" customHeight="1" x14ac:dyDescent="0.25">
      <c r="B70" s="87" t="s">
        <v>0</v>
      </c>
      <c r="C70" s="87" t="s">
        <v>99</v>
      </c>
      <c r="E70" s="91" t="s">
        <v>0</v>
      </c>
      <c r="F70" s="91" t="s">
        <v>3</v>
      </c>
    </row>
    <row r="71" spans="2:6" x14ac:dyDescent="0.25">
      <c r="B71" s="64"/>
      <c r="C71" s="64"/>
      <c r="E71" s="64"/>
      <c r="F71" s="64"/>
    </row>
    <row r="72" spans="2:6" ht="14.25" customHeight="1" x14ac:dyDescent="0.25">
      <c r="B72" s="86" t="s">
        <v>39</v>
      </c>
      <c r="C72" s="87" t="s">
        <v>35</v>
      </c>
      <c r="E72" s="90" t="s">
        <v>39</v>
      </c>
      <c r="F72" s="91" t="s">
        <v>35</v>
      </c>
    </row>
    <row r="73" spans="2:6" ht="14.25" customHeight="1" x14ac:dyDescent="0.25">
      <c r="B73" s="115" t="s">
        <v>14</v>
      </c>
      <c r="C73" s="116">
        <v>43</v>
      </c>
      <c r="D73" s="85"/>
      <c r="E73" s="115" t="s">
        <v>143</v>
      </c>
      <c r="F73" s="116">
        <v>2</v>
      </c>
    </row>
    <row r="74" spans="2:6" ht="14.25" customHeight="1" x14ac:dyDescent="0.25">
      <c r="B74" s="108" t="s">
        <v>140</v>
      </c>
      <c r="C74" s="3">
        <v>18</v>
      </c>
      <c r="D74" s="85"/>
      <c r="E74" s="108" t="s">
        <v>142</v>
      </c>
      <c r="F74" s="3">
        <v>2</v>
      </c>
    </row>
    <row r="75" spans="2:6" ht="14.25" customHeight="1" x14ac:dyDescent="0.25">
      <c r="B75" s="108" t="s">
        <v>141</v>
      </c>
      <c r="C75" s="3">
        <v>19</v>
      </c>
      <c r="D75" s="85"/>
      <c r="E75" s="115" t="s">
        <v>128</v>
      </c>
      <c r="F75" s="116">
        <v>5</v>
      </c>
    </row>
    <row r="76" spans="2:6" ht="14.25" customHeight="1" x14ac:dyDescent="0.25">
      <c r="B76" s="108" t="s">
        <v>142</v>
      </c>
      <c r="C76" s="3">
        <v>6</v>
      </c>
      <c r="D76" s="85"/>
      <c r="E76" s="108" t="s">
        <v>140</v>
      </c>
      <c r="F76" s="3">
        <v>1</v>
      </c>
    </row>
    <row r="77" spans="2:6" ht="14.25" customHeight="1" x14ac:dyDescent="0.25">
      <c r="B77" s="115" t="s">
        <v>9</v>
      </c>
      <c r="C77" s="116">
        <v>14</v>
      </c>
      <c r="D77" s="85"/>
      <c r="E77" s="108" t="s">
        <v>142</v>
      </c>
      <c r="F77" s="3">
        <v>4</v>
      </c>
    </row>
    <row r="78" spans="2:6" ht="14.25" customHeight="1" x14ac:dyDescent="0.25">
      <c r="B78" s="108" t="s">
        <v>140</v>
      </c>
      <c r="C78" s="3">
        <v>3</v>
      </c>
      <c r="D78" s="85"/>
      <c r="E78" s="115" t="s">
        <v>14</v>
      </c>
      <c r="F78" s="116">
        <v>34</v>
      </c>
    </row>
    <row r="79" spans="2:6" ht="14.25" customHeight="1" x14ac:dyDescent="0.25">
      <c r="B79" s="108" t="s">
        <v>141</v>
      </c>
      <c r="C79" s="3">
        <v>10</v>
      </c>
      <c r="D79" s="85"/>
      <c r="E79" s="108" t="s">
        <v>140</v>
      </c>
      <c r="F79" s="3">
        <v>16</v>
      </c>
    </row>
    <row r="80" spans="2:6" ht="14.25" customHeight="1" x14ac:dyDescent="0.25">
      <c r="B80" s="108" t="s">
        <v>142</v>
      </c>
      <c r="C80" s="3">
        <v>1</v>
      </c>
      <c r="D80" s="85"/>
      <c r="E80" s="108" t="s">
        <v>141</v>
      </c>
      <c r="F80" s="3">
        <v>11</v>
      </c>
    </row>
    <row r="81" spans="2:6" ht="14.25" customHeight="1" x14ac:dyDescent="0.25">
      <c r="B81" s="115" t="s">
        <v>7</v>
      </c>
      <c r="C81" s="116">
        <v>71</v>
      </c>
      <c r="D81" s="85"/>
      <c r="E81" s="108" t="s">
        <v>142</v>
      </c>
      <c r="F81" s="3">
        <v>7</v>
      </c>
    </row>
    <row r="82" spans="2:6" ht="14.25" customHeight="1" x14ac:dyDescent="0.25">
      <c r="B82" s="108" t="s">
        <v>140</v>
      </c>
      <c r="C82" s="3">
        <v>34</v>
      </c>
      <c r="D82" s="85"/>
      <c r="E82" s="115" t="s">
        <v>9</v>
      </c>
      <c r="F82" s="116">
        <v>29</v>
      </c>
    </row>
    <row r="83" spans="2:6" ht="14.25" customHeight="1" x14ac:dyDescent="0.25">
      <c r="B83" s="108" t="s">
        <v>141</v>
      </c>
      <c r="C83" s="3">
        <v>29</v>
      </c>
      <c r="D83" s="85"/>
      <c r="E83" s="108" t="s">
        <v>140</v>
      </c>
      <c r="F83" s="3">
        <v>12</v>
      </c>
    </row>
    <row r="84" spans="2:6" ht="14.25" customHeight="1" x14ac:dyDescent="0.25">
      <c r="B84" s="108" t="s">
        <v>142</v>
      </c>
      <c r="C84" s="3">
        <v>8</v>
      </c>
      <c r="D84" s="85"/>
      <c r="E84" s="108" t="s">
        <v>141</v>
      </c>
      <c r="F84" s="3">
        <v>12</v>
      </c>
    </row>
    <row r="85" spans="2:6" ht="14.25" customHeight="1" x14ac:dyDescent="0.25">
      <c r="B85" s="115" t="s">
        <v>104</v>
      </c>
      <c r="C85" s="116">
        <v>2</v>
      </c>
      <c r="D85" s="85"/>
      <c r="E85" s="108" t="s">
        <v>142</v>
      </c>
      <c r="F85" s="3">
        <v>5</v>
      </c>
    </row>
    <row r="86" spans="2:6" ht="14.25" customHeight="1" x14ac:dyDescent="0.25">
      <c r="B86" s="108" t="s">
        <v>142</v>
      </c>
      <c r="C86" s="3">
        <v>2</v>
      </c>
      <c r="D86" s="85"/>
      <c r="E86" s="115" t="s">
        <v>103</v>
      </c>
      <c r="F86" s="116">
        <v>11</v>
      </c>
    </row>
    <row r="87" spans="2:6" ht="14.25" customHeight="1" x14ac:dyDescent="0.25">
      <c r="B87" s="108"/>
      <c r="C87" s="109"/>
      <c r="D87" s="85"/>
      <c r="E87" s="108" t="s">
        <v>140</v>
      </c>
      <c r="F87" s="3">
        <v>5</v>
      </c>
    </row>
    <row r="88" spans="2:6" ht="14.25" customHeight="1" x14ac:dyDescent="0.25">
      <c r="B88" s="108"/>
      <c r="C88" s="109"/>
      <c r="D88" s="85"/>
      <c r="E88" s="108" t="s">
        <v>141</v>
      </c>
      <c r="F88" s="3">
        <v>6</v>
      </c>
    </row>
    <row r="89" spans="2:6" ht="14.25" customHeight="1" x14ac:dyDescent="0.25">
      <c r="B89" s="108"/>
      <c r="C89" s="109"/>
      <c r="D89" s="85"/>
      <c r="E89" s="115" t="s">
        <v>100</v>
      </c>
      <c r="F89" s="116">
        <v>25</v>
      </c>
    </row>
    <row r="90" spans="2:6" ht="14.25" customHeight="1" x14ac:dyDescent="0.25">
      <c r="B90" s="108"/>
      <c r="C90" s="109"/>
      <c r="D90" s="85"/>
      <c r="E90" s="108" t="s">
        <v>140</v>
      </c>
      <c r="F90" s="3">
        <v>14</v>
      </c>
    </row>
    <row r="91" spans="2:6" ht="14.25" customHeight="1" x14ac:dyDescent="0.25">
      <c r="D91" s="85"/>
      <c r="E91" s="108" t="s">
        <v>141</v>
      </c>
      <c r="F91" s="3">
        <v>6</v>
      </c>
    </row>
    <row r="92" spans="2:6" ht="14.25" customHeight="1" x14ac:dyDescent="0.25">
      <c r="B92" s="97" t="s">
        <v>0</v>
      </c>
      <c r="C92" s="107" t="s">
        <v>8</v>
      </c>
      <c r="D92" s="85"/>
      <c r="E92" s="108" t="s">
        <v>142</v>
      </c>
      <c r="F92" s="3">
        <v>5</v>
      </c>
    </row>
    <row r="93" spans="2:6" ht="14.25" customHeight="1" x14ac:dyDescent="0.25">
      <c r="B93" s="102"/>
      <c r="C93" s="102"/>
      <c r="D93" s="85"/>
      <c r="E93" s="115" t="s">
        <v>75</v>
      </c>
      <c r="F93" s="116">
        <v>2</v>
      </c>
    </row>
    <row r="94" spans="2:6" ht="14.25" customHeight="1" x14ac:dyDescent="0.25">
      <c r="B94" s="98" t="s">
        <v>39</v>
      </c>
      <c r="C94" s="97" t="s">
        <v>35</v>
      </c>
      <c r="D94" s="85"/>
      <c r="E94" s="108" t="s">
        <v>140</v>
      </c>
      <c r="F94" s="3">
        <v>2</v>
      </c>
    </row>
    <row r="95" spans="2:6" ht="14.25" customHeight="1" x14ac:dyDescent="0.25">
      <c r="B95" s="103" t="s">
        <v>14</v>
      </c>
      <c r="C95" s="104">
        <v>3</v>
      </c>
      <c r="D95" s="85"/>
      <c r="E95" s="115" t="s">
        <v>4</v>
      </c>
      <c r="F95" s="116">
        <v>29</v>
      </c>
    </row>
    <row r="96" spans="2:6" ht="14.25" customHeight="1" x14ac:dyDescent="0.25">
      <c r="B96" s="84" t="s">
        <v>129</v>
      </c>
      <c r="C96" s="88">
        <v>2</v>
      </c>
      <c r="D96" s="85"/>
      <c r="E96" s="108" t="s">
        <v>140</v>
      </c>
      <c r="F96" s="3">
        <v>12</v>
      </c>
    </row>
    <row r="97" spans="2:6" ht="14.25" customHeight="1" x14ac:dyDescent="0.25">
      <c r="B97" s="84" t="s">
        <v>130</v>
      </c>
      <c r="C97" s="88">
        <v>1</v>
      </c>
      <c r="D97" s="85"/>
      <c r="E97" s="108" t="s">
        <v>141</v>
      </c>
      <c r="F97" s="3">
        <v>6</v>
      </c>
    </row>
    <row r="98" spans="2:6" ht="14.25" customHeight="1" x14ac:dyDescent="0.25">
      <c r="B98" s="103" t="s">
        <v>9</v>
      </c>
      <c r="C98" s="104">
        <v>32</v>
      </c>
      <c r="D98" s="85"/>
      <c r="E98" s="108" t="s">
        <v>142</v>
      </c>
      <c r="F98" s="3">
        <v>11</v>
      </c>
    </row>
    <row r="99" spans="2:6" ht="14.25" customHeight="1" x14ac:dyDescent="0.25">
      <c r="B99" s="84" t="s">
        <v>129</v>
      </c>
      <c r="C99" s="88">
        <v>2</v>
      </c>
      <c r="D99" s="85"/>
      <c r="E99" s="115" t="s">
        <v>144</v>
      </c>
      <c r="F99" s="116">
        <v>8</v>
      </c>
    </row>
    <row r="100" spans="2:6" ht="14.25" customHeight="1" x14ac:dyDescent="0.25">
      <c r="B100" s="84" t="s">
        <v>136</v>
      </c>
      <c r="C100" s="88">
        <v>3</v>
      </c>
      <c r="D100" s="85"/>
      <c r="E100" s="108" t="s">
        <v>140</v>
      </c>
      <c r="F100" s="3">
        <v>4</v>
      </c>
    </row>
    <row r="101" spans="2:6" ht="14.25" customHeight="1" x14ac:dyDescent="0.25">
      <c r="B101" s="84" t="s">
        <v>130</v>
      </c>
      <c r="C101" s="88">
        <v>2</v>
      </c>
      <c r="D101" s="85"/>
      <c r="E101" s="108" t="s">
        <v>141</v>
      </c>
      <c r="F101" s="3">
        <v>3</v>
      </c>
    </row>
    <row r="102" spans="2:6" ht="14.25" customHeight="1" x14ac:dyDescent="0.25">
      <c r="B102" s="84" t="s">
        <v>131</v>
      </c>
      <c r="C102" s="88">
        <v>7</v>
      </c>
      <c r="D102" s="85"/>
      <c r="E102" s="108" t="s">
        <v>142</v>
      </c>
      <c r="F102" s="3">
        <v>1</v>
      </c>
    </row>
    <row r="103" spans="2:6" ht="14.25" customHeight="1" x14ac:dyDescent="0.25">
      <c r="B103" s="84" t="s">
        <v>133</v>
      </c>
      <c r="C103" s="88">
        <v>9</v>
      </c>
      <c r="D103" s="85"/>
      <c r="E103" s="115" t="s">
        <v>127</v>
      </c>
      <c r="F103" s="116">
        <v>14</v>
      </c>
    </row>
    <row r="104" spans="2:6" ht="14.25" customHeight="1" x14ac:dyDescent="0.25">
      <c r="B104" s="84" t="s">
        <v>134</v>
      </c>
      <c r="C104" s="88">
        <v>4</v>
      </c>
      <c r="D104" s="85"/>
      <c r="E104" s="108" t="s">
        <v>140</v>
      </c>
      <c r="F104" s="3">
        <v>3</v>
      </c>
    </row>
    <row r="105" spans="2:6" ht="14.25" customHeight="1" x14ac:dyDescent="0.25">
      <c r="B105" s="84" t="s">
        <v>132</v>
      </c>
      <c r="C105" s="88">
        <v>1</v>
      </c>
      <c r="D105" s="85"/>
      <c r="E105" s="108" t="s">
        <v>141</v>
      </c>
      <c r="F105" s="3">
        <v>3</v>
      </c>
    </row>
    <row r="106" spans="2:6" ht="14.25" customHeight="1" x14ac:dyDescent="0.25">
      <c r="B106" s="84" t="s">
        <v>135</v>
      </c>
      <c r="C106" s="88">
        <v>4</v>
      </c>
      <c r="D106" s="85"/>
      <c r="E106" s="108" t="s">
        <v>142</v>
      </c>
      <c r="F106" s="3">
        <v>8</v>
      </c>
    </row>
    <row r="107" spans="2:6" ht="14.25" customHeight="1" x14ac:dyDescent="0.25">
      <c r="B107" s="103" t="s">
        <v>138</v>
      </c>
      <c r="C107" s="104">
        <v>0</v>
      </c>
      <c r="D107" s="85"/>
      <c r="E107" s="115" t="s">
        <v>102</v>
      </c>
      <c r="F107" s="116">
        <v>11</v>
      </c>
    </row>
    <row r="108" spans="2:6" ht="14.25" customHeight="1" x14ac:dyDescent="0.25">
      <c r="B108" s="64" t="s">
        <v>137</v>
      </c>
      <c r="C108" s="73">
        <v>0</v>
      </c>
      <c r="D108" s="85"/>
      <c r="E108" s="108" t="s">
        <v>140</v>
      </c>
      <c r="F108" s="3">
        <v>5</v>
      </c>
    </row>
    <row r="109" spans="2:6" ht="14.25" customHeight="1" x14ac:dyDescent="0.25">
      <c r="B109" s="105" t="s">
        <v>21</v>
      </c>
      <c r="C109" s="106">
        <v>35</v>
      </c>
      <c r="D109" s="85"/>
      <c r="E109" s="108" t="s">
        <v>141</v>
      </c>
      <c r="F109" s="3">
        <v>6</v>
      </c>
    </row>
    <row r="110" spans="2:6" ht="14.25" customHeight="1" x14ac:dyDescent="0.25">
      <c r="D110" s="85"/>
    </row>
    <row r="111" spans="2:6" ht="14.25" customHeight="1" x14ac:dyDescent="0.25">
      <c r="D111" s="85"/>
    </row>
    <row r="112" spans="2:6" ht="14.25" customHeight="1" x14ac:dyDescent="0.25">
      <c r="B112" s="99" t="s">
        <v>0</v>
      </c>
      <c r="C112" s="89" t="s">
        <v>11</v>
      </c>
      <c r="D112" s="85"/>
    </row>
    <row r="113" spans="2:4" ht="14.25" customHeight="1" x14ac:dyDescent="0.25">
      <c r="B113" s="100"/>
      <c r="C113" s="66"/>
      <c r="D113" s="85"/>
    </row>
    <row r="114" spans="2:4" ht="14.25" customHeight="1" x14ac:dyDescent="0.25">
      <c r="B114" s="101" t="s">
        <v>39</v>
      </c>
      <c r="C114" s="89" t="s">
        <v>35</v>
      </c>
      <c r="D114" s="85"/>
    </row>
    <row r="115" spans="2:4" ht="14.25" customHeight="1" x14ac:dyDescent="0.25">
      <c r="B115" s="115" t="s">
        <v>14</v>
      </c>
      <c r="C115" s="116">
        <v>3</v>
      </c>
      <c r="D115" s="85"/>
    </row>
    <row r="116" spans="2:4" ht="14.25" customHeight="1" x14ac:dyDescent="0.25">
      <c r="B116" s="108" t="s">
        <v>140</v>
      </c>
      <c r="C116" s="3">
        <v>1</v>
      </c>
      <c r="D116" s="85"/>
    </row>
    <row r="117" spans="2:4" ht="14.25" customHeight="1" x14ac:dyDescent="0.25">
      <c r="B117" s="108" t="s">
        <v>141</v>
      </c>
      <c r="C117" s="3">
        <v>1</v>
      </c>
      <c r="D117" s="85"/>
    </row>
    <row r="118" spans="2:4" ht="14.25" customHeight="1" x14ac:dyDescent="0.25">
      <c r="B118" s="108" t="s">
        <v>142</v>
      </c>
      <c r="C118" s="3">
        <v>1</v>
      </c>
      <c r="D118" s="85"/>
    </row>
    <row r="119" spans="2:4" ht="14.25" customHeight="1" x14ac:dyDescent="0.25">
      <c r="B119" s="115" t="s">
        <v>9</v>
      </c>
      <c r="C119" s="116">
        <v>21</v>
      </c>
      <c r="D119" s="85"/>
    </row>
    <row r="120" spans="2:4" ht="14.25" customHeight="1" x14ac:dyDescent="0.25">
      <c r="B120" s="108" t="s">
        <v>140</v>
      </c>
      <c r="C120" s="3">
        <v>6</v>
      </c>
      <c r="D120" s="85"/>
    </row>
    <row r="121" spans="2:4" ht="14.25" customHeight="1" x14ac:dyDescent="0.25">
      <c r="B121" s="108" t="s">
        <v>141</v>
      </c>
      <c r="C121" s="3">
        <v>13</v>
      </c>
      <c r="D121" s="85"/>
    </row>
    <row r="122" spans="2:4" ht="14.25" customHeight="1" x14ac:dyDescent="0.25">
      <c r="B122" s="108" t="s">
        <v>142</v>
      </c>
      <c r="C122" s="3">
        <v>2</v>
      </c>
      <c r="D122" s="85"/>
    </row>
    <row r="123" spans="2:4" ht="14.25" customHeight="1" x14ac:dyDescent="0.25">
      <c r="B123" s="115" t="s">
        <v>145</v>
      </c>
      <c r="C123" s="116">
        <v>1</v>
      </c>
      <c r="D123" s="85"/>
    </row>
    <row r="124" spans="2:4" ht="14.25" customHeight="1" x14ac:dyDescent="0.25">
      <c r="B124" s="108" t="s">
        <v>140</v>
      </c>
      <c r="C124" s="3">
        <v>1</v>
      </c>
      <c r="D124" s="85"/>
    </row>
    <row r="125" spans="2:4" ht="14.25" customHeight="1" x14ac:dyDescent="0.25">
      <c r="D125" s="85"/>
    </row>
    <row r="126" spans="2:4" ht="14.25" customHeight="1" x14ac:dyDescent="0.25">
      <c r="D126" s="85"/>
    </row>
    <row r="127" spans="2:4" ht="14.25" customHeight="1" x14ac:dyDescent="0.25">
      <c r="D127" s="85"/>
    </row>
    <row r="128" spans="2:4" ht="14.25" customHeight="1" x14ac:dyDescent="0.25">
      <c r="D128" s="85"/>
    </row>
    <row r="129" spans="2:4" ht="14.25" customHeight="1" x14ac:dyDescent="0.25">
      <c r="D129" s="85"/>
    </row>
    <row r="130" spans="2:4" ht="14.25" customHeight="1" x14ac:dyDescent="0.25">
      <c r="D130" s="85"/>
    </row>
    <row r="131" spans="2:4" ht="14.25" customHeight="1" x14ac:dyDescent="0.25">
      <c r="D131" s="85"/>
    </row>
    <row r="132" spans="2:4" ht="14.25" customHeight="1" x14ac:dyDescent="0.25">
      <c r="D132" s="85"/>
    </row>
    <row r="133" spans="2:4" ht="14.25" customHeight="1" x14ac:dyDescent="0.25">
      <c r="D133" s="85"/>
    </row>
    <row r="134" spans="2:4" ht="30" customHeight="1" x14ac:dyDescent="0.25">
      <c r="D134" s="85"/>
    </row>
    <row r="135" spans="2:4" ht="14.25" customHeight="1" x14ac:dyDescent="0.3">
      <c r="B135" s="36" t="s">
        <v>40</v>
      </c>
      <c r="C135" s="37"/>
      <c r="D135" s="85"/>
    </row>
    <row r="136" spans="2:4" ht="14.25" customHeight="1" x14ac:dyDescent="0.25">
      <c r="D136" s="85"/>
    </row>
    <row r="137" spans="2:4" ht="14.25" customHeight="1" x14ac:dyDescent="0.25">
      <c r="B137" s="118" t="s">
        <v>146</v>
      </c>
      <c r="C137" s="118"/>
      <c r="D137" s="85"/>
    </row>
    <row r="138" spans="2:4" ht="14.25" customHeight="1" x14ac:dyDescent="0.25">
      <c r="B138" s="119" t="s">
        <v>9</v>
      </c>
      <c r="C138" s="117">
        <v>29</v>
      </c>
      <c r="D138" s="85"/>
    </row>
    <row r="139" spans="2:4" x14ac:dyDescent="0.25">
      <c r="B139" s="119" t="s">
        <v>4</v>
      </c>
      <c r="C139" s="117">
        <v>29</v>
      </c>
    </row>
    <row r="140" spans="2:4" x14ac:dyDescent="0.25">
      <c r="B140" s="119" t="s">
        <v>100</v>
      </c>
      <c r="C140" s="117">
        <v>25</v>
      </c>
    </row>
    <row r="141" spans="2:4" x14ac:dyDescent="0.25">
      <c r="B141" s="119" t="s">
        <v>127</v>
      </c>
      <c r="C141" s="117">
        <v>14</v>
      </c>
    </row>
    <row r="142" spans="2:4" x14ac:dyDescent="0.25">
      <c r="B142" s="119" t="s">
        <v>103</v>
      </c>
      <c r="C142" s="117">
        <v>11</v>
      </c>
    </row>
    <row r="143" spans="2:4" x14ac:dyDescent="0.25">
      <c r="B143" s="119" t="s">
        <v>102</v>
      </c>
      <c r="C143" s="117">
        <v>11</v>
      </c>
    </row>
    <row r="144" spans="2:4" x14ac:dyDescent="0.25">
      <c r="B144" s="119" t="s">
        <v>144</v>
      </c>
      <c r="C144" s="117">
        <v>8</v>
      </c>
    </row>
    <row r="145" spans="2:3" x14ac:dyDescent="0.25">
      <c r="B145" s="119" t="s">
        <v>75</v>
      </c>
      <c r="C145" s="117">
        <v>2</v>
      </c>
    </row>
    <row r="146" spans="2:3" x14ac:dyDescent="0.25">
      <c r="B146" s="119" t="s">
        <v>147</v>
      </c>
      <c r="C146" s="118"/>
    </row>
    <row r="147" spans="2:3" x14ac:dyDescent="0.25">
      <c r="B147" s="119" t="s">
        <v>14</v>
      </c>
      <c r="C147" s="117">
        <v>43</v>
      </c>
    </row>
    <row r="148" spans="2:3" x14ac:dyDescent="0.25">
      <c r="B148" s="119" t="s">
        <v>9</v>
      </c>
      <c r="C148" s="117">
        <v>14</v>
      </c>
    </row>
    <row r="149" spans="2:3" x14ac:dyDescent="0.25">
      <c r="B149" s="119" t="s">
        <v>7</v>
      </c>
      <c r="C149" s="117">
        <v>71</v>
      </c>
    </row>
    <row r="150" spans="2:3" x14ac:dyDescent="0.25">
      <c r="B150" s="119" t="s">
        <v>104</v>
      </c>
      <c r="C150" s="117">
        <v>2</v>
      </c>
    </row>
    <row r="151" spans="2:3" x14ac:dyDescent="0.25">
      <c r="B151" s="119" t="s">
        <v>148</v>
      </c>
      <c r="C151" s="118"/>
    </row>
    <row r="152" spans="2:3" x14ac:dyDescent="0.25">
      <c r="B152" s="119" t="s">
        <v>9</v>
      </c>
      <c r="C152" s="117">
        <v>4</v>
      </c>
    </row>
    <row r="153" spans="2:3" x14ac:dyDescent="0.25">
      <c r="B153" s="119" t="s">
        <v>98</v>
      </c>
      <c r="C153" s="117">
        <v>2</v>
      </c>
    </row>
    <row r="154" spans="2:3" x14ac:dyDescent="0.25">
      <c r="B154" s="119" t="s">
        <v>100</v>
      </c>
      <c r="C154" s="117">
        <v>6</v>
      </c>
    </row>
    <row r="155" spans="2:3" x14ac:dyDescent="0.25">
      <c r="B155" s="119" t="s">
        <v>149</v>
      </c>
      <c r="C155" s="118"/>
    </row>
    <row r="156" spans="2:3" x14ac:dyDescent="0.25">
      <c r="B156" s="119" t="s">
        <v>14</v>
      </c>
      <c r="C156" s="117">
        <v>3</v>
      </c>
    </row>
    <row r="157" spans="2:3" x14ac:dyDescent="0.25">
      <c r="B157" s="119" t="s">
        <v>9</v>
      </c>
      <c r="C157" s="117">
        <v>21</v>
      </c>
    </row>
    <row r="158" spans="2:3" x14ac:dyDescent="0.25">
      <c r="B158" s="119" t="s">
        <v>145</v>
      </c>
      <c r="C158" s="117">
        <v>1</v>
      </c>
    </row>
    <row r="170" spans="2:3" x14ac:dyDescent="0.25">
      <c r="B170" s="143" t="s">
        <v>42</v>
      </c>
      <c r="C170" s="144"/>
    </row>
    <row r="171" spans="2:3" x14ac:dyDescent="0.25">
      <c r="B171" s="33" t="s">
        <v>2</v>
      </c>
      <c r="C171" s="40">
        <v>322</v>
      </c>
    </row>
    <row r="172" spans="2:3" x14ac:dyDescent="0.25">
      <c r="B172" s="33" t="s">
        <v>10</v>
      </c>
      <c r="C172" s="40">
        <v>30</v>
      </c>
    </row>
    <row r="173" spans="2:3" x14ac:dyDescent="0.25">
      <c r="B173" s="48" t="s">
        <v>21</v>
      </c>
      <c r="C173" s="48">
        <f>SUM(C171:C172)</f>
        <v>352</v>
      </c>
    </row>
    <row r="176" spans="2:3" x14ac:dyDescent="0.25">
      <c r="B176" s="145" t="s">
        <v>43</v>
      </c>
      <c r="C176" s="146"/>
    </row>
    <row r="177" spans="2:15" x14ac:dyDescent="0.25">
      <c r="B177" s="33" t="s">
        <v>2</v>
      </c>
      <c r="C177" s="33">
        <v>339</v>
      </c>
    </row>
    <row r="178" spans="2:15" x14ac:dyDescent="0.25">
      <c r="B178" s="33" t="s">
        <v>10</v>
      </c>
      <c r="C178" s="33">
        <v>13</v>
      </c>
    </row>
    <row r="179" spans="2:15" x14ac:dyDescent="0.25">
      <c r="B179" s="49" t="s">
        <v>21</v>
      </c>
      <c r="C179" s="49">
        <f>SUM(C177:C178)</f>
        <v>352</v>
      </c>
    </row>
    <row r="182" spans="2:15" x14ac:dyDescent="0.25">
      <c r="B182" s="147" t="s">
        <v>44</v>
      </c>
      <c r="C182" s="148"/>
    </row>
    <row r="183" spans="2:15" x14ac:dyDescent="0.25">
      <c r="B183" s="33" t="s">
        <v>17</v>
      </c>
      <c r="C183" s="33">
        <v>40</v>
      </c>
    </row>
    <row r="184" spans="2:15" x14ac:dyDescent="0.25">
      <c r="B184" s="33" t="s">
        <v>5</v>
      </c>
      <c r="C184" s="33">
        <v>312</v>
      </c>
    </row>
    <row r="185" spans="2:15" x14ac:dyDescent="0.25">
      <c r="B185" s="50" t="s">
        <v>21</v>
      </c>
      <c r="C185" s="51">
        <f>SUM(C183:C184)</f>
        <v>352</v>
      </c>
    </row>
    <row r="189" spans="2:15" ht="21" x14ac:dyDescent="0.25">
      <c r="B189" s="30" t="s">
        <v>59</v>
      </c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</row>
    <row r="191" spans="2:15" x14ac:dyDescent="0.25">
      <c r="B191" s="110" t="s">
        <v>45</v>
      </c>
      <c r="C191" s="95" t="s">
        <v>60</v>
      </c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</row>
    <row r="192" spans="2:15" x14ac:dyDescent="0.25">
      <c r="B192" s="111"/>
      <c r="C192" s="52" t="s">
        <v>46</v>
      </c>
      <c r="D192" s="52" t="s">
        <v>47</v>
      </c>
      <c r="E192" s="52" t="s">
        <v>48</v>
      </c>
      <c r="F192" s="52" t="s">
        <v>49</v>
      </c>
      <c r="G192" s="52" t="s">
        <v>50</v>
      </c>
      <c r="H192" s="52" t="s">
        <v>51</v>
      </c>
      <c r="I192" s="52" t="s">
        <v>52</v>
      </c>
      <c r="J192" s="52" t="s">
        <v>53</v>
      </c>
      <c r="K192" s="52" t="s">
        <v>54</v>
      </c>
      <c r="L192" s="52" t="s">
        <v>55</v>
      </c>
      <c r="M192" s="52" t="s">
        <v>56</v>
      </c>
      <c r="N192" s="52" t="s">
        <v>57</v>
      </c>
      <c r="O192" s="52" t="s">
        <v>58</v>
      </c>
    </row>
    <row r="193" spans="2:15" ht="45" x14ac:dyDescent="0.25">
      <c r="B193" s="53" t="s">
        <v>61</v>
      </c>
      <c r="C193" s="54">
        <v>452</v>
      </c>
      <c r="D193" s="54">
        <v>563</v>
      </c>
      <c r="E193" s="33">
        <v>586</v>
      </c>
      <c r="F193" s="55">
        <v>491</v>
      </c>
      <c r="G193" s="54">
        <v>476</v>
      </c>
      <c r="H193" s="55">
        <v>461</v>
      </c>
      <c r="I193" s="55">
        <v>470</v>
      </c>
      <c r="J193" s="55">
        <v>491</v>
      </c>
      <c r="K193" s="55">
        <v>479</v>
      </c>
      <c r="L193" s="112">
        <v>409</v>
      </c>
      <c r="M193" s="112">
        <v>454</v>
      </c>
      <c r="N193" s="112">
        <v>373</v>
      </c>
      <c r="O193" s="93">
        <f>SUM(C193:N193)</f>
        <v>5705</v>
      </c>
    </row>
    <row r="194" spans="2:15" x14ac:dyDescent="0.25">
      <c r="B194" s="57" t="s">
        <v>58</v>
      </c>
      <c r="C194" s="56">
        <f>SUM(C193:C193)</f>
        <v>452</v>
      </c>
      <c r="D194" s="56">
        <f t="shared" ref="D194:N194" si="2">SUM(D193:D193)</f>
        <v>563</v>
      </c>
      <c r="E194" s="56">
        <f t="shared" si="2"/>
        <v>586</v>
      </c>
      <c r="F194" s="56">
        <f t="shared" si="2"/>
        <v>491</v>
      </c>
      <c r="G194" s="56">
        <f t="shared" si="2"/>
        <v>476</v>
      </c>
      <c r="H194" s="56">
        <f t="shared" si="2"/>
        <v>461</v>
      </c>
      <c r="I194" s="56">
        <f t="shared" si="2"/>
        <v>470</v>
      </c>
      <c r="J194" s="56">
        <f t="shared" si="2"/>
        <v>491</v>
      </c>
      <c r="K194" s="56">
        <f t="shared" si="2"/>
        <v>479</v>
      </c>
      <c r="L194" s="56">
        <f t="shared" si="2"/>
        <v>409</v>
      </c>
      <c r="M194" s="56">
        <f t="shared" si="2"/>
        <v>454</v>
      </c>
      <c r="N194" s="56">
        <f t="shared" si="2"/>
        <v>373</v>
      </c>
      <c r="O194" s="56">
        <f>SUM(C194:N194)</f>
        <v>5705</v>
      </c>
    </row>
    <row r="198" spans="2:15" ht="21" x14ac:dyDescent="0.25">
      <c r="B198" s="30" t="s">
        <v>105</v>
      </c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</row>
    <row r="200" spans="2:15" x14ac:dyDescent="0.25">
      <c r="B200" s="110" t="s">
        <v>45</v>
      </c>
      <c r="C200" s="95" t="s">
        <v>122</v>
      </c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</row>
    <row r="201" spans="2:15" x14ac:dyDescent="0.25">
      <c r="B201" s="111"/>
      <c r="C201" s="52" t="s">
        <v>46</v>
      </c>
      <c r="D201" s="52" t="s">
        <v>47</v>
      </c>
      <c r="E201" s="52" t="s">
        <v>48</v>
      </c>
      <c r="F201" s="52" t="s">
        <v>49</v>
      </c>
      <c r="G201" s="52" t="s">
        <v>50</v>
      </c>
      <c r="H201" s="52" t="s">
        <v>51</v>
      </c>
      <c r="I201" s="52" t="s">
        <v>52</v>
      </c>
      <c r="J201" s="52" t="s">
        <v>53</v>
      </c>
      <c r="K201" s="52" t="s">
        <v>54</v>
      </c>
      <c r="L201" s="52" t="s">
        <v>55</v>
      </c>
      <c r="M201" s="52" t="s">
        <v>56</v>
      </c>
      <c r="N201" s="52" t="s">
        <v>57</v>
      </c>
      <c r="O201" s="52" t="s">
        <v>58</v>
      </c>
    </row>
    <row r="202" spans="2:15" ht="45" x14ac:dyDescent="0.25">
      <c r="B202" s="53" t="s">
        <v>61</v>
      </c>
      <c r="C202" s="54">
        <v>400</v>
      </c>
      <c r="D202" s="54">
        <v>369</v>
      </c>
      <c r="E202" s="33">
        <v>428</v>
      </c>
      <c r="F202" s="55">
        <v>385</v>
      </c>
      <c r="G202" s="54">
        <v>418</v>
      </c>
      <c r="H202" s="55">
        <v>350</v>
      </c>
      <c r="I202" s="55">
        <v>257</v>
      </c>
      <c r="J202" s="55">
        <v>275</v>
      </c>
      <c r="K202" s="55">
        <v>357</v>
      </c>
      <c r="L202" s="112">
        <v>353</v>
      </c>
      <c r="M202" s="112"/>
      <c r="N202" s="112"/>
      <c r="O202" s="93">
        <f>SUM(C202:N202)</f>
        <v>3592</v>
      </c>
    </row>
    <row r="203" spans="2:15" x14ac:dyDescent="0.25">
      <c r="B203" s="57" t="s">
        <v>58</v>
      </c>
      <c r="C203" s="56">
        <f>SUM(C202:C202)</f>
        <v>400</v>
      </c>
      <c r="D203" s="56">
        <f t="shared" ref="D203:N203" si="3">SUM(D202:D202)</f>
        <v>369</v>
      </c>
      <c r="E203" s="56">
        <f t="shared" si="3"/>
        <v>428</v>
      </c>
      <c r="F203" s="56">
        <f t="shared" si="3"/>
        <v>385</v>
      </c>
      <c r="G203" s="56">
        <f t="shared" si="3"/>
        <v>418</v>
      </c>
      <c r="H203" s="56">
        <f t="shared" si="3"/>
        <v>350</v>
      </c>
      <c r="I203" s="56">
        <f t="shared" si="3"/>
        <v>257</v>
      </c>
      <c r="J203" s="56">
        <f t="shared" si="3"/>
        <v>275</v>
      </c>
      <c r="K203" s="56">
        <f t="shared" si="3"/>
        <v>357</v>
      </c>
      <c r="L203" s="56">
        <f t="shared" si="3"/>
        <v>353</v>
      </c>
      <c r="M203" s="56">
        <f t="shared" si="3"/>
        <v>0</v>
      </c>
      <c r="N203" s="56">
        <f t="shared" si="3"/>
        <v>0</v>
      </c>
      <c r="O203" s="56">
        <f>SUM(C203:N203)</f>
        <v>3592</v>
      </c>
    </row>
    <row r="218" spans="2:16" x14ac:dyDescent="0.25">
      <c r="B218" s="120" t="s">
        <v>62</v>
      </c>
      <c r="C218" s="120" t="s">
        <v>63</v>
      </c>
      <c r="D218" s="120" t="s">
        <v>64</v>
      </c>
      <c r="E218" s="120" t="s">
        <v>65</v>
      </c>
      <c r="F218" s="120" t="s">
        <v>66</v>
      </c>
      <c r="G218" s="120" t="s">
        <v>67</v>
      </c>
      <c r="H218" s="120" t="s">
        <v>68</v>
      </c>
      <c r="I218" s="120" t="s">
        <v>69</v>
      </c>
      <c r="J218" s="120">
        <v>2017</v>
      </c>
      <c r="K218" s="120">
        <v>2018</v>
      </c>
      <c r="L218" s="120">
        <v>2019</v>
      </c>
      <c r="M218" s="120">
        <v>2020</v>
      </c>
      <c r="N218" s="120">
        <v>2021</v>
      </c>
      <c r="O218" s="120">
        <v>2022</v>
      </c>
      <c r="P218" s="120" t="s">
        <v>150</v>
      </c>
    </row>
    <row r="219" spans="2:16" x14ac:dyDescent="0.25">
      <c r="B219" s="120"/>
      <c r="C219" s="120">
        <v>53492</v>
      </c>
      <c r="D219" s="120">
        <v>64291</v>
      </c>
      <c r="E219" s="120">
        <v>107112</v>
      </c>
      <c r="F219" s="120">
        <v>144241</v>
      </c>
      <c r="G219" s="120">
        <v>108086</v>
      </c>
      <c r="H219" s="120">
        <v>111667</v>
      </c>
      <c r="I219" s="120">
        <v>29777</v>
      </c>
      <c r="J219" s="120">
        <v>13094</v>
      </c>
      <c r="K219" s="120">
        <v>16308</v>
      </c>
      <c r="L219" s="120">
        <v>20840</v>
      </c>
      <c r="M219" s="120">
        <v>32845</v>
      </c>
      <c r="N219" s="120">
        <v>18207</v>
      </c>
      <c r="O219" s="120">
        <v>5705</v>
      </c>
      <c r="P219" s="120">
        <v>3592</v>
      </c>
    </row>
  </sheetData>
  <sortState ref="B138:C150">
    <sortCondition descending="1" ref="C138"/>
  </sortState>
  <mergeCells count="7">
    <mergeCell ref="B176:C176"/>
    <mergeCell ref="B182:C182"/>
    <mergeCell ref="B1:D1"/>
    <mergeCell ref="B9:D9"/>
    <mergeCell ref="B40:D40"/>
    <mergeCell ref="F40:H40"/>
    <mergeCell ref="B170:C17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zoomScale="75" zoomScaleNormal="75" workbookViewId="0">
      <selection activeCell="A13" sqref="A13"/>
    </sheetView>
  </sheetViews>
  <sheetFormatPr baseColWidth="10" defaultRowHeight="15" x14ac:dyDescent="0.25"/>
  <sheetData>
    <row r="1" spans="1:27" ht="23.25" x14ac:dyDescent="0.35">
      <c r="A1" s="138" t="s">
        <v>124</v>
      </c>
      <c r="B1" s="138"/>
      <c r="C1" s="138"/>
      <c r="D1" s="138"/>
      <c r="E1" s="138"/>
      <c r="F1" s="138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7" ht="18" x14ac:dyDescent="0.25">
      <c r="A2" s="60" t="s">
        <v>29</v>
      </c>
      <c r="B2" s="61"/>
      <c r="C2" s="60"/>
      <c r="D2" s="59"/>
      <c r="E2" s="59"/>
      <c r="F2" s="60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7" x14ac:dyDescent="0.25">
      <c r="A3" s="61" t="s">
        <v>107</v>
      </c>
      <c r="B3" s="61"/>
      <c r="C3" s="61"/>
      <c r="D3" s="59"/>
      <c r="E3" s="59"/>
      <c r="F3" s="61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7" x14ac:dyDescent="0.25">
      <c r="A4" s="61" t="s">
        <v>70</v>
      </c>
      <c r="B4" s="59"/>
      <c r="C4" s="61"/>
      <c r="D4" s="59"/>
      <c r="E4" s="59"/>
      <c r="F4" s="61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7" x14ac:dyDescent="0.25">
      <c r="A5" s="62" t="s">
        <v>31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8" spans="1:27" ht="18.75" x14ac:dyDescent="0.25">
      <c r="A8" s="153" t="s">
        <v>106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</row>
    <row r="10" spans="1:27" ht="18.75" x14ac:dyDescent="0.25">
      <c r="A10" s="139" t="s">
        <v>96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1"/>
    </row>
    <row r="11" spans="1:27" x14ac:dyDescent="0.25">
      <c r="A11" s="149" t="s">
        <v>71</v>
      </c>
      <c r="B11" s="154" t="s">
        <v>108</v>
      </c>
      <c r="C11" s="155"/>
      <c r="D11" s="154" t="s">
        <v>109</v>
      </c>
      <c r="E11" s="155"/>
      <c r="F11" s="154" t="s">
        <v>110</v>
      </c>
      <c r="G11" s="155"/>
      <c r="H11" s="154" t="s">
        <v>111</v>
      </c>
      <c r="I11" s="155"/>
      <c r="J11" s="81" t="s">
        <v>112</v>
      </c>
      <c r="K11" s="82"/>
      <c r="L11" s="81" t="s">
        <v>113</v>
      </c>
      <c r="M11" s="82"/>
      <c r="N11" s="81" t="s">
        <v>114</v>
      </c>
      <c r="O11" s="82"/>
      <c r="P11" s="81" t="s">
        <v>115</v>
      </c>
      <c r="Q11" s="82"/>
      <c r="R11" s="81" t="s">
        <v>116</v>
      </c>
      <c r="S11" s="82"/>
      <c r="T11" s="81" t="s">
        <v>117</v>
      </c>
      <c r="U11" s="82"/>
      <c r="V11" s="81" t="s">
        <v>118</v>
      </c>
      <c r="W11" s="82"/>
      <c r="X11" s="81" t="s">
        <v>119</v>
      </c>
      <c r="Y11" s="82"/>
      <c r="Z11" s="81" t="s">
        <v>120</v>
      </c>
      <c r="AA11" s="82"/>
    </row>
    <row r="12" spans="1:27" x14ac:dyDescent="0.25">
      <c r="A12" s="149"/>
      <c r="B12" s="63" t="s">
        <v>35</v>
      </c>
      <c r="C12" s="63" t="s">
        <v>73</v>
      </c>
      <c r="D12" s="63" t="s">
        <v>35</v>
      </c>
      <c r="E12" s="63" t="s">
        <v>73</v>
      </c>
      <c r="F12" s="63" t="s">
        <v>35</v>
      </c>
      <c r="G12" s="63" t="s">
        <v>73</v>
      </c>
      <c r="H12" s="63" t="s">
        <v>35</v>
      </c>
      <c r="I12" s="63" t="s">
        <v>73</v>
      </c>
      <c r="J12" s="63" t="s">
        <v>35</v>
      </c>
      <c r="K12" s="63" t="s">
        <v>73</v>
      </c>
      <c r="L12" s="63" t="s">
        <v>35</v>
      </c>
      <c r="M12" s="63" t="s">
        <v>73</v>
      </c>
      <c r="N12" s="63" t="s">
        <v>35</v>
      </c>
      <c r="O12" s="63" t="s">
        <v>73</v>
      </c>
      <c r="P12" s="63" t="s">
        <v>35</v>
      </c>
      <c r="Q12" s="63" t="s">
        <v>73</v>
      </c>
      <c r="R12" s="63" t="s">
        <v>35</v>
      </c>
      <c r="S12" s="63" t="s">
        <v>73</v>
      </c>
      <c r="T12" s="63" t="s">
        <v>35</v>
      </c>
      <c r="U12" s="63" t="s">
        <v>73</v>
      </c>
      <c r="V12" s="63" t="s">
        <v>35</v>
      </c>
      <c r="W12" s="63" t="s">
        <v>73</v>
      </c>
      <c r="X12" s="63" t="s">
        <v>35</v>
      </c>
      <c r="Y12" s="63" t="s">
        <v>73</v>
      </c>
      <c r="Z12" s="63" t="s">
        <v>35</v>
      </c>
      <c r="AA12" s="63" t="s">
        <v>73</v>
      </c>
    </row>
    <row r="13" spans="1:27" x14ac:dyDescent="0.25">
      <c r="A13" s="32" t="s">
        <v>15</v>
      </c>
      <c r="B13" s="33">
        <v>16</v>
      </c>
      <c r="C13" s="34">
        <f t="shared" ref="C13:C18" si="0">B13/$B$19</f>
        <v>0.04</v>
      </c>
      <c r="D13" s="33">
        <v>20</v>
      </c>
      <c r="E13" s="34">
        <f>D13/$D$19</f>
        <v>5.4200542005420058E-2</v>
      </c>
      <c r="F13" s="33">
        <v>16</v>
      </c>
      <c r="G13" s="34">
        <f>F13/$F$19</f>
        <v>3.7383177570093455E-2</v>
      </c>
      <c r="H13" s="33">
        <v>17</v>
      </c>
      <c r="I13" s="74">
        <f>H13/$H$19</f>
        <v>4.4155844155844157E-2</v>
      </c>
      <c r="J13" s="33">
        <v>21</v>
      </c>
      <c r="K13" s="74">
        <f>J13/$J$19</f>
        <v>5.0239234449760764E-2</v>
      </c>
      <c r="L13" s="73">
        <v>16</v>
      </c>
      <c r="M13" s="74">
        <f>L13/$L$19</f>
        <v>4.5714285714285714E-2</v>
      </c>
      <c r="N13" s="73">
        <v>11</v>
      </c>
      <c r="O13" s="74">
        <f>N13/$N$19</f>
        <v>4.2801556420233464E-2</v>
      </c>
      <c r="P13" s="73">
        <v>14</v>
      </c>
      <c r="Q13" s="74">
        <f>P13/$P$19</f>
        <v>5.0909090909090911E-2</v>
      </c>
      <c r="R13" s="33">
        <v>14</v>
      </c>
      <c r="S13" s="74">
        <f>R13/$R$19</f>
        <v>3.9215686274509803E-2</v>
      </c>
      <c r="T13" s="73">
        <v>14</v>
      </c>
      <c r="U13" s="74">
        <f>T13/T19</f>
        <v>3.9660056657223795E-2</v>
      </c>
      <c r="V13" s="73"/>
      <c r="W13" s="74"/>
      <c r="X13" s="73"/>
      <c r="Y13" s="74"/>
      <c r="Z13" s="73">
        <f t="shared" ref="Z13:Z18" si="1">SUM(B13,D13,F13,H13,J13,L13,N13,P13,R13,T13,V13,X13)</f>
        <v>159</v>
      </c>
      <c r="AA13" s="72">
        <f t="shared" ref="AA13:AA18" si="2">Z13/$Z$19</f>
        <v>4.4265033407572381E-2</v>
      </c>
    </row>
    <row r="14" spans="1:27" x14ac:dyDescent="0.25">
      <c r="A14" s="32" t="s">
        <v>91</v>
      </c>
      <c r="B14" s="33">
        <v>0</v>
      </c>
      <c r="C14" s="34">
        <f t="shared" si="0"/>
        <v>0</v>
      </c>
      <c r="D14" s="33">
        <v>0</v>
      </c>
      <c r="E14" s="34">
        <f t="shared" ref="E14:E18" si="3">D14/$D$19</f>
        <v>0</v>
      </c>
      <c r="F14" s="33">
        <v>0</v>
      </c>
      <c r="G14" s="34">
        <f t="shared" ref="G14:G18" si="4">F14/$F$19</f>
        <v>0</v>
      </c>
      <c r="H14" s="78">
        <v>0</v>
      </c>
      <c r="I14" s="74">
        <f t="shared" ref="I14:I18" si="5">H14/$H$19</f>
        <v>0</v>
      </c>
      <c r="J14" s="78">
        <v>0</v>
      </c>
      <c r="K14" s="74">
        <f t="shared" ref="K14:K18" si="6">J14/$J$19</f>
        <v>0</v>
      </c>
      <c r="L14" s="73">
        <v>0</v>
      </c>
      <c r="M14" s="74">
        <f t="shared" ref="M14:M18" si="7">L14/$L$19</f>
        <v>0</v>
      </c>
      <c r="N14" s="73">
        <v>0</v>
      </c>
      <c r="O14" s="74">
        <f t="shared" ref="O14:O18" si="8">N14/$N$19</f>
        <v>0</v>
      </c>
      <c r="P14" s="73">
        <v>0</v>
      </c>
      <c r="Q14" s="74">
        <f t="shared" ref="Q14:Q18" si="9">P14/$P$19</f>
        <v>0</v>
      </c>
      <c r="R14" s="83">
        <v>0</v>
      </c>
      <c r="S14" s="74">
        <f t="shared" ref="S14:S18" si="10">R14/$R$19</f>
        <v>0</v>
      </c>
      <c r="T14" s="73">
        <v>0</v>
      </c>
      <c r="U14" s="74">
        <v>0</v>
      </c>
      <c r="V14" s="73"/>
      <c r="W14" s="74"/>
      <c r="X14" s="73"/>
      <c r="Y14" s="74"/>
      <c r="Z14" s="73">
        <f t="shared" si="1"/>
        <v>0</v>
      </c>
      <c r="AA14" s="72">
        <f t="shared" si="2"/>
        <v>0</v>
      </c>
    </row>
    <row r="15" spans="1:27" x14ac:dyDescent="0.25">
      <c r="A15" s="32" t="s">
        <v>3</v>
      </c>
      <c r="B15" s="33">
        <v>162</v>
      </c>
      <c r="C15" s="34">
        <f t="shared" si="0"/>
        <v>0.40500000000000003</v>
      </c>
      <c r="D15" s="33">
        <v>158</v>
      </c>
      <c r="E15" s="34">
        <f t="shared" si="3"/>
        <v>0.42818428184281843</v>
      </c>
      <c r="F15" s="33">
        <v>179</v>
      </c>
      <c r="G15" s="34">
        <f t="shared" si="4"/>
        <v>0.41822429906542058</v>
      </c>
      <c r="H15" s="33">
        <v>100</v>
      </c>
      <c r="I15" s="74">
        <f t="shared" si="5"/>
        <v>0.25974025974025972</v>
      </c>
      <c r="J15" s="33">
        <v>173</v>
      </c>
      <c r="K15" s="74">
        <f t="shared" si="6"/>
        <v>0.4138755980861244</v>
      </c>
      <c r="L15" s="73">
        <v>138</v>
      </c>
      <c r="M15" s="74">
        <f t="shared" si="7"/>
        <v>0.39428571428571429</v>
      </c>
      <c r="N15" s="73">
        <v>113</v>
      </c>
      <c r="O15" s="74">
        <f t="shared" si="8"/>
        <v>0.43968871595330739</v>
      </c>
      <c r="P15" s="73">
        <v>126</v>
      </c>
      <c r="Q15" s="74">
        <f t="shared" si="9"/>
        <v>0.45818181818181819</v>
      </c>
      <c r="R15" s="33">
        <v>162</v>
      </c>
      <c r="S15" s="74">
        <f t="shared" si="10"/>
        <v>0.45378151260504201</v>
      </c>
      <c r="T15" s="73">
        <v>172</v>
      </c>
      <c r="U15" s="74">
        <v>0.48730000000000001</v>
      </c>
      <c r="V15" s="73"/>
      <c r="W15" s="74"/>
      <c r="X15" s="73"/>
      <c r="Y15" s="74"/>
      <c r="Z15" s="73">
        <f t="shared" si="1"/>
        <v>1483</v>
      </c>
      <c r="AA15" s="72">
        <f t="shared" si="2"/>
        <v>0.41286191536748329</v>
      </c>
    </row>
    <row r="16" spans="1:27" x14ac:dyDescent="0.25">
      <c r="A16" s="32" t="s">
        <v>8</v>
      </c>
      <c r="B16" s="33">
        <v>45</v>
      </c>
      <c r="C16" s="34">
        <f t="shared" si="0"/>
        <v>0.1125</v>
      </c>
      <c r="D16" s="33">
        <v>30</v>
      </c>
      <c r="E16" s="34">
        <f t="shared" si="3"/>
        <v>8.1300813008130079E-2</v>
      </c>
      <c r="F16" s="33">
        <v>51</v>
      </c>
      <c r="G16" s="34">
        <f t="shared" si="4"/>
        <v>0.1191588785046729</v>
      </c>
      <c r="H16" s="33">
        <v>2</v>
      </c>
      <c r="I16" s="74">
        <f t="shared" si="5"/>
        <v>5.1948051948051948E-3</v>
      </c>
      <c r="J16" s="33">
        <v>42</v>
      </c>
      <c r="K16" s="74">
        <f t="shared" si="6"/>
        <v>0.10047846889952153</v>
      </c>
      <c r="L16" s="73">
        <v>35</v>
      </c>
      <c r="M16" s="74">
        <f t="shared" si="7"/>
        <v>0.1</v>
      </c>
      <c r="N16" s="73">
        <v>24</v>
      </c>
      <c r="O16" s="74">
        <f t="shared" si="8"/>
        <v>9.3385214007782102E-2</v>
      </c>
      <c r="P16" s="73">
        <v>27</v>
      </c>
      <c r="Q16" s="74">
        <f t="shared" si="9"/>
        <v>9.8181818181818176E-2</v>
      </c>
      <c r="R16" s="33">
        <v>35</v>
      </c>
      <c r="S16" s="74">
        <f t="shared" si="10"/>
        <v>9.8039215686274508E-2</v>
      </c>
      <c r="T16" s="73">
        <v>25</v>
      </c>
      <c r="U16" s="74">
        <v>0.36830000000000002</v>
      </c>
      <c r="V16" s="73"/>
      <c r="W16" s="74"/>
      <c r="X16" s="73"/>
      <c r="Y16" s="74"/>
      <c r="Z16" s="73">
        <f t="shared" si="1"/>
        <v>316</v>
      </c>
      <c r="AA16" s="72">
        <f t="shared" si="2"/>
        <v>8.7973273942093547E-2</v>
      </c>
    </row>
    <row r="17" spans="1:27" x14ac:dyDescent="0.25">
      <c r="A17" s="32" t="s">
        <v>11</v>
      </c>
      <c r="B17" s="33">
        <v>17</v>
      </c>
      <c r="C17" s="34">
        <f t="shared" si="0"/>
        <v>4.2500000000000003E-2</v>
      </c>
      <c r="D17" s="33">
        <v>9</v>
      </c>
      <c r="E17" s="34">
        <f t="shared" si="3"/>
        <v>2.4390243902439025E-2</v>
      </c>
      <c r="F17" s="33">
        <v>8</v>
      </c>
      <c r="G17" s="34">
        <f t="shared" si="4"/>
        <v>1.8691588785046728E-2</v>
      </c>
      <c r="H17" s="33">
        <v>5</v>
      </c>
      <c r="I17" s="74">
        <f t="shared" si="5"/>
        <v>1.2987012987012988E-2</v>
      </c>
      <c r="J17" s="33">
        <v>13</v>
      </c>
      <c r="K17" s="74">
        <f t="shared" si="6"/>
        <v>3.1100478468899521E-2</v>
      </c>
      <c r="L17" s="73">
        <v>10</v>
      </c>
      <c r="M17" s="74">
        <f t="shared" si="7"/>
        <v>2.8571428571428571E-2</v>
      </c>
      <c r="N17" s="73">
        <v>15</v>
      </c>
      <c r="O17" s="74">
        <f t="shared" si="8"/>
        <v>5.8365758754863814E-2</v>
      </c>
      <c r="P17" s="73">
        <v>9</v>
      </c>
      <c r="Q17" s="74">
        <f t="shared" si="9"/>
        <v>3.272727272727273E-2</v>
      </c>
      <c r="R17" s="33">
        <v>6</v>
      </c>
      <c r="S17" s="74">
        <f t="shared" si="10"/>
        <v>1.680672268907563E-2</v>
      </c>
      <c r="T17" s="73">
        <v>12</v>
      </c>
      <c r="U17" s="74">
        <v>7.0999999999999994E-2</v>
      </c>
      <c r="V17" s="73"/>
      <c r="W17" s="74"/>
      <c r="X17" s="73"/>
      <c r="Y17" s="74"/>
      <c r="Z17" s="73">
        <f t="shared" si="1"/>
        <v>104</v>
      </c>
      <c r="AA17" s="72">
        <f t="shared" si="2"/>
        <v>2.8953229398663696E-2</v>
      </c>
    </row>
    <row r="18" spans="1:27" x14ac:dyDescent="0.25">
      <c r="A18" s="32" t="s">
        <v>6</v>
      </c>
      <c r="B18" s="33">
        <v>160</v>
      </c>
      <c r="C18" s="34">
        <f t="shared" si="0"/>
        <v>0.4</v>
      </c>
      <c r="D18" s="33">
        <v>152</v>
      </c>
      <c r="E18" s="34">
        <f t="shared" si="3"/>
        <v>0.41192411924119243</v>
      </c>
      <c r="F18" s="33">
        <v>174</v>
      </c>
      <c r="G18" s="34">
        <f t="shared" si="4"/>
        <v>0.40654205607476634</v>
      </c>
      <c r="H18" s="33">
        <v>261</v>
      </c>
      <c r="I18" s="74">
        <f t="shared" si="5"/>
        <v>0.67792207792207793</v>
      </c>
      <c r="J18" s="33">
        <v>169</v>
      </c>
      <c r="K18" s="74">
        <f t="shared" si="6"/>
        <v>0.40430622009569378</v>
      </c>
      <c r="L18" s="73">
        <v>151</v>
      </c>
      <c r="M18" s="74">
        <f t="shared" si="7"/>
        <v>0.43142857142857144</v>
      </c>
      <c r="N18" s="73">
        <v>94</v>
      </c>
      <c r="O18" s="74">
        <f t="shared" si="8"/>
        <v>0.36575875486381321</v>
      </c>
      <c r="P18" s="73">
        <v>99</v>
      </c>
      <c r="Q18" s="74">
        <f t="shared" si="9"/>
        <v>0.36</v>
      </c>
      <c r="R18" s="33">
        <v>140</v>
      </c>
      <c r="S18" s="74">
        <f t="shared" si="10"/>
        <v>0.39215686274509803</v>
      </c>
      <c r="T18" s="73">
        <v>130</v>
      </c>
      <c r="U18" s="74">
        <v>3.3700000000000001E-2</v>
      </c>
      <c r="V18" s="73"/>
      <c r="W18" s="74"/>
      <c r="X18" s="73"/>
      <c r="Y18" s="74"/>
      <c r="Z18" s="73">
        <f t="shared" si="1"/>
        <v>1530</v>
      </c>
      <c r="AA18" s="72">
        <f t="shared" si="2"/>
        <v>0.42594654788418707</v>
      </c>
    </row>
    <row r="19" spans="1:27" x14ac:dyDescent="0.25">
      <c r="A19" s="114" t="s">
        <v>21</v>
      </c>
      <c r="B19" s="114">
        <f t="shared" ref="B19:AA19" si="11">SUM(B13:B18)</f>
        <v>400</v>
      </c>
      <c r="C19" s="35">
        <f t="shared" si="11"/>
        <v>1</v>
      </c>
      <c r="D19" s="114">
        <f t="shared" si="11"/>
        <v>369</v>
      </c>
      <c r="E19" s="35">
        <f t="shared" si="11"/>
        <v>1</v>
      </c>
      <c r="F19" s="114">
        <f t="shared" si="11"/>
        <v>428</v>
      </c>
      <c r="G19" s="35">
        <f t="shared" si="11"/>
        <v>1</v>
      </c>
      <c r="H19" s="114">
        <f t="shared" si="11"/>
        <v>385</v>
      </c>
      <c r="I19" s="35">
        <f t="shared" si="11"/>
        <v>1</v>
      </c>
      <c r="J19" s="114">
        <f t="shared" si="11"/>
        <v>418</v>
      </c>
      <c r="K19" s="35">
        <f t="shared" si="11"/>
        <v>1</v>
      </c>
      <c r="L19" s="114">
        <f t="shared" si="11"/>
        <v>350</v>
      </c>
      <c r="M19" s="35">
        <f t="shared" si="11"/>
        <v>1</v>
      </c>
      <c r="N19" s="114">
        <f t="shared" si="11"/>
        <v>257</v>
      </c>
      <c r="O19" s="35">
        <f t="shared" si="11"/>
        <v>1</v>
      </c>
      <c r="P19" s="114">
        <f t="shared" si="11"/>
        <v>275</v>
      </c>
      <c r="Q19" s="35">
        <f t="shared" si="11"/>
        <v>1</v>
      </c>
      <c r="R19" s="114">
        <f t="shared" si="11"/>
        <v>357</v>
      </c>
      <c r="S19" s="35">
        <f t="shared" si="11"/>
        <v>1</v>
      </c>
      <c r="T19" s="114">
        <f>SUM(T13:T18)</f>
        <v>353</v>
      </c>
      <c r="U19" s="35">
        <f t="shared" si="11"/>
        <v>0.99996005665722365</v>
      </c>
      <c r="V19" s="114">
        <f t="shared" si="11"/>
        <v>0</v>
      </c>
      <c r="W19" s="35">
        <f t="shared" si="11"/>
        <v>0</v>
      </c>
      <c r="X19" s="114">
        <f t="shared" si="11"/>
        <v>0</v>
      </c>
      <c r="Y19" s="35">
        <f t="shared" si="11"/>
        <v>0</v>
      </c>
      <c r="Z19" s="114">
        <f t="shared" si="11"/>
        <v>3592</v>
      </c>
      <c r="AA19" s="35">
        <f t="shared" si="11"/>
        <v>1</v>
      </c>
    </row>
    <row r="52" spans="1:27" ht="18.75" x14ac:dyDescent="0.25">
      <c r="A52" s="79" t="s">
        <v>37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</row>
    <row r="53" spans="1:27" x14ac:dyDescent="0.25">
      <c r="A53" s="149" t="s">
        <v>71</v>
      </c>
      <c r="B53" s="81" t="s">
        <v>108</v>
      </c>
      <c r="C53" s="82"/>
      <c r="D53" s="81" t="s">
        <v>109</v>
      </c>
      <c r="E53" s="82"/>
      <c r="F53" s="81" t="s">
        <v>110</v>
      </c>
      <c r="G53" s="82"/>
      <c r="H53" s="81" t="s">
        <v>111</v>
      </c>
      <c r="I53" s="82"/>
      <c r="J53" s="81" t="s">
        <v>112</v>
      </c>
      <c r="K53" s="82"/>
      <c r="L53" s="81" t="s">
        <v>113</v>
      </c>
      <c r="M53" s="82"/>
      <c r="N53" s="81" t="s">
        <v>114</v>
      </c>
      <c r="O53" s="82"/>
      <c r="P53" s="81" t="s">
        <v>115</v>
      </c>
      <c r="Q53" s="82"/>
      <c r="R53" s="81" t="s">
        <v>116</v>
      </c>
      <c r="S53" s="82"/>
      <c r="T53" s="81" t="s">
        <v>117</v>
      </c>
      <c r="U53" s="82"/>
      <c r="V53" s="81" t="s">
        <v>118</v>
      </c>
      <c r="W53" s="82"/>
      <c r="X53" s="81" t="s">
        <v>119</v>
      </c>
      <c r="Y53" s="82"/>
      <c r="Z53" s="81" t="s">
        <v>120</v>
      </c>
      <c r="AA53" s="82"/>
    </row>
    <row r="54" spans="1:27" x14ac:dyDescent="0.25">
      <c r="A54" s="149"/>
      <c r="B54" s="63" t="s">
        <v>35</v>
      </c>
      <c r="C54" s="63" t="s">
        <v>73</v>
      </c>
      <c r="D54" s="63" t="s">
        <v>35</v>
      </c>
      <c r="E54" s="63" t="s">
        <v>73</v>
      </c>
      <c r="F54" s="63" t="s">
        <v>35</v>
      </c>
      <c r="G54" s="63" t="s">
        <v>73</v>
      </c>
      <c r="H54" s="63" t="s">
        <v>35</v>
      </c>
      <c r="I54" s="63" t="s">
        <v>73</v>
      </c>
      <c r="J54" s="63" t="s">
        <v>35</v>
      </c>
      <c r="K54" s="63" t="s">
        <v>73</v>
      </c>
      <c r="L54" s="63" t="s">
        <v>35</v>
      </c>
      <c r="M54" s="63" t="s">
        <v>73</v>
      </c>
      <c r="N54" s="63" t="s">
        <v>35</v>
      </c>
      <c r="O54" s="63" t="s">
        <v>73</v>
      </c>
      <c r="P54" s="63" t="s">
        <v>35</v>
      </c>
      <c r="Q54" s="63" t="s">
        <v>73</v>
      </c>
      <c r="R54" s="63" t="s">
        <v>35</v>
      </c>
      <c r="S54" s="63" t="s">
        <v>73</v>
      </c>
      <c r="T54" s="63" t="s">
        <v>35</v>
      </c>
      <c r="U54" s="63" t="s">
        <v>73</v>
      </c>
      <c r="V54" s="63" t="s">
        <v>35</v>
      </c>
      <c r="W54" s="63" t="s">
        <v>73</v>
      </c>
      <c r="X54" s="63" t="s">
        <v>35</v>
      </c>
      <c r="Y54" s="63" t="s">
        <v>73</v>
      </c>
      <c r="Z54" s="63" t="s">
        <v>35</v>
      </c>
      <c r="AA54" s="63" t="s">
        <v>73</v>
      </c>
    </row>
    <row r="55" spans="1:27" x14ac:dyDescent="0.25">
      <c r="A55" s="76" t="s">
        <v>14</v>
      </c>
      <c r="B55" s="73">
        <v>63</v>
      </c>
      <c r="C55" s="74">
        <f>B55/$B$59</f>
        <v>0.37058823529411766</v>
      </c>
      <c r="D55" s="73">
        <v>63</v>
      </c>
      <c r="E55" s="74">
        <f>D55/$D$59</f>
        <v>0.40384615384615385</v>
      </c>
      <c r="F55" s="75">
        <v>75</v>
      </c>
      <c r="G55" s="74">
        <f>F55/$F$59</f>
        <v>0.43103448275862066</v>
      </c>
      <c r="H55" s="39">
        <v>103</v>
      </c>
      <c r="I55" s="34">
        <f>H55/$H$59</f>
        <v>0.3946360153256705</v>
      </c>
      <c r="J55" s="73">
        <v>75</v>
      </c>
      <c r="K55" s="74">
        <f>J55/$J$59</f>
        <v>0.4437869822485207</v>
      </c>
      <c r="L55" s="73">
        <v>57</v>
      </c>
      <c r="M55" s="74">
        <f>L55/$L$59</f>
        <v>0.37748344370860926</v>
      </c>
      <c r="N55" s="73">
        <v>35</v>
      </c>
      <c r="O55" s="74">
        <f>N55/$N$59</f>
        <v>0.37234042553191488</v>
      </c>
      <c r="P55" s="73">
        <v>45</v>
      </c>
      <c r="Q55" s="74">
        <f>P55/$P$59</f>
        <v>0.45454545454545453</v>
      </c>
      <c r="R55" s="39">
        <v>57</v>
      </c>
      <c r="S55" s="74">
        <f>R55/$R$59</f>
        <v>0.40714285714285714</v>
      </c>
      <c r="T55" s="73">
        <v>43</v>
      </c>
      <c r="U55" s="74">
        <v>0.33100000000000002</v>
      </c>
      <c r="V55" s="73"/>
      <c r="W55" s="74"/>
      <c r="X55" s="73"/>
      <c r="Y55" s="74"/>
      <c r="Z55" s="73">
        <f>SUM(B55,D55,F55,H55,J55,L55,N55,P55,R55,T55,V55,X55)</f>
        <v>616</v>
      </c>
      <c r="AA55" s="74">
        <f>Z55/$Z$59</f>
        <v>0.40606460118655241</v>
      </c>
    </row>
    <row r="56" spans="1:27" x14ac:dyDescent="0.25">
      <c r="A56" s="76" t="s">
        <v>9</v>
      </c>
      <c r="B56" s="73">
        <v>12</v>
      </c>
      <c r="C56" s="74">
        <f>B56/$B$59</f>
        <v>7.0588235294117646E-2</v>
      </c>
      <c r="D56" s="73">
        <v>13</v>
      </c>
      <c r="E56" s="74">
        <f t="shared" ref="E56:E58" si="12">D56/$D$59</f>
        <v>8.3333333333333329E-2</v>
      </c>
      <c r="F56" s="75">
        <v>9</v>
      </c>
      <c r="G56" s="74">
        <f t="shared" ref="G56:G58" si="13">F56/$F$59</f>
        <v>5.1724137931034482E-2</v>
      </c>
      <c r="H56" s="39">
        <v>85</v>
      </c>
      <c r="I56" s="34">
        <f t="shared" ref="I56:I58" si="14">H56/$H$59</f>
        <v>0.32567049808429116</v>
      </c>
      <c r="J56" s="73">
        <v>12</v>
      </c>
      <c r="K56" s="74">
        <f t="shared" ref="K56:K58" si="15">J56/$J$59</f>
        <v>7.1005917159763315E-2</v>
      </c>
      <c r="L56" s="73">
        <v>19</v>
      </c>
      <c r="M56" s="74">
        <f t="shared" ref="M56:M58" si="16">L56/$L$59</f>
        <v>0.12582781456953643</v>
      </c>
      <c r="N56" s="73">
        <v>16</v>
      </c>
      <c r="O56" s="74">
        <f t="shared" ref="O56:O58" si="17">N56/$N$59</f>
        <v>0.1702127659574468</v>
      </c>
      <c r="P56" s="73">
        <v>5</v>
      </c>
      <c r="Q56" s="74">
        <f t="shared" ref="Q56:Q58" si="18">P56/$P$59</f>
        <v>5.0505050505050504E-2</v>
      </c>
      <c r="R56" s="39">
        <v>21</v>
      </c>
      <c r="S56" s="74">
        <f t="shared" ref="S56:S58" si="19">R56/$R$59</f>
        <v>0.15</v>
      </c>
      <c r="T56" s="73">
        <v>14</v>
      </c>
      <c r="U56" s="74">
        <v>0.1077</v>
      </c>
      <c r="V56" s="73"/>
      <c r="W56" s="74"/>
      <c r="X56" s="73"/>
      <c r="Y56" s="74"/>
      <c r="Z56" s="73">
        <f>SUM(B56,D56,F56,H56,J56,L56,N56,P56,R56,T56,V56,X56)</f>
        <v>206</v>
      </c>
      <c r="AA56" s="74">
        <f>Z56/$Z$59</f>
        <v>0.13579433091628212</v>
      </c>
    </row>
    <row r="57" spans="1:27" x14ac:dyDescent="0.25">
      <c r="A57" s="76" t="s">
        <v>7</v>
      </c>
      <c r="B57" s="73">
        <v>95</v>
      </c>
      <c r="C57" s="74">
        <f>B57/$B$59</f>
        <v>0.55882352941176472</v>
      </c>
      <c r="D57" s="73">
        <v>73</v>
      </c>
      <c r="E57" s="74">
        <f t="shared" si="12"/>
        <v>0.46794871794871795</v>
      </c>
      <c r="F57" s="75">
        <v>90</v>
      </c>
      <c r="G57" s="74">
        <f t="shared" si="13"/>
        <v>0.51724137931034486</v>
      </c>
      <c r="H57" s="39">
        <v>68</v>
      </c>
      <c r="I57" s="34">
        <f t="shared" si="14"/>
        <v>0.26053639846743293</v>
      </c>
      <c r="J57" s="73">
        <v>78</v>
      </c>
      <c r="K57" s="74">
        <f t="shared" si="15"/>
        <v>0.46153846153846156</v>
      </c>
      <c r="L57" s="73">
        <v>71</v>
      </c>
      <c r="M57" s="74">
        <f t="shared" si="16"/>
        <v>0.47019867549668876</v>
      </c>
      <c r="N57" s="73">
        <v>43</v>
      </c>
      <c r="O57" s="74">
        <f t="shared" si="17"/>
        <v>0.45744680851063829</v>
      </c>
      <c r="P57" s="73">
        <v>45</v>
      </c>
      <c r="Q57" s="74">
        <f t="shared" si="18"/>
        <v>0.45454545454545453</v>
      </c>
      <c r="R57" s="39">
        <v>61</v>
      </c>
      <c r="S57" s="74">
        <f t="shared" si="19"/>
        <v>0.43571428571428572</v>
      </c>
      <c r="T57" s="73">
        <v>71</v>
      </c>
      <c r="U57" s="74">
        <v>0.54620000000000002</v>
      </c>
      <c r="V57" s="73"/>
      <c r="W57" s="74"/>
      <c r="X57" s="73"/>
      <c r="Y57" s="74"/>
      <c r="Z57" s="73">
        <f>SUM(B57,D57,F57,H57,J57,L57,N57,P57,R57,T57,V57,X57)</f>
        <v>695</v>
      </c>
      <c r="AA57" s="74">
        <f>Z57/$Z$59</f>
        <v>0.45814106789716547</v>
      </c>
    </row>
    <row r="58" spans="1:27" x14ac:dyDescent="0.25">
      <c r="A58" s="76" t="s">
        <v>104</v>
      </c>
      <c r="B58" s="73">
        <v>0</v>
      </c>
      <c r="C58" s="74">
        <f>B58/$B$59</f>
        <v>0</v>
      </c>
      <c r="D58" s="73">
        <v>7</v>
      </c>
      <c r="E58" s="74">
        <f t="shared" si="12"/>
        <v>4.4871794871794872E-2</v>
      </c>
      <c r="F58" s="75">
        <v>1</v>
      </c>
      <c r="G58" s="74">
        <f t="shared" si="13"/>
        <v>5.7471264367816091E-3</v>
      </c>
      <c r="H58" s="39">
        <v>5</v>
      </c>
      <c r="I58" s="34">
        <f t="shared" si="14"/>
        <v>1.9157088122605363E-2</v>
      </c>
      <c r="J58" s="73">
        <v>4</v>
      </c>
      <c r="K58" s="74">
        <f t="shared" si="15"/>
        <v>2.3668639053254437E-2</v>
      </c>
      <c r="L58" s="73">
        <v>4</v>
      </c>
      <c r="M58" s="74">
        <f t="shared" si="16"/>
        <v>2.6490066225165563E-2</v>
      </c>
      <c r="N58" s="73">
        <v>0</v>
      </c>
      <c r="O58" s="74">
        <f t="shared" si="17"/>
        <v>0</v>
      </c>
      <c r="P58" s="73">
        <v>4</v>
      </c>
      <c r="Q58" s="74">
        <f t="shared" si="18"/>
        <v>4.0404040404040407E-2</v>
      </c>
      <c r="R58" s="39">
        <v>1</v>
      </c>
      <c r="S58" s="74">
        <f t="shared" si="19"/>
        <v>7.1428571428571426E-3</v>
      </c>
      <c r="T58" s="73">
        <v>2</v>
      </c>
      <c r="U58" s="74">
        <v>1.5100000000000001E-2</v>
      </c>
      <c r="V58" s="73"/>
      <c r="W58" s="74"/>
      <c r="X58" s="73"/>
      <c r="Y58" s="74"/>
      <c r="Z58" s="73"/>
      <c r="AA58" s="74"/>
    </row>
    <row r="59" spans="1:27" x14ac:dyDescent="0.25">
      <c r="A59" s="77" t="s">
        <v>21</v>
      </c>
      <c r="B59" s="114">
        <f>SUM(B55:B58)</f>
        <v>170</v>
      </c>
      <c r="C59" s="35">
        <f t="shared" ref="C59:AA59" si="20">SUM(C55:C57)</f>
        <v>1</v>
      </c>
      <c r="D59" s="114">
        <f>SUM(D55:D58)</f>
        <v>156</v>
      </c>
      <c r="E59" s="35">
        <f>SUM(E55:E58)</f>
        <v>0.99999999999999989</v>
      </c>
      <c r="F59" s="114">
        <f t="shared" si="20"/>
        <v>174</v>
      </c>
      <c r="G59" s="35">
        <f t="shared" si="20"/>
        <v>1</v>
      </c>
      <c r="H59" s="114">
        <f>SUM(H55:H58)</f>
        <v>261</v>
      </c>
      <c r="I59" s="35">
        <f>SUM(I55:I58)</f>
        <v>1</v>
      </c>
      <c r="J59" s="114">
        <f>SUM(J55:J58)</f>
        <v>169</v>
      </c>
      <c r="K59" s="35">
        <f>SUM(K55:K58)</f>
        <v>1</v>
      </c>
      <c r="L59" s="114">
        <f>SUM(L55:L58)</f>
        <v>151</v>
      </c>
      <c r="M59" s="35">
        <f t="shared" si="20"/>
        <v>0.97350993377483452</v>
      </c>
      <c r="N59" s="114">
        <f>SUM(N55:N58)</f>
        <v>94</v>
      </c>
      <c r="O59" s="35">
        <f t="shared" si="20"/>
        <v>1</v>
      </c>
      <c r="P59" s="114">
        <f>SUM(P55:P58)</f>
        <v>99</v>
      </c>
      <c r="Q59" s="35">
        <f>SUM(Q55:Q58)</f>
        <v>1</v>
      </c>
      <c r="R59" s="114">
        <f>SUM(R55:R58)</f>
        <v>140</v>
      </c>
      <c r="S59" s="35">
        <f>SUM(S55:S58)</f>
        <v>1</v>
      </c>
      <c r="T59" s="114">
        <f>SUM(T55:T58)</f>
        <v>130</v>
      </c>
      <c r="U59" s="35">
        <v>1</v>
      </c>
      <c r="V59" s="114">
        <f t="shared" si="20"/>
        <v>0</v>
      </c>
      <c r="W59" s="35">
        <f t="shared" si="20"/>
        <v>0</v>
      </c>
      <c r="X59" s="114">
        <f t="shared" si="20"/>
        <v>0</v>
      </c>
      <c r="Y59" s="35">
        <f t="shared" si="20"/>
        <v>0</v>
      </c>
      <c r="Z59" s="114">
        <f t="shared" si="20"/>
        <v>1517</v>
      </c>
      <c r="AA59" s="35">
        <f t="shared" si="20"/>
        <v>1</v>
      </c>
    </row>
    <row r="78" spans="1:31" ht="18.75" x14ac:dyDescent="0.3">
      <c r="A78" s="150" t="s">
        <v>94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</row>
    <row r="80" spans="1:31" ht="18.75" x14ac:dyDescent="0.25">
      <c r="A80" s="79" t="s">
        <v>72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</row>
    <row r="81" spans="1:15" ht="18.75" x14ac:dyDescent="0.25">
      <c r="A81" s="151" t="s">
        <v>1</v>
      </c>
      <c r="B81" s="79" t="s">
        <v>121</v>
      </c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</row>
    <row r="82" spans="1:15" x14ac:dyDescent="0.25">
      <c r="A82" s="152"/>
      <c r="B82" s="114" t="s">
        <v>46</v>
      </c>
      <c r="C82" s="114" t="s">
        <v>47</v>
      </c>
      <c r="D82" s="114" t="s">
        <v>48</v>
      </c>
      <c r="E82" s="114" t="s">
        <v>49</v>
      </c>
      <c r="F82" s="114" t="s">
        <v>50</v>
      </c>
      <c r="G82" s="114" t="s">
        <v>51</v>
      </c>
      <c r="H82" s="114" t="s">
        <v>52</v>
      </c>
      <c r="I82" s="114" t="s">
        <v>53</v>
      </c>
      <c r="J82" s="114" t="s">
        <v>54</v>
      </c>
      <c r="K82" s="114" t="s">
        <v>55</v>
      </c>
      <c r="L82" s="114" t="s">
        <v>56</v>
      </c>
      <c r="M82" s="114" t="s">
        <v>57</v>
      </c>
      <c r="N82" s="114" t="s">
        <v>76</v>
      </c>
      <c r="O82" s="114" t="s">
        <v>73</v>
      </c>
    </row>
    <row r="83" spans="1:15" x14ac:dyDescent="0.25">
      <c r="A83" s="32" t="s">
        <v>20</v>
      </c>
      <c r="B83" s="33">
        <v>1</v>
      </c>
      <c r="C83" s="33">
        <v>1</v>
      </c>
      <c r="D83" s="33">
        <v>0</v>
      </c>
      <c r="E83" s="33">
        <v>1</v>
      </c>
      <c r="F83" s="33">
        <v>3</v>
      </c>
      <c r="G83" s="33">
        <v>1</v>
      </c>
      <c r="H83" s="33">
        <v>1</v>
      </c>
      <c r="I83" s="33">
        <v>1</v>
      </c>
      <c r="J83" s="80">
        <v>2</v>
      </c>
      <c r="K83" s="33">
        <v>5</v>
      </c>
      <c r="L83" s="33"/>
      <c r="M83" s="33"/>
      <c r="N83" s="33">
        <f>SUM(B83:M83)</f>
        <v>16</v>
      </c>
      <c r="O83" s="34">
        <f t="shared" ref="O83:O93" si="21">N83/$N$97</f>
        <v>4.4543429844097994E-3</v>
      </c>
    </row>
    <row r="84" spans="1:15" x14ac:dyDescent="0.25">
      <c r="A84" s="32" t="s">
        <v>14</v>
      </c>
      <c r="B84" s="33">
        <v>123</v>
      </c>
      <c r="C84" s="33">
        <f>47+63</f>
        <v>110</v>
      </c>
      <c r="D84" s="33">
        <v>153</v>
      </c>
      <c r="E84" s="33">
        <v>103</v>
      </c>
      <c r="F84" s="33">
        <v>111</v>
      </c>
      <c r="G84" s="33">
        <v>110</v>
      </c>
      <c r="H84" s="33">
        <v>75</v>
      </c>
      <c r="I84" s="33">
        <v>90</v>
      </c>
      <c r="J84" s="33">
        <v>102</v>
      </c>
      <c r="K84" s="33">
        <v>77</v>
      </c>
      <c r="L84" s="33"/>
      <c r="M84" s="33"/>
      <c r="N84" s="33">
        <f t="shared" ref="N84:N96" si="22">SUM(B84:M84)</f>
        <v>1054</v>
      </c>
      <c r="O84" s="34">
        <f t="shared" si="21"/>
        <v>0.29342984409799555</v>
      </c>
    </row>
    <row r="85" spans="1:15" x14ac:dyDescent="0.25">
      <c r="A85" s="32" t="s">
        <v>9</v>
      </c>
      <c r="B85" s="33">
        <v>76</v>
      </c>
      <c r="C85" s="33">
        <f>47+13</f>
        <v>60</v>
      </c>
      <c r="D85" s="33">
        <v>82</v>
      </c>
      <c r="E85" s="33">
        <v>85</v>
      </c>
      <c r="F85" s="33">
        <v>102</v>
      </c>
      <c r="G85" s="33">
        <v>75</v>
      </c>
      <c r="H85" s="33">
        <v>58</v>
      </c>
      <c r="I85" s="33">
        <v>52</v>
      </c>
      <c r="J85" s="33">
        <v>74</v>
      </c>
      <c r="K85" s="33">
        <v>43</v>
      </c>
      <c r="L85" s="33"/>
      <c r="M85" s="33"/>
      <c r="N85" s="33">
        <f t="shared" si="22"/>
        <v>707</v>
      </c>
      <c r="O85" s="34">
        <f t="shared" si="21"/>
        <v>0.19682628062360802</v>
      </c>
    </row>
    <row r="86" spans="1:15" x14ac:dyDescent="0.25">
      <c r="A86" s="32" t="s">
        <v>19</v>
      </c>
      <c r="B86" s="33">
        <v>2</v>
      </c>
      <c r="C86" s="33">
        <v>2</v>
      </c>
      <c r="D86" s="33">
        <v>2</v>
      </c>
      <c r="E86" s="33">
        <v>3</v>
      </c>
      <c r="F86" s="33">
        <v>2</v>
      </c>
      <c r="G86" s="33">
        <v>3</v>
      </c>
      <c r="H86" s="33">
        <v>1</v>
      </c>
      <c r="I86" s="33">
        <v>1</v>
      </c>
      <c r="J86" s="33">
        <v>0</v>
      </c>
      <c r="K86" s="33">
        <v>0</v>
      </c>
      <c r="L86" s="33"/>
      <c r="M86" s="33"/>
      <c r="N86" s="33">
        <f t="shared" si="22"/>
        <v>16</v>
      </c>
      <c r="O86" s="34">
        <f t="shared" si="21"/>
        <v>4.4543429844097994E-3</v>
      </c>
    </row>
    <row r="87" spans="1:15" x14ac:dyDescent="0.25">
      <c r="A87" s="32" t="s">
        <v>74</v>
      </c>
      <c r="B87" s="33">
        <v>1</v>
      </c>
      <c r="C87" s="33">
        <v>4</v>
      </c>
      <c r="D87" s="33">
        <v>1</v>
      </c>
      <c r="E87" s="80">
        <v>0</v>
      </c>
      <c r="F87" s="33">
        <v>1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/>
      <c r="M87" s="33"/>
      <c r="N87" s="33">
        <f t="shared" si="22"/>
        <v>7</v>
      </c>
      <c r="O87" s="34">
        <f t="shared" si="21"/>
        <v>1.9487750556792874E-3</v>
      </c>
    </row>
    <row r="88" spans="1:15" x14ac:dyDescent="0.25">
      <c r="A88" s="32" t="s">
        <v>12</v>
      </c>
      <c r="B88" s="33">
        <v>52</v>
      </c>
      <c r="C88" s="33">
        <v>46</v>
      </c>
      <c r="D88" s="33">
        <v>41</v>
      </c>
      <c r="E88" s="33">
        <v>39</v>
      </c>
      <c r="F88" s="33">
        <v>42</v>
      </c>
      <c r="G88" s="33">
        <v>36</v>
      </c>
      <c r="H88" s="33">
        <v>38</v>
      </c>
      <c r="I88" s="33">
        <v>24</v>
      </c>
      <c r="J88" s="33">
        <v>30</v>
      </c>
      <c r="K88" s="33">
        <v>25</v>
      </c>
      <c r="L88" s="33"/>
      <c r="M88" s="33"/>
      <c r="N88" s="33">
        <f t="shared" si="22"/>
        <v>373</v>
      </c>
      <c r="O88" s="34">
        <f t="shared" si="21"/>
        <v>0.10384187082405345</v>
      </c>
    </row>
    <row r="89" spans="1:15" x14ac:dyDescent="0.25">
      <c r="A89" s="64" t="s">
        <v>75</v>
      </c>
      <c r="B89" s="33">
        <v>1</v>
      </c>
      <c r="C89" s="33">
        <v>0</v>
      </c>
      <c r="D89" s="33">
        <v>0</v>
      </c>
      <c r="E89" s="80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/>
      <c r="M89" s="33"/>
      <c r="N89" s="33">
        <f t="shared" si="22"/>
        <v>1</v>
      </c>
      <c r="O89" s="34">
        <f t="shared" si="21"/>
        <v>2.7839643652561246E-4</v>
      </c>
    </row>
    <row r="90" spans="1:15" x14ac:dyDescent="0.25">
      <c r="A90" s="64" t="s">
        <v>13</v>
      </c>
      <c r="B90" s="33">
        <v>3</v>
      </c>
      <c r="C90" s="33">
        <v>10</v>
      </c>
      <c r="D90" s="33">
        <v>10</v>
      </c>
      <c r="E90" s="33">
        <v>10</v>
      </c>
      <c r="F90" s="33">
        <v>16</v>
      </c>
      <c r="G90" s="33">
        <v>5</v>
      </c>
      <c r="H90" s="33">
        <v>9</v>
      </c>
      <c r="I90" s="33">
        <v>6</v>
      </c>
      <c r="J90" s="33">
        <v>10</v>
      </c>
      <c r="K90" s="33">
        <v>11</v>
      </c>
      <c r="L90" s="33"/>
      <c r="M90" s="33"/>
      <c r="N90" s="33">
        <f t="shared" si="22"/>
        <v>90</v>
      </c>
      <c r="O90" s="34">
        <f t="shared" si="21"/>
        <v>2.5055679287305122E-2</v>
      </c>
    </row>
    <row r="91" spans="1:15" x14ac:dyDescent="0.25">
      <c r="A91" s="64" t="s">
        <v>4</v>
      </c>
      <c r="B91" s="33">
        <v>25</v>
      </c>
      <c r="C91" s="33">
        <v>30</v>
      </c>
      <c r="D91" s="33">
        <v>29</v>
      </c>
      <c r="E91" s="33">
        <v>24</v>
      </c>
      <c r="F91" s="33">
        <v>33</v>
      </c>
      <c r="G91" s="33">
        <v>20</v>
      </c>
      <c r="H91" s="33">
        <v>16</v>
      </c>
      <c r="I91" s="33">
        <v>23</v>
      </c>
      <c r="J91" s="33">
        <v>27</v>
      </c>
      <c r="K91" s="33">
        <v>29</v>
      </c>
      <c r="L91" s="33"/>
      <c r="M91" s="33"/>
      <c r="N91" s="33">
        <f t="shared" si="22"/>
        <v>256</v>
      </c>
      <c r="O91" s="34">
        <f t="shared" si="21"/>
        <v>7.126948775055679E-2</v>
      </c>
    </row>
    <row r="92" spans="1:15" x14ac:dyDescent="0.25">
      <c r="A92" s="64" t="s">
        <v>7</v>
      </c>
      <c r="B92" s="33">
        <v>95</v>
      </c>
      <c r="C92" s="33">
        <v>73</v>
      </c>
      <c r="D92" s="33">
        <v>90</v>
      </c>
      <c r="E92" s="33">
        <v>68</v>
      </c>
      <c r="F92" s="33">
        <v>78</v>
      </c>
      <c r="G92" s="33">
        <v>74</v>
      </c>
      <c r="H92" s="33">
        <v>43</v>
      </c>
      <c r="I92" s="33">
        <v>48</v>
      </c>
      <c r="J92" s="33">
        <v>61</v>
      </c>
      <c r="K92" s="33">
        <v>71</v>
      </c>
      <c r="L92" s="33"/>
      <c r="M92" s="33"/>
      <c r="N92" s="33">
        <f t="shared" si="22"/>
        <v>701</v>
      </c>
      <c r="O92" s="34">
        <f t="shared" si="21"/>
        <v>0.19515590200445435</v>
      </c>
    </row>
    <row r="93" spans="1:15" x14ac:dyDescent="0.25">
      <c r="A93" s="64" t="s">
        <v>104</v>
      </c>
      <c r="B93" s="33">
        <v>0</v>
      </c>
      <c r="C93" s="33">
        <v>7</v>
      </c>
      <c r="D93" s="33">
        <v>1</v>
      </c>
      <c r="E93" s="33">
        <v>5</v>
      </c>
      <c r="F93" s="33">
        <v>4</v>
      </c>
      <c r="G93" s="33">
        <v>4</v>
      </c>
      <c r="H93" s="33">
        <v>0</v>
      </c>
      <c r="I93" s="33">
        <v>4</v>
      </c>
      <c r="J93" s="33">
        <v>1</v>
      </c>
      <c r="K93" s="33">
        <v>2</v>
      </c>
      <c r="L93" s="33"/>
      <c r="M93" s="33"/>
      <c r="N93" s="33">
        <f t="shared" si="22"/>
        <v>28</v>
      </c>
      <c r="O93" s="34">
        <f t="shared" si="21"/>
        <v>7.7951002227171495E-3</v>
      </c>
    </row>
    <row r="94" spans="1:15" x14ac:dyDescent="0.25">
      <c r="A94" s="64" t="s">
        <v>16</v>
      </c>
      <c r="B94" s="33">
        <v>12</v>
      </c>
      <c r="C94" s="33">
        <v>17</v>
      </c>
      <c r="D94" s="33">
        <v>4</v>
      </c>
      <c r="E94" s="33">
        <v>33</v>
      </c>
      <c r="F94" s="33">
        <v>20</v>
      </c>
      <c r="G94" s="33">
        <v>12</v>
      </c>
      <c r="H94" s="33">
        <v>8</v>
      </c>
      <c r="I94" s="33">
        <v>17</v>
      </c>
      <c r="J94" s="33">
        <v>35</v>
      </c>
      <c r="K94" s="33">
        <v>79</v>
      </c>
      <c r="L94" s="33"/>
      <c r="M94" s="33"/>
      <c r="N94" s="33">
        <f t="shared" si="22"/>
        <v>237</v>
      </c>
      <c r="O94" s="34">
        <f>N94/$N$97</f>
        <v>6.597995545657015E-2</v>
      </c>
    </row>
    <row r="95" spans="1:15" x14ac:dyDescent="0.25">
      <c r="A95" s="64" t="s">
        <v>18</v>
      </c>
      <c r="B95" s="33">
        <v>9</v>
      </c>
      <c r="C95" s="33">
        <v>9</v>
      </c>
      <c r="D95" s="33">
        <v>15</v>
      </c>
      <c r="E95" s="33">
        <v>14</v>
      </c>
      <c r="F95" s="33">
        <v>6</v>
      </c>
      <c r="G95" s="33">
        <v>10</v>
      </c>
      <c r="H95" s="33">
        <v>8</v>
      </c>
      <c r="I95" s="33">
        <v>9</v>
      </c>
      <c r="J95" s="33">
        <v>15</v>
      </c>
      <c r="K95" s="33">
        <v>11</v>
      </c>
      <c r="L95" s="33"/>
      <c r="M95" s="33"/>
      <c r="N95" s="33">
        <f t="shared" si="22"/>
        <v>106</v>
      </c>
      <c r="O95" s="34">
        <f>N95/$N$97</f>
        <v>2.9510022271714922E-2</v>
      </c>
    </row>
    <row r="96" spans="1:15" x14ac:dyDescent="0.25">
      <c r="A96" s="64" t="s">
        <v>41</v>
      </c>
      <c r="B96" s="33">
        <v>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/>
      <c r="M96" s="33"/>
      <c r="N96" s="33">
        <f t="shared" si="22"/>
        <v>0</v>
      </c>
      <c r="O96" s="34">
        <f>N96/$N$97</f>
        <v>0</v>
      </c>
    </row>
    <row r="97" spans="1:18" x14ac:dyDescent="0.25">
      <c r="A97" s="114" t="s">
        <v>21</v>
      </c>
      <c r="B97" s="114">
        <f>SUM(B83:B96)</f>
        <v>400</v>
      </c>
      <c r="C97" s="114">
        <f t="shared" ref="C97:J97" si="23">SUM(C83:C96)</f>
        <v>369</v>
      </c>
      <c r="D97" s="114">
        <f>SUM(D83:D96)</f>
        <v>428</v>
      </c>
      <c r="E97" s="114">
        <f t="shared" si="23"/>
        <v>385</v>
      </c>
      <c r="F97" s="114">
        <f>SUM(F83:F96)</f>
        <v>418</v>
      </c>
      <c r="G97" s="114">
        <f t="shared" si="23"/>
        <v>350</v>
      </c>
      <c r="H97" s="114">
        <f t="shared" si="23"/>
        <v>257</v>
      </c>
      <c r="I97" s="114">
        <f t="shared" si="23"/>
        <v>275</v>
      </c>
      <c r="J97" s="114">
        <f t="shared" si="23"/>
        <v>357</v>
      </c>
      <c r="K97" s="114">
        <f>SUM(K83:K96)</f>
        <v>353</v>
      </c>
      <c r="L97" s="114">
        <f>SUM(L83:L96)</f>
        <v>0</v>
      </c>
      <c r="M97" s="114">
        <f>SUM(M83:M96)</f>
        <v>0</v>
      </c>
      <c r="N97" s="114">
        <f>SUM(N83:N96)</f>
        <v>3592</v>
      </c>
      <c r="O97" s="35">
        <f>SUM(O83:O96)</f>
        <v>0.99999999999999989</v>
      </c>
    </row>
    <row r="100" spans="1:18" ht="18.75" x14ac:dyDescent="0.25">
      <c r="A100" s="79" t="s">
        <v>95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</row>
    <row r="101" spans="1:18" ht="30" x14ac:dyDescent="0.25">
      <c r="A101" s="65" t="s">
        <v>77</v>
      </c>
      <c r="B101" s="94" t="s">
        <v>78</v>
      </c>
      <c r="C101" s="113" t="s">
        <v>79</v>
      </c>
      <c r="D101" s="94" t="s">
        <v>80</v>
      </c>
      <c r="E101" s="94" t="s">
        <v>81</v>
      </c>
      <c r="F101" s="94" t="s">
        <v>82</v>
      </c>
      <c r="G101" s="94" t="s">
        <v>83</v>
      </c>
      <c r="H101" s="94" t="s">
        <v>84</v>
      </c>
      <c r="I101" s="94" t="s">
        <v>85</v>
      </c>
      <c r="J101" s="94" t="s">
        <v>86</v>
      </c>
      <c r="K101" s="94" t="s">
        <v>87</v>
      </c>
      <c r="L101" s="94" t="s">
        <v>88</v>
      </c>
      <c r="M101" s="94" t="s">
        <v>89</v>
      </c>
      <c r="N101" s="94" t="s">
        <v>58</v>
      </c>
      <c r="O101" s="94" t="s">
        <v>73</v>
      </c>
      <c r="P101" s="58"/>
      <c r="Q101" s="58"/>
      <c r="R101" s="58"/>
    </row>
    <row r="102" spans="1:18" ht="60" x14ac:dyDescent="0.25">
      <c r="A102" s="42" t="s">
        <v>15</v>
      </c>
      <c r="B102" s="94">
        <v>7</v>
      </c>
      <c r="C102" s="43">
        <v>16</v>
      </c>
      <c r="D102" s="94">
        <v>15</v>
      </c>
      <c r="E102" s="43">
        <v>17</v>
      </c>
      <c r="F102" s="43">
        <v>21</v>
      </c>
      <c r="G102" s="43">
        <v>16</v>
      </c>
      <c r="H102" s="43">
        <v>11</v>
      </c>
      <c r="I102" s="94">
        <v>14</v>
      </c>
      <c r="J102" s="94">
        <v>14</v>
      </c>
      <c r="K102" s="94">
        <v>14</v>
      </c>
      <c r="L102" s="94"/>
      <c r="M102" s="94"/>
      <c r="N102" s="94">
        <f t="shared" ref="N102:N137" si="24">SUM(B102:M102)</f>
        <v>145</v>
      </c>
      <c r="O102" s="44">
        <f t="shared" ref="O102:O137" si="25">N102/$N$138</f>
        <v>4.0367483296213806E-2</v>
      </c>
      <c r="P102" s="58"/>
      <c r="Q102" s="58"/>
      <c r="R102" s="58"/>
    </row>
    <row r="103" spans="1:18" ht="45" x14ac:dyDescent="0.25">
      <c r="A103" s="45" t="s">
        <v>14</v>
      </c>
      <c r="B103" s="66">
        <v>2</v>
      </c>
      <c r="C103" s="46">
        <v>6</v>
      </c>
      <c r="D103" s="66">
        <v>6</v>
      </c>
      <c r="E103" s="46">
        <v>5</v>
      </c>
      <c r="F103" s="40">
        <v>0</v>
      </c>
      <c r="G103" s="66">
        <v>7</v>
      </c>
      <c r="H103" s="46">
        <v>5</v>
      </c>
      <c r="I103" s="66">
        <v>4</v>
      </c>
      <c r="J103" s="66">
        <v>14</v>
      </c>
      <c r="K103" s="66">
        <v>14</v>
      </c>
      <c r="L103" s="66"/>
      <c r="M103" s="66"/>
      <c r="N103" s="94">
        <f t="shared" si="24"/>
        <v>63</v>
      </c>
      <c r="O103" s="67">
        <f t="shared" si="25"/>
        <v>1.7538975501113586E-2</v>
      </c>
      <c r="P103" s="58"/>
      <c r="Q103" s="58"/>
      <c r="R103" s="58"/>
    </row>
    <row r="104" spans="1:18" x14ac:dyDescent="0.25">
      <c r="A104" s="45" t="s">
        <v>9</v>
      </c>
      <c r="B104" s="66">
        <v>2</v>
      </c>
      <c r="C104" s="46">
        <v>2</v>
      </c>
      <c r="D104" s="66">
        <v>6</v>
      </c>
      <c r="E104" s="46">
        <v>2</v>
      </c>
      <c r="F104" s="40">
        <v>21</v>
      </c>
      <c r="G104" s="66">
        <v>2</v>
      </c>
      <c r="H104" s="46">
        <v>1</v>
      </c>
      <c r="I104" s="66">
        <v>4</v>
      </c>
      <c r="J104" s="66">
        <v>0</v>
      </c>
      <c r="K104" s="66">
        <v>0</v>
      </c>
      <c r="L104" s="66"/>
      <c r="M104" s="66"/>
      <c r="N104" s="94">
        <f t="shared" si="24"/>
        <v>40</v>
      </c>
      <c r="O104" s="67">
        <f t="shared" si="25"/>
        <v>1.1135857461024499E-2</v>
      </c>
      <c r="P104" s="58"/>
      <c r="Q104" s="58"/>
      <c r="R104" s="58"/>
    </row>
    <row r="105" spans="1:18" ht="30" x14ac:dyDescent="0.25">
      <c r="A105" s="45" t="s">
        <v>12</v>
      </c>
      <c r="B105" s="66">
        <v>2</v>
      </c>
      <c r="C105" s="46">
        <v>4</v>
      </c>
      <c r="D105" s="66">
        <v>3</v>
      </c>
      <c r="E105" s="46">
        <v>3</v>
      </c>
      <c r="F105" s="40">
        <v>0</v>
      </c>
      <c r="G105" s="66">
        <v>1</v>
      </c>
      <c r="H105" s="46">
        <v>3</v>
      </c>
      <c r="I105" s="66">
        <v>1</v>
      </c>
      <c r="J105" s="66">
        <v>0</v>
      </c>
      <c r="K105" s="66">
        <v>0</v>
      </c>
      <c r="L105" s="66"/>
      <c r="M105" s="66"/>
      <c r="N105" s="94">
        <f t="shared" si="24"/>
        <v>17</v>
      </c>
      <c r="O105" s="67">
        <f t="shared" si="25"/>
        <v>4.7327394209354121E-3</v>
      </c>
      <c r="P105" s="58"/>
      <c r="Q105" s="58"/>
      <c r="R105" s="58"/>
    </row>
    <row r="106" spans="1:18" ht="30" x14ac:dyDescent="0.25">
      <c r="A106" s="45" t="s">
        <v>4</v>
      </c>
      <c r="B106" s="66">
        <v>0</v>
      </c>
      <c r="C106" s="46">
        <v>0</v>
      </c>
      <c r="D106" s="66">
        <v>0</v>
      </c>
      <c r="E106" s="46">
        <v>2</v>
      </c>
      <c r="F106" s="40">
        <v>0</v>
      </c>
      <c r="G106" s="66">
        <v>0</v>
      </c>
      <c r="H106" s="46">
        <v>0</v>
      </c>
      <c r="I106" s="66">
        <v>2</v>
      </c>
      <c r="J106" s="66">
        <v>0</v>
      </c>
      <c r="K106" s="66">
        <v>0</v>
      </c>
      <c r="L106" s="66"/>
      <c r="M106" s="66"/>
      <c r="N106" s="94">
        <f t="shared" si="24"/>
        <v>4</v>
      </c>
      <c r="O106" s="67">
        <f t="shared" si="25"/>
        <v>1.1135857461024498E-3</v>
      </c>
      <c r="P106" s="58"/>
      <c r="Q106" s="58"/>
      <c r="R106" s="58"/>
    </row>
    <row r="107" spans="1:18" ht="30" x14ac:dyDescent="0.25">
      <c r="A107" s="45" t="s">
        <v>7</v>
      </c>
      <c r="B107" s="66">
        <v>0</v>
      </c>
      <c r="C107" s="46">
        <v>0</v>
      </c>
      <c r="D107" s="66">
        <v>0</v>
      </c>
      <c r="E107" s="46">
        <v>3</v>
      </c>
      <c r="F107" s="46">
        <v>0</v>
      </c>
      <c r="G107" s="66">
        <v>0</v>
      </c>
      <c r="H107" s="46">
        <v>0</v>
      </c>
      <c r="I107" s="66">
        <v>3</v>
      </c>
      <c r="J107" s="66">
        <v>0</v>
      </c>
      <c r="K107" s="66">
        <v>0</v>
      </c>
      <c r="L107" s="66"/>
      <c r="M107" s="66"/>
      <c r="N107" s="94">
        <f t="shared" si="24"/>
        <v>6</v>
      </c>
      <c r="O107" s="67">
        <f t="shared" si="25"/>
        <v>1.6703786191536749E-3</v>
      </c>
      <c r="P107" s="58"/>
      <c r="Q107" s="58"/>
      <c r="R107" s="58"/>
    </row>
    <row r="108" spans="1:18" ht="30" x14ac:dyDescent="0.25">
      <c r="A108" s="45" t="s">
        <v>16</v>
      </c>
      <c r="B108" s="66">
        <v>1</v>
      </c>
      <c r="C108" s="46">
        <v>4</v>
      </c>
      <c r="D108" s="66">
        <v>0</v>
      </c>
      <c r="E108" s="46">
        <v>2</v>
      </c>
      <c r="F108" s="46">
        <v>0</v>
      </c>
      <c r="G108" s="66">
        <v>6</v>
      </c>
      <c r="H108" s="46">
        <v>2</v>
      </c>
      <c r="I108" s="66">
        <v>0</v>
      </c>
      <c r="J108" s="66">
        <v>0</v>
      </c>
      <c r="K108" s="66">
        <v>0</v>
      </c>
      <c r="L108" s="66"/>
      <c r="M108" s="66"/>
      <c r="N108" s="94">
        <f t="shared" si="24"/>
        <v>15</v>
      </c>
      <c r="O108" s="67">
        <f t="shared" si="25"/>
        <v>4.1759465478841875E-3</v>
      </c>
      <c r="P108" s="58"/>
      <c r="Q108" s="58"/>
      <c r="R108" s="58"/>
    </row>
    <row r="109" spans="1:18" ht="45" x14ac:dyDescent="0.25">
      <c r="A109" s="42" t="s">
        <v>3</v>
      </c>
      <c r="B109" s="94">
        <v>162</v>
      </c>
      <c r="C109" s="43">
        <v>158</v>
      </c>
      <c r="D109" s="94">
        <v>181</v>
      </c>
      <c r="E109" s="43">
        <v>100</v>
      </c>
      <c r="F109" s="43">
        <f>SUM(F110:F117)</f>
        <v>173</v>
      </c>
      <c r="G109" s="43">
        <v>138</v>
      </c>
      <c r="H109" s="43">
        <v>113</v>
      </c>
      <c r="I109" s="94">
        <v>126</v>
      </c>
      <c r="J109" s="94">
        <v>162</v>
      </c>
      <c r="K109" s="94">
        <v>154</v>
      </c>
      <c r="L109" s="94"/>
      <c r="M109" s="94"/>
      <c r="N109" s="94">
        <f t="shared" si="24"/>
        <v>1467</v>
      </c>
      <c r="O109" s="44">
        <f t="shared" si="25"/>
        <v>0.40840757238307351</v>
      </c>
      <c r="P109" s="58"/>
      <c r="Q109" s="58"/>
      <c r="R109" s="58"/>
    </row>
    <row r="110" spans="1:18" ht="45" x14ac:dyDescent="0.25">
      <c r="A110" s="45" t="s">
        <v>14</v>
      </c>
      <c r="B110" s="66">
        <v>47</v>
      </c>
      <c r="C110" s="46">
        <v>34</v>
      </c>
      <c r="D110" s="66">
        <v>62</v>
      </c>
      <c r="E110" s="46">
        <v>0</v>
      </c>
      <c r="F110" s="40">
        <v>34</v>
      </c>
      <c r="G110" s="66">
        <v>38</v>
      </c>
      <c r="H110" s="46">
        <v>29</v>
      </c>
      <c r="I110" s="66">
        <v>30</v>
      </c>
      <c r="J110" s="66">
        <v>41</v>
      </c>
      <c r="K110" s="66">
        <v>34</v>
      </c>
      <c r="L110" s="66"/>
      <c r="M110" s="66"/>
      <c r="N110" s="94">
        <f t="shared" si="24"/>
        <v>349</v>
      </c>
      <c r="O110" s="67">
        <f t="shared" si="25"/>
        <v>9.7160356347438748E-2</v>
      </c>
      <c r="P110" s="58"/>
      <c r="Q110" s="58"/>
      <c r="R110" s="58"/>
    </row>
    <row r="111" spans="1:18" x14ac:dyDescent="0.25">
      <c r="A111" s="45" t="s">
        <v>9</v>
      </c>
      <c r="B111" s="66">
        <v>21</v>
      </c>
      <c r="C111" s="46">
        <v>22</v>
      </c>
      <c r="D111" s="66">
        <v>24</v>
      </c>
      <c r="E111" s="46">
        <v>0</v>
      </c>
      <c r="F111" s="40">
        <v>24</v>
      </c>
      <c r="G111" s="66">
        <v>21</v>
      </c>
      <c r="H111" s="46">
        <v>15</v>
      </c>
      <c r="I111" s="66">
        <v>20</v>
      </c>
      <c r="J111" s="66">
        <v>18</v>
      </c>
      <c r="K111" s="66">
        <v>29</v>
      </c>
      <c r="L111" s="66"/>
      <c r="M111" s="66"/>
      <c r="N111" s="94">
        <f t="shared" si="24"/>
        <v>194</v>
      </c>
      <c r="O111" s="67">
        <f t="shared" si="25"/>
        <v>5.4008908685968818E-2</v>
      </c>
      <c r="P111" s="58"/>
      <c r="Q111" s="58"/>
      <c r="R111" s="58"/>
    </row>
    <row r="112" spans="1:18" ht="30" x14ac:dyDescent="0.25">
      <c r="A112" s="45" t="s">
        <v>12</v>
      </c>
      <c r="B112" s="66">
        <v>44</v>
      </c>
      <c r="C112" s="46">
        <v>38</v>
      </c>
      <c r="D112" s="66">
        <v>36</v>
      </c>
      <c r="E112" s="46">
        <v>38</v>
      </c>
      <c r="F112" s="40">
        <v>39</v>
      </c>
      <c r="G112" s="66">
        <v>34</v>
      </c>
      <c r="H112" s="46">
        <v>31</v>
      </c>
      <c r="I112" s="66">
        <v>21</v>
      </c>
      <c r="J112" s="66">
        <v>28</v>
      </c>
      <c r="K112" s="66">
        <v>25</v>
      </c>
      <c r="L112" s="66"/>
      <c r="M112" s="66"/>
      <c r="N112" s="94">
        <f t="shared" si="24"/>
        <v>334</v>
      </c>
      <c r="O112" s="67">
        <f t="shared" si="25"/>
        <v>9.2984409799554565E-2</v>
      </c>
      <c r="P112" s="58"/>
      <c r="Q112" s="58"/>
      <c r="R112" s="58"/>
    </row>
    <row r="113" spans="1:18" ht="30" x14ac:dyDescent="0.25">
      <c r="A113" s="45" t="s">
        <v>75</v>
      </c>
      <c r="B113" s="66">
        <v>1</v>
      </c>
      <c r="C113" s="46">
        <v>0</v>
      </c>
      <c r="D113" s="69">
        <v>0</v>
      </c>
      <c r="E113" s="46">
        <v>0</v>
      </c>
      <c r="F113" s="46">
        <v>0</v>
      </c>
      <c r="G113" s="66">
        <v>0</v>
      </c>
      <c r="H113" s="46">
        <v>0</v>
      </c>
      <c r="I113" s="66">
        <v>0</v>
      </c>
      <c r="J113" s="66">
        <v>0</v>
      </c>
      <c r="K113" s="66">
        <v>1</v>
      </c>
      <c r="L113" s="66"/>
      <c r="M113" s="66"/>
      <c r="N113" s="94">
        <f t="shared" si="24"/>
        <v>2</v>
      </c>
      <c r="O113" s="67">
        <f t="shared" si="25"/>
        <v>5.5679287305122492E-4</v>
      </c>
      <c r="P113" s="58"/>
      <c r="Q113" s="58"/>
      <c r="R113" s="58"/>
    </row>
    <row r="114" spans="1:18" ht="30" x14ac:dyDescent="0.25">
      <c r="A114" s="45" t="s">
        <v>13</v>
      </c>
      <c r="B114" s="66">
        <v>3</v>
      </c>
      <c r="C114" s="46">
        <v>10</v>
      </c>
      <c r="D114" s="66">
        <v>10</v>
      </c>
      <c r="E114" s="46">
        <v>10</v>
      </c>
      <c r="F114" s="40">
        <v>16</v>
      </c>
      <c r="G114" s="66">
        <v>5</v>
      </c>
      <c r="H114" s="46">
        <v>9</v>
      </c>
      <c r="I114" s="66">
        <v>6</v>
      </c>
      <c r="J114" s="66">
        <v>10</v>
      </c>
      <c r="K114" s="66">
        <v>11</v>
      </c>
      <c r="L114" s="66"/>
      <c r="M114" s="66"/>
      <c r="N114" s="94">
        <f t="shared" si="24"/>
        <v>90</v>
      </c>
      <c r="O114" s="67">
        <f t="shared" si="25"/>
        <v>2.5055679287305122E-2</v>
      </c>
      <c r="P114" s="58"/>
      <c r="Q114" s="58"/>
      <c r="R114" s="58"/>
    </row>
    <row r="115" spans="1:18" ht="30" x14ac:dyDescent="0.25">
      <c r="A115" s="45" t="s">
        <v>4</v>
      </c>
      <c r="B115" s="66">
        <v>25</v>
      </c>
      <c r="C115" s="46">
        <v>30</v>
      </c>
      <c r="D115" s="66">
        <v>29</v>
      </c>
      <c r="E115" s="46">
        <v>24</v>
      </c>
      <c r="F115" s="40">
        <v>33</v>
      </c>
      <c r="G115" s="66">
        <v>20</v>
      </c>
      <c r="H115" s="46">
        <v>16</v>
      </c>
      <c r="I115" s="66">
        <v>23</v>
      </c>
      <c r="J115" s="66">
        <v>27</v>
      </c>
      <c r="K115" s="66">
        <v>29</v>
      </c>
      <c r="L115" s="66"/>
      <c r="M115" s="66"/>
      <c r="N115" s="94">
        <f t="shared" si="24"/>
        <v>256</v>
      </c>
      <c r="O115" s="67">
        <f t="shared" si="25"/>
        <v>7.126948775055679E-2</v>
      </c>
      <c r="P115" s="58"/>
      <c r="Q115" s="58"/>
      <c r="R115" s="58"/>
    </row>
    <row r="116" spans="1:18" ht="30" x14ac:dyDescent="0.25">
      <c r="A116" s="45" t="s">
        <v>16</v>
      </c>
      <c r="B116" s="66">
        <v>12</v>
      </c>
      <c r="C116" s="46">
        <v>15</v>
      </c>
      <c r="D116" s="66">
        <v>5</v>
      </c>
      <c r="E116" s="46">
        <v>14</v>
      </c>
      <c r="F116" s="40">
        <v>21</v>
      </c>
      <c r="G116" s="66">
        <v>10</v>
      </c>
      <c r="H116" s="46">
        <v>5</v>
      </c>
      <c r="I116" s="66">
        <v>17</v>
      </c>
      <c r="J116" s="66">
        <v>23</v>
      </c>
      <c r="K116" s="66">
        <v>14</v>
      </c>
      <c r="L116" s="66"/>
      <c r="M116" s="66"/>
      <c r="N116" s="94">
        <f t="shared" si="24"/>
        <v>136</v>
      </c>
      <c r="O116" s="67">
        <f t="shared" si="25"/>
        <v>3.7861915367483297E-2</v>
      </c>
      <c r="P116" s="58"/>
      <c r="Q116" s="58"/>
      <c r="R116" s="58"/>
    </row>
    <row r="117" spans="1:18" x14ac:dyDescent="0.25">
      <c r="A117" s="45" t="s">
        <v>18</v>
      </c>
      <c r="B117" s="66">
        <v>9</v>
      </c>
      <c r="C117" s="46">
        <v>9</v>
      </c>
      <c r="D117" s="66">
        <v>15</v>
      </c>
      <c r="E117" s="46">
        <v>14</v>
      </c>
      <c r="F117" s="40">
        <v>6</v>
      </c>
      <c r="G117" s="66">
        <v>10</v>
      </c>
      <c r="H117" s="46">
        <v>8</v>
      </c>
      <c r="I117" s="66">
        <v>9</v>
      </c>
      <c r="J117" s="66">
        <v>15</v>
      </c>
      <c r="K117" s="66">
        <v>11</v>
      </c>
      <c r="L117" s="66"/>
      <c r="M117" s="66"/>
      <c r="N117" s="94">
        <f t="shared" si="24"/>
        <v>106</v>
      </c>
      <c r="O117" s="67">
        <f t="shared" si="25"/>
        <v>2.9510022271714922E-2</v>
      </c>
      <c r="P117" s="58"/>
      <c r="Q117" s="58"/>
      <c r="R117" s="58"/>
    </row>
    <row r="118" spans="1:18" ht="45" x14ac:dyDescent="0.25">
      <c r="A118" s="42" t="s">
        <v>8</v>
      </c>
      <c r="B118" s="94">
        <v>45</v>
      </c>
      <c r="C118" s="43">
        <v>30</v>
      </c>
      <c r="D118" s="94">
        <v>49</v>
      </c>
      <c r="E118" s="43">
        <v>2</v>
      </c>
      <c r="F118" s="43">
        <v>42</v>
      </c>
      <c r="G118" s="43">
        <v>35</v>
      </c>
      <c r="H118" s="43">
        <v>24</v>
      </c>
      <c r="I118" s="94">
        <v>27</v>
      </c>
      <c r="J118" s="94">
        <v>35</v>
      </c>
      <c r="K118" s="94">
        <v>43</v>
      </c>
      <c r="L118" s="94"/>
      <c r="M118" s="94"/>
      <c r="N118" s="94">
        <f t="shared" si="24"/>
        <v>332</v>
      </c>
      <c r="O118" s="44">
        <f t="shared" si="25"/>
        <v>9.2427616926503336E-2</v>
      </c>
      <c r="P118" s="58"/>
      <c r="Q118" s="58"/>
      <c r="R118" s="58"/>
    </row>
    <row r="119" spans="1:18" ht="45" x14ac:dyDescent="0.25">
      <c r="A119" s="45" t="s">
        <v>14</v>
      </c>
      <c r="B119" s="66">
        <v>7</v>
      </c>
      <c r="C119" s="46">
        <v>6</v>
      </c>
      <c r="D119" s="66">
        <v>7</v>
      </c>
      <c r="E119" s="46">
        <v>0</v>
      </c>
      <c r="F119" s="40">
        <v>1</v>
      </c>
      <c r="G119" s="66">
        <v>6</v>
      </c>
      <c r="H119" s="46">
        <v>2</v>
      </c>
      <c r="I119" s="66">
        <v>7</v>
      </c>
      <c r="J119" s="66">
        <v>3</v>
      </c>
      <c r="K119" s="66">
        <v>3</v>
      </c>
      <c r="L119" s="66"/>
      <c r="M119" s="66"/>
      <c r="N119" s="94">
        <f t="shared" si="24"/>
        <v>42</v>
      </c>
      <c r="O119" s="67">
        <f t="shared" si="25"/>
        <v>1.1692650334075724E-2</v>
      </c>
      <c r="P119" s="58"/>
      <c r="Q119" s="58"/>
      <c r="R119" s="58"/>
    </row>
    <row r="120" spans="1:18" x14ac:dyDescent="0.25">
      <c r="A120" s="45" t="s">
        <v>9</v>
      </c>
      <c r="B120" s="66">
        <v>37</v>
      </c>
      <c r="C120" s="46">
        <v>22</v>
      </c>
      <c r="D120" s="66">
        <v>41</v>
      </c>
      <c r="E120" s="46">
        <v>0</v>
      </c>
      <c r="F120" s="40">
        <v>41</v>
      </c>
      <c r="G120" s="66">
        <v>29</v>
      </c>
      <c r="H120" s="46">
        <v>19</v>
      </c>
      <c r="I120" s="66">
        <v>20</v>
      </c>
      <c r="J120" s="66">
        <v>32</v>
      </c>
      <c r="K120" s="66">
        <v>21</v>
      </c>
      <c r="L120" s="66"/>
      <c r="M120" s="66"/>
      <c r="N120" s="94">
        <f t="shared" si="24"/>
        <v>262</v>
      </c>
      <c r="O120" s="67">
        <f t="shared" si="25"/>
        <v>7.2939866369710463E-2</v>
      </c>
      <c r="P120" s="58"/>
      <c r="Q120" s="58"/>
      <c r="R120" s="58"/>
    </row>
    <row r="121" spans="1:18" ht="30" x14ac:dyDescent="0.25">
      <c r="A121" s="45" t="s">
        <v>12</v>
      </c>
      <c r="B121" s="66">
        <v>1</v>
      </c>
      <c r="C121" s="46">
        <v>2</v>
      </c>
      <c r="D121" s="66">
        <v>1</v>
      </c>
      <c r="E121" s="46">
        <v>1</v>
      </c>
      <c r="F121" s="40">
        <v>0</v>
      </c>
      <c r="G121" s="66">
        <v>0</v>
      </c>
      <c r="H121" s="46">
        <v>1</v>
      </c>
      <c r="I121" s="66">
        <v>0</v>
      </c>
      <c r="J121" s="66">
        <v>0</v>
      </c>
      <c r="K121" s="66">
        <v>21</v>
      </c>
      <c r="L121" s="66"/>
      <c r="M121" s="66"/>
      <c r="N121" s="94">
        <f t="shared" si="24"/>
        <v>27</v>
      </c>
      <c r="O121" s="67">
        <f t="shared" si="25"/>
        <v>7.5167037861915368E-3</v>
      </c>
      <c r="P121" s="58"/>
      <c r="Q121" s="58"/>
      <c r="R121" s="58"/>
    </row>
    <row r="122" spans="1:18" ht="30" x14ac:dyDescent="0.25">
      <c r="A122" s="45" t="s">
        <v>16</v>
      </c>
      <c r="B122" s="66">
        <v>0</v>
      </c>
      <c r="C122" s="46">
        <v>0</v>
      </c>
      <c r="D122" s="66">
        <v>0</v>
      </c>
      <c r="E122" s="46">
        <v>1</v>
      </c>
      <c r="F122" s="46">
        <v>0</v>
      </c>
      <c r="G122" s="66">
        <v>0</v>
      </c>
      <c r="H122" s="46">
        <v>2</v>
      </c>
      <c r="I122" s="66">
        <v>0</v>
      </c>
      <c r="J122" s="66">
        <v>0</v>
      </c>
      <c r="K122" s="66">
        <v>1</v>
      </c>
      <c r="L122" s="66"/>
      <c r="M122" s="66"/>
      <c r="N122" s="94">
        <f t="shared" si="24"/>
        <v>4</v>
      </c>
      <c r="O122" s="67">
        <f t="shared" si="25"/>
        <v>1.1135857461024498E-3</v>
      </c>
      <c r="P122" s="58"/>
      <c r="Q122" s="58"/>
      <c r="R122" s="58"/>
    </row>
    <row r="123" spans="1:18" ht="45" x14ac:dyDescent="0.25">
      <c r="A123" s="42" t="s">
        <v>11</v>
      </c>
      <c r="B123" s="94">
        <v>16</v>
      </c>
      <c r="C123" s="43">
        <v>9</v>
      </c>
      <c r="D123" s="94">
        <v>8</v>
      </c>
      <c r="E123" s="43">
        <v>5</v>
      </c>
      <c r="F123" s="43">
        <v>13</v>
      </c>
      <c r="G123" s="43">
        <v>10</v>
      </c>
      <c r="H123" s="43">
        <v>15</v>
      </c>
      <c r="I123" s="94">
        <v>9</v>
      </c>
      <c r="J123" s="94">
        <v>6</v>
      </c>
      <c r="K123" s="94">
        <v>12</v>
      </c>
      <c r="L123" s="94"/>
      <c r="M123" s="94"/>
      <c r="N123" s="94">
        <f t="shared" si="24"/>
        <v>103</v>
      </c>
      <c r="O123" s="44">
        <f t="shared" si="25"/>
        <v>2.8674832962138085E-2</v>
      </c>
      <c r="P123" s="58"/>
      <c r="Q123" s="58"/>
      <c r="R123" s="58"/>
    </row>
    <row r="124" spans="1:18" ht="30" x14ac:dyDescent="0.25">
      <c r="A124" s="45" t="s">
        <v>20</v>
      </c>
      <c r="B124" s="66">
        <v>0</v>
      </c>
      <c r="C124" s="46">
        <v>0</v>
      </c>
      <c r="D124" s="66">
        <v>0</v>
      </c>
      <c r="E124" s="46">
        <v>0</v>
      </c>
      <c r="F124" s="46">
        <v>1</v>
      </c>
      <c r="G124" s="66">
        <v>0</v>
      </c>
      <c r="H124" s="46">
        <v>0</v>
      </c>
      <c r="I124" s="66">
        <v>0</v>
      </c>
      <c r="J124" s="66">
        <v>0</v>
      </c>
      <c r="K124" s="66">
        <v>0</v>
      </c>
      <c r="L124" s="66"/>
      <c r="M124" s="66"/>
      <c r="N124" s="94">
        <f t="shared" si="24"/>
        <v>1</v>
      </c>
      <c r="O124" s="67">
        <f t="shared" si="25"/>
        <v>2.7839643652561246E-4</v>
      </c>
      <c r="P124" s="58"/>
      <c r="Q124" s="58"/>
      <c r="R124" s="58"/>
    </row>
    <row r="125" spans="1:18" ht="45" x14ac:dyDescent="0.25">
      <c r="A125" s="45" t="s">
        <v>14</v>
      </c>
      <c r="B125" s="66">
        <v>5</v>
      </c>
      <c r="C125" s="46">
        <v>1</v>
      </c>
      <c r="D125" s="66">
        <v>3</v>
      </c>
      <c r="E125" s="46">
        <v>0</v>
      </c>
      <c r="F125" s="40">
        <v>1</v>
      </c>
      <c r="G125" s="66">
        <v>2</v>
      </c>
      <c r="H125" s="46">
        <v>4</v>
      </c>
      <c r="I125" s="66">
        <v>4</v>
      </c>
      <c r="J125" s="66">
        <v>1</v>
      </c>
      <c r="K125" s="66">
        <v>0</v>
      </c>
      <c r="L125" s="66"/>
      <c r="M125" s="66"/>
      <c r="N125" s="94">
        <f t="shared" si="24"/>
        <v>21</v>
      </c>
      <c r="O125" s="67">
        <f t="shared" si="25"/>
        <v>5.8463251670378621E-3</v>
      </c>
      <c r="P125" s="58"/>
      <c r="Q125" s="58"/>
      <c r="R125" s="58"/>
    </row>
    <row r="126" spans="1:18" x14ac:dyDescent="0.25">
      <c r="A126" s="45" t="s">
        <v>9</v>
      </c>
      <c r="B126" s="66">
        <v>4</v>
      </c>
      <c r="C126" s="46">
        <v>1</v>
      </c>
      <c r="D126" s="66">
        <v>2</v>
      </c>
      <c r="E126" s="46">
        <v>0</v>
      </c>
      <c r="F126" s="40">
        <v>4</v>
      </c>
      <c r="G126" s="66">
        <v>4</v>
      </c>
      <c r="H126" s="46">
        <v>7</v>
      </c>
      <c r="I126" s="66">
        <v>3</v>
      </c>
      <c r="J126" s="66">
        <v>3</v>
      </c>
      <c r="K126" s="66">
        <v>4</v>
      </c>
      <c r="L126" s="66"/>
      <c r="M126" s="66"/>
      <c r="N126" s="94">
        <f t="shared" si="24"/>
        <v>32</v>
      </c>
      <c r="O126" s="67">
        <f t="shared" si="25"/>
        <v>8.9086859688195987E-3</v>
      </c>
      <c r="P126" s="58"/>
      <c r="Q126" s="58"/>
      <c r="R126" s="58"/>
    </row>
    <row r="127" spans="1:18" x14ac:dyDescent="0.25">
      <c r="A127" s="45" t="s">
        <v>19</v>
      </c>
      <c r="B127" s="66">
        <v>2</v>
      </c>
      <c r="C127" s="46">
        <v>2</v>
      </c>
      <c r="D127" s="66">
        <v>2</v>
      </c>
      <c r="E127" s="46">
        <v>3</v>
      </c>
      <c r="F127" s="40">
        <v>2</v>
      </c>
      <c r="G127" s="66">
        <v>3</v>
      </c>
      <c r="H127" s="46">
        <v>1</v>
      </c>
      <c r="I127" s="66">
        <v>0</v>
      </c>
      <c r="J127" s="66">
        <v>0</v>
      </c>
      <c r="K127" s="66">
        <v>2</v>
      </c>
      <c r="L127" s="66"/>
      <c r="M127" s="66"/>
      <c r="N127" s="94">
        <f t="shared" si="24"/>
        <v>17</v>
      </c>
      <c r="O127" s="67">
        <f t="shared" si="25"/>
        <v>4.7327394209354121E-3</v>
      </c>
      <c r="P127" s="58"/>
      <c r="Q127" s="58"/>
      <c r="R127" s="58"/>
    </row>
    <row r="128" spans="1:18" ht="30" x14ac:dyDescent="0.25">
      <c r="A128" s="45" t="s">
        <v>12</v>
      </c>
      <c r="B128" s="66">
        <v>4</v>
      </c>
      <c r="C128" s="46">
        <v>2</v>
      </c>
      <c r="D128" s="66">
        <v>1</v>
      </c>
      <c r="E128" s="46">
        <v>2</v>
      </c>
      <c r="F128" s="40">
        <v>3</v>
      </c>
      <c r="G128" s="66">
        <v>1</v>
      </c>
      <c r="H128" s="46">
        <v>3</v>
      </c>
      <c r="I128" s="66">
        <v>1</v>
      </c>
      <c r="J128" s="66">
        <v>2</v>
      </c>
      <c r="K128" s="66">
        <v>6</v>
      </c>
      <c r="L128" s="66"/>
      <c r="M128" s="66"/>
      <c r="N128" s="94">
        <f t="shared" si="24"/>
        <v>25</v>
      </c>
      <c r="O128" s="67">
        <f t="shared" si="25"/>
        <v>6.9599109131403122E-3</v>
      </c>
      <c r="P128" s="58"/>
      <c r="Q128" s="58"/>
      <c r="R128" s="58"/>
    </row>
    <row r="129" spans="1:18" ht="30" x14ac:dyDescent="0.25">
      <c r="A129" s="45" t="s">
        <v>16</v>
      </c>
      <c r="B129" s="66">
        <v>1</v>
      </c>
      <c r="C129" s="46">
        <v>3</v>
      </c>
      <c r="D129" s="66">
        <v>0</v>
      </c>
      <c r="E129" s="46">
        <v>0</v>
      </c>
      <c r="F129" s="46">
        <v>2</v>
      </c>
      <c r="G129" s="66">
        <v>0</v>
      </c>
      <c r="H129" s="46">
        <v>0</v>
      </c>
      <c r="I129" s="66">
        <v>1</v>
      </c>
      <c r="J129" s="66">
        <v>0</v>
      </c>
      <c r="K129" s="66">
        <v>0</v>
      </c>
      <c r="L129" s="66"/>
      <c r="M129" s="66"/>
      <c r="N129" s="94">
        <f t="shared" si="24"/>
        <v>7</v>
      </c>
      <c r="O129" s="67">
        <f t="shared" si="25"/>
        <v>1.9487750556792874E-3</v>
      </c>
      <c r="P129" s="58"/>
      <c r="Q129" s="58"/>
      <c r="R129" s="58"/>
    </row>
    <row r="130" spans="1:18" ht="30" x14ac:dyDescent="0.25">
      <c r="A130" s="45" t="s">
        <v>41</v>
      </c>
      <c r="B130" s="66">
        <v>0</v>
      </c>
      <c r="C130" s="46">
        <v>0</v>
      </c>
      <c r="D130" s="66">
        <v>0</v>
      </c>
      <c r="E130" s="46">
        <v>0</v>
      </c>
      <c r="F130" s="46">
        <v>0</v>
      </c>
      <c r="G130" s="66">
        <v>0</v>
      </c>
      <c r="H130" s="46">
        <v>0</v>
      </c>
      <c r="I130" s="66">
        <v>0</v>
      </c>
      <c r="J130" s="66">
        <v>0</v>
      </c>
      <c r="K130" s="66">
        <v>0</v>
      </c>
      <c r="L130" s="66"/>
      <c r="M130" s="66"/>
      <c r="N130" s="94">
        <f t="shared" si="24"/>
        <v>0</v>
      </c>
      <c r="O130" s="67">
        <f t="shared" si="25"/>
        <v>0</v>
      </c>
      <c r="P130" s="58"/>
      <c r="Q130" s="58"/>
      <c r="R130" s="58"/>
    </row>
    <row r="131" spans="1:18" ht="30" x14ac:dyDescent="0.25">
      <c r="A131" s="42" t="s">
        <v>6</v>
      </c>
      <c r="B131" s="94">
        <v>170</v>
      </c>
      <c r="C131" s="43">
        <v>156</v>
      </c>
      <c r="D131" s="94">
        <v>175</v>
      </c>
      <c r="E131" s="43">
        <v>261</v>
      </c>
      <c r="F131" s="43">
        <v>169</v>
      </c>
      <c r="G131" s="43">
        <v>151</v>
      </c>
      <c r="H131" s="43">
        <v>94</v>
      </c>
      <c r="I131" s="94">
        <v>99</v>
      </c>
      <c r="J131" s="94">
        <v>140</v>
      </c>
      <c r="K131" s="94">
        <v>130</v>
      </c>
      <c r="L131" s="94"/>
      <c r="M131" s="94"/>
      <c r="N131" s="94">
        <f t="shared" si="24"/>
        <v>1545</v>
      </c>
      <c r="O131" s="44">
        <f t="shared" si="25"/>
        <v>0.43012249443207129</v>
      </c>
      <c r="P131" s="58"/>
      <c r="Q131" s="58"/>
      <c r="R131" s="58"/>
    </row>
    <row r="132" spans="1:18" ht="45" x14ac:dyDescent="0.25">
      <c r="A132" s="45" t="s">
        <v>14</v>
      </c>
      <c r="B132" s="66">
        <v>63</v>
      </c>
      <c r="C132" s="46">
        <v>63</v>
      </c>
      <c r="D132" s="66">
        <v>75</v>
      </c>
      <c r="E132" s="46">
        <v>103</v>
      </c>
      <c r="F132" s="40">
        <v>75</v>
      </c>
      <c r="G132" s="66">
        <v>57</v>
      </c>
      <c r="H132" s="46">
        <v>35</v>
      </c>
      <c r="I132" s="66">
        <v>45</v>
      </c>
      <c r="J132" s="66">
        <v>57</v>
      </c>
      <c r="K132" s="66">
        <v>43</v>
      </c>
      <c r="L132" s="66"/>
      <c r="M132" s="66"/>
      <c r="N132" s="94">
        <f t="shared" si="24"/>
        <v>616</v>
      </c>
      <c r="O132" s="67">
        <f t="shared" si="25"/>
        <v>0.17149220489977729</v>
      </c>
      <c r="P132" s="58"/>
      <c r="Q132" s="58"/>
      <c r="R132" s="58"/>
    </row>
    <row r="133" spans="1:18" x14ac:dyDescent="0.25">
      <c r="A133" s="45" t="s">
        <v>9</v>
      </c>
      <c r="B133" s="66">
        <v>12</v>
      </c>
      <c r="C133" s="46">
        <v>13</v>
      </c>
      <c r="D133" s="66">
        <v>9</v>
      </c>
      <c r="E133" s="46">
        <v>85</v>
      </c>
      <c r="F133" s="40">
        <v>12</v>
      </c>
      <c r="G133" s="66">
        <v>19</v>
      </c>
      <c r="H133" s="46">
        <v>16</v>
      </c>
      <c r="I133" s="66">
        <v>5</v>
      </c>
      <c r="J133" s="66">
        <v>21</v>
      </c>
      <c r="K133" s="66">
        <v>14</v>
      </c>
      <c r="L133" s="66"/>
      <c r="M133" s="66"/>
      <c r="N133" s="94">
        <f t="shared" si="24"/>
        <v>206</v>
      </c>
      <c r="O133" s="67">
        <f t="shared" si="25"/>
        <v>5.7349665924276171E-2</v>
      </c>
      <c r="P133" s="58"/>
      <c r="Q133" s="58"/>
      <c r="R133" s="58"/>
    </row>
    <row r="134" spans="1:18" ht="30" x14ac:dyDescent="0.25">
      <c r="A134" s="45" t="s">
        <v>7</v>
      </c>
      <c r="B134" s="66">
        <v>95</v>
      </c>
      <c r="C134" s="46">
        <v>73</v>
      </c>
      <c r="D134" s="66">
        <v>90</v>
      </c>
      <c r="E134" s="46">
        <v>68</v>
      </c>
      <c r="F134" s="40">
        <v>78</v>
      </c>
      <c r="G134" s="66">
        <v>71</v>
      </c>
      <c r="H134" s="46">
        <v>43</v>
      </c>
      <c r="I134" s="66">
        <v>45</v>
      </c>
      <c r="J134" s="66">
        <v>61</v>
      </c>
      <c r="K134" s="66">
        <v>71</v>
      </c>
      <c r="L134" s="66"/>
      <c r="M134" s="66"/>
      <c r="N134" s="94">
        <f t="shared" si="24"/>
        <v>695</v>
      </c>
      <c r="O134" s="67">
        <f t="shared" si="25"/>
        <v>0.19348552338530067</v>
      </c>
      <c r="P134" s="58"/>
      <c r="Q134" s="58"/>
      <c r="R134" s="58"/>
    </row>
    <row r="135" spans="1:18" x14ac:dyDescent="0.25">
      <c r="A135" s="45" t="s">
        <v>104</v>
      </c>
      <c r="B135" s="66">
        <v>0</v>
      </c>
      <c r="C135" s="46">
        <v>7</v>
      </c>
      <c r="D135" s="66">
        <v>1</v>
      </c>
      <c r="E135" s="46">
        <v>5</v>
      </c>
      <c r="F135" s="40">
        <v>4</v>
      </c>
      <c r="G135" s="66">
        <v>4</v>
      </c>
      <c r="H135" s="46">
        <v>0</v>
      </c>
      <c r="I135" s="66">
        <v>4</v>
      </c>
      <c r="J135" s="66">
        <v>1</v>
      </c>
      <c r="K135" s="66">
        <v>2</v>
      </c>
      <c r="L135" s="66"/>
      <c r="M135" s="66"/>
      <c r="N135" s="94">
        <f t="shared" si="24"/>
        <v>28</v>
      </c>
      <c r="O135" s="67">
        <f t="shared" si="25"/>
        <v>7.7951002227171495E-3</v>
      </c>
      <c r="P135" s="58"/>
      <c r="Q135" s="58"/>
      <c r="R135" s="58"/>
    </row>
    <row r="136" spans="1:18" ht="30" x14ac:dyDescent="0.25">
      <c r="A136" s="42" t="s">
        <v>90</v>
      </c>
      <c r="B136" s="94">
        <v>0</v>
      </c>
      <c r="C136" s="43">
        <v>0</v>
      </c>
      <c r="D136" s="94">
        <v>0</v>
      </c>
      <c r="E136" s="43">
        <v>0</v>
      </c>
      <c r="F136" s="43">
        <v>0</v>
      </c>
      <c r="G136" s="43">
        <v>0</v>
      </c>
      <c r="H136" s="43">
        <v>0</v>
      </c>
      <c r="I136" s="94">
        <v>0</v>
      </c>
      <c r="J136" s="94">
        <v>0</v>
      </c>
      <c r="K136" s="94">
        <v>0</v>
      </c>
      <c r="L136" s="94"/>
      <c r="M136" s="94"/>
      <c r="N136" s="94">
        <f t="shared" si="24"/>
        <v>0</v>
      </c>
      <c r="O136" s="44">
        <f t="shared" si="25"/>
        <v>0</v>
      </c>
      <c r="P136" s="58"/>
      <c r="Q136" s="58"/>
      <c r="R136" s="58"/>
    </row>
    <row r="137" spans="1:18" ht="30" x14ac:dyDescent="0.25">
      <c r="A137" s="45" t="s">
        <v>16</v>
      </c>
      <c r="B137" s="66">
        <v>0</v>
      </c>
      <c r="C137" s="46">
        <v>0</v>
      </c>
      <c r="D137" s="66">
        <v>0</v>
      </c>
      <c r="E137" s="46">
        <v>0</v>
      </c>
      <c r="F137" s="46">
        <v>0</v>
      </c>
      <c r="G137" s="66">
        <v>0</v>
      </c>
      <c r="H137" s="46">
        <v>0</v>
      </c>
      <c r="I137" s="66">
        <v>0</v>
      </c>
      <c r="J137" s="66">
        <v>0</v>
      </c>
      <c r="K137" s="66">
        <v>0</v>
      </c>
      <c r="L137" s="66"/>
      <c r="M137" s="66"/>
      <c r="N137" s="94">
        <f t="shared" si="24"/>
        <v>0</v>
      </c>
      <c r="O137" s="67">
        <f t="shared" si="25"/>
        <v>0</v>
      </c>
      <c r="P137" s="58"/>
      <c r="Q137" s="58"/>
      <c r="R137" s="58"/>
    </row>
    <row r="138" spans="1:18" ht="30" x14ac:dyDescent="0.25">
      <c r="A138" s="47" t="s">
        <v>21</v>
      </c>
      <c r="B138" s="94">
        <f t="shared" ref="B138:M138" si="26">SUM(B102,B109,B118,B123,B131,B136)</f>
        <v>400</v>
      </c>
      <c r="C138" s="94">
        <f t="shared" si="26"/>
        <v>369</v>
      </c>
      <c r="D138" s="94">
        <f t="shared" si="26"/>
        <v>428</v>
      </c>
      <c r="E138" s="94">
        <f t="shared" si="26"/>
        <v>385</v>
      </c>
      <c r="F138" s="94">
        <v>418</v>
      </c>
      <c r="G138" s="94">
        <f t="shared" si="26"/>
        <v>350</v>
      </c>
      <c r="H138" s="94">
        <f t="shared" si="26"/>
        <v>257</v>
      </c>
      <c r="I138" s="94">
        <f t="shared" si="26"/>
        <v>275</v>
      </c>
      <c r="J138" s="94">
        <f t="shared" si="26"/>
        <v>357</v>
      </c>
      <c r="K138" s="94">
        <f t="shared" si="26"/>
        <v>353</v>
      </c>
      <c r="L138" s="94">
        <f t="shared" si="26"/>
        <v>0</v>
      </c>
      <c r="M138" s="94">
        <f t="shared" si="26"/>
        <v>0</v>
      </c>
      <c r="N138" s="94">
        <f>SUM(B138:M138)</f>
        <v>3592</v>
      </c>
      <c r="O138" s="68">
        <v>1</v>
      </c>
      <c r="P138" s="58"/>
      <c r="Q138" s="58"/>
      <c r="R138" s="58"/>
    </row>
    <row r="139" spans="1:18" x14ac:dyDescent="0.25">
      <c r="A139" s="58"/>
      <c r="B139" s="58"/>
      <c r="C139" s="58"/>
      <c r="Q139" s="58"/>
      <c r="R139" s="58"/>
    </row>
  </sheetData>
  <mergeCells count="11">
    <mergeCell ref="A53:A54"/>
    <mergeCell ref="A78:AE78"/>
    <mergeCell ref="A81:A82"/>
    <mergeCell ref="A1:F1"/>
    <mergeCell ref="A8:AA8"/>
    <mergeCell ref="A10:AA10"/>
    <mergeCell ref="A11:A12"/>
    <mergeCell ref="B11:C11"/>
    <mergeCell ref="D11:E11"/>
    <mergeCell ref="F11:G11"/>
    <mergeCell ref="H11:I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Octubre_2023</vt:lpstr>
      <vt:lpstr>Histórico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2023-12-04T16:24:31Z</dcterms:modified>
</cp:coreProperties>
</file>