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E:\Escritorio\MATEO-LU 2022\01.  Estadísticas\1. STF\2023\11. Noviembre\"/>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11-2023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PROVINCIA'!$A$10:$CL$144</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X154" i="27" l="1"/>
  <c r="W154" i="27"/>
  <c r="V154" i="27"/>
  <c r="T154" i="27"/>
  <c r="S154" i="27"/>
  <c r="R154" i="27"/>
  <c r="AZ142" i="26" l="1"/>
  <c r="AY142" i="26"/>
  <c r="AX142" i="26"/>
  <c r="S153" i="27"/>
  <c r="R153" i="27"/>
  <c r="T153" i="27" l="1"/>
  <c r="X153" i="27" s="1"/>
  <c r="AZ141" i="26"/>
  <c r="AY141" i="26"/>
  <c r="AX141" i="26"/>
  <c r="S152" i="27"/>
  <c r="W153" i="27" s="1"/>
  <c r="R152" i="27"/>
  <c r="V153" i="27" s="1"/>
  <c r="T152" i="27" l="1"/>
  <c r="X152" i="27" s="1"/>
  <c r="AZ140" i="26"/>
  <c r="AY140" i="26"/>
  <c r="AX140" i="26"/>
  <c r="S151" i="27"/>
  <c r="W152" i="27" s="1"/>
  <c r="R151" i="27"/>
  <c r="V152" i="27" s="1"/>
  <c r="T151" i="27" l="1"/>
  <c r="X151" i="27" s="1"/>
  <c r="AZ139" i="26"/>
  <c r="AY139" i="26"/>
  <c r="AX139" i="26"/>
  <c r="S150" i="27"/>
  <c r="W151" i="27" s="1"/>
  <c r="R150" i="27"/>
  <c r="V151" i="27" s="1"/>
  <c r="T150" i="27" l="1"/>
  <c r="X150" i="27" s="1"/>
  <c r="AZ138" i="26"/>
  <c r="AY138" i="26"/>
  <c r="AX138" i="26"/>
  <c r="S149" i="27"/>
  <c r="W150" i="27" s="1"/>
  <c r="R149" i="27"/>
  <c r="V150" i="27" s="1"/>
  <c r="T149" i="27" l="1"/>
  <c r="X149" i="27" s="1"/>
  <c r="AZ137" i="26"/>
  <c r="AY137" i="26"/>
  <c r="AX137" i="26"/>
  <c r="S148" i="27"/>
  <c r="W149" i="27" s="1"/>
  <c r="R148" i="27"/>
  <c r="V149" i="27" s="1"/>
  <c r="T148" i="27" l="1"/>
  <c r="X148" i="27" s="1"/>
  <c r="S147" i="27"/>
  <c r="W148" i="27" s="1"/>
  <c r="R147" i="27"/>
  <c r="T147" i="27" s="1"/>
  <c r="X147" i="27" s="1"/>
  <c r="V148" i="27" l="1"/>
  <c r="AY136" i="26"/>
  <c r="AX136" i="26"/>
  <c r="AZ136" i="26" l="1"/>
  <c r="AZ135" i="26"/>
  <c r="AY135" i="26"/>
  <c r="AX135" i="26"/>
  <c r="S146" i="27" l="1"/>
  <c r="W147" i="27" s="1"/>
  <c r="R146" i="27"/>
  <c r="V147" i="27" s="1"/>
  <c r="T146" i="27" l="1"/>
  <c r="X146" i="27" s="1"/>
  <c r="AZ134" i="26"/>
  <c r="AY134" i="26"/>
  <c r="AX134" i="26"/>
  <c r="S145" i="27" l="1"/>
  <c r="W146" i="27" s="1"/>
  <c r="R145" i="27"/>
  <c r="V146" i="27" s="1"/>
  <c r="T145" i="27" l="1"/>
  <c r="X145" i="27" s="1"/>
  <c r="AZ133" i="26"/>
  <c r="AY133" i="26"/>
  <c r="AX133" i="26"/>
  <c r="S144" i="27" l="1"/>
  <c r="W145" i="27" s="1"/>
  <c r="R144" i="27"/>
  <c r="T144" i="27" l="1"/>
  <c r="X144" i="27" s="1"/>
  <c r="V145" i="27"/>
  <c r="AZ132" i="26"/>
  <c r="AY132" i="26"/>
  <c r="AX132" i="26"/>
  <c r="S143" i="27" l="1"/>
  <c r="W144" i="27" s="1"/>
  <c r="R143" i="27"/>
  <c r="T143" i="27" l="1"/>
  <c r="X143" i="27" s="1"/>
  <c r="V144" i="27"/>
  <c r="AZ130" i="26"/>
  <c r="AZ131" i="26"/>
  <c r="AY130" i="26"/>
  <c r="AY131" i="26"/>
  <c r="AX130" i="26"/>
  <c r="AX131" i="26"/>
  <c r="S142" i="27"/>
  <c r="W143" i="27" s="1"/>
  <c r="R142" i="27"/>
  <c r="V143" i="27" s="1"/>
  <c r="T142" i="27" l="1"/>
  <c r="X142" i="27" s="1"/>
  <c r="S141" i="27"/>
  <c r="W142" i="27" s="1"/>
  <c r="R141" i="27"/>
  <c r="V142" i="27" s="1"/>
  <c r="T141" i="27" l="1"/>
  <c r="X141" i="27" s="1"/>
  <c r="AZ129" i="26"/>
  <c r="AY129" i="26"/>
  <c r="AX129" i="26"/>
  <c r="S140" i="27"/>
  <c r="W141" i="27" s="1"/>
  <c r="R140" i="27"/>
  <c r="V141" i="27" s="1"/>
  <c r="T140" i="27" l="1"/>
  <c r="X140" i="27" s="1"/>
  <c r="AZ128" i="26"/>
  <c r="AY128" i="26"/>
  <c r="AX128" i="26"/>
  <c r="S139" i="27"/>
  <c r="W140" i="27" s="1"/>
  <c r="R139" i="27"/>
  <c r="V140" i="27" l="1"/>
  <c r="T139" i="27"/>
  <c r="X139" i="27" s="1"/>
  <c r="AZ127" i="26"/>
  <c r="AY127" i="26"/>
  <c r="AX127" i="26"/>
  <c r="S138" i="27" l="1"/>
  <c r="R138" i="27"/>
  <c r="V139" i="27" s="1"/>
  <c r="T138" i="27" l="1"/>
  <c r="X138" i="27" s="1"/>
  <c r="W139" i="27"/>
  <c r="AZ126" i="26"/>
  <c r="AY126" i="26"/>
  <c r="AX126" i="26"/>
  <c r="S137" i="27"/>
  <c r="W138" i="27" s="1"/>
  <c r="R137" i="27"/>
  <c r="V138" i="27" s="1"/>
  <c r="T137" i="27" l="1"/>
  <c r="X137" i="27" s="1"/>
  <c r="AZ125" i="26"/>
  <c r="AY125" i="26"/>
  <c r="AX125" i="26"/>
  <c r="S136" i="27"/>
  <c r="W137" i="27" s="1"/>
  <c r="R136" i="27"/>
  <c r="T136" i="27" s="1"/>
  <c r="X136" i="27" s="1"/>
  <c r="V137" i="27" l="1"/>
  <c r="AY124" i="26"/>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<sst xmlns="http://schemas.openxmlformats.org/spreadsheetml/2006/main" count="234" uniqueCount="108">
  <si>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</si>
  <si>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</si>
  <si>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</si>
  <si>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</si>
  <si>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</si>
  <si>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</si>
  <si>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</si>
  <si>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</si>
  <si>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</si>
  <si>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</si>
  <si>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</si>
  <si>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</si>
  <si>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</si>
  <si>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</si>
  <si>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</si>
  <si>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</si>
  <si>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</si>
  <si>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</si>
  <si>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</si>
  <si>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</si>
  <si>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</si>
  <si>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</si>
  <si>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</si>
  <si>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</si>
  <si>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</si>
  <si>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</si>
  <si>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</si>
  <si>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</si>
  <si>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</si>
  <si>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</si>
  <si>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</si>
  <si>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</si>
  <si>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</si>
  <si>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</si>
  <si>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</si>
  <si>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</si>
  <si>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</si>
  <si>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</si>
  <si>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</si>
  <si>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</si>
  <si>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</si>
  <si>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</si>
  <si>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</si>
  <si>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</si>
  <si>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</si>
  <si>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</si>
  <si>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</si>
  <si>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</si>
  <si>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</si>
  <si>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</si>
  <si>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</si>
  <si>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</si>
  <si>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</si>
  <si>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</si>
  <si>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</si>
  <si>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</si>
  <si>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</si>
  <si>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</si>
  <si>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</si>
  <si>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</si>
  <si>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</si>
  <si>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</si>
  <si>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</si>
  <si>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</si>
  <si>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</si>
  <si>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</si>
  <si>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</si>
  <si>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</si>
  <si>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</si>
  <si>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</si>
  <si>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</si>
  <si>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</si>
  <si>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</si>
  <si>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</si>
  <si>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</si>
  <si>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</si>
  <si>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</si>
  <si>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</si>
  <si>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</si>
  <si>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</si>
  <si>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</si>
  <si>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</si>
  <si>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</si>
  <si>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</si>
  <si>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</si>
  <si>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</si>
  <si>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</si>
  <si>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</si>
  <si>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</si>
  <si>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</si>
  <si>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</si>
  <si>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</si>
  <si>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</si>
  <si>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</si>
  <si>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</si>
  <si>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</si>
  <si>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</si>
  <si>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</si>
  <si>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</si>
  <si>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</si>
  <si>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</si>
  <si>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</si>
  <si>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</si>
  <si>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</si>
  <si>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</si>
  <si>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</si>
  <si>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Fecha de publicación: Diciembre 2023</t>
  </si>
  <si>
    <t>Fecha de corte: Noviembre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</si>
</sst>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 #,##0.00_ ;_ * \-#,##0.00_ ;_ * &quot;-&quot;??_ ;_ @_ "/>
    <numFmt numFmtId="166" formatCode="_ * #,##0_ ;_ * \-#,##0_ ;_ * &quot;-&quot;??_ ;_ @_ "/>
    <numFmt numFmtId="167"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00">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6" fontId="4" fillId="2" borderId="0" xfId="11" applyNumberFormat="1" applyFont="1" applyFill="1" applyBorder="1" applyAlignment="1">
      <alignment horizontal="center"/>
    </xf>
    <xf numFmtId="0" fontId="4" fillId="3" borderId="0" xfId="0" applyFont="1" applyFill="1" applyBorder="1"/>
    <xf numFmtId="166"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6" fontId="4" fillId="3" borderId="0" xfId="11" applyNumberFormat="1" applyFont="1" applyFill="1" applyBorder="1" applyAlignment="1">
      <alignment horizontal="center"/>
    </xf>
    <xf numFmtId="166"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6" fontId="4" fillId="2" borderId="14" xfId="11" applyNumberFormat="1" applyFont="1" applyFill="1" applyBorder="1" applyAlignment="1">
      <alignment horizontal="center"/>
    </xf>
    <xf numFmtId="166" fontId="4" fillId="2" borderId="15" xfId="11" applyNumberFormat="1" applyFont="1" applyFill="1" applyBorder="1" applyAlignment="1">
      <alignment horizontal="center"/>
    </xf>
    <xf numFmtId="166" fontId="4" fillId="2" borderId="0" xfId="11" applyNumberFormat="1" applyFont="1" applyFill="1" applyBorder="1" applyAlignment="1">
      <alignment horizontal="center"/>
    </xf>
    <xf numFmtId="166"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6"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6" fontId="4" fillId="3" borderId="20" xfId="11" applyNumberFormat="1" applyFont="1" applyFill="1" applyBorder="1" applyAlignment="1">
      <alignment horizontal="center"/>
    </xf>
    <xf numFmtId="166" fontId="4" fillId="3" borderId="21" xfId="11" applyNumberFormat="1" applyFont="1" applyFill="1" applyBorder="1" applyAlignment="1">
      <alignment horizontal="center"/>
    </xf>
    <xf numFmtId="166" fontId="4" fillId="2" borderId="21" xfId="11" applyNumberFormat="1" applyFont="1" applyFill="1" applyBorder="1" applyAlignment="1">
      <alignment horizontal="center"/>
    </xf>
    <xf numFmtId="166" fontId="4" fillId="3" borderId="18" xfId="11" applyNumberFormat="1" applyFont="1" applyFill="1" applyBorder="1" applyAlignment="1">
      <alignment horizontal="center"/>
    </xf>
    <xf numFmtId="166" fontId="4" fillId="3" borderId="19" xfId="11" applyNumberFormat="1" applyFont="1" applyFill="1" applyBorder="1" applyAlignment="1">
      <alignment horizontal="center"/>
    </xf>
    <xf numFmtId="166" fontId="4" fillId="2" borderId="19" xfId="11" applyNumberFormat="1" applyFont="1" applyFill="1" applyBorder="1" applyAlignment="1">
      <alignment horizontal="center"/>
    </xf>
    <xf numFmtId="166" fontId="4" fillId="2" borderId="0" xfId="11" applyNumberFormat="1" applyFont="1" applyFill="1" applyBorder="1" applyAlignment="1">
      <alignment horizontal="center"/>
    </xf>
    <xf numFmtId="166" fontId="4" fillId="2" borderId="22" xfId="11" applyNumberFormat="1" applyFont="1" applyFill="1" applyBorder="1" applyAlignment="1">
      <alignment horizontal="center"/>
    </xf>
    <xf numFmtId="166" fontId="4" fillId="2" borderId="18" xfId="11" applyNumberFormat="1" applyFont="1" applyFill="1" applyBorder="1" applyAlignment="1">
      <alignment horizontal="center"/>
    </xf>
    <xf numFmtId="166" fontId="4" fillId="2" borderId="23" xfId="11" applyNumberFormat="1" applyFont="1" applyFill="1" applyBorder="1" applyAlignment="1">
      <alignment horizontal="center"/>
    </xf>
    <xf numFmtId="166" fontId="4" fillId="2" borderId="25" xfId="11" applyNumberFormat="1" applyFont="1" applyFill="1" applyBorder="1" applyAlignment="1">
      <alignment horizontal="center"/>
    </xf>
    <xf numFmtId="166" fontId="4" fillId="2" borderId="26" xfId="11" applyNumberFormat="1" applyFont="1" applyFill="1" applyBorder="1" applyAlignment="1">
      <alignment horizontal="center"/>
    </xf>
    <xf numFmtId="166"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6" fontId="16" fillId="2" borderId="33" xfId="11" applyNumberFormat="1" applyFont="1" applyFill="1" applyBorder="1" applyAlignment="1">
      <alignment horizontal="center"/>
    </xf>
    <xf numFmtId="166" fontId="16" fillId="2" borderId="32" xfId="11" applyNumberFormat="1" applyFont="1" applyFill="1" applyBorder="1" applyAlignment="1">
      <alignment horizontal="center"/>
    </xf>
    <xf numFmtId="166" fontId="16" fillId="2" borderId="16" xfId="11" applyNumberFormat="1" applyFont="1" applyFill="1" applyBorder="1" applyAlignment="1">
      <alignment horizontal="center"/>
    </xf>
    <xf numFmtId="166" fontId="16" fillId="2" borderId="17" xfId="11" applyNumberFormat="1" applyFont="1" applyFill="1" applyBorder="1" applyAlignment="1">
      <alignment horizontal="center"/>
    </xf>
    <xf numFmtId="166" fontId="16" fillId="2" borderId="34" xfId="11" applyNumberFormat="1" applyFont="1" applyFill="1" applyBorder="1" applyAlignment="1">
      <alignment horizontal="center"/>
    </xf>
    <xf numFmtId="166" fontId="16" fillId="2" borderId="35" xfId="11" applyNumberFormat="1" applyFont="1" applyFill="1" applyBorder="1" applyAlignment="1">
      <alignment horizontal="center"/>
    </xf>
    <xf numFmtId="166"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6" fontId="16" fillId="2" borderId="36" xfId="11" applyNumberFormat="1" applyFont="1" applyFill="1" applyBorder="1" applyAlignment="1">
      <alignment horizontal="center"/>
    </xf>
    <xf numFmtId="166" fontId="16" fillId="2" borderId="7" xfId="11" applyNumberFormat="1" applyFont="1" applyFill="1" applyBorder="1" applyAlignment="1">
      <alignment horizontal="center"/>
    </xf>
    <xf numFmtId="166" fontId="16" fillId="2" borderId="2" xfId="11" applyNumberFormat="1" applyFont="1" applyFill="1" applyBorder="1" applyAlignment="1">
      <alignment horizontal="center"/>
    </xf>
    <xf numFmtId="166" fontId="16" fillId="2" borderId="37" xfId="11" applyNumberFormat="1" applyFont="1" applyFill="1" applyBorder="1" applyAlignment="1">
      <alignment horizontal="center"/>
    </xf>
    <xf numFmtId="166" fontId="16" fillId="2" borderId="3" xfId="11" applyNumberFormat="1" applyFont="1" applyFill="1" applyBorder="1" applyAlignment="1">
      <alignment horizontal="center"/>
    </xf>
    <xf numFmtId="166" fontId="16" fillId="2" borderId="38" xfId="11" applyNumberFormat="1" applyFont="1" applyFill="1" applyBorder="1" applyAlignment="1">
      <alignment horizontal="center"/>
    </xf>
    <xf numFmtId="166" fontId="16" fillId="2" borderId="14" xfId="11" applyNumberFormat="1" applyFont="1" applyFill="1" applyBorder="1" applyAlignment="1">
      <alignment horizontal="center"/>
    </xf>
    <xf numFmtId="166" fontId="16" fillId="2" borderId="18" xfId="11" applyNumberFormat="1" applyFont="1" applyFill="1" applyBorder="1" applyAlignment="1">
      <alignment horizontal="center"/>
    </xf>
    <xf numFmtId="166"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6" fontId="16" fillId="2" borderId="39" xfId="11" applyNumberFormat="1" applyFont="1" applyFill="1" applyBorder="1" applyAlignment="1">
      <alignment horizontal="center"/>
    </xf>
    <xf numFmtId="166" fontId="16" fillId="2" borderId="26" xfId="11" applyNumberFormat="1" applyFont="1" applyFill="1" applyBorder="1" applyAlignment="1">
      <alignment horizontal="center"/>
    </xf>
    <xf numFmtId="166" fontId="16" fillId="2" borderId="1" xfId="11" applyNumberFormat="1" applyFont="1" applyFill="1" applyBorder="1" applyAlignment="1">
      <alignment horizontal="center"/>
    </xf>
    <xf numFmtId="166" fontId="16" fillId="2" borderId="40" xfId="11" applyNumberFormat="1" applyFont="1" applyFill="1" applyBorder="1" applyAlignment="1">
      <alignment horizontal="center"/>
    </xf>
    <xf numFmtId="166" fontId="16" fillId="2" borderId="21" xfId="11" applyNumberFormat="1" applyFont="1" applyFill="1" applyBorder="1" applyAlignment="1">
      <alignment horizontal="center"/>
    </xf>
    <xf numFmtId="166" fontId="16" fillId="2" borderId="41" xfId="11" applyNumberFormat="1" applyFont="1" applyFill="1" applyBorder="1" applyAlignment="1">
      <alignment horizontal="center"/>
    </xf>
    <xf numFmtId="166"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6" fontId="16" fillId="2" borderId="42" xfId="11" applyNumberFormat="1" applyFont="1" applyFill="1" applyBorder="1" applyAlignment="1">
      <alignment horizontal="center"/>
    </xf>
    <xf numFmtId="166" fontId="16" fillId="2" borderId="43" xfId="11" applyNumberFormat="1" applyFont="1" applyFill="1" applyBorder="1" applyAlignment="1">
      <alignment horizontal="center"/>
    </xf>
    <xf numFmtId="166" fontId="16" fillId="2" borderId="15" xfId="11" applyNumberFormat="1" applyFont="1" applyFill="1" applyBorder="1" applyAlignment="1">
      <alignment horizontal="center"/>
    </xf>
    <xf numFmtId="166" fontId="16" fillId="2" borderId="44" xfId="11" applyNumberFormat="1" applyFont="1" applyFill="1" applyBorder="1" applyAlignment="1">
      <alignment horizontal="center"/>
    </xf>
    <xf numFmtId="166" fontId="16" fillId="2" borderId="45" xfId="11" applyNumberFormat="1" applyFont="1" applyFill="1" applyBorder="1" applyAlignment="1">
      <alignment horizontal="center"/>
    </xf>
    <xf numFmtId="166" fontId="16" fillId="2" borderId="46" xfId="11" applyNumberFormat="1" applyFont="1" applyFill="1" applyBorder="1" applyAlignment="1">
      <alignment horizontal="center"/>
    </xf>
    <xf numFmtId="166" fontId="16" fillId="2" borderId="23" xfId="11" applyNumberFormat="1" applyFont="1" applyFill="1" applyBorder="1" applyAlignment="1">
      <alignment horizontal="center"/>
    </xf>
    <xf numFmtId="166" fontId="16" fillId="2" borderId="47" xfId="11" applyNumberFormat="1" applyFont="1" applyFill="1" applyBorder="1" applyAlignment="1">
      <alignment horizontal="center"/>
    </xf>
    <xf numFmtId="166" fontId="16" fillId="2" borderId="20" xfId="11" applyNumberFormat="1" applyFont="1" applyFill="1" applyBorder="1" applyAlignment="1">
      <alignment horizontal="center"/>
    </xf>
    <xf numFmtId="166" fontId="16" fillId="2" borderId="48" xfId="11" applyNumberFormat="1" applyFont="1" applyFill="1" applyBorder="1" applyAlignment="1">
      <alignment horizontal="center"/>
    </xf>
    <xf numFmtId="166" fontId="16" fillId="2" borderId="28" xfId="11" applyNumberFormat="1" applyFont="1" applyFill="1" applyBorder="1" applyAlignment="1">
      <alignment horizontal="center"/>
    </xf>
    <xf numFmtId="166" fontId="16" fillId="2" borderId="29" xfId="11" applyNumberFormat="1" applyFont="1" applyFill="1" applyBorder="1" applyAlignment="1">
      <alignment horizontal="center"/>
    </xf>
    <xf numFmtId="166" fontId="16" fillId="2" borderId="49" xfId="11" applyNumberFormat="1" applyFont="1" applyFill="1" applyBorder="1" applyAlignment="1">
      <alignment horizontal="center"/>
    </xf>
    <xf numFmtId="166" fontId="16" fillId="2" borderId="50" xfId="11" applyNumberFormat="1" applyFont="1" applyFill="1" applyBorder="1" applyAlignment="1">
      <alignment horizontal="center"/>
    </xf>
    <xf numFmtId="166"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6" fontId="16" fillId="2" borderId="52" xfId="11" applyNumberFormat="1" applyFont="1" applyFill="1" applyBorder="1" applyAlignment="1">
      <alignment horizontal="center"/>
    </xf>
    <xf numFmtId="166" fontId="16" fillId="2" borderId="27" xfId="11" applyNumberFormat="1" applyFont="1" applyFill="1" applyBorder="1" applyAlignment="1">
      <alignment horizontal="center"/>
    </xf>
    <xf numFmtId="166" fontId="16" fillId="2" borderId="36" xfId="13" applyNumberFormat="1" applyFont="1" applyFill="1" applyBorder="1" applyAlignment="1">
      <alignment horizontal="center"/>
    </xf>
    <xf numFmtId="166" fontId="16" fillId="0" borderId="47" xfId="13" applyNumberFormat="1" applyFont="1" applyFill="1" applyBorder="1" applyAlignment="1">
      <alignment horizontal="center"/>
    </xf>
    <xf numFmtId="166" fontId="16" fillId="2" borderId="53" xfId="13" applyNumberFormat="1" applyFont="1" applyFill="1" applyBorder="1" applyAlignment="1">
      <alignment horizontal="center"/>
    </xf>
    <xf numFmtId="166" fontId="16" fillId="2" borderId="48" xfId="13" applyNumberFormat="1" applyFont="1" applyFill="1" applyBorder="1" applyAlignment="1">
      <alignment horizontal="center"/>
    </xf>
    <xf numFmtId="166" fontId="16" fillId="2" borderId="47" xfId="13" applyNumberFormat="1" applyFont="1" applyFill="1" applyBorder="1" applyAlignment="1">
      <alignment horizontal="center"/>
    </xf>
    <xf numFmtId="166" fontId="16" fillId="2" borderId="39" xfId="13" applyNumberFormat="1" applyFont="1" applyFill="1" applyBorder="1" applyAlignment="1">
      <alignment horizontal="center"/>
    </xf>
    <xf numFmtId="166" fontId="16" fillId="0" borderId="40" xfId="13" applyNumberFormat="1" applyFont="1" applyFill="1" applyBorder="1" applyAlignment="1">
      <alignment horizontal="center"/>
    </xf>
    <xf numFmtId="166" fontId="16" fillId="2" borderId="54" xfId="13" applyNumberFormat="1" applyFont="1" applyFill="1" applyBorder="1" applyAlignment="1">
      <alignment horizontal="center"/>
    </xf>
    <xf numFmtId="166" fontId="16" fillId="2" borderId="41" xfId="13" applyNumberFormat="1" applyFont="1" applyFill="1" applyBorder="1" applyAlignment="1">
      <alignment horizontal="center"/>
    </xf>
    <xf numFmtId="166" fontId="16" fillId="2" borderId="40" xfId="13" applyNumberFormat="1" applyFont="1" applyFill="1" applyBorder="1" applyAlignment="1">
      <alignment horizontal="center"/>
    </xf>
    <xf numFmtId="166"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6" fontId="16" fillId="2" borderId="5" xfId="11" applyNumberFormat="1" applyFont="1" applyFill="1" applyBorder="1" applyAlignment="1">
      <alignment horizontal="center"/>
    </xf>
    <xf numFmtId="166" fontId="16" fillId="2" borderId="24" xfId="11" applyNumberFormat="1" applyFont="1" applyFill="1" applyBorder="1" applyAlignment="1">
      <alignment horizontal="center"/>
    </xf>
    <xf numFmtId="166"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6" fontId="17" fillId="2" borderId="18" xfId="11" applyNumberFormat="1" applyFont="1" applyFill="1" applyBorder="1" applyAlignment="1">
      <alignment horizontal="center"/>
    </xf>
    <xf numFmtId="166"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6" fontId="17" fillId="2" borderId="19" xfId="11" applyNumberFormat="1" applyFont="1" applyFill="1" applyBorder="1" applyAlignment="1">
      <alignment horizontal="center"/>
    </xf>
    <xf numFmtId="166"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6"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6" fontId="19" fillId="2" borderId="36" xfId="11" applyNumberFormat="1" applyFont="1" applyFill="1" applyBorder="1" applyAlignment="1">
      <alignment horizontal="center"/>
    </xf>
    <xf numFmtId="166" fontId="19" fillId="2" borderId="48" xfId="11" applyNumberFormat="1" applyFont="1" applyFill="1" applyBorder="1" applyAlignment="1">
      <alignment horizontal="center"/>
    </xf>
    <xf numFmtId="166" fontId="19" fillId="2" borderId="47" xfId="11" applyNumberFormat="1" applyFont="1" applyFill="1" applyBorder="1" applyAlignment="1">
      <alignment horizontal="center"/>
    </xf>
    <xf numFmtId="166" fontId="19" fillId="2" borderId="53" xfId="11" applyNumberFormat="1" applyFont="1" applyFill="1" applyBorder="1" applyAlignment="1">
      <alignment horizontal="center"/>
    </xf>
    <xf numFmtId="166" fontId="19" fillId="2" borderId="18" xfId="11" applyNumberFormat="1" applyFont="1" applyFill="1" applyBorder="1" applyAlignment="1">
      <alignment horizontal="center"/>
    </xf>
    <xf numFmtId="166" fontId="19" fillId="2" borderId="20" xfId="11" applyNumberFormat="1" applyFont="1" applyFill="1" applyBorder="1" applyAlignment="1">
      <alignment horizontal="center"/>
    </xf>
    <xf numFmtId="166" fontId="18" fillId="0" borderId="18" xfId="0" applyNumberFormat="1" applyFont="1" applyBorder="1"/>
    <xf numFmtId="166"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6" fontId="19" fillId="2" borderId="39" xfId="11" applyNumberFormat="1" applyFont="1" applyFill="1" applyBorder="1" applyAlignment="1">
      <alignment horizontal="center"/>
    </xf>
    <xf numFmtId="166" fontId="19" fillId="2" borderId="41" xfId="11" applyNumberFormat="1" applyFont="1" applyFill="1" applyBorder="1" applyAlignment="1">
      <alignment horizontal="center"/>
    </xf>
    <xf numFmtId="166" fontId="19" fillId="2" borderId="40" xfId="11" applyNumberFormat="1" applyFont="1" applyFill="1" applyBorder="1" applyAlignment="1">
      <alignment horizontal="center"/>
    </xf>
    <xf numFmtId="166" fontId="19" fillId="2" borderId="54" xfId="11" applyNumberFormat="1" applyFont="1" applyFill="1" applyBorder="1" applyAlignment="1">
      <alignment horizontal="center"/>
    </xf>
    <xf numFmtId="166" fontId="19" fillId="0" borderId="40" xfId="11" applyNumberFormat="1" applyFont="1" applyFill="1" applyBorder="1" applyAlignment="1">
      <alignment horizontal="center"/>
    </xf>
    <xf numFmtId="166" fontId="19" fillId="2" borderId="19" xfId="11" applyNumberFormat="1" applyFont="1" applyFill="1" applyBorder="1" applyAlignment="1">
      <alignment horizontal="center"/>
    </xf>
    <xf numFmtId="166"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6" fontId="19" fillId="0" borderId="39" xfId="11" applyNumberFormat="1" applyFont="1" applyFill="1" applyBorder="1" applyAlignment="1">
      <alignment horizontal="center"/>
    </xf>
    <xf numFmtId="166" fontId="19" fillId="0" borderId="41" xfId="11" applyNumberFormat="1" applyFont="1" applyFill="1" applyBorder="1" applyAlignment="1">
      <alignment horizontal="center"/>
    </xf>
    <xf numFmtId="166" fontId="19" fillId="0" borderId="54" xfId="11" applyNumberFormat="1" applyFont="1" applyFill="1" applyBorder="1" applyAlignment="1">
      <alignment horizontal="center"/>
    </xf>
    <xf numFmtId="166"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6" fontId="19" fillId="0" borderId="52" xfId="11" applyNumberFormat="1" applyFont="1" applyFill="1" applyBorder="1" applyAlignment="1">
      <alignment horizontal="center"/>
    </xf>
    <xf numFmtId="166" fontId="19" fillId="0" borderId="51" xfId="11" applyNumberFormat="1" applyFont="1" applyFill="1" applyBorder="1" applyAlignment="1">
      <alignment horizontal="center"/>
    </xf>
    <xf numFmtId="166" fontId="19" fillId="0" borderId="49" xfId="11" applyNumberFormat="1" applyFont="1" applyFill="1" applyBorder="1" applyAlignment="1">
      <alignment horizontal="center"/>
    </xf>
    <xf numFmtId="166" fontId="19" fillId="0" borderId="62" xfId="11" applyNumberFormat="1" applyFont="1" applyFill="1" applyBorder="1" applyAlignment="1">
      <alignment horizontal="center"/>
    </xf>
    <xf numFmtId="166" fontId="19" fillId="0" borderId="27" xfId="11" applyNumberFormat="1" applyFont="1" applyFill="1" applyBorder="1" applyAlignment="1">
      <alignment horizontal="center"/>
    </xf>
    <xf numFmtId="166"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6" fontId="19" fillId="0" borderId="48" xfId="11" applyNumberFormat="1" applyFont="1" applyFill="1" applyBorder="1" applyAlignment="1">
      <alignment horizontal="center"/>
    </xf>
    <xf numFmtId="166"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6"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6" fontId="19" fillId="2" borderId="42" xfId="11" applyNumberFormat="1" applyFont="1" applyFill="1" applyBorder="1" applyAlignment="1">
      <alignment horizontal="center"/>
    </xf>
    <xf numFmtId="166" fontId="19" fillId="2" borderId="46" xfId="11" applyNumberFormat="1" applyFont="1" applyFill="1" applyBorder="1" applyAlignment="1">
      <alignment horizontal="center"/>
    </xf>
    <xf numFmtId="166" fontId="19" fillId="2" borderId="44" xfId="11" applyNumberFormat="1" applyFont="1" applyFill="1" applyBorder="1" applyAlignment="1">
      <alignment horizontal="center"/>
    </xf>
    <xf numFmtId="166" fontId="19" fillId="0" borderId="46" xfId="11" applyNumberFormat="1" applyFont="1" applyFill="1" applyBorder="1" applyAlignment="1">
      <alignment horizontal="center"/>
    </xf>
    <xf numFmtId="166" fontId="19" fillId="2" borderId="60" xfId="11" applyNumberFormat="1" applyFont="1" applyFill="1" applyBorder="1" applyAlignment="1">
      <alignment horizontal="center"/>
    </xf>
    <xf numFmtId="166" fontId="19" fillId="0" borderId="44" xfId="11" applyNumberFormat="1" applyFont="1" applyFill="1" applyBorder="1" applyAlignment="1">
      <alignment horizontal="center"/>
    </xf>
    <xf numFmtId="166"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6"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6" fontId="19" fillId="2" borderId="57" xfId="11" applyNumberFormat="1" applyFont="1" applyFill="1" applyBorder="1" applyAlignment="1">
      <alignment horizontal="center"/>
    </xf>
    <xf numFmtId="166" fontId="19" fillId="2" borderId="63" xfId="11" applyNumberFormat="1" applyFont="1" applyFill="1" applyBorder="1" applyAlignment="1">
      <alignment horizontal="center"/>
    </xf>
    <xf numFmtId="166" fontId="19" fillId="2" borderId="58" xfId="11" applyNumberFormat="1" applyFont="1" applyFill="1" applyBorder="1" applyAlignment="1">
      <alignment horizontal="center"/>
    </xf>
    <xf numFmtId="166" fontId="19" fillId="2" borderId="64" xfId="11" applyNumberFormat="1" applyFont="1" applyFill="1" applyBorder="1" applyAlignment="1">
      <alignment horizontal="center"/>
    </xf>
    <xf numFmtId="166" fontId="19" fillId="0" borderId="58" xfId="11" applyNumberFormat="1" applyFont="1" applyFill="1" applyBorder="1" applyAlignment="1">
      <alignment horizontal="center"/>
    </xf>
    <xf numFmtId="166" fontId="19" fillId="2" borderId="61" xfId="11" applyNumberFormat="1" applyFont="1" applyFill="1" applyBorder="1" applyAlignment="1">
      <alignment horizontal="center"/>
    </xf>
    <xf numFmtId="166"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6"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6" fontId="19" fillId="2" borderId="52" xfId="11" applyNumberFormat="1" applyFont="1" applyFill="1" applyBorder="1" applyAlignment="1">
      <alignment horizontal="center"/>
    </xf>
    <xf numFmtId="166" fontId="19" fillId="2" borderId="62" xfId="11" applyNumberFormat="1" applyFont="1" applyFill="1" applyBorder="1" applyAlignment="1">
      <alignment horizontal="center"/>
    </xf>
    <xf numFmtId="166" fontId="19" fillId="2" borderId="51" xfId="11" applyNumberFormat="1" applyFont="1" applyFill="1" applyBorder="1" applyAlignment="1">
      <alignment horizontal="center"/>
    </xf>
    <xf numFmtId="166" fontId="19" fillId="2" borderId="27" xfId="11" applyNumberFormat="1" applyFont="1" applyFill="1" applyBorder="1" applyAlignment="1">
      <alignment horizontal="center"/>
    </xf>
    <xf numFmtId="166"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6" fontId="18" fillId="2" borderId="54" xfId="11" applyNumberFormat="1" applyFont="1" applyFill="1" applyBorder="1" applyAlignment="1">
      <alignment horizontal="center"/>
    </xf>
    <xf numFmtId="166" fontId="19" fillId="2" borderId="49" xfId="11" applyNumberFormat="1" applyFont="1" applyFill="1" applyBorder="1" applyAlignment="1">
      <alignment horizontal="center"/>
    </xf>
    <xf numFmtId="166"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6" fontId="17" fillId="2" borderId="27" xfId="11" applyNumberFormat="1" applyFont="1" applyFill="1" applyBorder="1" applyAlignment="1">
      <alignment horizontal="center"/>
    </xf>
    <xf numFmtId="166" fontId="19" fillId="3" borderId="39" xfId="11" applyNumberFormat="1" applyFont="1" applyFill="1" applyBorder="1" applyAlignment="1">
      <alignment horizontal="center"/>
    </xf>
    <xf numFmtId="166" fontId="19" fillId="3" borderId="40" xfId="11" applyNumberFormat="1" applyFont="1" applyFill="1" applyBorder="1" applyAlignment="1">
      <alignment horizontal="center"/>
    </xf>
    <xf numFmtId="166" fontId="19" fillId="3" borderId="54" xfId="11" applyNumberFormat="1" applyFont="1" applyFill="1" applyBorder="1" applyAlignment="1">
      <alignment horizontal="center"/>
    </xf>
    <xf numFmtId="166" fontId="19" fillId="3" borderId="41" xfId="11" applyNumberFormat="1" applyFont="1" applyFill="1" applyBorder="1" applyAlignment="1">
      <alignment horizontal="center"/>
    </xf>
    <xf numFmtId="166"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6" fontId="19" fillId="13" borderId="53" xfId="11" applyNumberFormat="1" applyFont="1" applyFill="1" applyBorder="1" applyAlignment="1">
      <alignment horizontal="center"/>
    </xf>
    <xf numFmtId="166" fontId="19" fillId="13" borderId="48" xfId="11" applyNumberFormat="1" applyFont="1" applyFill="1" applyBorder="1" applyAlignment="1">
      <alignment horizontal="center"/>
    </xf>
    <xf numFmtId="166" fontId="19" fillId="13" borderId="54" xfId="11" applyNumberFormat="1" applyFont="1" applyFill="1" applyBorder="1" applyAlignment="1">
      <alignment horizontal="center"/>
    </xf>
    <xf numFmtId="166" fontId="19" fillId="13" borderId="41" xfId="11" applyNumberFormat="1" applyFont="1" applyFill="1" applyBorder="1" applyAlignment="1">
      <alignment horizontal="center"/>
    </xf>
    <xf numFmtId="166" fontId="19" fillId="13" borderId="62" xfId="11" applyNumberFormat="1" applyFont="1" applyFill="1" applyBorder="1" applyAlignment="1">
      <alignment horizontal="center"/>
    </xf>
    <xf numFmtId="166" fontId="19" fillId="13" borderId="51" xfId="11" applyNumberFormat="1" applyFont="1" applyFill="1" applyBorder="1" applyAlignment="1">
      <alignment horizontal="center"/>
    </xf>
    <xf numFmtId="166" fontId="19" fillId="13" borderId="54" xfId="11" applyNumberFormat="1" applyFont="1" applyFill="1" applyBorder="1" applyAlignment="1">
      <alignment horizontal="right"/>
    </xf>
    <xf numFmtId="166" fontId="19" fillId="13" borderId="41" xfId="11" applyNumberFormat="1" applyFont="1" applyFill="1" applyBorder="1" applyAlignment="1">
      <alignment horizontal="right"/>
    </xf>
    <xf numFmtId="166" fontId="19" fillId="13" borderId="60" xfId="11" applyNumberFormat="1" applyFont="1" applyFill="1" applyBorder="1" applyAlignment="1">
      <alignment horizontal="center"/>
    </xf>
    <xf numFmtId="166" fontId="19" fillId="13" borderId="46" xfId="11" applyNumberFormat="1" applyFont="1" applyFill="1" applyBorder="1" applyAlignment="1">
      <alignment horizontal="center"/>
    </xf>
    <xf numFmtId="166" fontId="19" fillId="13" borderId="64" xfId="11" applyNumberFormat="1" applyFont="1" applyFill="1" applyBorder="1" applyAlignment="1">
      <alignment horizontal="center"/>
    </xf>
    <xf numFmtId="166" fontId="19" fillId="13" borderId="63" xfId="11" applyNumberFormat="1" applyFont="1" applyFill="1" applyBorder="1" applyAlignment="1">
      <alignment horizontal="center"/>
    </xf>
    <xf numFmtId="166" fontId="19" fillId="13" borderId="62" xfId="11" applyNumberFormat="1" applyFont="1" applyFill="1" applyBorder="1" applyAlignment="1">
      <alignment horizontal="right"/>
    </xf>
    <xf numFmtId="166" fontId="19" fillId="13" borderId="51" xfId="11" applyNumberFormat="1" applyFont="1" applyFill="1" applyBorder="1" applyAlignment="1">
      <alignment horizontal="right"/>
    </xf>
    <xf numFmtId="166" fontId="19" fillId="13" borderId="36" xfId="11" applyNumberFormat="1" applyFont="1" applyFill="1" applyBorder="1" applyAlignment="1">
      <alignment horizontal="right"/>
    </xf>
    <xf numFmtId="166" fontId="19" fillId="13" borderId="47" xfId="11" applyNumberFormat="1" applyFont="1" applyFill="1" applyBorder="1" applyAlignment="1">
      <alignment horizontal="right"/>
    </xf>
    <xf numFmtId="166" fontId="19" fillId="13" borderId="39" xfId="11" applyNumberFormat="1" applyFont="1" applyFill="1" applyBorder="1" applyAlignment="1">
      <alignment horizontal="right"/>
    </xf>
    <xf numFmtId="166" fontId="19" fillId="13" borderId="40" xfId="11" applyNumberFormat="1" applyFont="1" applyFill="1" applyBorder="1" applyAlignment="1">
      <alignment horizontal="right"/>
    </xf>
    <xf numFmtId="166" fontId="19" fillId="13" borderId="52" xfId="11" applyNumberFormat="1" applyFont="1" applyFill="1" applyBorder="1" applyAlignment="1">
      <alignment horizontal="right"/>
    </xf>
    <xf numFmtId="166" fontId="19" fillId="13" borderId="49" xfId="11" applyNumberFormat="1" applyFont="1" applyFill="1" applyBorder="1" applyAlignment="1">
      <alignment horizontal="right"/>
    </xf>
    <xf numFmtId="166" fontId="19" fillId="13" borderId="42" xfId="11" applyNumberFormat="1" applyFont="1" applyFill="1" applyBorder="1" applyAlignment="1">
      <alignment horizontal="right"/>
    </xf>
    <xf numFmtId="166" fontId="19" fillId="13" borderId="36" xfId="11" applyNumberFormat="1" applyFont="1" applyFill="1" applyBorder="1" applyAlignment="1">
      <alignment horizontal="center"/>
    </xf>
    <xf numFmtId="166" fontId="19" fillId="13" borderId="47" xfId="11" applyNumberFormat="1" applyFont="1" applyFill="1" applyBorder="1" applyAlignment="1">
      <alignment horizontal="center"/>
    </xf>
    <xf numFmtId="166" fontId="19" fillId="13" borderId="39" xfId="11" applyNumberFormat="1" applyFont="1" applyFill="1" applyBorder="1" applyAlignment="1">
      <alignment horizontal="center"/>
    </xf>
    <xf numFmtId="166" fontId="19" fillId="13" borderId="40" xfId="11" applyNumberFormat="1" applyFont="1" applyFill="1" applyBorder="1" applyAlignment="1">
      <alignment horizontal="center"/>
    </xf>
    <xf numFmtId="166" fontId="19" fillId="13" borderId="52" xfId="11" applyNumberFormat="1" applyFont="1" applyFill="1" applyBorder="1" applyAlignment="1">
      <alignment horizontal="center"/>
    </xf>
    <xf numFmtId="166" fontId="19" fillId="13" borderId="49" xfId="11" applyNumberFormat="1" applyFont="1" applyFill="1" applyBorder="1" applyAlignment="1">
      <alignment horizontal="center"/>
    </xf>
    <xf numFmtId="166" fontId="19" fillId="13" borderId="42" xfId="11" applyNumberFormat="1" applyFont="1" applyFill="1" applyBorder="1" applyAlignment="1">
      <alignment horizontal="center"/>
    </xf>
    <xf numFmtId="166" fontId="19" fillId="13" borderId="44" xfId="11" applyNumberFormat="1" applyFont="1" applyFill="1" applyBorder="1" applyAlignment="1">
      <alignment horizontal="center"/>
    </xf>
    <xf numFmtId="166" fontId="19" fillId="13" borderId="57" xfId="11" applyNumberFormat="1" applyFont="1" applyFill="1" applyBorder="1" applyAlignment="1">
      <alignment horizontal="center"/>
    </xf>
    <xf numFmtId="166" fontId="19" fillId="13" borderId="58" xfId="11" applyNumberFormat="1" applyFont="1" applyFill="1" applyBorder="1" applyAlignment="1">
      <alignment horizontal="center"/>
    </xf>
    <xf numFmtId="166" fontId="19" fillId="13" borderId="53" xfId="11" applyNumberFormat="1" applyFont="1" applyFill="1" applyBorder="1" applyAlignment="1">
      <alignment horizontal="right"/>
    </xf>
    <xf numFmtId="166" fontId="19" fillId="11" borderId="42" xfId="11" applyNumberFormat="1" applyFont="1" applyFill="1" applyBorder="1" applyAlignment="1">
      <alignment horizontal="center"/>
    </xf>
    <xf numFmtId="166" fontId="19" fillId="11" borderId="44" xfId="11" applyNumberFormat="1" applyFont="1" applyFill="1" applyBorder="1" applyAlignment="1">
      <alignment horizontal="center"/>
    </xf>
    <xf numFmtId="166" fontId="19" fillId="11" borderId="60" xfId="11" applyNumberFormat="1" applyFont="1" applyFill="1" applyBorder="1" applyAlignment="1">
      <alignment horizontal="center"/>
    </xf>
    <xf numFmtId="166" fontId="19" fillId="11" borderId="46" xfId="11" applyNumberFormat="1" applyFont="1" applyFill="1" applyBorder="1" applyAlignment="1">
      <alignment horizontal="center"/>
    </xf>
    <xf numFmtId="0" fontId="24" fillId="14" borderId="59" xfId="0" applyFont="1" applyFill="1" applyBorder="1" applyAlignment="1">
      <alignment vertical="center"/>
    </xf>
    <xf numFmtId="166"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6" fontId="19" fillId="0" borderId="20" xfId="11" applyNumberFormat="1" applyFont="1" applyFill="1" applyBorder="1" applyAlignment="1">
      <alignment horizontal="center"/>
    </xf>
    <xf numFmtId="166" fontId="19" fillId="3" borderId="21" xfId="11" applyNumberFormat="1" applyFont="1" applyFill="1" applyBorder="1" applyAlignment="1">
      <alignment horizontal="center"/>
    </xf>
    <xf numFmtId="166" fontId="19" fillId="0" borderId="45" xfId="11" applyNumberFormat="1" applyFont="1" applyFill="1" applyBorder="1" applyAlignment="1">
      <alignment horizontal="center"/>
    </xf>
    <xf numFmtId="166" fontId="19" fillId="3" borderId="27" xfId="11" applyNumberFormat="1" applyFont="1" applyFill="1" applyBorder="1" applyAlignment="1">
      <alignment horizontal="center"/>
    </xf>
    <xf numFmtId="166" fontId="19" fillId="13" borderId="20" xfId="11" applyNumberFormat="1" applyFont="1" applyFill="1" applyBorder="1" applyAlignment="1">
      <alignment horizontal="right"/>
    </xf>
    <xf numFmtId="166" fontId="19" fillId="13" borderId="21" xfId="11" applyNumberFormat="1" applyFont="1" applyFill="1" applyBorder="1" applyAlignment="1">
      <alignment horizontal="right"/>
    </xf>
    <xf numFmtId="166" fontId="19" fillId="13" borderId="50" xfId="11" applyNumberFormat="1" applyFont="1" applyFill="1" applyBorder="1" applyAlignment="1">
      <alignment horizontal="right"/>
    </xf>
    <xf numFmtId="166" fontId="19" fillId="13" borderId="45" xfId="11" applyNumberFormat="1" applyFont="1" applyFill="1" applyBorder="1" applyAlignment="1">
      <alignment horizontal="right"/>
    </xf>
    <xf numFmtId="166" fontId="19" fillId="13" borderId="44" xfId="11" applyNumberFormat="1" applyFont="1" applyFill="1" applyBorder="1" applyAlignment="1">
      <alignment horizontal="right"/>
    </xf>
    <xf numFmtId="166" fontId="19" fillId="13" borderId="60" xfId="11" applyNumberFormat="1" applyFont="1" applyFill="1" applyBorder="1" applyAlignment="1">
      <alignment horizontal="right"/>
    </xf>
    <xf numFmtId="166" fontId="19" fillId="0" borderId="63" xfId="11" applyNumberFormat="1" applyFont="1" applyFill="1" applyBorder="1" applyAlignment="1">
      <alignment horizontal="center"/>
    </xf>
    <xf numFmtId="166" fontId="19" fillId="13" borderId="64" xfId="11" applyNumberFormat="1" applyFont="1" applyFill="1" applyBorder="1" applyAlignment="1">
      <alignment horizontal="right"/>
    </xf>
    <xf numFmtId="166" fontId="19" fillId="13" borderId="63" xfId="11" applyNumberFormat="1" applyFont="1" applyFill="1" applyBorder="1" applyAlignment="1">
      <alignment horizontal="right"/>
    </xf>
    <xf numFmtId="166" fontId="19" fillId="11" borderId="23" xfId="11" applyNumberFormat="1" applyFont="1" applyFill="1" applyBorder="1" applyAlignment="1">
      <alignment horizontal="center"/>
    </xf>
    <xf numFmtId="166" fontId="19" fillId="0" borderId="65" xfId="11" applyNumberFormat="1" applyFont="1" applyFill="1" applyBorder="1" applyAlignment="1">
      <alignment horizontal="center"/>
    </xf>
    <xf numFmtId="166"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6" fontId="4" fillId="2" borderId="6" xfId="11" applyNumberFormat="1" applyFont="1" applyFill="1" applyBorder="1" applyAlignment="1">
      <alignment horizontal="center"/>
    </xf>
    <xf numFmtId="166" fontId="4" fillId="2" borderId="20" xfId="11" applyNumberFormat="1" applyFont="1" applyFill="1" applyBorder="1" applyAlignment="1">
      <alignment horizontal="center"/>
    </xf>
    <xf numFmtId="166"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6"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6" fontId="17" fillId="2" borderId="23" xfId="11" applyNumberFormat="1" applyFont="1" applyFill="1" applyBorder="1" applyAlignment="1">
      <alignment horizontal="center"/>
    </xf>
    <xf numFmtId="166" fontId="17" fillId="2" borderId="20" xfId="11" applyNumberFormat="1" applyFont="1" applyFill="1" applyBorder="1" applyAlignment="1">
      <alignment horizontal="center"/>
    </xf>
    <xf numFmtId="166" fontId="17" fillId="2" borderId="21" xfId="11" applyNumberFormat="1" applyFont="1" applyFill="1" applyBorder="1" applyAlignment="1">
      <alignment horizontal="center"/>
    </xf>
    <xf numFmtId="166" fontId="17" fillId="2" borderId="0" xfId="11" applyNumberFormat="1" applyFont="1" applyFill="1" applyBorder="1" applyAlignment="1">
      <alignment horizontal="center"/>
    </xf>
    <xf numFmtId="166" fontId="17" fillId="2" borderId="50" xfId="11" applyNumberFormat="1" applyFont="1" applyFill="1" applyBorder="1" applyAlignment="1">
      <alignment horizontal="center"/>
    </xf>
    <xf numFmtId="166"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6" fontId="19" fillId="11" borderId="52" xfId="11" applyNumberFormat="1" applyFont="1" applyFill="1" applyBorder="1" applyAlignment="1">
      <alignment horizontal="center"/>
    </xf>
    <xf numFmtId="166" fontId="19" fillId="11" borderId="49" xfId="11" applyNumberFormat="1" applyFont="1" applyFill="1" applyBorder="1" applyAlignment="1">
      <alignment horizontal="center"/>
    </xf>
    <xf numFmtId="166" fontId="19" fillId="11" borderId="62" xfId="11" applyNumberFormat="1" applyFont="1" applyFill="1" applyBorder="1" applyAlignment="1">
      <alignment horizontal="center"/>
    </xf>
    <xf numFmtId="166" fontId="19" fillId="11" borderId="51" xfId="11" applyNumberFormat="1" applyFont="1" applyFill="1" applyBorder="1" applyAlignment="1">
      <alignment horizontal="center"/>
    </xf>
    <xf numFmtId="166" fontId="19" fillId="11" borderId="27" xfId="11" applyNumberFormat="1" applyFont="1" applyFill="1" applyBorder="1" applyAlignment="1">
      <alignment horizontal="center"/>
    </xf>
    <xf numFmtId="166"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6" fontId="4" fillId="2" borderId="27" xfId="11" applyNumberFormat="1" applyFont="1" applyFill="1" applyBorder="1" applyAlignment="1">
      <alignment horizontal="center"/>
    </xf>
    <xf numFmtId="166" fontId="4" fillId="2" borderId="50" xfId="11" applyNumberFormat="1" applyFont="1" applyFill="1" applyBorder="1" applyAlignment="1">
      <alignment horizontal="center"/>
    </xf>
    <xf numFmtId="166" fontId="4" fillId="2" borderId="28" xfId="11" applyNumberFormat="1" applyFont="1" applyFill="1" applyBorder="1" applyAlignment="1">
      <alignment horizontal="center"/>
    </xf>
    <xf numFmtId="3" fontId="17" fillId="0" borderId="69" xfId="0" applyNumberFormat="1" applyFont="1" applyFill="1" applyBorder="1"/>
    <xf numFmtId="166"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6"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6"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6" fontId="19" fillId="11" borderId="67" xfId="11" applyNumberFormat="1" applyFont="1" applyFill="1" applyBorder="1" applyAlignment="1">
      <alignment horizontal="center"/>
    </xf>
    <xf numFmtId="166" fontId="19" fillId="11" borderId="48" xfId="11" applyNumberFormat="1" applyFont="1" applyFill="1" applyBorder="1" applyAlignment="1">
      <alignment horizontal="center"/>
    </xf>
    <xf numFmtId="166" fontId="19" fillId="11" borderId="41" xfId="11" applyNumberFormat="1" applyFont="1" applyFill="1" applyBorder="1" applyAlignment="1">
      <alignment horizontal="center"/>
    </xf>
    <xf numFmtId="166" fontId="19" fillId="11" borderId="53" xfId="11" applyNumberFormat="1" applyFont="1" applyFill="1" applyBorder="1" applyAlignment="1">
      <alignment horizontal="center"/>
    </xf>
    <xf numFmtId="166" fontId="19" fillId="11" borderId="54" xfId="11" applyNumberFormat="1" applyFont="1" applyFill="1" applyBorder="1" applyAlignment="1">
      <alignment horizontal="center"/>
    </xf>
    <xf numFmtId="166" fontId="19" fillId="11" borderId="36" xfId="11" applyNumberFormat="1" applyFont="1" applyFill="1" applyBorder="1" applyAlignment="1">
      <alignment horizontal="center"/>
    </xf>
    <xf numFmtId="166" fontId="19" fillId="11" borderId="47" xfId="11" applyNumberFormat="1" applyFont="1" applyFill="1" applyBorder="1" applyAlignment="1">
      <alignment horizontal="center"/>
    </xf>
    <xf numFmtId="166" fontId="19" fillId="11" borderId="39" xfId="11" applyNumberFormat="1" applyFont="1" applyFill="1" applyBorder="1" applyAlignment="1">
      <alignment horizontal="center"/>
    </xf>
    <xf numFmtId="166" fontId="19" fillId="11" borderId="40" xfId="11" applyNumberFormat="1" applyFont="1" applyFill="1" applyBorder="1" applyAlignment="1">
      <alignment horizontal="center"/>
    </xf>
    <xf numFmtId="166" fontId="19" fillId="11" borderId="20" xfId="11" applyNumberFormat="1" applyFont="1" applyFill="1" applyBorder="1" applyAlignment="1">
      <alignment horizontal="center"/>
    </xf>
    <xf numFmtId="166" fontId="19" fillId="11" borderId="21" xfId="11" applyNumberFormat="1" applyFont="1" applyFill="1" applyBorder="1" applyAlignment="1">
      <alignment horizontal="center"/>
    </xf>
    <xf numFmtId="166" fontId="19" fillId="11" borderId="18" xfId="11" applyNumberFormat="1" applyFont="1" applyFill="1" applyBorder="1" applyAlignment="1">
      <alignment horizontal="center"/>
    </xf>
    <xf numFmtId="166" fontId="19" fillId="11" borderId="19" xfId="11" applyNumberFormat="1" applyFont="1" applyFill="1" applyBorder="1" applyAlignment="1">
      <alignment horizontal="center"/>
    </xf>
    <xf numFmtId="166" fontId="19" fillId="0" borderId="18" xfId="11" applyNumberFormat="1" applyFont="1" applyFill="1" applyBorder="1" applyAlignment="1">
      <alignment horizontal="center"/>
    </xf>
    <xf numFmtId="166"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6" fontId="17" fillId="2" borderId="42" xfId="11" applyNumberFormat="1" applyFont="1" applyFill="1" applyBorder="1" applyAlignment="1">
      <alignment horizontal="center"/>
    </xf>
    <xf numFmtId="166" fontId="17" fillId="2" borderId="44" xfId="11" applyNumberFormat="1" applyFont="1" applyFill="1" applyBorder="1" applyAlignment="1">
      <alignment horizontal="center"/>
    </xf>
    <xf numFmtId="166"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6" fontId="19" fillId="11" borderId="71" xfId="11" applyNumberFormat="1" applyFont="1" applyFill="1" applyBorder="1" applyAlignment="1">
      <alignment horizontal="center"/>
    </xf>
    <xf numFmtId="166" fontId="19" fillId="11" borderId="72" xfId="11" applyNumberFormat="1" applyFont="1" applyFill="1" applyBorder="1" applyAlignment="1">
      <alignment horizontal="center"/>
    </xf>
    <xf numFmtId="166" fontId="19" fillId="11" borderId="70" xfId="11" applyNumberFormat="1" applyFont="1" applyFill="1" applyBorder="1" applyAlignment="1">
      <alignment horizontal="center"/>
    </xf>
    <xf numFmtId="166" fontId="19" fillId="11" borderId="73" xfId="11" applyNumberFormat="1" applyFont="1" applyFill="1" applyBorder="1" applyAlignment="1">
      <alignment horizontal="center"/>
    </xf>
    <xf numFmtId="166" fontId="19" fillId="13" borderId="70" xfId="11" applyNumberFormat="1" applyFont="1" applyFill="1" applyBorder="1" applyAlignment="1">
      <alignment horizontal="right"/>
    </xf>
    <xf numFmtId="166" fontId="19" fillId="13" borderId="73" xfId="11" applyNumberFormat="1" applyFont="1" applyFill="1" applyBorder="1" applyAlignment="1">
      <alignment horizontal="right"/>
    </xf>
    <xf numFmtId="166" fontId="19" fillId="11" borderId="74" xfId="11" applyNumberFormat="1" applyFont="1" applyFill="1" applyBorder="1" applyAlignment="1">
      <alignment horizontal="center"/>
    </xf>
    <xf numFmtId="166" fontId="19" fillId="11" borderId="6" xfId="11" applyNumberFormat="1" applyFont="1" applyFill="1" applyBorder="1" applyAlignment="1">
      <alignment horizontal="center"/>
    </xf>
    <xf numFmtId="166" fontId="19" fillId="11" borderId="30" xfId="11" applyNumberFormat="1" applyFont="1" applyFill="1" applyBorder="1" applyAlignment="1">
      <alignment horizontal="center"/>
    </xf>
    <xf numFmtId="166" fontId="19" fillId="2" borderId="6" xfId="11" applyNumberFormat="1" applyFont="1" applyFill="1" applyBorder="1" applyAlignment="1">
      <alignment horizontal="center"/>
    </xf>
    <xf numFmtId="166"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6"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6" fontId="19" fillId="11" borderId="75" xfId="11" applyNumberFormat="1" applyFont="1" applyFill="1" applyBorder="1" applyAlignment="1">
      <alignment horizontal="center"/>
    </xf>
    <xf numFmtId="166" fontId="19" fillId="11" borderId="56" xfId="11" applyNumberFormat="1" applyFont="1" applyFill="1" applyBorder="1" applyAlignment="1">
      <alignment horizontal="center"/>
    </xf>
    <xf numFmtId="166" fontId="19" fillId="11" borderId="12" xfId="11" applyNumberFormat="1" applyFont="1" applyFill="1" applyBorder="1" applyAlignment="1">
      <alignment horizontal="center"/>
    </xf>
    <xf numFmtId="166" fontId="19" fillId="11" borderId="55" xfId="11" applyNumberFormat="1" applyFont="1" applyFill="1" applyBorder="1" applyAlignment="1">
      <alignment horizontal="center"/>
    </xf>
    <xf numFmtId="166" fontId="19" fillId="13" borderId="12" xfId="11" applyNumberFormat="1" applyFont="1" applyFill="1" applyBorder="1" applyAlignment="1">
      <alignment horizontal="right"/>
    </xf>
    <xf numFmtId="166" fontId="19" fillId="13" borderId="55" xfId="11" applyNumberFormat="1" applyFont="1" applyFill="1" applyBorder="1" applyAlignment="1">
      <alignment horizontal="right"/>
    </xf>
    <xf numFmtId="166" fontId="19" fillId="11" borderId="13" xfId="11" applyNumberFormat="1" applyFont="1" applyFill="1" applyBorder="1" applyAlignment="1">
      <alignment horizontal="center"/>
    </xf>
    <xf numFmtId="166" fontId="19" fillId="11" borderId="0" xfId="11" applyNumberFormat="1" applyFont="1" applyFill="1" applyBorder="1" applyAlignment="1">
      <alignment horizontal="center"/>
    </xf>
    <xf numFmtId="166" fontId="19" fillId="11" borderId="24" xfId="11" applyNumberFormat="1" applyFont="1" applyFill="1" applyBorder="1" applyAlignment="1">
      <alignment horizontal="center"/>
    </xf>
    <xf numFmtId="166" fontId="19" fillId="2" borderId="0" xfId="11" applyNumberFormat="1" applyFont="1" applyFill="1" applyBorder="1" applyAlignment="1">
      <alignment horizontal="center"/>
    </xf>
    <xf numFmtId="166"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6"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6" fontId="4" fillId="2" borderId="24" xfId="11" applyNumberFormat="1" applyFont="1" applyFill="1" applyBorder="1" applyAlignment="1">
      <alignment horizontal="center"/>
    </xf>
    <xf numFmtId="166"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6" fontId="17" fillId="2" borderId="70" xfId="11" applyNumberFormat="1" applyFont="1" applyFill="1" applyBorder="1" applyAlignment="1">
      <alignment horizontal="center"/>
    </xf>
    <xf numFmtId="166" fontId="17" fillId="2" borderId="73" xfId="11" applyNumberFormat="1" applyFont="1" applyFill="1" applyBorder="1" applyAlignment="1">
      <alignment horizontal="center"/>
    </xf>
    <xf numFmtId="166"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6" fontId="17" fillId="2" borderId="52" xfId="11" applyNumberFormat="1" applyFont="1" applyFill="1" applyBorder="1" applyAlignment="1">
      <alignment horizontal="center"/>
    </xf>
    <xf numFmtId="166" fontId="17" fillId="2" borderId="49" xfId="11" applyNumberFormat="1" applyFont="1" applyFill="1" applyBorder="1" applyAlignment="1">
      <alignment horizontal="center"/>
    </xf>
    <xf numFmtId="3" fontId="0" fillId="0" borderId="28" xfId="0" applyNumberFormat="1" applyBorder="1"/>
    <xf numFmtId="166" fontId="17" fillId="2" borderId="39" xfId="11" applyNumberFormat="1" applyFont="1" applyFill="1" applyBorder="1" applyAlignment="1">
      <alignment horizontal="center"/>
    </xf>
    <xf numFmtId="166"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6" fontId="17" fillId="2" borderId="12" xfId="11" applyNumberFormat="1" applyFont="1" applyFill="1" applyBorder="1" applyAlignment="1">
      <alignment horizontal="center"/>
    </xf>
    <xf numFmtId="166" fontId="17" fillId="2" borderId="55" xfId="11" applyNumberFormat="1" applyFont="1" applyFill="1" applyBorder="1" applyAlignment="1">
      <alignment horizontal="center"/>
    </xf>
    <xf numFmtId="3" fontId="0" fillId="0" borderId="8" xfId="0" applyNumberFormat="1" applyBorder="1"/>
    <xf numFmtId="166"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6" fontId="19" fillId="11" borderId="71" xfId="11" applyNumberFormat="1" applyFont="1" applyFill="1" applyBorder="1" applyAlignment="1">
      <alignment horizontal="center"/>
    </xf>
    <xf numFmtId="166" fontId="19" fillId="11" borderId="72" xfId="11" applyNumberFormat="1" applyFont="1" applyFill="1" applyBorder="1" applyAlignment="1">
      <alignment horizontal="center"/>
    </xf>
    <xf numFmtId="166" fontId="19" fillId="11" borderId="70" xfId="11" applyNumberFormat="1" applyFont="1" applyFill="1" applyBorder="1" applyAlignment="1">
      <alignment horizontal="center"/>
    </xf>
    <xf numFmtId="166" fontId="19" fillId="11" borderId="73" xfId="11" applyNumberFormat="1" applyFont="1" applyFill="1" applyBorder="1" applyAlignment="1">
      <alignment horizontal="center"/>
    </xf>
    <xf numFmtId="166" fontId="19" fillId="13" borderId="70" xfId="11" applyNumberFormat="1" applyFont="1" applyFill="1" applyBorder="1" applyAlignment="1">
      <alignment horizontal="right"/>
    </xf>
    <xf numFmtId="166" fontId="19" fillId="13" borderId="73" xfId="11" applyNumberFormat="1" applyFont="1" applyFill="1" applyBorder="1" applyAlignment="1">
      <alignment horizontal="right"/>
    </xf>
    <xf numFmtId="166" fontId="19" fillId="11" borderId="74" xfId="11" applyNumberFormat="1" applyFont="1" applyFill="1" applyBorder="1" applyAlignment="1">
      <alignment horizontal="center"/>
    </xf>
    <xf numFmtId="166" fontId="19" fillId="11" borderId="6" xfId="11" applyNumberFormat="1" applyFont="1" applyFill="1" applyBorder="1" applyAlignment="1">
      <alignment horizontal="center"/>
    </xf>
    <xf numFmtId="166" fontId="19" fillId="11" borderId="30" xfId="11" applyNumberFormat="1" applyFont="1" applyFill="1" applyBorder="1" applyAlignment="1">
      <alignment horizontal="center"/>
    </xf>
    <xf numFmtId="166" fontId="19" fillId="2" borderId="6" xfId="11" applyNumberFormat="1" applyFont="1" applyFill="1" applyBorder="1" applyAlignment="1">
      <alignment horizontal="center"/>
    </xf>
    <xf numFmtId="166"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6" fontId="4" fillId="2" borderId="23" xfId="11" applyNumberFormat="1" applyFont="1" applyFill="1" applyBorder="1" applyAlignment="1">
      <alignment horizontal="center"/>
    </xf>
    <xf numFmtId="166"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6"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6"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6" fontId="17" fillId="2" borderId="42" xfId="11" applyNumberFormat="1" applyFont="1" applyFill="1" applyBorder="1" applyAlignment="1">
      <alignment horizontal="center"/>
    </xf>
    <xf numFmtId="166" fontId="17" fillId="2" borderId="44" xfId="11" applyNumberFormat="1" applyFont="1" applyFill="1" applyBorder="1" applyAlignment="1">
      <alignment horizontal="center"/>
    </xf>
    <xf numFmtId="166" fontId="17" fillId="2" borderId="22" xfId="11" applyNumberFormat="1" applyFont="1" applyFill="1" applyBorder="1" applyAlignment="1">
      <alignment horizontal="center"/>
    </xf>
    <xf numFmtId="167" fontId="1" fillId="0" borderId="18" xfId="22" applyNumberFormat="1" applyFont="1" applyBorder="1"/>
    <xf numFmtId="167" fontId="1" fillId="0" borderId="19" xfId="22" applyNumberFormat="1" applyFont="1" applyBorder="1"/>
    <xf numFmtId="167" fontId="1" fillId="0" borderId="23" xfId="22" applyNumberFormat="1" applyFont="1" applyBorder="1"/>
    <xf numFmtId="166"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6" fontId="17" fillId="2" borderId="59" xfId="11" applyNumberFormat="1" applyFont="1" applyFill="1" applyBorder="1" applyAlignment="1">
      <alignment horizontal="center"/>
    </xf>
    <xf numFmtId="3" fontId="0" fillId="0" borderId="59" xfId="0" applyNumberFormat="1" applyBorder="1"/>
    <xf numFmtId="166"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6" fontId="19" fillId="13" borderId="59" xfId="11" applyNumberFormat="1" applyFont="1" applyFill="1" applyBorder="1" applyAlignment="1">
      <alignment horizontal="right"/>
    </xf>
    <xf numFmtId="166"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6"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18" fillId="0" borderId="65" xfId="0" applyFont="1" applyBorder="1" applyAlignment="1">
      <alignment horizontal="left"/>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166"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S"/>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'11-2023 POR OPERADOR Y PROVINCI'!$B$44:$M$44</c15:sqref>
                  </c15:fullRef>
                </c:ext>
              </c:extLst>
              <c:f>('11-2023 POR OPERADOR Y PROVINCI'!$B$44,'11-2023 POR OPERADOR Y PROVINCI'!$D$44,'11-2023 POR OPERADOR Y PROVINCI'!$F$44,'11-2023 POR OPERADOR Y PROVINCI'!$H$44,'11-2023 POR OPERADOR Y PROVINCI'!$J$44,'11-2023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'11-2023 POR OPERADOR Y PROVINCI'!$B$47:$M$47</c15:sqref>
                  </c15:fullRef>
                </c:ext>
              </c:extLst>
              <c:f>('11-2023 POR OPERADOR Y PROVINCI'!$B$47,'11-2023 POR OPERADOR Y PROVINCI'!$D$47,'11-2023 POR OPERADOR Y PROVINCI'!$F$47,'11-2023 POR OPERADOR Y PROVINCI'!$H$47,'11-2023 POR OPERADOR Y PROVINCI'!$J$47,'11-2023 POR OPERADOR Y PROVINCI'!$L$47)</c:f>
              <c:numCache>
                <c:formatCode>0.00%</c:formatCode>
                <c:ptCount val="6"/>
                <c:pt idx="0">
                  <c:v>1.8026764339220899E-2</c:v>
                </c:pt>
                <c:pt idx="1">
                  <c:v>0.75596157452864532</c:v>
                </c:pt>
                <c:pt idx="2">
                  <c:v>0.11415870502962171</c:v>
                </c:pt>
                <c:pt idx="3">
                  <c:v>7.2733139900488727E-2</c:v>
                </c:pt>
                <c:pt idx="4">
                  <c:v>1.0216591463212825E-2</c:v>
                </c:pt>
                <c:pt idx="5">
                  <c:v>2.8903224738810497E-2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'11-2023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'11-2023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'11-2023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'11-2023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'11-2023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'11-2023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S"/>
        </a:p>
      </c:txPr>
    </c:legend>
    <c:plotVisOnly val="1"/>
    <c:dispBlanksAs val="zero"/>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78</v>
      </c>
      <c r="C6" s="459"/>
      <c r="D6" s="459"/>
      <c r="E6" s="459"/>
      <c r="F6" s="459"/>
      <c r="G6" s="459"/>
      <c r="H6" s="459"/>
      <c r="I6" s="459"/>
      <c r="J6" s="459"/>
      <c r="K6" s="459"/>
      <c r="L6" s="459"/>
      <c r="M6" s="460"/>
    </row>
    <row r="7" spans="1:13" x14ac:dyDescent="0.25">
      <c r="A7" s="461"/>
      <c r="B7" s="468" t="s">
        <v>106</v>
      </c>
      <c r="C7" s="462"/>
      <c r="D7" s="462"/>
      <c r="E7" s="462"/>
      <c r="F7" s="462"/>
      <c r="G7" s="462"/>
      <c r="H7" s="462"/>
      <c r="I7" s="462"/>
      <c r="J7" s="462"/>
      <c r="K7" s="462"/>
      <c r="L7" s="462"/>
      <c r="M7" s="463"/>
    </row>
    <row r="8" spans="1:13" ht="15.75" thickBot="1" x14ac:dyDescent="0.3">
      <c r="A8" s="464"/>
      <c r="B8" s="469" t="s">
        <v>107</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2" t="s">
        <v>1</v>
      </c>
      <c r="B10" s="543"/>
      <c r="C10" s="543"/>
      <c r="D10" s="543"/>
      <c r="E10" s="543"/>
      <c r="F10" s="544"/>
      <c r="G10" s="545" t="s">
        <v>2</v>
      </c>
      <c r="H10" s="545"/>
      <c r="I10" s="545"/>
      <c r="J10" s="545"/>
      <c r="K10" s="545"/>
      <c r="L10" s="545"/>
      <c r="M10" s="546"/>
    </row>
    <row r="11" spans="1:13" x14ac:dyDescent="0.25">
      <c r="A11" s="547"/>
      <c r="B11" s="547"/>
      <c r="C11" s="547"/>
      <c r="D11" s="547"/>
      <c r="E11" s="547"/>
      <c r="F11" s="548"/>
      <c r="G11" s="552"/>
      <c r="H11" s="552"/>
      <c r="I11" s="552"/>
      <c r="J11" s="552"/>
      <c r="K11" s="552"/>
      <c r="L11" s="552"/>
      <c r="M11" s="553"/>
    </row>
    <row r="12" spans="1:13" x14ac:dyDescent="0.25">
      <c r="A12" s="549" t="s">
        <v>53</v>
      </c>
      <c r="B12" s="549"/>
      <c r="C12" s="549"/>
      <c r="D12" s="549"/>
      <c r="E12" s="549"/>
      <c r="F12" s="550"/>
      <c r="G12" s="444"/>
      <c r="H12" s="551" t="s">
        <v>55</v>
      </c>
      <c r="I12" s="551"/>
      <c r="J12" s="551"/>
      <c r="K12" s="551"/>
      <c r="L12" s="551"/>
      <c r="M12" s="551"/>
    </row>
    <row r="13" spans="1:13" x14ac:dyDescent="0.25">
      <c r="A13" s="539"/>
      <c r="B13" s="540"/>
      <c r="C13" s="540"/>
      <c r="D13" s="540"/>
      <c r="E13" s="540"/>
      <c r="F13" s="540"/>
      <c r="G13" s="540"/>
      <c r="H13" s="540"/>
      <c r="I13" s="540"/>
      <c r="J13" s="540"/>
      <c r="K13" s="540"/>
      <c r="L13" s="540"/>
      <c r="M13" s="541"/>
    </row>
    <row r="14" spans="1:13" x14ac:dyDescent="0.25">
      <c r="A14" s="549" t="s">
        <v>52</v>
      </c>
      <c r="B14" s="549"/>
      <c r="C14" s="549"/>
      <c r="D14" s="549"/>
      <c r="E14" s="549"/>
      <c r="F14" s="550"/>
      <c r="G14" s="444"/>
      <c r="H14" s="551" t="s">
        <v>56</v>
      </c>
      <c r="I14" s="551"/>
      <c r="J14" s="551"/>
      <c r="K14" s="551"/>
      <c r="L14" s="551"/>
      <c r="M14" s="551"/>
    </row>
    <row r="15" spans="1:13" x14ac:dyDescent="0.25">
      <c r="A15" s="554"/>
      <c r="B15" s="555"/>
      <c r="C15" s="555"/>
      <c r="D15" s="555"/>
      <c r="E15" s="555"/>
      <c r="F15" s="555"/>
      <c r="G15" s="555"/>
      <c r="H15" s="555"/>
      <c r="I15" s="555"/>
      <c r="J15" s="555"/>
      <c r="K15" s="555"/>
      <c r="L15" s="555"/>
      <c r="M15" s="556"/>
    </row>
    <row r="16" spans="1:13" x14ac:dyDescent="0.25">
      <c r="A16" s="549" t="s">
        <v>51</v>
      </c>
      <c r="B16" s="549"/>
      <c r="C16" s="549"/>
      <c r="D16" s="549"/>
      <c r="E16" s="549"/>
      <c r="F16" s="550"/>
      <c r="G16" s="444"/>
      <c r="H16" s="551" t="s">
        <v>57</v>
      </c>
      <c r="I16" s="551"/>
      <c r="J16" s="551"/>
      <c r="K16" s="551"/>
      <c r="L16" s="551"/>
      <c r="M16" s="551"/>
    </row>
    <row r="17" spans="1:13" x14ac:dyDescent="0.25">
      <c r="A17" s="554"/>
      <c r="B17" s="555"/>
      <c r="C17" s="555"/>
      <c r="D17" s="555"/>
      <c r="E17" s="555"/>
      <c r="F17" s="555"/>
      <c r="G17" s="555"/>
      <c r="H17" s="555"/>
      <c r="I17" s="555"/>
      <c r="J17" s="555"/>
      <c r="K17" s="555"/>
      <c r="L17" s="555"/>
      <c r="M17" s="556"/>
    </row>
    <row r="18" spans="1:13" x14ac:dyDescent="0.25">
      <c r="A18" s="549" t="s">
        <v>54</v>
      </c>
      <c r="B18" s="549"/>
      <c r="C18" s="549"/>
      <c r="D18" s="549"/>
      <c r="E18" s="549"/>
      <c r="F18" s="550"/>
      <c r="G18" s="444"/>
      <c r="H18" s="551" t="s">
        <v>58</v>
      </c>
      <c r="I18" s="551"/>
      <c r="J18" s="551"/>
      <c r="K18" s="551"/>
      <c r="L18" s="551"/>
      <c r="M18" s="551"/>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2"/>
  <sheetViews>
    <sheetView showGridLines="0" topLeftCell="A2" zoomScaleNormal="100" workbookViewId="0">
      <pane ySplit="10" topLeftCell="A149" activePane="bottomLeft" state="frozen"/>
      <selection activeCell="A2" sqref="A2"/>
      <selection pane="bottomLeft" activeCell="X154" sqref="X154"/>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Diciembre 2023</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Noviembre 2023</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9" t="s">
        <v>35</v>
      </c>
      <c r="B10" s="573" t="s">
        <v>60</v>
      </c>
      <c r="C10" s="566"/>
      <c r="D10" s="565" t="s">
        <v>36</v>
      </c>
      <c r="E10" s="566"/>
      <c r="F10" s="565" t="s">
        <v>37</v>
      </c>
      <c r="G10" s="566"/>
      <c r="H10" s="565" t="s">
        <v>59</v>
      </c>
      <c r="I10" s="566"/>
      <c r="J10" s="565" t="s">
        <v>38</v>
      </c>
      <c r="K10" s="566"/>
      <c r="L10" s="563" t="s">
        <v>103</v>
      </c>
      <c r="M10" s="564"/>
      <c r="N10" s="565" t="s">
        <v>39</v>
      </c>
      <c r="O10" s="566"/>
      <c r="P10" s="565" t="s">
        <v>40</v>
      </c>
      <c r="Q10" s="566"/>
      <c r="R10" s="565" t="s">
        <v>41</v>
      </c>
      <c r="S10" s="566"/>
      <c r="T10" s="567" t="s">
        <v>42</v>
      </c>
      <c r="U10" s="569" t="s">
        <v>43</v>
      </c>
      <c r="V10" s="560" t="s">
        <v>87</v>
      </c>
      <c r="W10" s="560" t="s">
        <v>88</v>
      </c>
      <c r="X10" s="560" t="s">
        <v>44</v>
      </c>
      <c r="Y10" s="562"/>
    </row>
    <row r="11" spans="1:25" s="136" customFormat="1" ht="38.25" customHeight="1" thickBot="1" x14ac:dyDescent="0.25">
      <c r="A11" s="572"/>
      <c r="B11" s="535" t="s">
        <v>83</v>
      </c>
      <c r="C11" s="471" t="s">
        <v>84</v>
      </c>
      <c r="D11" s="535" t="s">
        <v>83</v>
      </c>
      <c r="E11" s="533" t="s">
        <v>84</v>
      </c>
      <c r="F11" s="535" t="s">
        <v>83</v>
      </c>
      <c r="G11" s="533" t="s">
        <v>84</v>
      </c>
      <c r="H11" s="535" t="s">
        <v>83</v>
      </c>
      <c r="I11" s="533" t="s">
        <v>84</v>
      </c>
      <c r="J11" s="535" t="s">
        <v>83</v>
      </c>
      <c r="K11" s="533" t="s">
        <v>84</v>
      </c>
      <c r="L11" s="535" t="s">
        <v>83</v>
      </c>
      <c r="M11" s="533" t="s">
        <v>84</v>
      </c>
      <c r="N11" s="535" t="s">
        <v>83</v>
      </c>
      <c r="O11" s="533" t="s">
        <v>84</v>
      </c>
      <c r="P11" s="535" t="s">
        <v>83</v>
      </c>
      <c r="Q11" s="533" t="s">
        <v>84</v>
      </c>
      <c r="R11" s="472" t="s">
        <v>85</v>
      </c>
      <c r="S11" s="473" t="s">
        <v>86</v>
      </c>
      <c r="T11" s="568"/>
      <c r="U11" s="570"/>
      <c r="V11" s="561"/>
      <c r="W11" s="561"/>
      <c r="X11" s="561"/>
      <c r="Y11" s="562"/>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B91+D91+F91+H91+J91+L91+N91+P155</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B92+D92+F92+H92+J92+L92+N92+P156</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B93+D93+F93+H93+J93+L93+N93+P157</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B94+D94+F94+H94+J94+L94+N94+P160</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B95+D95+F95+H95+J95+L95+N95+P161</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B96+D96+F96+H96+J96+L96+N96+P162</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B97+D97+F97+H97+J97+L97+N97+P163</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B98+D98+F98+H98+J98+L98+N98+P164</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B99+D99+F99+H99+J99+L99+N99+P165</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B100+D100+F100+H100+J100+L100+N100+P166</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B101+D101+F101+H101+J101+L101+N101+P167</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B102+D102+F102+H102+J102+L102+N102+P168</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B103+D103+F103+H103+J103+L103+N103+P169</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B104+D104+F104+H104+J104+L104+N104+P170</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B105+D105+F105+H105+J105+L105+N105+P171</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B106+D106+F106+H106+J106+L106+N106+P172</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B107+D107+F107+H107+J107+L107+N107+P173</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B108+D108+F108+H108+J108+L108+N108+P174</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B109+D109+F109+H109+J109+L109+N109+P175</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B110+D110+F110+H110+J110+L110+N110+P176</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B111+D111+F111+H111+J111+L111+N111+P177</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B112+D112+F112+H112+J112+L112+N112+P178</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B113+D113+F113+H113+J113+L113+N113+P179</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B114+D114+F114+H114+J114+L114+N114+P180</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B115+D115+F115+H115+J115+L115+N115+P181</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B116+D116+F116+H116+J116+L116+N116+P182</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B117+D117+F117+H117+J117+L117+N117+P183</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B118+D118+F118+H118+J118+L118+N118+P184</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B119+D119+F119+H119+J119+L119+N119+P185</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B120+D120+F120+H120+J120+L120+N120+P186</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B121+D121+F121+H121+J121+L121+N121+P187</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B122+D122+F122+H122+J122+L122+N122+P188</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B123+D123+F123+H123+J123+L123+N123+P189</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B124+D124+F124+H124+J124+L124+N124+P190</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B125+D125+F125+H125+J125+L125+N125+P191</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B126+D126+F126+H126+J126+L126+N126+P192</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B127+D127+F127+H127+J127+L127+N127+P193</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B128+D128+F128+H128+J128+L128+N128+P194</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B129+D129+F129+H129+J129+L129+N129+P195</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B130+D130+F130+H130+J130+L130+N130+P196</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B131+D131+F131+H131+J131+L131+N131+P196</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B132+D132+F132+H132+J132+L132+N132+P197</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B133+D133+F133+H133+J133+L133+N133+P198</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B134+D134+F134+H134+J134+L134+N134+P199</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B135+D135+F135+H135+J135+L135+N135+P200</f>
        <v>1759492</v>
      </c>
      <c r="S135" s="357">
        <f t="shared" ref="S135:S154" si="61">C135+E135+G135+I135+K135+M135+O135+Q135</f>
        <v>11329</v>
      </c>
      <c r="T135" s="531">
        <f t="shared" ref="T135:T142" si="62">R135+S135</f>
        <v>1770821</v>
      </c>
      <c r="U135" s="534">
        <v>17989912</v>
      </c>
      <c r="V135" s="532">
        <f t="shared" ref="V135:W154" si="63">(R135-R134)/R134</f>
        <v>-1.040126632010919E-3</v>
      </c>
      <c r="W135" s="532">
        <f t="shared" si="63"/>
        <v>-2.5126925393683847E-2</v>
      </c>
      <c r="X135" s="532">
        <f t="shared" ref="X135:X142" si="64">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B136+D136+F136+H136+J136+L136+N136+P201</f>
        <v>1743998</v>
      </c>
      <c r="S136" s="357">
        <f t="shared" si="61"/>
        <v>11227</v>
      </c>
      <c r="T136" s="531">
        <f t="shared" si="62"/>
        <v>1755225</v>
      </c>
      <c r="U136" s="534">
        <v>17989912</v>
      </c>
      <c r="V136" s="532">
        <f t="shared" si="63"/>
        <v>-8.8059508085288254E-3</v>
      </c>
      <c r="W136" s="532">
        <f t="shared" si="63"/>
        <v>-9.0034424927178044E-3</v>
      </c>
      <c r="X136" s="532">
        <f t="shared" si="64"/>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B137+D137+F137+H137+J137+L137+N137+P202</f>
        <v>1726694</v>
      </c>
      <c r="S137" s="357">
        <f t="shared" si="61"/>
        <v>11187</v>
      </c>
      <c r="T137" s="531">
        <f t="shared" si="62"/>
        <v>1737881</v>
      </c>
      <c r="U137" s="534">
        <v>17989912</v>
      </c>
      <c r="V137" s="532">
        <f t="shared" si="63"/>
        <v>-9.922029727098311E-3</v>
      </c>
      <c r="W137" s="532">
        <f t="shared" si="63"/>
        <v>-3.5628395831477687E-3</v>
      </c>
      <c r="X137" s="532">
        <f t="shared" si="64"/>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B138+D138+F138+H138+J138+L138+N138+P203</f>
        <v>1707886</v>
      </c>
      <c r="S138" s="357">
        <f t="shared" si="61"/>
        <v>10939</v>
      </c>
      <c r="T138" s="531">
        <f t="shared" si="62"/>
        <v>1718825</v>
      </c>
      <c r="U138" s="534">
        <v>17989912</v>
      </c>
      <c r="V138" s="532">
        <f t="shared" si="63"/>
        <v>-1.0892491663259384E-2</v>
      </c>
      <c r="W138" s="532">
        <f t="shared" si="63"/>
        <v>-2.2168588540269957E-2</v>
      </c>
      <c r="X138" s="532">
        <f t="shared" si="64"/>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B139+D139+F139+H139+J139+L139+N139+P204</f>
        <v>1692858</v>
      </c>
      <c r="S139" s="357">
        <f t="shared" si="61"/>
        <v>10741</v>
      </c>
      <c r="T139" s="531">
        <f t="shared" si="62"/>
        <v>1703599</v>
      </c>
      <c r="U139" s="534">
        <v>17989912</v>
      </c>
      <c r="V139" s="532">
        <f t="shared" si="63"/>
        <v>-8.799182146817762E-3</v>
      </c>
      <c r="W139" s="532">
        <f t="shared" si="63"/>
        <v>-1.8100374805740928E-2</v>
      </c>
      <c r="X139" s="532">
        <f t="shared" si="64"/>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B140+D140+F140+H140+J140+L140+N140+P205</f>
        <v>1671566</v>
      </c>
      <c r="S140" s="357">
        <f t="shared" si="61"/>
        <v>10612</v>
      </c>
      <c r="T140" s="531">
        <f t="shared" si="62"/>
        <v>1682178</v>
      </c>
      <c r="U140" s="534">
        <v>17989912</v>
      </c>
      <c r="V140" s="532">
        <f t="shared" si="63"/>
        <v>-1.2577546374238123E-2</v>
      </c>
      <c r="W140" s="532">
        <f t="shared" si="63"/>
        <v>-1.2010054929708594E-2</v>
      </c>
      <c r="X140" s="532">
        <f t="shared" si="64"/>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B141+D141+F141+H141+J141+L141+N141+P206</f>
        <v>1652784</v>
      </c>
      <c r="S141" s="357">
        <f t="shared" si="61"/>
        <v>10475</v>
      </c>
      <c r="T141" s="531">
        <f t="shared" si="62"/>
        <v>1663259</v>
      </c>
      <c r="U141" s="534">
        <v>17989912</v>
      </c>
      <c r="V141" s="532">
        <f t="shared" si="63"/>
        <v>-1.1236170154214671E-2</v>
      </c>
      <c r="W141" s="532">
        <f t="shared" si="63"/>
        <v>-1.290991330569167E-2</v>
      </c>
      <c r="X141" s="532">
        <f t="shared" si="64"/>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B142+D142+F142+H142+J142+L142+N142+P207</f>
        <v>1662321</v>
      </c>
      <c r="S142" s="357">
        <f t="shared" si="61"/>
        <v>10426</v>
      </c>
      <c r="T142" s="531">
        <f t="shared" si="62"/>
        <v>1672747</v>
      </c>
      <c r="U142" s="534">
        <v>17989912</v>
      </c>
      <c r="V142" s="532">
        <f t="shared" si="63"/>
        <v>5.770263990938925E-3</v>
      </c>
      <c r="W142" s="532">
        <f t="shared" si="63"/>
        <v>-4.6778042959427207E-3</v>
      </c>
      <c r="X142" s="532">
        <f t="shared" si="64"/>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B143+D143+F143+H143+J143+L143+N143+P208</f>
        <v>1633952</v>
      </c>
      <c r="S143" s="357">
        <f t="shared" si="61"/>
        <v>10286</v>
      </c>
      <c r="T143" s="531">
        <f t="shared" ref="T143:T154" si="65">R143+S143</f>
        <v>1644238</v>
      </c>
      <c r="U143" s="534">
        <v>17989912</v>
      </c>
      <c r="V143" s="532">
        <f t="shared" si="63"/>
        <v>-1.706589762145819E-2</v>
      </c>
      <c r="W143" s="532">
        <f t="shared" si="63"/>
        <v>-1.3427968540187992E-2</v>
      </c>
      <c r="X143" s="532">
        <f t="shared" ref="X143:X154" si="66">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B144+D144+F144+H144+J144+L144+N144+P209</f>
        <v>1628009</v>
      </c>
      <c r="S144" s="357">
        <f t="shared" si="61"/>
        <v>10224</v>
      </c>
      <c r="T144" s="531">
        <f t="shared" si="65"/>
        <v>1638233</v>
      </c>
      <c r="U144" s="534">
        <v>18205188</v>
      </c>
      <c r="V144" s="532">
        <f t="shared" si="63"/>
        <v>-3.6371937486535714E-3</v>
      </c>
      <c r="W144" s="532">
        <f t="shared" si="63"/>
        <v>-6.0276103441571065E-3</v>
      </c>
      <c r="X144" s="532">
        <f t="shared" si="66"/>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B145+D145+F145+H145+J145+L145+N145+P210</f>
        <v>1615542</v>
      </c>
      <c r="S145" s="357">
        <f t="shared" si="61"/>
        <v>10142</v>
      </c>
      <c r="T145" s="531">
        <f t="shared" si="65"/>
        <v>1625684</v>
      </c>
      <c r="U145" s="534">
        <v>18205188</v>
      </c>
      <c r="V145" s="532">
        <f t="shared" si="63"/>
        <v>-7.6578200734762521E-3</v>
      </c>
      <c r="W145" s="532">
        <f t="shared" si="63"/>
        <v>-8.0203442879499213E-3</v>
      </c>
      <c r="X145" s="532">
        <f t="shared" si="66"/>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B146+D146+F146+H146+J146+L146+N146+P211</f>
        <v>1592546</v>
      </c>
      <c r="S146" s="357">
        <f t="shared" si="61"/>
        <v>10191</v>
      </c>
      <c r="T146" s="531">
        <f t="shared" si="65"/>
        <v>1602737</v>
      </c>
      <c r="U146" s="534">
        <v>18205188</v>
      </c>
      <c r="V146" s="532">
        <f t="shared" si="63"/>
        <v>-1.4234232226707817E-2</v>
      </c>
      <c r="W146" s="532">
        <f t="shared" si="63"/>
        <v>4.8313942023269574E-3</v>
      </c>
      <c r="X146" s="532">
        <f t="shared" si="66"/>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B147+D147+F147+H147+J147+L147+N147+P212</f>
        <v>1574371</v>
      </c>
      <c r="S147" s="357">
        <f t="shared" si="61"/>
        <v>9805</v>
      </c>
      <c r="T147" s="531">
        <f t="shared" si="65"/>
        <v>1584176</v>
      </c>
      <c r="U147" s="534">
        <v>18205188</v>
      </c>
      <c r="V147" s="532">
        <f t="shared" si="63"/>
        <v>-1.1412543185565754E-2</v>
      </c>
      <c r="W147" s="532">
        <f t="shared" si="63"/>
        <v>-3.7876557747031692E-2</v>
      </c>
      <c r="X147" s="532">
        <f t="shared" si="66"/>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B148+D148+F148+H148+J148+L148+N148+P213</f>
        <v>1560915</v>
      </c>
      <c r="S148" s="357">
        <f t="shared" si="61"/>
        <v>9762</v>
      </c>
      <c r="T148" s="531">
        <f t="shared" si="65"/>
        <v>1570677</v>
      </c>
      <c r="U148" s="534">
        <v>18205188</v>
      </c>
      <c r="V148" s="532">
        <f t="shared" si="63"/>
        <v>-8.5469053990450787E-3</v>
      </c>
      <c r="W148" s="532">
        <f t="shared" si="63"/>
        <v>-4.3855175930647625E-3</v>
      </c>
      <c r="X148" s="532">
        <f t="shared" si="66"/>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B149+D149+F149+H149+J149+L149+N149+P214</f>
        <v>1537644</v>
      </c>
      <c r="S149" s="357">
        <f t="shared" si="61"/>
        <v>9732</v>
      </c>
      <c r="T149" s="531">
        <f t="shared" si="65"/>
        <v>1547376</v>
      </c>
      <c r="U149" s="534">
        <v>18205188</v>
      </c>
      <c r="V149" s="532">
        <f t="shared" si="63"/>
        <v>-1.4908563246557307E-2</v>
      </c>
      <c r="W149" s="532">
        <f t="shared" si="63"/>
        <v>-3.0731407498463428E-3</v>
      </c>
      <c r="X149" s="532">
        <f t="shared" si="66"/>
        <v>8.4996430687779775E-2</v>
      </c>
      <c r="Y149" s="487"/>
    </row>
    <row r="150" spans="1:25" s="136" customFormat="1" ht="12" thickBot="1" x14ac:dyDescent="0.25">
      <c r="A150" s="488">
        <v>45108</v>
      </c>
      <c r="B150" s="357">
        <v>1146889</v>
      </c>
      <c r="C150" s="357">
        <v>5741</v>
      </c>
      <c r="D150" s="357">
        <v>107280</v>
      </c>
      <c r="E150" s="357">
        <v>176</v>
      </c>
      <c r="F150" s="493">
        <v>0</v>
      </c>
      <c r="G150" s="494">
        <v>0</v>
      </c>
      <c r="H150" s="357">
        <v>168546</v>
      </c>
      <c r="I150" s="357">
        <v>1688</v>
      </c>
      <c r="J150" s="357">
        <v>42671</v>
      </c>
      <c r="K150" s="357">
        <v>2038</v>
      </c>
      <c r="L150" s="357">
        <v>24824</v>
      </c>
      <c r="M150" s="492">
        <v>0</v>
      </c>
      <c r="N150" s="357">
        <v>14651</v>
      </c>
      <c r="O150" s="363">
        <v>43</v>
      </c>
      <c r="P150" s="530">
        <v>0</v>
      </c>
      <c r="Q150" s="530">
        <v>0</v>
      </c>
      <c r="R150" s="357">
        <f>B150+D150+F150+H150+J150+L150+N150+P215</f>
        <v>1504861</v>
      </c>
      <c r="S150" s="357">
        <f t="shared" si="61"/>
        <v>9686</v>
      </c>
      <c r="T150" s="531">
        <f t="shared" si="65"/>
        <v>1514547</v>
      </c>
      <c r="U150" s="534">
        <v>18205188</v>
      </c>
      <c r="V150" s="532">
        <f t="shared" si="63"/>
        <v>-2.1320279596577622E-2</v>
      </c>
      <c r="W150" s="532">
        <f t="shared" si="63"/>
        <v>-4.7266748869708181E-3</v>
      </c>
      <c r="X150" s="532">
        <f t="shared" si="66"/>
        <v>8.3193153512064799E-2</v>
      </c>
      <c r="Y150" s="487"/>
    </row>
    <row r="151" spans="1:25" s="136" customFormat="1" ht="12" thickBot="1" x14ac:dyDescent="0.25">
      <c r="A151" s="488">
        <v>45139</v>
      </c>
      <c r="B151" s="357">
        <v>1128035</v>
      </c>
      <c r="C151" s="357">
        <v>5716</v>
      </c>
      <c r="D151" s="357">
        <v>106828</v>
      </c>
      <c r="E151" s="357">
        <v>171</v>
      </c>
      <c r="F151" s="493">
        <v>0</v>
      </c>
      <c r="G151" s="494">
        <v>0</v>
      </c>
      <c r="H151" s="357">
        <v>166839</v>
      </c>
      <c r="I151" s="357">
        <v>1678</v>
      </c>
      <c r="J151" s="357">
        <v>41845</v>
      </c>
      <c r="K151" s="357">
        <v>2082</v>
      </c>
      <c r="L151" s="357">
        <v>24884</v>
      </c>
      <c r="M151" s="492">
        <v>0</v>
      </c>
      <c r="N151" s="357">
        <v>14699</v>
      </c>
      <c r="O151" s="363">
        <v>43</v>
      </c>
      <c r="P151" s="530">
        <v>0</v>
      </c>
      <c r="Q151" s="530">
        <v>0</v>
      </c>
      <c r="R151" s="357">
        <f>B151+D151+F151+H151+J151+L151+N151+P216</f>
        <v>1483130</v>
      </c>
      <c r="S151" s="357">
        <f t="shared" si="61"/>
        <v>9690</v>
      </c>
      <c r="T151" s="531">
        <f t="shared" si="65"/>
        <v>1492820</v>
      </c>
      <c r="U151" s="534">
        <v>18205188</v>
      </c>
      <c r="V151" s="532">
        <f t="shared" si="63"/>
        <v>-1.4440536368475228E-2</v>
      </c>
      <c r="W151" s="532">
        <f t="shared" si="63"/>
        <v>4.1296716911005574E-4</v>
      </c>
      <c r="X151" s="532">
        <f t="shared" si="66"/>
        <v>8.1999702502385585E-2</v>
      </c>
      <c r="Y151" s="487"/>
    </row>
    <row r="152" spans="1:25" s="136" customFormat="1" ht="12" thickBot="1" x14ac:dyDescent="0.25">
      <c r="A152" s="488">
        <v>45170</v>
      </c>
      <c r="B152" s="357">
        <v>1114484</v>
      </c>
      <c r="C152" s="357">
        <v>5676</v>
      </c>
      <c r="D152" s="357">
        <v>106361</v>
      </c>
      <c r="E152" s="357">
        <v>169</v>
      </c>
      <c r="F152" s="493">
        <v>0</v>
      </c>
      <c r="G152" s="494">
        <v>0</v>
      </c>
      <c r="H152" s="357">
        <v>166623</v>
      </c>
      <c r="I152" s="357">
        <v>1654</v>
      </c>
      <c r="J152" s="357">
        <v>41176</v>
      </c>
      <c r="K152" s="357">
        <v>2022</v>
      </c>
      <c r="L152" s="357">
        <v>25674</v>
      </c>
      <c r="M152" s="492">
        <v>0</v>
      </c>
      <c r="N152" s="357">
        <v>14732</v>
      </c>
      <c r="O152" s="363">
        <v>43</v>
      </c>
      <c r="P152" s="530">
        <v>0</v>
      </c>
      <c r="Q152" s="530">
        <v>0</v>
      </c>
      <c r="R152" s="357">
        <f>B152+D152+F152+H152+J152+L152+N152+P217</f>
        <v>1469050</v>
      </c>
      <c r="S152" s="357">
        <f t="shared" si="61"/>
        <v>9564</v>
      </c>
      <c r="T152" s="531">
        <f t="shared" si="65"/>
        <v>1478614</v>
      </c>
      <c r="U152" s="534">
        <v>18205188</v>
      </c>
      <c r="V152" s="532">
        <f t="shared" si="63"/>
        <v>-9.4934361788919387E-3</v>
      </c>
      <c r="W152" s="532">
        <f t="shared" si="63"/>
        <v>-1.3003095975232198E-2</v>
      </c>
      <c r="X152" s="532">
        <f t="shared" si="66"/>
        <v>8.1219375487910375E-2</v>
      </c>
      <c r="Y152" s="487"/>
    </row>
    <row r="153" spans="1:25" s="136" customFormat="1" ht="12" thickBot="1" x14ac:dyDescent="0.25">
      <c r="A153" s="488">
        <v>45200</v>
      </c>
      <c r="B153" s="357">
        <v>1104416</v>
      </c>
      <c r="C153" s="357">
        <v>5683</v>
      </c>
      <c r="D153" s="357">
        <v>105892</v>
      </c>
      <c r="E153" s="357">
        <v>168</v>
      </c>
      <c r="F153" s="493">
        <v>0</v>
      </c>
      <c r="G153" s="494">
        <v>0</v>
      </c>
      <c r="H153" s="357">
        <v>165565</v>
      </c>
      <c r="I153" s="357">
        <v>1665</v>
      </c>
      <c r="J153" s="357">
        <v>40682</v>
      </c>
      <c r="K153" s="357">
        <v>1941</v>
      </c>
      <c r="L153" s="357">
        <v>25884</v>
      </c>
      <c r="M153" s="492">
        <v>0</v>
      </c>
      <c r="N153" s="357">
        <v>14751</v>
      </c>
      <c r="O153" s="363">
        <v>43</v>
      </c>
      <c r="P153" s="530">
        <v>0</v>
      </c>
      <c r="Q153" s="530">
        <v>0</v>
      </c>
      <c r="R153" s="357">
        <f>B153+D153+F153+H153+J153+L153+N153+P218</f>
        <v>1457190</v>
      </c>
      <c r="S153" s="357">
        <f t="shared" si="61"/>
        <v>9500</v>
      </c>
      <c r="T153" s="531">
        <f t="shared" si="65"/>
        <v>1466690</v>
      </c>
      <c r="U153" s="534">
        <v>18205188</v>
      </c>
      <c r="V153" s="532">
        <f t="shared" si="63"/>
        <v>-8.073244613866104E-3</v>
      </c>
      <c r="W153" s="532">
        <f t="shared" si="63"/>
        <v>-6.6917607695524883E-3</v>
      </c>
      <c r="X153" s="532">
        <f t="shared" si="66"/>
        <v>8.0564397357500511E-2</v>
      </c>
      <c r="Y153" s="487"/>
    </row>
    <row r="154" spans="1:25" s="136" customFormat="1" ht="12" thickBot="1" x14ac:dyDescent="0.25">
      <c r="A154" s="488">
        <v>45231</v>
      </c>
      <c r="B154" s="357">
        <v>1090690</v>
      </c>
      <c r="C154" s="357">
        <v>5672</v>
      </c>
      <c r="D154" s="357">
        <v>105316</v>
      </c>
      <c r="E154" s="357">
        <v>168</v>
      </c>
      <c r="F154" s="493">
        <v>0</v>
      </c>
      <c r="G154" s="494">
        <v>0</v>
      </c>
      <c r="H154" s="357">
        <v>163917</v>
      </c>
      <c r="I154" s="357">
        <v>1646</v>
      </c>
      <c r="J154" s="357">
        <v>40057</v>
      </c>
      <c r="K154" s="357">
        <v>1861</v>
      </c>
      <c r="L154" s="357">
        <v>26144</v>
      </c>
      <c r="M154" s="492">
        <v>0</v>
      </c>
      <c r="N154" s="357">
        <v>14774</v>
      </c>
      <c r="O154" s="363">
        <v>43</v>
      </c>
      <c r="P154" s="530">
        <v>0</v>
      </c>
      <c r="Q154" s="530">
        <v>0</v>
      </c>
      <c r="R154" s="357">
        <f>B154+D154+F154+H154+J154+L154+N154+P219</f>
        <v>1440898</v>
      </c>
      <c r="S154" s="357">
        <f t="shared" si="61"/>
        <v>9390</v>
      </c>
      <c r="T154" s="531">
        <f t="shared" si="65"/>
        <v>1450288</v>
      </c>
      <c r="U154" s="534">
        <v>18205188</v>
      </c>
      <c r="V154" s="532">
        <f t="shared" si="63"/>
        <v>-1.1180422594170973E-2</v>
      </c>
      <c r="W154" s="532">
        <f t="shared" si="63"/>
        <v>-1.1578947368421053E-2</v>
      </c>
      <c r="X154" s="532">
        <f t="shared" si="66"/>
        <v>7.9663445387106138E-2</v>
      </c>
      <c r="Y154" s="487"/>
    </row>
    <row r="155" spans="1:25" s="136" customFormat="1" x14ac:dyDescent="0.2">
      <c r="A155" s="135"/>
      <c r="B155" s="135" t="s">
        <v>62</v>
      </c>
      <c r="C155" s="135"/>
      <c r="D155" s="135"/>
      <c r="E155" s="135"/>
      <c r="F155" s="135"/>
      <c r="G155" s="135"/>
      <c r="H155" s="217"/>
      <c r="I155" s="135"/>
      <c r="J155" s="135"/>
      <c r="K155" s="135"/>
      <c r="L155" s="135"/>
      <c r="M155" s="135"/>
      <c r="N155" s="135"/>
      <c r="O155" s="135"/>
      <c r="P155" s="135"/>
      <c r="Q155" s="135"/>
      <c r="R155" s="135"/>
      <c r="S155" s="135"/>
      <c r="T155" s="135"/>
      <c r="U155" s="135"/>
      <c r="V155" s="135"/>
      <c r="W155" s="135"/>
      <c r="X155" s="135"/>
      <c r="Y155" s="135"/>
    </row>
    <row r="156" spans="1:25" s="136" customFormat="1" x14ac:dyDescent="0.2">
      <c r="A156" s="135"/>
      <c r="B156" s="135" t="s">
        <v>63</v>
      </c>
      <c r="C156" s="135" t="s">
        <v>61</v>
      </c>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row>
    <row r="157" spans="1:25" s="136" customFormat="1" x14ac:dyDescent="0.2">
      <c r="A157" s="135"/>
      <c r="B157" s="135" t="s">
        <v>64</v>
      </c>
      <c r="C157" s="135" t="s">
        <v>76</v>
      </c>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row>
    <row r="158" spans="1:25" s="136" customFormat="1" x14ac:dyDescent="0.2">
      <c r="A158" s="487"/>
      <c r="B158" s="487" t="s">
        <v>79</v>
      </c>
      <c r="C158" s="487" t="s">
        <v>80</v>
      </c>
      <c r="D158" s="487"/>
      <c r="E158" s="487"/>
      <c r="F158" s="487"/>
      <c r="G158" s="487"/>
      <c r="H158" s="487"/>
      <c r="I158" s="487"/>
      <c r="J158" s="487"/>
      <c r="K158" s="487"/>
      <c r="L158" s="487"/>
      <c r="M158" s="487"/>
      <c r="N158" s="487"/>
      <c r="O158" s="487"/>
      <c r="P158" s="487"/>
      <c r="Q158" s="487"/>
      <c r="R158" s="487"/>
      <c r="S158" s="487"/>
      <c r="T158" s="487"/>
      <c r="U158" s="487"/>
      <c r="V158" s="487"/>
      <c r="W158" s="487"/>
      <c r="X158" s="487"/>
      <c r="Y158" s="487"/>
    </row>
    <row r="159" spans="1:25" s="136" customFormat="1" x14ac:dyDescent="0.2">
      <c r="A159" s="487"/>
      <c r="B159" s="487" t="s">
        <v>81</v>
      </c>
      <c r="C159" s="487" t="s">
        <v>82</v>
      </c>
      <c r="D159" s="487"/>
      <c r="E159" s="487"/>
      <c r="F159" s="487"/>
      <c r="G159" s="487"/>
      <c r="H159" s="487"/>
      <c r="I159" s="487"/>
      <c r="J159" s="487"/>
      <c r="K159" s="487"/>
      <c r="L159" s="487"/>
      <c r="M159" s="487"/>
      <c r="N159" s="487"/>
      <c r="O159" s="487"/>
      <c r="P159" s="487"/>
      <c r="Q159" s="487"/>
      <c r="R159" s="487"/>
      <c r="S159" s="487"/>
      <c r="T159" s="487"/>
      <c r="U159" s="487"/>
      <c r="V159" s="487"/>
      <c r="W159" s="487"/>
      <c r="X159" s="487"/>
      <c r="Y159" s="487"/>
    </row>
    <row r="160" spans="1:25" x14ac:dyDescent="0.2">
      <c r="B160" s="217"/>
      <c r="H160" s="217"/>
    </row>
    <row r="161" spans="1:16" x14ac:dyDescent="0.2">
      <c r="B161" s="135" t="s">
        <v>74</v>
      </c>
      <c r="C161" s="135" t="s">
        <v>75</v>
      </c>
      <c r="F161" s="217"/>
    </row>
    <row r="162" spans="1:16" x14ac:dyDescent="0.2">
      <c r="B162" s="135" t="s">
        <v>104</v>
      </c>
      <c r="C162" s="571" t="s">
        <v>105</v>
      </c>
      <c r="D162" s="571"/>
      <c r="E162" s="571"/>
      <c r="F162" s="571"/>
      <c r="G162" s="571"/>
      <c r="H162" s="571"/>
      <c r="I162" s="571"/>
      <c r="J162" s="571"/>
      <c r="K162" s="571"/>
      <c r="L162" s="571"/>
      <c r="M162" s="571"/>
      <c r="N162" s="571"/>
      <c r="O162" s="571"/>
      <c r="P162" s="571"/>
    </row>
    <row r="163" spans="1:16" ht="12.75" x14ac:dyDescent="0.2">
      <c r="A163" s="574" t="s">
        <v>64</v>
      </c>
      <c r="B163" s="574"/>
      <c r="C163" s="575" t="s">
        <v>70</v>
      </c>
      <c r="D163" s="576"/>
      <c r="E163" s="576"/>
      <c r="F163" s="576"/>
      <c r="G163" s="576"/>
      <c r="H163" s="576"/>
      <c r="I163" s="576"/>
      <c r="J163" s="576"/>
      <c r="K163" s="576"/>
      <c r="L163" s="576"/>
      <c r="M163" s="576"/>
      <c r="N163" s="576"/>
      <c r="O163" s="576"/>
      <c r="P163" s="577"/>
    </row>
    <row r="164" spans="1:16" ht="15" x14ac:dyDescent="0.25">
      <c r="A164" s="574"/>
      <c r="B164" s="574"/>
      <c r="C164" s="235"/>
      <c r="D164" s="236" t="s">
        <v>65</v>
      </c>
      <c r="E164" s="578" t="s">
        <v>66</v>
      </c>
      <c r="F164" s="579"/>
      <c r="G164" s="579"/>
      <c r="H164" s="579"/>
      <c r="I164" s="579"/>
      <c r="J164" s="579"/>
      <c r="K164" s="579"/>
      <c r="L164" s="579"/>
      <c r="M164" s="579"/>
      <c r="N164" s="579"/>
      <c r="O164" s="579"/>
      <c r="P164" s="579"/>
    </row>
    <row r="165" spans="1:16" ht="15" x14ac:dyDescent="0.25">
      <c r="A165" s="237"/>
      <c r="B165" s="237"/>
      <c r="C165" s="238"/>
      <c r="D165" s="236" t="s">
        <v>67</v>
      </c>
      <c r="E165" s="580" t="s">
        <v>68</v>
      </c>
      <c r="F165" s="581"/>
      <c r="G165" s="581"/>
      <c r="H165" s="581"/>
      <c r="I165" s="581"/>
      <c r="J165" s="581"/>
      <c r="K165" s="581"/>
      <c r="L165" s="581"/>
      <c r="M165" s="581"/>
      <c r="N165" s="581"/>
      <c r="O165" s="581"/>
      <c r="P165" s="582"/>
    </row>
    <row r="166" spans="1:16" ht="15" x14ac:dyDescent="0.25">
      <c r="A166" s="237"/>
      <c r="B166" s="237"/>
      <c r="C166" s="239"/>
      <c r="D166" s="236" t="s">
        <v>69</v>
      </c>
      <c r="E166" s="575" t="s">
        <v>71</v>
      </c>
      <c r="F166" s="576"/>
      <c r="G166" s="576"/>
      <c r="H166" s="576"/>
      <c r="I166" s="576"/>
      <c r="J166" s="576"/>
      <c r="K166" s="576"/>
      <c r="L166" s="576"/>
      <c r="M166" s="576"/>
      <c r="N166" s="576"/>
      <c r="O166" s="576"/>
      <c r="P166" s="577"/>
    </row>
    <row r="167" spans="1:16" ht="15" x14ac:dyDescent="0.2">
      <c r="C167" s="276"/>
      <c r="D167" s="557" t="s">
        <v>72</v>
      </c>
      <c r="E167" s="558"/>
      <c r="F167" s="558"/>
      <c r="G167" s="558"/>
      <c r="H167" s="558"/>
      <c r="I167" s="558"/>
      <c r="J167" s="558"/>
      <c r="K167" s="558"/>
      <c r="L167" s="558"/>
      <c r="M167" s="558"/>
      <c r="N167" s="558"/>
      <c r="O167" s="558"/>
      <c r="P167" s="559"/>
    </row>
    <row r="170" spans="1:16" x14ac:dyDescent="0.2">
      <c r="C170" s="217"/>
      <c r="E170" s="217"/>
      <c r="H170" s="217"/>
      <c r="J170" s="217"/>
      <c r="N170" s="217"/>
    </row>
    <row r="171" spans="1:16" x14ac:dyDescent="0.2">
      <c r="C171" s="217"/>
      <c r="E171" s="217"/>
      <c r="H171" s="217"/>
      <c r="J171" s="217"/>
      <c r="N171" s="217"/>
    </row>
    <row r="172" spans="1:16" x14ac:dyDescent="0.2">
      <c r="C172" s="217"/>
      <c r="E172" s="217"/>
      <c r="H172" s="217"/>
      <c r="J172" s="217"/>
      <c r="N172" s="217"/>
    </row>
  </sheetData>
  <mergeCells count="23">
    <mergeCell ref="A163:B164"/>
    <mergeCell ref="C163:P163"/>
    <mergeCell ref="E164:P164"/>
    <mergeCell ref="E165:P165"/>
    <mergeCell ref="E166:P166"/>
    <mergeCell ref="A10:A11"/>
    <mergeCell ref="B10:C10"/>
    <mergeCell ref="D10:E10"/>
    <mergeCell ref="F10:G10"/>
    <mergeCell ref="H10:I10"/>
    <mergeCell ref="D167:P167"/>
    <mergeCell ref="V10:V11"/>
    <mergeCell ref="W10:W11"/>
    <mergeCell ref="X10:X11"/>
    <mergeCell ref="Y10:Y11"/>
    <mergeCell ref="L10:M10"/>
    <mergeCell ref="N10:O10"/>
    <mergeCell ref="P10:Q10"/>
    <mergeCell ref="R10:S10"/>
    <mergeCell ref="T10:T11"/>
    <mergeCell ref="U10:U11"/>
    <mergeCell ref="J10:K10"/>
    <mergeCell ref="C162:P162"/>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37" activePane="bottomLeft" state="frozen"/>
      <selection pane="bottomLeft" activeCell="F145" sqref="F145"/>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89</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Diciembre 2023</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Noviembre 2023</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90</v>
      </c>
      <c r="D10" s="478" t="s">
        <v>91</v>
      </c>
      <c r="E10" s="478" t="s">
        <v>92</v>
      </c>
      <c r="F10" s="479" t="s">
        <v>93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3"/>
      <c r="H38" s="583"/>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s="503" customFormat="1" ht="15.75" thickBot="1" x14ac:dyDescent="0.3">
      <c r="B139" s="507">
        <v>45108</v>
      </c>
      <c r="C139" s="505">
        <v>1465718</v>
      </c>
      <c r="D139" s="506">
        <v>39143</v>
      </c>
      <c r="E139" s="505">
        <v>9287</v>
      </c>
      <c r="F139" s="508">
        <v>399</v>
      </c>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6"/>
      <c r="AY139" s="486"/>
      <c r="AZ139" s="486"/>
      <c r="BA139" s="486"/>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row>
    <row r="140" spans="2:84" s="503" customFormat="1" ht="15.75" thickBot="1" x14ac:dyDescent="0.3">
      <c r="B140" s="507">
        <v>45139</v>
      </c>
      <c r="C140" s="505">
        <v>1444647</v>
      </c>
      <c r="D140" s="506">
        <v>38483</v>
      </c>
      <c r="E140" s="505">
        <v>9291</v>
      </c>
      <c r="F140" s="508">
        <v>399</v>
      </c>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row>
    <row r="141" spans="2:84" s="503" customFormat="1" ht="15.75" thickBot="1" x14ac:dyDescent="0.3">
      <c r="B141" s="507">
        <v>45170</v>
      </c>
      <c r="C141" s="505">
        <v>1431036</v>
      </c>
      <c r="D141" s="506">
        <v>38014</v>
      </c>
      <c r="E141" s="505">
        <v>9165</v>
      </c>
      <c r="F141" s="508">
        <v>399</v>
      </c>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row>
    <row r="142" spans="2:84" s="503" customFormat="1" ht="15.75" thickBot="1" x14ac:dyDescent="0.3">
      <c r="B142" s="507">
        <v>45200</v>
      </c>
      <c r="C142" s="505">
        <v>1419511</v>
      </c>
      <c r="D142" s="506">
        <v>37679</v>
      </c>
      <c r="E142" s="505">
        <v>9101</v>
      </c>
      <c r="F142" s="508">
        <v>399</v>
      </c>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6"/>
      <c r="AO142" s="486"/>
      <c r="AP142" s="486"/>
      <c r="AQ142" s="486"/>
      <c r="AR142" s="486"/>
      <c r="AS142" s="486"/>
      <c r="AT142" s="486"/>
      <c r="AU142" s="486"/>
      <c r="AV142" s="486"/>
      <c r="AW142" s="486"/>
      <c r="AX142" s="486"/>
      <c r="AY142" s="486"/>
      <c r="AZ142" s="486"/>
      <c r="BA142" s="486"/>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row>
    <row r="143" spans="2:84" s="503" customFormat="1" ht="15.75" thickBot="1" x14ac:dyDescent="0.3">
      <c r="B143" s="507">
        <v>45231</v>
      </c>
      <c r="C143" s="505">
        <v>1403740</v>
      </c>
      <c r="D143" s="506">
        <v>37158</v>
      </c>
      <c r="E143" s="505">
        <v>8991</v>
      </c>
      <c r="F143" s="508">
        <v>399</v>
      </c>
      <c r="G143" s="486"/>
      <c r="H143" s="486"/>
      <c r="I143" s="486"/>
      <c r="J143" s="486"/>
      <c r="K143" s="486"/>
      <c r="L143" s="486"/>
      <c r="M143" s="486"/>
      <c r="N143" s="486"/>
      <c r="O143" s="486"/>
      <c r="P143" s="486"/>
      <c r="Q143" s="486"/>
      <c r="R143" s="486"/>
      <c r="S143" s="486"/>
      <c r="T143" s="486"/>
      <c r="U143" s="486"/>
      <c r="V143" s="486"/>
      <c r="W143" s="486"/>
      <c r="X143" s="486"/>
      <c r="Y143" s="486"/>
      <c r="Z143" s="486"/>
      <c r="AA143" s="486"/>
      <c r="AB143" s="486"/>
      <c r="AC143" s="486"/>
      <c r="AD143" s="486"/>
      <c r="AE143" s="486"/>
      <c r="AF143" s="486"/>
      <c r="AG143" s="486"/>
      <c r="AH143" s="486"/>
      <c r="AI143" s="486"/>
      <c r="AJ143" s="486"/>
      <c r="AK143" s="486"/>
      <c r="AL143" s="486"/>
      <c r="AM143" s="486"/>
      <c r="AN143" s="486"/>
      <c r="AO143" s="486"/>
      <c r="AP143" s="486"/>
      <c r="AQ143" s="486"/>
      <c r="AR143" s="486"/>
      <c r="AS143" s="486"/>
      <c r="AT143" s="486"/>
      <c r="AU143" s="486"/>
      <c r="AV143" s="486"/>
      <c r="AW143" s="486"/>
      <c r="AX143" s="486"/>
      <c r="AY143" s="486"/>
      <c r="AZ143" s="486"/>
      <c r="BA143" s="486"/>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row>
    <row r="144" spans="2: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44"/>
  <sheetViews>
    <sheetView showGridLines="0" zoomScale="85" zoomScaleNormal="85" workbookViewId="0">
      <pane ySplit="11" topLeftCell="A136" activePane="bottomLeft" state="frozen"/>
      <selection pane="bottomLeft" activeCell="J146" sqref="J146"/>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Diciembre 2023</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Noviembre 2023</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94" t="s">
        <v>7</v>
      </c>
      <c r="B10" s="592" t="s">
        <v>8</v>
      </c>
      <c r="C10" s="593"/>
      <c r="D10" s="592" t="s">
        <v>9</v>
      </c>
      <c r="E10" s="593"/>
      <c r="F10" s="592" t="s">
        <v>10</v>
      </c>
      <c r="G10" s="593"/>
      <c r="H10" s="592" t="s">
        <v>11</v>
      </c>
      <c r="I10" s="593"/>
      <c r="J10" s="592" t="s">
        <v>12</v>
      </c>
      <c r="K10" s="593"/>
      <c r="L10" s="592" t="s">
        <v>13</v>
      </c>
      <c r="M10" s="593"/>
      <c r="N10" s="592" t="s">
        <v>14</v>
      </c>
      <c r="O10" s="593"/>
      <c r="P10" s="592" t="s">
        <v>15</v>
      </c>
      <c r="Q10" s="593"/>
      <c r="R10" s="592" t="s">
        <v>16</v>
      </c>
      <c r="S10" s="593"/>
      <c r="T10" s="592" t="s">
        <v>17</v>
      </c>
      <c r="U10" s="593"/>
      <c r="V10" s="592" t="s">
        <v>18</v>
      </c>
      <c r="W10" s="593"/>
      <c r="X10" s="592" t="s">
        <v>19</v>
      </c>
      <c r="Y10" s="593"/>
      <c r="Z10" s="592" t="s">
        <v>20</v>
      </c>
      <c r="AA10" s="593"/>
      <c r="AB10" s="592" t="s">
        <v>21</v>
      </c>
      <c r="AC10" s="593"/>
      <c r="AD10" s="592" t="s">
        <v>22</v>
      </c>
      <c r="AE10" s="593"/>
      <c r="AF10" s="592" t="s">
        <v>23</v>
      </c>
      <c r="AG10" s="593"/>
      <c r="AH10" s="592" t="s">
        <v>24</v>
      </c>
      <c r="AI10" s="593"/>
      <c r="AJ10" s="592" t="s">
        <v>25</v>
      </c>
      <c r="AK10" s="593"/>
      <c r="AL10" s="592" t="s">
        <v>26</v>
      </c>
      <c r="AM10" s="593"/>
      <c r="AN10" s="592" t="s">
        <v>27</v>
      </c>
      <c r="AO10" s="593"/>
      <c r="AP10" s="592" t="s">
        <v>28</v>
      </c>
      <c r="AQ10" s="593"/>
      <c r="AR10" s="592" t="s">
        <v>29</v>
      </c>
      <c r="AS10" s="593"/>
      <c r="AT10" s="592" t="s">
        <v>30</v>
      </c>
      <c r="AU10" s="593"/>
      <c r="AV10" s="584" t="s">
        <v>31</v>
      </c>
      <c r="AW10" s="585"/>
      <c r="AX10" s="586" t="s">
        <v>85</v>
      </c>
      <c r="AY10" s="588" t="s">
        <v>96</v>
      </c>
      <c r="AZ10" s="590" t="s">
        <v>97</v>
      </c>
      <c r="BA10" s="3"/>
    </row>
    <row r="11" spans="1:53" ht="24.75" customHeight="1" thickBot="1" x14ac:dyDescent="0.3">
      <c r="A11" s="595"/>
      <c r="B11" s="536" t="s">
        <v>94</v>
      </c>
      <c r="C11" s="536" t="s">
        <v>95</v>
      </c>
      <c r="D11" s="536" t="s">
        <v>94</v>
      </c>
      <c r="E11" s="536" t="s">
        <v>95</v>
      </c>
      <c r="F11" s="536" t="s">
        <v>94</v>
      </c>
      <c r="G11" s="536" t="s">
        <v>95</v>
      </c>
      <c r="H11" s="536" t="s">
        <v>94</v>
      </c>
      <c r="I11" s="536" t="s">
        <v>95</v>
      </c>
      <c r="J11" s="536" t="s">
        <v>94</v>
      </c>
      <c r="K11" s="536" t="s">
        <v>95</v>
      </c>
      <c r="L11" s="536" t="s">
        <v>94</v>
      </c>
      <c r="M11" s="536" t="s">
        <v>95</v>
      </c>
      <c r="N11" s="536" t="s">
        <v>94</v>
      </c>
      <c r="O11" s="536" t="s">
        <v>95</v>
      </c>
      <c r="P11" s="536" t="s">
        <v>94</v>
      </c>
      <c r="Q11" s="536" t="s">
        <v>95</v>
      </c>
      <c r="R11" s="536" t="s">
        <v>94</v>
      </c>
      <c r="S11" s="536" t="s">
        <v>95</v>
      </c>
      <c r="T11" s="536" t="s">
        <v>94</v>
      </c>
      <c r="U11" s="536" t="s">
        <v>95</v>
      </c>
      <c r="V11" s="536" t="s">
        <v>94</v>
      </c>
      <c r="W11" s="536" t="s">
        <v>95</v>
      </c>
      <c r="X11" s="536" t="s">
        <v>94</v>
      </c>
      <c r="Y11" s="536" t="s">
        <v>95</v>
      </c>
      <c r="Z11" s="536" t="s">
        <v>94</v>
      </c>
      <c r="AA11" s="536" t="s">
        <v>95</v>
      </c>
      <c r="AB11" s="536" t="s">
        <v>94</v>
      </c>
      <c r="AC11" s="536" t="s">
        <v>95</v>
      </c>
      <c r="AD11" s="536" t="s">
        <v>94</v>
      </c>
      <c r="AE11" s="536" t="s">
        <v>95</v>
      </c>
      <c r="AF11" s="536" t="s">
        <v>94</v>
      </c>
      <c r="AG11" s="536" t="s">
        <v>95</v>
      </c>
      <c r="AH11" s="536" t="s">
        <v>94</v>
      </c>
      <c r="AI11" s="536" t="s">
        <v>95</v>
      </c>
      <c r="AJ11" s="536" t="s">
        <v>94</v>
      </c>
      <c r="AK11" s="536" t="s">
        <v>95</v>
      </c>
      <c r="AL11" s="536" t="s">
        <v>94</v>
      </c>
      <c r="AM11" s="536" t="s">
        <v>95</v>
      </c>
      <c r="AN11" s="536" t="s">
        <v>94</v>
      </c>
      <c r="AO11" s="536" t="s">
        <v>95</v>
      </c>
      <c r="AP11" s="536" t="s">
        <v>94</v>
      </c>
      <c r="AQ11" s="536" t="s">
        <v>95</v>
      </c>
      <c r="AR11" s="536" t="s">
        <v>94</v>
      </c>
      <c r="AS11" s="536" t="s">
        <v>95</v>
      </c>
      <c r="AT11" s="536" t="s">
        <v>94</v>
      </c>
      <c r="AU11" s="536" t="s">
        <v>95</v>
      </c>
      <c r="AV11" s="536" t="s">
        <v>94</v>
      </c>
      <c r="AW11" s="536" t="s">
        <v>95</v>
      </c>
      <c r="AX11" s="587"/>
      <c r="AY11" s="589"/>
      <c r="AZ11" s="591"/>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42" si="31">B123+D123+F123+H123+J123+L123+N123+P123+R123+T123+V123+X123+Z123+AB123+AD123+AF123+AH123+AJ123+AL123+AN123+AP123+AR123+AT123+AV123</f>
        <v>1761324</v>
      </c>
      <c r="AY123" s="525">
        <f t="shared" si="31"/>
        <v>11621</v>
      </c>
      <c r="AZ123" s="526">
        <f t="shared" ref="AZ123:AZ142"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s="503" customFormat="1" x14ac:dyDescent="0.25">
      <c r="A139" s="524">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5">
        <v>5761</v>
      </c>
      <c r="AW139" s="525">
        <v>60</v>
      </c>
      <c r="AX139" s="525">
        <f t="shared" si="31"/>
        <v>1504861</v>
      </c>
      <c r="AY139" s="525">
        <f t="shared" si="31"/>
        <v>9686</v>
      </c>
      <c r="AZ139" s="526">
        <f t="shared" si="32"/>
        <v>1514547</v>
      </c>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c r="CG139" s="504"/>
      <c r="CH139" s="504"/>
      <c r="CI139" s="504"/>
      <c r="CJ139" s="504"/>
      <c r="CK139" s="504"/>
      <c r="CL139" s="504"/>
    </row>
    <row r="140" spans="1:90" s="503" customFormat="1" x14ac:dyDescent="0.25">
      <c r="A140" s="524">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5">
        <v>5619</v>
      </c>
      <c r="AW140" s="525">
        <v>60</v>
      </c>
      <c r="AX140" s="525">
        <f t="shared" si="31"/>
        <v>1483130</v>
      </c>
      <c r="AY140" s="525">
        <f t="shared" si="31"/>
        <v>9690</v>
      </c>
      <c r="AZ140" s="526">
        <f t="shared" si="32"/>
        <v>1492820</v>
      </c>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c r="CG140" s="504"/>
      <c r="CH140" s="504"/>
      <c r="CI140" s="504"/>
      <c r="CJ140" s="504"/>
      <c r="CK140" s="504"/>
      <c r="CL140" s="504"/>
    </row>
    <row r="141" spans="1:90" s="503" customFormat="1" x14ac:dyDescent="0.25">
      <c r="A141" s="524">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5">
        <v>5550</v>
      </c>
      <c r="AW141" s="525">
        <v>60</v>
      </c>
      <c r="AX141" s="525">
        <f t="shared" si="31"/>
        <v>1469050</v>
      </c>
      <c r="AY141" s="525">
        <f t="shared" si="31"/>
        <v>9564</v>
      </c>
      <c r="AZ141" s="526">
        <f t="shared" si="32"/>
        <v>1478614</v>
      </c>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c r="CG141" s="504"/>
      <c r="CH141" s="504"/>
      <c r="CI141" s="504"/>
      <c r="CJ141" s="504"/>
      <c r="CK141" s="504"/>
      <c r="CL141" s="504"/>
    </row>
    <row r="142" spans="1:90" s="503" customFormat="1" x14ac:dyDescent="0.25">
      <c r="A142" s="524">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5">
        <v>5490</v>
      </c>
      <c r="AW142" s="525">
        <v>60</v>
      </c>
      <c r="AX142" s="525">
        <f t="shared" si="31"/>
        <v>1457190</v>
      </c>
      <c r="AY142" s="525">
        <f t="shared" si="31"/>
        <v>9500</v>
      </c>
      <c r="AZ142" s="526">
        <f t="shared" si="32"/>
        <v>1466690</v>
      </c>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c r="CG142" s="504"/>
      <c r="CH142" s="504"/>
      <c r="CI142" s="504"/>
      <c r="CJ142" s="504"/>
      <c r="CK142" s="504"/>
      <c r="CL142" s="504"/>
    </row>
    <row r="143" spans="1:90" s="503" customFormat="1" x14ac:dyDescent="0.25">
      <c r="A143" s="524">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5">
        <v>5409</v>
      </c>
      <c r="AW143" s="525">
        <v>60</v>
      </c>
      <c r="AX143" s="525"/>
      <c r="AY143" s="525"/>
      <c r="AZ143" s="526"/>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c r="CG143" s="504"/>
      <c r="CH143" s="504"/>
      <c r="CI143" s="504"/>
      <c r="CJ143" s="504"/>
      <c r="CK143" s="504"/>
      <c r="CL143" s="504"/>
    </row>
    <row r="144" spans="1:90" x14ac:dyDescent="0.25">
      <c r="B144" s="1" t="s">
        <v>33</v>
      </c>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37" zoomScale="70" zoomScaleNormal="70" workbookViewId="0">
      <selection activeCell="N62" sqref="N62"/>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98</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Diciembre 2023</v>
      </c>
      <c r="B7" s="462"/>
      <c r="C7" s="462"/>
      <c r="D7" s="462"/>
      <c r="E7" s="462"/>
      <c r="F7" s="462"/>
      <c r="G7" s="462"/>
      <c r="H7" s="462"/>
      <c r="I7" s="462"/>
      <c r="J7" s="462"/>
      <c r="K7" s="462"/>
      <c r="L7" s="470" t="s">
        <v>5</v>
      </c>
      <c r="M7" s="463"/>
    </row>
    <row r="8" spans="1:13" ht="15.75" thickBot="1" x14ac:dyDescent="0.3">
      <c r="A8" s="482" t="str">
        <f>Índice!B8</f>
        <v>Fecha de corte: Noviembre 2023</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7" t="s">
        <v>103</v>
      </c>
      <c r="C11" s="597"/>
      <c r="D11" s="598" t="s">
        <v>77</v>
      </c>
      <c r="E11" s="598"/>
      <c r="F11" s="598" t="s">
        <v>59</v>
      </c>
      <c r="G11" s="598"/>
      <c r="H11" s="598" t="s">
        <v>46</v>
      </c>
      <c r="I11" s="598"/>
      <c r="J11" s="598" t="s">
        <v>39</v>
      </c>
      <c r="K11" s="598"/>
      <c r="L11" s="598" t="s">
        <v>47</v>
      </c>
      <c r="M11" s="598"/>
    </row>
    <row r="12" spans="1:13" ht="26.25" thickBot="1" x14ac:dyDescent="0.3">
      <c r="A12" s="336" t="s">
        <v>48</v>
      </c>
      <c r="B12" s="537" t="s">
        <v>94</v>
      </c>
      <c r="C12" s="537" t="s">
        <v>99</v>
      </c>
      <c r="D12" s="537" t="s">
        <v>94</v>
      </c>
      <c r="E12" s="537" t="s">
        <v>99</v>
      </c>
      <c r="F12" s="537" t="s">
        <v>94</v>
      </c>
      <c r="G12" s="537" t="s">
        <v>99</v>
      </c>
      <c r="H12" s="537" t="s">
        <v>94</v>
      </c>
      <c r="I12" s="537" t="s">
        <v>99</v>
      </c>
      <c r="J12" s="537" t="s">
        <v>94</v>
      </c>
      <c r="K12" s="537" t="s">
        <v>99</v>
      </c>
      <c r="L12" s="537" t="s">
        <v>94</v>
      </c>
      <c r="M12" s="537" t="s">
        <v>99</v>
      </c>
    </row>
    <row r="13" spans="1:13" x14ac:dyDescent="0.25">
      <c r="A13" s="338" t="s">
        <v>8</v>
      </c>
      <c r="B13" s="520"/>
      <c r="C13" s="520"/>
      <c r="D13" s="520">
        <v>12983</v>
      </c>
      <c r="E13" s="520">
        <v>23</v>
      </c>
      <c r="F13" s="520">
        <v>232</v>
      </c>
      <c r="G13" s="520">
        <v>0</v>
      </c>
      <c r="H13" s="520">
        <v>105316</v>
      </c>
      <c r="I13" s="520">
        <v>168</v>
      </c>
      <c r="J13" s="520">
        <v>33</v>
      </c>
      <c r="K13" s="520"/>
      <c r="L13" s="520">
        <v>629</v>
      </c>
      <c r="M13" s="520">
        <v>27</v>
      </c>
    </row>
    <row r="14" spans="1:13" x14ac:dyDescent="0.25">
      <c r="A14" s="339" t="s">
        <v>9</v>
      </c>
      <c r="B14" s="521"/>
      <c r="C14" s="521"/>
      <c r="D14" s="521">
        <v>16121</v>
      </c>
      <c r="E14" s="521">
        <v>107</v>
      </c>
      <c r="F14" s="521"/>
      <c r="G14" s="521"/>
      <c r="H14" s="521"/>
      <c r="I14" s="521"/>
      <c r="J14" s="521">
        <v>2</v>
      </c>
      <c r="K14" s="521"/>
      <c r="L14" s="521"/>
      <c r="M14" s="521"/>
    </row>
    <row r="15" spans="1:13" x14ac:dyDescent="0.25">
      <c r="A15" s="339" t="s">
        <v>10</v>
      </c>
      <c r="B15" s="521"/>
      <c r="C15" s="521"/>
      <c r="D15" s="521">
        <v>16747</v>
      </c>
      <c r="E15" s="521">
        <v>4</v>
      </c>
      <c r="F15" s="521">
        <v>1</v>
      </c>
      <c r="G15" s="521">
        <v>0</v>
      </c>
      <c r="H15" s="521"/>
      <c r="I15" s="521"/>
      <c r="J15" s="521"/>
      <c r="K15" s="521"/>
      <c r="L15" s="521"/>
      <c r="M15" s="521"/>
    </row>
    <row r="16" spans="1:13" x14ac:dyDescent="0.25">
      <c r="A16" s="339" t="s">
        <v>11</v>
      </c>
      <c r="B16" s="521"/>
      <c r="C16" s="521"/>
      <c r="D16" s="521">
        <v>15487</v>
      </c>
      <c r="E16" s="521">
        <v>90</v>
      </c>
      <c r="F16" s="521"/>
      <c r="G16" s="521"/>
      <c r="H16" s="521"/>
      <c r="I16" s="521"/>
      <c r="J16" s="521"/>
      <c r="K16" s="521"/>
      <c r="L16" s="521">
        <v>13</v>
      </c>
      <c r="M16" s="521">
        <v>0</v>
      </c>
    </row>
    <row r="17" spans="1:13" x14ac:dyDescent="0.25">
      <c r="A17" s="339" t="s">
        <v>12</v>
      </c>
      <c r="B17" s="521"/>
      <c r="C17" s="521"/>
      <c r="D17" s="521">
        <v>39783</v>
      </c>
      <c r="E17" s="521">
        <v>309</v>
      </c>
      <c r="F17" s="521">
        <v>271</v>
      </c>
      <c r="G17" s="521">
        <v>0</v>
      </c>
      <c r="H17" s="521"/>
      <c r="I17" s="521"/>
      <c r="J17" s="521">
        <v>29</v>
      </c>
      <c r="K17" s="521"/>
      <c r="L17" s="521">
        <v>51</v>
      </c>
      <c r="M17" s="521">
        <v>4</v>
      </c>
    </row>
    <row r="18" spans="1:13" x14ac:dyDescent="0.25">
      <c r="A18" s="339" t="s">
        <v>13</v>
      </c>
      <c r="B18" s="521"/>
      <c r="C18" s="521"/>
      <c r="D18" s="521">
        <v>25779</v>
      </c>
      <c r="E18" s="521">
        <v>154</v>
      </c>
      <c r="F18" s="521">
        <v>105</v>
      </c>
      <c r="G18" s="521">
        <v>0</v>
      </c>
      <c r="H18" s="521"/>
      <c r="I18" s="521"/>
      <c r="J18" s="521">
        <v>15</v>
      </c>
      <c r="K18" s="521"/>
      <c r="L18" s="521"/>
      <c r="M18" s="521"/>
    </row>
    <row r="19" spans="1:13" x14ac:dyDescent="0.25">
      <c r="A19" s="339" t="s">
        <v>14</v>
      </c>
      <c r="B19" s="521"/>
      <c r="C19" s="521"/>
      <c r="D19" s="521">
        <v>31491</v>
      </c>
      <c r="E19" s="521">
        <v>40</v>
      </c>
      <c r="F19" s="521">
        <v>1368</v>
      </c>
      <c r="G19" s="521">
        <v>26</v>
      </c>
      <c r="H19" s="521"/>
      <c r="I19" s="521"/>
      <c r="J19" s="521">
        <v>133</v>
      </c>
      <c r="K19" s="521"/>
      <c r="L19" s="521">
        <v>1059</v>
      </c>
      <c r="M19" s="521">
        <v>26</v>
      </c>
    </row>
    <row r="20" spans="1:13" x14ac:dyDescent="0.25">
      <c r="A20" s="339" t="s">
        <v>15</v>
      </c>
      <c r="B20" s="521"/>
      <c r="C20" s="521"/>
      <c r="D20" s="521">
        <v>21210</v>
      </c>
      <c r="E20" s="521">
        <v>162</v>
      </c>
      <c r="F20" s="521">
        <v>523</v>
      </c>
      <c r="G20" s="521">
        <v>0</v>
      </c>
      <c r="H20" s="521"/>
      <c r="I20" s="521"/>
      <c r="J20" s="521">
        <v>18</v>
      </c>
      <c r="K20" s="521"/>
      <c r="L20" s="521"/>
      <c r="M20" s="521"/>
    </row>
    <row r="21" spans="1:13" x14ac:dyDescent="0.25">
      <c r="A21" s="339" t="s">
        <v>16</v>
      </c>
      <c r="B21" s="521"/>
      <c r="C21" s="521"/>
      <c r="D21" s="521">
        <v>5962</v>
      </c>
      <c r="E21" s="521">
        <v>0</v>
      </c>
      <c r="F21" s="521"/>
      <c r="G21" s="521"/>
      <c r="H21" s="521"/>
      <c r="I21" s="521"/>
      <c r="J21" s="521"/>
      <c r="K21" s="521"/>
      <c r="L21" s="521"/>
      <c r="M21" s="521"/>
    </row>
    <row r="22" spans="1:13" x14ac:dyDescent="0.25">
      <c r="A22" s="339" t="s">
        <v>17</v>
      </c>
      <c r="B22" s="521">
        <v>3972</v>
      </c>
      <c r="C22" s="521">
        <v>0</v>
      </c>
      <c r="D22" s="521">
        <v>184411</v>
      </c>
      <c r="E22" s="521">
        <v>231</v>
      </c>
      <c r="F22" s="521">
        <v>85616</v>
      </c>
      <c r="G22" s="521">
        <v>596</v>
      </c>
      <c r="H22" s="521">
        <v>0</v>
      </c>
      <c r="I22" s="521"/>
      <c r="J22" s="521">
        <v>12998</v>
      </c>
      <c r="K22" s="521">
        <v>43</v>
      </c>
      <c r="L22" s="521">
        <v>26101</v>
      </c>
      <c r="M22" s="521">
        <v>255</v>
      </c>
    </row>
    <row r="23" spans="1:13" x14ac:dyDescent="0.25">
      <c r="A23" s="339" t="s">
        <v>18</v>
      </c>
      <c r="B23" s="521"/>
      <c r="C23" s="521"/>
      <c r="D23" s="521">
        <v>41965</v>
      </c>
      <c r="E23" s="521">
        <v>390</v>
      </c>
      <c r="F23" s="521">
        <v>3662</v>
      </c>
      <c r="G23" s="521">
        <v>101</v>
      </c>
      <c r="H23" s="521"/>
      <c r="I23" s="521"/>
      <c r="J23" s="521">
        <v>17</v>
      </c>
      <c r="K23" s="521"/>
      <c r="L23" s="521">
        <v>330</v>
      </c>
      <c r="M23" s="521">
        <v>98</v>
      </c>
    </row>
    <row r="24" spans="1:13" x14ac:dyDescent="0.25">
      <c r="A24" s="339" t="s">
        <v>19</v>
      </c>
      <c r="B24" s="521"/>
      <c r="C24" s="521"/>
      <c r="D24" s="521">
        <v>36745</v>
      </c>
      <c r="E24" s="521">
        <v>75</v>
      </c>
      <c r="F24" s="521">
        <v>136</v>
      </c>
      <c r="G24" s="521">
        <v>0</v>
      </c>
      <c r="H24" s="521"/>
      <c r="I24" s="521"/>
      <c r="J24" s="521">
        <v>16</v>
      </c>
      <c r="K24" s="521"/>
      <c r="L24" s="521">
        <v>566</v>
      </c>
      <c r="M24" s="521">
        <v>86</v>
      </c>
    </row>
    <row r="25" spans="1:13" x14ac:dyDescent="0.25">
      <c r="A25" s="339" t="s">
        <v>20</v>
      </c>
      <c r="B25" s="521"/>
      <c r="C25" s="521"/>
      <c r="D25" s="521">
        <v>14427</v>
      </c>
      <c r="E25" s="521">
        <v>18</v>
      </c>
      <c r="F25" s="521">
        <v>1629</v>
      </c>
      <c r="G25" s="521">
        <v>0</v>
      </c>
      <c r="H25" s="521"/>
      <c r="I25" s="521"/>
      <c r="J25" s="521">
        <v>27</v>
      </c>
      <c r="K25" s="521"/>
      <c r="L25" s="521">
        <v>12</v>
      </c>
      <c r="M25" s="521">
        <v>0</v>
      </c>
    </row>
    <row r="26" spans="1:13" x14ac:dyDescent="0.25">
      <c r="A26" s="339" t="s">
        <v>21</v>
      </c>
      <c r="B26" s="521"/>
      <c r="C26" s="521"/>
      <c r="D26" s="521">
        <v>51431</v>
      </c>
      <c r="E26" s="521">
        <v>66</v>
      </c>
      <c r="F26" s="521">
        <v>2251</v>
      </c>
      <c r="G26" s="521">
        <v>11</v>
      </c>
      <c r="H26" s="521"/>
      <c r="I26" s="521"/>
      <c r="J26" s="521">
        <v>138</v>
      </c>
      <c r="K26" s="521"/>
      <c r="L26" s="521">
        <v>1038</v>
      </c>
      <c r="M26" s="521">
        <v>18</v>
      </c>
    </row>
    <row r="27" spans="1:13" x14ac:dyDescent="0.25">
      <c r="A27" s="339" t="s">
        <v>22</v>
      </c>
      <c r="B27" s="521"/>
      <c r="C27" s="521"/>
      <c r="D27" s="521">
        <v>9945</v>
      </c>
      <c r="E27" s="521">
        <v>87</v>
      </c>
      <c r="F27" s="521"/>
      <c r="G27" s="521"/>
      <c r="H27" s="521"/>
      <c r="I27" s="521"/>
      <c r="J27" s="521"/>
      <c r="K27" s="521"/>
      <c r="L27" s="521"/>
      <c r="M27" s="521"/>
    </row>
    <row r="28" spans="1:13" x14ac:dyDescent="0.25">
      <c r="A28" s="339" t="s">
        <v>23</v>
      </c>
      <c r="B28" s="521"/>
      <c r="C28" s="521"/>
      <c r="D28" s="521">
        <v>7411</v>
      </c>
      <c r="E28" s="521">
        <v>103</v>
      </c>
      <c r="F28" s="521"/>
      <c r="G28" s="521"/>
      <c r="H28" s="521"/>
      <c r="I28" s="521"/>
      <c r="J28" s="521">
        <v>0</v>
      </c>
      <c r="K28" s="521"/>
      <c r="L28" s="521"/>
      <c r="M28" s="521"/>
    </row>
    <row r="29" spans="1:13" x14ac:dyDescent="0.25">
      <c r="A29" s="339" t="s">
        <v>24</v>
      </c>
      <c r="B29" s="521"/>
      <c r="C29" s="521"/>
      <c r="D29" s="521">
        <v>6630</v>
      </c>
      <c r="E29" s="521">
        <v>82</v>
      </c>
      <c r="F29" s="521">
        <v>2</v>
      </c>
      <c r="G29" s="521">
        <v>0</v>
      </c>
      <c r="H29" s="521"/>
      <c r="I29" s="521"/>
      <c r="J29" s="521"/>
      <c r="K29" s="521"/>
      <c r="L29" s="521"/>
      <c r="M29" s="521"/>
    </row>
    <row r="30" spans="1:13" x14ac:dyDescent="0.25">
      <c r="A30" s="339" t="s">
        <v>25</v>
      </c>
      <c r="B30" s="521"/>
      <c r="C30" s="521"/>
      <c r="D30" s="521">
        <v>7346</v>
      </c>
      <c r="E30" s="521">
        <v>113</v>
      </c>
      <c r="F30" s="521"/>
      <c r="G30" s="521"/>
      <c r="H30" s="521"/>
      <c r="I30" s="521"/>
      <c r="J30" s="521">
        <v>3</v>
      </c>
      <c r="K30" s="521"/>
      <c r="L30" s="521"/>
      <c r="M30" s="521"/>
    </row>
    <row r="31" spans="1:13" x14ac:dyDescent="0.25">
      <c r="A31" s="339" t="s">
        <v>26</v>
      </c>
      <c r="B31" s="521">
        <v>22172</v>
      </c>
      <c r="C31" s="521">
        <v>0</v>
      </c>
      <c r="D31" s="521">
        <v>439250</v>
      </c>
      <c r="E31" s="521">
        <v>2986</v>
      </c>
      <c r="F31" s="521">
        <v>64997</v>
      </c>
      <c r="G31" s="521">
        <v>912</v>
      </c>
      <c r="H31" s="521">
        <v>0</v>
      </c>
      <c r="I31" s="521"/>
      <c r="J31" s="521">
        <v>1272</v>
      </c>
      <c r="K31" s="521"/>
      <c r="L31" s="521">
        <v>9376</v>
      </c>
      <c r="M31" s="521">
        <v>1131</v>
      </c>
    </row>
    <row r="32" spans="1:13" x14ac:dyDescent="0.25">
      <c r="A32" s="339" t="s">
        <v>27</v>
      </c>
      <c r="B32" s="521"/>
      <c r="C32" s="521"/>
      <c r="D32" s="521">
        <v>12026</v>
      </c>
      <c r="E32" s="521">
        <v>20</v>
      </c>
      <c r="F32" s="521">
        <v>453</v>
      </c>
      <c r="G32" s="521">
        <v>0</v>
      </c>
      <c r="H32" s="521"/>
      <c r="I32" s="521"/>
      <c r="J32" s="521">
        <v>7</v>
      </c>
      <c r="K32" s="521"/>
      <c r="L32" s="521">
        <v>242</v>
      </c>
      <c r="M32" s="521">
        <v>0</v>
      </c>
    </row>
    <row r="33" spans="1:14" x14ac:dyDescent="0.25">
      <c r="A33" s="339" t="s">
        <v>45</v>
      </c>
      <c r="B33" s="521"/>
      <c r="C33" s="521"/>
      <c r="D33" s="521">
        <v>22706</v>
      </c>
      <c r="E33" s="521">
        <v>48</v>
      </c>
      <c r="F33" s="521">
        <v>2133</v>
      </c>
      <c r="G33" s="521">
        <v>0</v>
      </c>
      <c r="H33" s="521"/>
      <c r="I33" s="521"/>
      <c r="J33" s="521">
        <v>1</v>
      </c>
      <c r="K33" s="521"/>
      <c r="L33" s="521"/>
      <c r="M33" s="521"/>
    </row>
    <row r="34" spans="1:14" x14ac:dyDescent="0.25">
      <c r="A34" s="339" t="s">
        <v>29</v>
      </c>
      <c r="B34" s="521"/>
      <c r="C34" s="521"/>
      <c r="D34" s="521">
        <v>7742</v>
      </c>
      <c r="E34" s="521">
        <v>104</v>
      </c>
      <c r="F34" s="521"/>
      <c r="G34" s="521"/>
      <c r="H34" s="521"/>
      <c r="I34" s="521"/>
      <c r="J34" s="521">
        <v>1</v>
      </c>
      <c r="K34" s="521"/>
      <c r="L34" s="521"/>
      <c r="M34" s="521"/>
    </row>
    <row r="35" spans="1:14" x14ac:dyDescent="0.25">
      <c r="A35" s="339" t="s">
        <v>30</v>
      </c>
      <c r="B35" s="521"/>
      <c r="C35" s="521"/>
      <c r="D35" s="521">
        <v>57683</v>
      </c>
      <c r="E35" s="521">
        <v>400</v>
      </c>
      <c r="F35" s="521">
        <v>538</v>
      </c>
      <c r="G35" s="521">
        <v>0</v>
      </c>
      <c r="H35" s="521"/>
      <c r="I35" s="521"/>
      <c r="J35" s="521">
        <v>64</v>
      </c>
      <c r="K35" s="521"/>
      <c r="L35" s="521">
        <v>640</v>
      </c>
      <c r="M35" s="521">
        <v>216</v>
      </c>
    </row>
    <row r="36" spans="1:14" ht="15.75" thickBot="1" x14ac:dyDescent="0.3">
      <c r="A36" s="340" t="s">
        <v>31</v>
      </c>
      <c r="B36" s="522"/>
      <c r="C36" s="522"/>
      <c r="D36" s="522">
        <v>5409</v>
      </c>
      <c r="E36" s="522">
        <v>60</v>
      </c>
      <c r="F36" s="522"/>
      <c r="G36" s="522"/>
      <c r="H36" s="522"/>
      <c r="I36" s="522"/>
      <c r="J36" s="522"/>
      <c r="K36" s="522"/>
      <c r="L36" s="522"/>
      <c r="M36" s="522"/>
    </row>
    <row r="37" spans="1:14" ht="15.75" thickBot="1" x14ac:dyDescent="0.3">
      <c r="A37" s="337" t="s">
        <v>41</v>
      </c>
      <c r="B37" s="341">
        <f>SUM(B13:B36)</f>
        <v>26144</v>
      </c>
      <c r="C37" s="341">
        <f>SUM(C13:C36)</f>
        <v>0</v>
      </c>
      <c r="D37" s="341">
        <f t="shared" ref="D37:M37" si="0">SUM(D13:D36)</f>
        <v>1090690</v>
      </c>
      <c r="E37" s="341">
        <f t="shared" si="0"/>
        <v>5672</v>
      </c>
      <c r="F37" s="341">
        <f>SUM(F13:F36)</f>
        <v>163917</v>
      </c>
      <c r="G37" s="341">
        <f t="shared" si="0"/>
        <v>1646</v>
      </c>
      <c r="H37" s="341">
        <f t="shared" si="0"/>
        <v>105316</v>
      </c>
      <c r="I37" s="341">
        <f t="shared" si="0"/>
        <v>168</v>
      </c>
      <c r="J37" s="341">
        <f t="shared" si="0"/>
        <v>14774</v>
      </c>
      <c r="K37" s="341">
        <f t="shared" si="0"/>
        <v>43</v>
      </c>
      <c r="L37" s="341">
        <f t="shared" si="0"/>
        <v>40057</v>
      </c>
      <c r="M37" s="341">
        <f t="shared" si="0"/>
        <v>1861</v>
      </c>
    </row>
    <row r="38" spans="1:14" ht="15.75" thickBot="1" x14ac:dyDescent="0.3">
      <c r="B38" s="599">
        <f>SUM(B37:C37)</f>
        <v>26144</v>
      </c>
      <c r="C38" s="599"/>
      <c r="D38" s="599">
        <f>SUM(D37:E37)</f>
        <v>1096362</v>
      </c>
      <c r="E38" s="599"/>
      <c r="F38" s="599">
        <f>SUM(F37:G37)</f>
        <v>165563</v>
      </c>
      <c r="G38" s="599"/>
      <c r="H38" s="599">
        <f>SUM(H37:I37)</f>
        <v>105484</v>
      </c>
      <c r="I38" s="599"/>
      <c r="J38" s="599">
        <f>SUM(J37:K37)</f>
        <v>14817</v>
      </c>
      <c r="K38" s="599"/>
      <c r="L38" s="599">
        <f>SUM(L37:M37)</f>
        <v>41918</v>
      </c>
      <c r="M38" s="599"/>
    </row>
    <row r="39" spans="1:14" ht="15.75" thickBot="1" x14ac:dyDescent="0.3">
      <c r="A39" s="1"/>
      <c r="B39" s="1"/>
    </row>
    <row r="40" spans="1:14" ht="15.75" thickBot="1" x14ac:dyDescent="0.3">
      <c r="A40" s="447" t="s">
        <v>32</v>
      </c>
      <c r="B40" s="448">
        <f>SUM(B37,D37,F37,H37,J37,L37)</f>
        <v>1440898</v>
      </c>
    </row>
    <row r="41" spans="1:14" ht="15.75" thickBot="1" x14ac:dyDescent="0.3">
      <c r="A41" s="447" t="s">
        <v>49</v>
      </c>
      <c r="B41" s="448">
        <f>SUM(C37,E37,G37,I37,K37,M37)</f>
        <v>9390</v>
      </c>
    </row>
    <row r="42" spans="1:14" ht="15.75" thickBot="1" x14ac:dyDescent="0.3">
      <c r="A42" s="447" t="s">
        <v>50</v>
      </c>
      <c r="B42" s="448">
        <f>SUM(B40:B41)</f>
        <v>1450288</v>
      </c>
    </row>
    <row r="43" spans="1:14" ht="15.75" thickBot="1" x14ac:dyDescent="0.3">
      <c r="B43" s="1"/>
    </row>
    <row r="44" spans="1:14" ht="15.75" thickBot="1" x14ac:dyDescent="0.3">
      <c r="B44" s="597" t="s">
        <v>103</v>
      </c>
      <c r="C44" s="597"/>
      <c r="D44" s="598" t="s">
        <v>77</v>
      </c>
      <c r="E44" s="598"/>
      <c r="F44" s="598" t="s">
        <v>59</v>
      </c>
      <c r="G44" s="598"/>
      <c r="H44" s="598" t="s">
        <v>46</v>
      </c>
      <c r="I44" s="598"/>
      <c r="J44" s="598" t="s">
        <v>39</v>
      </c>
      <c r="K44" s="598"/>
      <c r="L44" s="598" t="s">
        <v>47</v>
      </c>
      <c r="M44" s="598"/>
    </row>
    <row r="45" spans="1:14" ht="36" customHeight="1" thickBot="1" x14ac:dyDescent="0.3">
      <c r="B45" s="538" t="s">
        <v>100</v>
      </c>
      <c r="C45" s="538" t="s">
        <v>101</v>
      </c>
      <c r="D45" s="538" t="s">
        <v>100</v>
      </c>
      <c r="E45" s="538" t="s">
        <v>101</v>
      </c>
      <c r="F45" s="538" t="s">
        <v>100</v>
      </c>
      <c r="G45" s="538" t="s">
        <v>101</v>
      </c>
      <c r="H45" s="538" t="s">
        <v>100</v>
      </c>
      <c r="I45" s="538" t="s">
        <v>101</v>
      </c>
      <c r="J45" s="538" t="s">
        <v>100</v>
      </c>
      <c r="K45" s="538" t="s">
        <v>101</v>
      </c>
      <c r="L45" s="538" t="s">
        <v>100</v>
      </c>
      <c r="M45" s="538" t="s">
        <v>101</v>
      </c>
    </row>
    <row r="46" spans="1:14" ht="15.75" thickBot="1" x14ac:dyDescent="0.3">
      <c r="A46" s="446"/>
      <c r="B46" s="220">
        <f>B37/B40</f>
        <v>1.8144240605511286E-2</v>
      </c>
      <c r="C46" s="220">
        <f>C37/B41</f>
        <v>0</v>
      </c>
      <c r="D46" s="220">
        <f>D37/B40</f>
        <v>0.7569515677029186</v>
      </c>
      <c r="E46" s="220">
        <f>E37/B41</f>
        <v>0.60404685835995742</v>
      </c>
      <c r="F46" s="220">
        <f>F37/B40</f>
        <v>0.11376030780804748</v>
      </c>
      <c r="G46" s="220">
        <f>G37/B41</f>
        <v>0.17529286474973377</v>
      </c>
      <c r="H46" s="220">
        <f>H37/B40</f>
        <v>7.3090531043835158E-2</v>
      </c>
      <c r="I46" s="220">
        <f>I37/B41</f>
        <v>1.7891373801916934E-2</v>
      </c>
      <c r="J46" s="220">
        <f>J37/B40</f>
        <v>1.0253328132872695E-2</v>
      </c>
      <c r="K46" s="220">
        <f>K37/B41</f>
        <v>4.579339723109691E-3</v>
      </c>
      <c r="L46" s="220">
        <f>L37/B40</f>
        <v>2.7800024706814776E-2</v>
      </c>
      <c r="M46" s="220">
        <f>M37/B41</f>
        <v>0.19818956336528221</v>
      </c>
    </row>
    <row r="47" spans="1:14" ht="30.75" thickBot="1" x14ac:dyDescent="0.3">
      <c r="A47" s="221" t="s">
        <v>102</v>
      </c>
      <c r="B47" s="596">
        <f>B38/B42</f>
        <v>1.8026764339220899E-2</v>
      </c>
      <c r="C47" s="596"/>
      <c r="D47" s="596">
        <f>D38/B42</f>
        <v>0.75596157452864532</v>
      </c>
      <c r="E47" s="596"/>
      <c r="F47" s="596">
        <f>F38/B42</f>
        <v>0.11415870502962171</v>
      </c>
      <c r="G47" s="596"/>
      <c r="H47" s="596">
        <f>H38/B42</f>
        <v>7.2733139900488727E-2</v>
      </c>
      <c r="I47" s="596"/>
      <c r="J47" s="596">
        <f>J38/B42</f>
        <v>1.0216591463212825E-2</v>
      </c>
      <c r="K47" s="596"/>
      <c r="L47" s="596">
        <f>L38/B42</f>
        <v>2.8903224738810497E-2</v>
      </c>
      <c r="M47" s="596"/>
      <c r="N47" s="445"/>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11-2023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2024-01-03T17:43:58Z</dcterms:modified>
</cp:coreProperties>
</file>