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LOURDES\MATEO-LU 2022\01.  Estadísticas\1. STF\2024\1. Enero\"/>
    </mc:Choice>
  </mc:AlternateContent>
  <bookViews>
    <workbookView xWindow="0" yWindow="0" windowWidth="20490" windowHeight="7065" tabRatio="853" activeTab="1"/>
  </bookViews>
  <sheets>
    <sheet name="Índice" sheetId="25" r:id="rId1"/>
    <sheet name="HISTORICO DENSIDAD" sheetId="27" r:id="rId2"/>
    <sheet name="HISTORICO POR TIPO DE ACCESO" sheetId="24" r:id="rId3"/>
    <sheet name="HISTORICO POR PROVINCIA" sheetId="26" r:id="rId4"/>
    <sheet name="01-2024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PROVINCIA'!$A$10:$CL$146</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45" i="26" l="1"/>
  <c r="AY145" i="26"/>
  <c r="AX145" i="26"/>
  <c r="X156" i="27"/>
  <c r="W156" i="27"/>
  <c r="V156" i="27"/>
  <c r="T156" i="27"/>
  <c r="S156" i="27"/>
  <c r="R156" i="27"/>
  <c r="AZ143" i="26" l="1"/>
  <c r="AZ144" i="26"/>
  <c r="AY143" i="26"/>
  <c r="AY144" i="26"/>
  <c r="AX143" i="26"/>
  <c r="AX144" i="26"/>
  <c r="S155" i="27"/>
  <c r="R155" i="27"/>
  <c r="T155" i="27" l="1"/>
  <c r="X155" i="27" s="1"/>
  <c r="S154" i="27"/>
  <c r="W155" i="27" s="1"/>
  <c r="R154" i="27"/>
  <c r="V155" i="27" s="1"/>
  <c r="T154" i="27" l="1"/>
  <c r="X154" i="27" s="1"/>
  <c r="AZ142" i="26"/>
  <c r="AY142" i="26"/>
  <c r="AX142" i="26"/>
  <c r="S153" i="27"/>
  <c r="W154" i="27" s="1"/>
  <c r="R153" i="27"/>
  <c r="V154" i="27" s="1"/>
  <c r="T153" i="27" l="1"/>
  <c r="X153" i="27" s="1"/>
  <c r="AZ141" i="26"/>
  <c r="AY141" i="26"/>
  <c r="AX141" i="26"/>
  <c r="S152" i="27"/>
  <c r="W153" i="27" s="1"/>
  <c r="R152" i="27"/>
  <c r="V153" i="27" s="1"/>
  <c r="T152" i="27" l="1"/>
  <c r="X152" i="27" s="1"/>
  <c r="AZ140" i="26"/>
  <c r="AY140" i="26"/>
  <c r="AX140" i="26"/>
  <c r="S151" i="27"/>
  <c r="W152" i="27" s="1"/>
  <c r="R151" i="27"/>
  <c r="V152" i="27" s="1"/>
  <c r="T151" i="27" l="1"/>
  <c r="X151" i="27" s="1"/>
  <c r="AZ139" i="26"/>
  <c r="AY139" i="26"/>
  <c r="AX139" i="26"/>
  <c r="S150" i="27"/>
  <c r="W151" i="27" s="1"/>
  <c r="R150" i="27"/>
  <c r="V151" i="27" s="1"/>
  <c r="T150" i="27" l="1"/>
  <c r="X150" i="27" s="1"/>
  <c r="AZ138" i="26"/>
  <c r="AY138" i="26"/>
  <c r="AX138" i="26"/>
  <c r="S149" i="27"/>
  <c r="W150" i="27" s="1"/>
  <c r="R149" i="27"/>
  <c r="V150" i="27" s="1"/>
  <c r="T149" i="27" l="1"/>
  <c r="X149" i="27" s="1"/>
  <c r="AZ137" i="26"/>
  <c r="AY137" i="26"/>
  <c r="AX137" i="26"/>
  <c r="S148" i="27"/>
  <c r="W149" i="27" s="1"/>
  <c r="R148" i="27"/>
  <c r="V149" i="27" s="1"/>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<sst xmlns="http://schemas.openxmlformats.org/spreadsheetml/2006/main" count="236" uniqueCount="110">
  <si>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</si>
  <si>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</si>
  <si>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</si>
  <si>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</si>
  <si>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</si>
  <si>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</si>
  <si>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</si>
  <si>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</si>
  <si>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</si>
  <si>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</si>
  <si>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</si>
  <si>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</si>
  <si>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</si>
  <si>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</si>
  <si>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</si>
  <si>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</si>
  <si>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</si>
  <si>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</si>
  <si>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</si>
  <si>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</si>
  <si>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</si>
  <si>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</si>
  <si>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</si>
  <si>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</si>
  <si>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</si>
  <si>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</si>
  <si>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</si>
  <si>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</si>
  <si>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</si>
  <si>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</si>
  <si>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</si>
  <si>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</si>
  <si>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</si>
  <si>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</si>
  <si>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</si>
  <si>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</si>
  <si>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</si>
  <si>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</si>
  <si>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</si>
  <si>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</si>
  <si>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</si>
  <si>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</si>
  <si>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</si>
  <si>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</si>
  <si>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</si>
  <si>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</si>
  <si>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</si>
  <si>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</si>
  <si>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</si>
  <si>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</si>
  <si>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</si>
  <si>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</si>
  <si>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</si>
  <si>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</si>
  <si>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</si>
  <si>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</si>
  <si>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</si>
  <si>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</si>
  <si>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</si>
  <si>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</si>
  <si>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</si>
  <si>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</si>
  <si>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</si>
  <si>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</si>
  <si>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</si>
  <si>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</si>
  <si>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</si>
  <si>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</si>
  <si>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</si>
  <si>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</si>
  <si>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</si>
  <si>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</si>
  <si>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</si>
  <si>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</si>
  <si>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</si>
  <si>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</si>
  <si>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</si>
  <si>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</si>
  <si>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</si>
  <si>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</si>
  <si>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</si>
  <si>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</si>
  <si>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</si>
  <si>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</si>
  <si>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</si>
  <si>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</si>
  <si>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</si>
  <si>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</si>
  <si>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</si>
  <si>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</si>
  <si>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</si>
  <si>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</si>
  <si>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</si>
  <si>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</si>
  <si>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</si>
  <si>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</si>
  <si>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</si>
  <si>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</si>
  <si>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</si>
  <si>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</si>
  <si>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</si>
  <si>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</si>
  <si>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</si>
  <si>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CIRION TECHNOLOGIES ECUADOR S.A.</t>
  </si>
  <si>
    <t>Nota 6</t>
  </si>
  <si>
    <t>Mediante RESOLUCION ARCOTEL-CTHB-CTDS-2022-0256 se autoriza el cambio de la denominación de CENTURYLINK a su nueva denominación CIRION TECHNOLOGIES ECUADOR S.A.</t>
  </si>
  <si>
    <t>Fecha de publicación: Febrero de 2024</t>
  </si>
  <si>
    <t>Fecha de corte: Enero 2024</t>
  </si>
  <si>
    <t>Nota 7</t>
  </si>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</sst>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602">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wrapText="1"/>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xf numFmtId="0" fontId="18" fillId="0" borderId="0" xfId="0" applyFont="1" applyBorder="1" applyAlignment="1">
      <alignment horizontal="left"/>
    </xf>
    <xf numFmtId="0" fontId="18" fillId="0" borderId="0" xfId="0" applyFont="1" applyBorder="1" applyAlignment="1">
      <alignment horizontal="left" wrapText="1"/>
    </xf>
    <xf numFmtId="0" fontId="18" fillId="0" borderId="0" xfId="0" applyFont="1" applyAlignment="1">
      <alignment horizontal="left" wrapText="1"/>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'01-2024 POR OPERADOR Y PROVINCI'!$B$44:$M$44</c15:sqref>
                  </c15:fullRef>
                </c:ext>
              </c:extLst>
              <c:f>('01-2024 POR OPERADOR Y PROVINCI'!$B$44,'01-2024 POR OPERADOR Y PROVINCI'!$D$44,'01-2024 POR OPERADOR Y PROVINCI'!$F$44,'01-2024 POR OPERADOR Y PROVINCI'!$H$44,'01-2024 POR OPERADOR Y PROVINCI'!$J$44,'01-2024 POR OPERADOR Y PROVINCI'!$L$44)</c:f>
              <c:strCache>
                <c:ptCount val="6"/>
                <c:pt idx="0">
                  <c:v>CIRION TECHNOLOGIES ECUADOR S.A.</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'01-2024 POR OPERADOR Y PROVINCI'!$B$47:$M$47</c15:sqref>
                  </c15:fullRef>
                </c:ext>
              </c:extLst>
              <c:f>('01-2024 POR OPERADOR Y PROVINCI'!$B$47,'01-2024 POR OPERADOR Y PROVINCI'!$D$47,'01-2024 POR OPERADOR Y PROVINCI'!$F$47,'01-2024 POR OPERADOR Y PROVINCI'!$H$47,'01-2024 POR OPERADOR Y PROVINCI'!$J$47,'01-2024 POR OPERADOR Y PROVINCI'!$L$47)</c:f>
              <c:numCache>
                <c:formatCode>0.00%</c:formatCode>
                <c:ptCount val="6"/>
                <c:pt idx="0">
                  <c:v>1.9077062710951016E-2</c:v>
                </c:pt>
                <c:pt idx="1">
                  <c:v>0.75765876279887678</c:v>
                </c:pt>
                <c:pt idx="2">
                  <c:v>0.11495731344130243</c:v>
                </c:pt>
                <c:pt idx="3">
                  <c:v>6.9710979379981275E-2</c:v>
                </c:pt>
                <c:pt idx="4">
                  <c:v>9.9831239186544511E-3</c:v>
                </c:pt>
                <c:pt idx="5">
                  <c:v>2.8612757750233996E-2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'01-2024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'01-2024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'01-2024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'01-2024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'01-2024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'01-2024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78</v>
      </c>
      <c r="C6" s="459"/>
      <c r="D6" s="459"/>
      <c r="E6" s="459"/>
      <c r="F6" s="459"/>
      <c r="G6" s="459"/>
      <c r="H6" s="459"/>
      <c r="I6" s="459"/>
      <c r="J6" s="459"/>
      <c r="K6" s="459"/>
      <c r="L6" s="459"/>
      <c r="M6" s="460"/>
    </row>
    <row r="7" spans="1:13" x14ac:dyDescent="0.25">
      <c r="A7" s="461"/>
      <c r="B7" s="468" t="s">
        <v>106</v>
      </c>
      <c r="C7" s="462"/>
      <c r="D7" s="462"/>
      <c r="E7" s="462"/>
      <c r="F7" s="462"/>
      <c r="G7" s="462"/>
      <c r="H7" s="462"/>
      <c r="I7" s="462"/>
      <c r="J7" s="462"/>
      <c r="K7" s="462"/>
      <c r="L7" s="462"/>
      <c r="M7" s="463"/>
    </row>
    <row r="8" spans="1:13" ht="15.75" thickBot="1" x14ac:dyDescent="0.3">
      <c r="A8" s="464"/>
      <c r="B8" s="469" t="s">
        <v>107</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showGridLines="0" tabSelected="1" topLeftCell="A2" zoomScaleNormal="100" workbookViewId="0">
      <pane ySplit="10" topLeftCell="A143" activePane="bottomLeft" state="frozen"/>
      <selection activeCell="A2" sqref="A2"/>
      <selection pane="bottomLeft" activeCell="G160" sqref="G160"/>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Febrero de 2024</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Enero 2024</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9" t="s">
        <v>35</v>
      </c>
      <c r="B10" s="572" t="s">
        <v>60</v>
      </c>
      <c r="C10" s="566"/>
      <c r="D10" s="565" t="s">
        <v>36</v>
      </c>
      <c r="E10" s="566"/>
      <c r="F10" s="565" t="s">
        <v>37</v>
      </c>
      <c r="G10" s="566"/>
      <c r="H10" s="565" t="s">
        <v>59</v>
      </c>
      <c r="I10" s="566"/>
      <c r="J10" s="565" t="s">
        <v>38</v>
      </c>
      <c r="K10" s="566"/>
      <c r="L10" s="563" t="s">
        <v>103</v>
      </c>
      <c r="M10" s="564"/>
      <c r="N10" s="565" t="s">
        <v>39</v>
      </c>
      <c r="O10" s="566"/>
      <c r="P10" s="565" t="s">
        <v>40</v>
      </c>
      <c r="Q10" s="566"/>
      <c r="R10" s="565" t="s">
        <v>41</v>
      </c>
      <c r="S10" s="566"/>
      <c r="T10" s="567" t="s">
        <v>42</v>
      </c>
      <c r="U10" s="569" t="s">
        <v>43</v>
      </c>
      <c r="V10" s="560" t="s">
        <v>87</v>
      </c>
      <c r="W10" s="560" t="s">
        <v>88</v>
      </c>
      <c r="X10" s="560" t="s">
        <v>44</v>
      </c>
      <c r="Y10" s="562"/>
    </row>
    <row r="11" spans="1:25" s="136" customFormat="1" ht="38.25" customHeight="1" thickBot="1" x14ac:dyDescent="0.25">
      <c r="A11" s="571"/>
      <c r="B11" s="535" t="s">
        <v>83</v>
      </c>
      <c r="C11" s="471" t="s">
        <v>84</v>
      </c>
      <c r="D11" s="535" t="s">
        <v>83</v>
      </c>
      <c r="E11" s="533" t="s">
        <v>84</v>
      </c>
      <c r="F11" s="535" t="s">
        <v>83</v>
      </c>
      <c r="G11" s="533" t="s">
        <v>84</v>
      </c>
      <c r="H11" s="535" t="s">
        <v>83</v>
      </c>
      <c r="I11" s="533" t="s">
        <v>84</v>
      </c>
      <c r="J11" s="535" t="s">
        <v>83</v>
      </c>
      <c r="K11" s="533" t="s">
        <v>84</v>
      </c>
      <c r="L11" s="535" t="s">
        <v>83</v>
      </c>
      <c r="M11" s="533" t="s">
        <v>84</v>
      </c>
      <c r="N11" s="535" t="s">
        <v>83</v>
      </c>
      <c r="O11" s="533" t="s">
        <v>84</v>
      </c>
      <c r="P11" s="535" t="s">
        <v>83</v>
      </c>
      <c r="Q11" s="533" t="s">
        <v>84</v>
      </c>
      <c r="R11" s="472" t="s">
        <v>85</v>
      </c>
      <c r="S11" s="473" t="s">
        <v>86</v>
      </c>
      <c r="T11" s="568"/>
      <c r="U11" s="570"/>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B91+D91+F91+H91+J91+L91+N91+P157</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B92+D92+F92+H92+J92+L92+N92+P158</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B93+D93+F93+H93+J93+L93+N93+P159</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B94+D94+F94+H94+J94+L94+N94+P162</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B95+D95+F95+H95+J95+L95+N95+P163</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B96+D96+F96+H96+J96+L96+N96+P164</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B97+D97+F97+H97+J97+L97+N97+P166</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B98+D98+F98+H98+J98+L98+N98+P167</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B99+D99+F99+H99+J99+L99+N99+P168</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B100+D100+F100+H100+J100+L100+N100+P169</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B101+D101+F101+H101+J101+L101+N101+P170</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B102+D102+F102+H102+J102+L102+N102+P171</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B103+D103+F103+H103+J103+L103+N103+P172</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B104+D104+F104+H104+J104+L104+N104+P173</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B105+D105+F105+H105+J105+L105+N105+P174</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B106+D106+F106+H106+J106+L106+N106+P175</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B107+D107+F107+H107+J107+L107+N107+P176</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B108+D108+F108+H108+J108+L108+N108+P177</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B109+D109+F109+H109+J109+L109+N109+P178</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B110+D110+F110+H110+J110+L110+N110+P179</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B111+D111+F111+H111+J111+L111+N111+P180</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B112+D112+F112+H112+J112+L112+N112+P181</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B113+D113+F113+H113+J113+L113+N113+P182</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B114+D114+F114+H114+J114+L114+N114+P183</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B115+D115+F115+H115+J115+L115+N115+P184</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B116+D116+F116+H116+J116+L116+N116+P185</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B117+D117+F117+H117+J117+L117+N117+P186</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B118+D118+F118+H118+J118+L118+N118+P187</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B119+D119+F119+H119+J119+L119+N119+P188</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B120+D120+F120+H120+J120+L120+N120+P189</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B121+D121+F121+H121+J121+L121+N121+P190</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B122+D122+F122+H122+J122+L122+N122+P191</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B123+D123+F123+H123+J123+L123+N123+P192</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B124+D124+F124+H124+J124+L124+N124+P193</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B125+D125+F125+H125+J125+L125+N125+P194</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B126+D126+F126+H126+J126+L126+N126+P195</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B127+D127+F127+H127+J127+L127+N127+P196</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B128+D128+F128+H128+J128+L128+N128+P197</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B129+D129+F129+H129+J129+L129+N129+P198</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B130+D130+F130+H130+J130+L130+N130+P199</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B131+D131+F131+H131+J131+L131+N131+P199</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B132+D132+F132+H132+J132+L132+N132+P200</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B133+D133+F133+H133+J133+L133+N133+P201</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B134+D134+F134+H134+J134+L134+N134+P202</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B135+D135+F135+H135+J135+L135+N135+P203</f>
        <v>1759492</v>
      </c>
      <c r="S135" s="357">
        <f t="shared" ref="S135:S156" si="61">C135+E135+G135+I135+K135+M135+O135+Q135</f>
        <v>11329</v>
      </c>
      <c r="T135" s="531">
        <f t="shared" ref="T135:T142" si="62">R135+S135</f>
        <v>1770821</v>
      </c>
      <c r="U135" s="534">
        <v>17989912</v>
      </c>
      <c r="V135" s="532">
        <f t="shared" ref="V135:W156"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B136+D136+F136+H136+J136+L136+N136+P204</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B137+D137+F137+H137+J137+L137+N137+P205</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B138+D138+F138+H138+J138+L138+N138+P206</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B139+D139+F139+H139+J139+L139+N139+P207</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B140+D140+F140+H140+J140+L140+N140+P208</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B141+D141+F141+H141+J141+L141+N141+P209</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B142+D142+F142+H142+J142+L142+N142+P210</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B143+D143+F143+H143+J143+L143+N143+P211</f>
        <v>1633952</v>
      </c>
      <c r="S143" s="357">
        <f t="shared" si="61"/>
        <v>10286</v>
      </c>
      <c r="T143" s="531">
        <f t="shared" ref="T143:T156" si="65">R143+S143</f>
        <v>1644238</v>
      </c>
      <c r="U143" s="534">
        <v>17989912</v>
      </c>
      <c r="V143" s="532">
        <f t="shared" si="63"/>
        <v>-1.706589762145819E-2</v>
      </c>
      <c r="W143" s="532">
        <f t="shared" si="63"/>
        <v>-1.3427968540187992E-2</v>
      </c>
      <c r="X143" s="532">
        <f t="shared" ref="X143:X156"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B144+D144+F144+H144+J144+L144+N144+P212</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B145+D145+F145+H145+J145+L145+N145+P213</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B146+D146+F146+H146+J146+L146+N146+P214</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B147+D147+F147+H147+J147+L147+N147+P215</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B148+D148+F148+H148+J148+L148+N148+P216</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B149+D149+F149+H149+J149+L149+N149+P217</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B150+D150+F150+H150+J150+L150+N150+P218</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B151+D151+F151+H151+J151+L151+N151+P219</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B152+D152+F152+H152+J152+L152+N152+P220</f>
        <v>1469050</v>
      </c>
      <c r="S152" s="357">
        <f t="shared" si="61"/>
        <v>9564</v>
      </c>
      <c r="T152" s="531">
        <f t="shared" si="65"/>
        <v>1478614</v>
      </c>
      <c r="U152" s="534">
        <v>18205188</v>
      </c>
      <c r="V152" s="532">
        <f t="shared" si="63"/>
        <v>-9.4934361788919387E-3</v>
      </c>
      <c r="W152" s="532">
        <f t="shared" si="63"/>
        <v>-1.3003095975232198E-2</v>
      </c>
      <c r="X152" s="532">
        <f t="shared" si="66"/>
        <v>8.1219375487910375E-2</v>
      </c>
      <c r="Y152" s="487"/>
    </row>
    <row r="153" spans="1:25" s="136" customFormat="1" ht="12" thickBot="1" x14ac:dyDescent="0.25">
      <c r="A153" s="488">
        <v>45200</v>
      </c>
      <c r="B153" s="357">
        <v>1104416</v>
      </c>
      <c r="C153" s="357">
        <v>5683</v>
      </c>
      <c r="D153" s="357">
        <v>105892</v>
      </c>
      <c r="E153" s="357">
        <v>168</v>
      </c>
      <c r="F153" s="493">
        <v>0</v>
      </c>
      <c r="G153" s="494">
        <v>0</v>
      </c>
      <c r="H153" s="357">
        <v>165565</v>
      </c>
      <c r="I153" s="357">
        <v>1665</v>
      </c>
      <c r="J153" s="357">
        <v>40682</v>
      </c>
      <c r="K153" s="357">
        <v>1941</v>
      </c>
      <c r="L153" s="357">
        <v>25884</v>
      </c>
      <c r="M153" s="492">
        <v>0</v>
      </c>
      <c r="N153" s="357">
        <v>14751</v>
      </c>
      <c r="O153" s="363">
        <v>43</v>
      </c>
      <c r="P153" s="530">
        <v>0</v>
      </c>
      <c r="Q153" s="530">
        <v>0</v>
      </c>
      <c r="R153" s="357">
        <f>B153+D153+F153+H153+J153+L153+N153+P221</f>
        <v>1457190</v>
      </c>
      <c r="S153" s="357">
        <f t="shared" si="61"/>
        <v>9500</v>
      </c>
      <c r="T153" s="531">
        <f t="shared" si="65"/>
        <v>1466690</v>
      </c>
      <c r="U153" s="534">
        <v>18205188</v>
      </c>
      <c r="V153" s="532">
        <f t="shared" si="63"/>
        <v>-8.073244613866104E-3</v>
      </c>
      <c r="W153" s="532">
        <f t="shared" si="63"/>
        <v>-6.6917607695524883E-3</v>
      </c>
      <c r="X153" s="532">
        <f t="shared" si="66"/>
        <v>8.0564397357500511E-2</v>
      </c>
      <c r="Y153" s="487"/>
    </row>
    <row r="154" spans="1:25" s="136" customFormat="1" ht="12" thickBot="1" x14ac:dyDescent="0.25">
      <c r="A154" s="488">
        <v>45231</v>
      </c>
      <c r="B154" s="357">
        <v>1090690</v>
      </c>
      <c r="C154" s="357">
        <v>5672</v>
      </c>
      <c r="D154" s="357">
        <v>105316</v>
      </c>
      <c r="E154" s="357">
        <v>168</v>
      </c>
      <c r="F154" s="493">
        <v>0</v>
      </c>
      <c r="G154" s="494">
        <v>0</v>
      </c>
      <c r="H154" s="357">
        <v>163917</v>
      </c>
      <c r="I154" s="357">
        <v>1646</v>
      </c>
      <c r="J154" s="357">
        <v>40057</v>
      </c>
      <c r="K154" s="357">
        <v>1861</v>
      </c>
      <c r="L154" s="357">
        <v>26144</v>
      </c>
      <c r="M154" s="492">
        <v>0</v>
      </c>
      <c r="N154" s="357">
        <v>14774</v>
      </c>
      <c r="O154" s="363">
        <v>43</v>
      </c>
      <c r="P154" s="530">
        <v>0</v>
      </c>
      <c r="Q154" s="530">
        <v>0</v>
      </c>
      <c r="R154" s="357">
        <f>B154+D154+F154+H154+J154+L154+N154+P222</f>
        <v>1440898</v>
      </c>
      <c r="S154" s="357">
        <f t="shared" si="61"/>
        <v>9390</v>
      </c>
      <c r="T154" s="531">
        <f t="shared" si="65"/>
        <v>1450288</v>
      </c>
      <c r="U154" s="534">
        <v>18205188</v>
      </c>
      <c r="V154" s="532">
        <f t="shared" si="63"/>
        <v>-1.1180422594170973E-2</v>
      </c>
      <c r="W154" s="532">
        <f t="shared" si="63"/>
        <v>-1.1578947368421053E-2</v>
      </c>
      <c r="X154" s="532">
        <f t="shared" si="66"/>
        <v>7.9663445387106138E-2</v>
      </c>
      <c r="Y154" s="487"/>
    </row>
    <row r="155" spans="1:25" s="136" customFormat="1" ht="12" thickBot="1" x14ac:dyDescent="0.25">
      <c r="A155" s="488">
        <v>45261</v>
      </c>
      <c r="B155" s="357">
        <v>1076681</v>
      </c>
      <c r="C155" s="357">
        <v>5658</v>
      </c>
      <c r="D155" s="357">
        <v>104869</v>
      </c>
      <c r="E155" s="357">
        <v>168</v>
      </c>
      <c r="F155" s="493">
        <v>0</v>
      </c>
      <c r="G155" s="494">
        <v>0</v>
      </c>
      <c r="H155" s="357">
        <v>162403</v>
      </c>
      <c r="I155" s="357">
        <v>1655</v>
      </c>
      <c r="J155" s="357">
        <v>39336</v>
      </c>
      <c r="K155" s="357">
        <v>1837</v>
      </c>
      <c r="L155" s="357">
        <v>26894</v>
      </c>
      <c r="M155" s="492">
        <v>0</v>
      </c>
      <c r="N155" s="357">
        <v>14897</v>
      </c>
      <c r="O155" s="363">
        <v>43</v>
      </c>
      <c r="P155" s="530">
        <v>0</v>
      </c>
      <c r="Q155" s="530">
        <v>0</v>
      </c>
      <c r="R155" s="357">
        <f>B155+D155+F155+H155+J155+L155+N155+P223</f>
        <v>1425080</v>
      </c>
      <c r="S155" s="357">
        <f t="shared" si="61"/>
        <v>9361</v>
      </c>
      <c r="T155" s="531">
        <f t="shared" si="65"/>
        <v>1434441</v>
      </c>
      <c r="U155" s="534">
        <v>18205188</v>
      </c>
      <c r="V155" s="532">
        <f t="shared" si="63"/>
        <v>-1.0977876296587268E-2</v>
      </c>
      <c r="W155" s="532">
        <f t="shared" si="63"/>
        <v>-3.08839190628328E-3</v>
      </c>
      <c r="X155" s="532">
        <f t="shared" si="66"/>
        <v>7.8792979232073845E-2</v>
      </c>
      <c r="Y155" s="487"/>
    </row>
    <row r="156" spans="1:25" s="136" customFormat="1" ht="12" thickBot="1" x14ac:dyDescent="0.25">
      <c r="A156" s="488">
        <v>45292</v>
      </c>
      <c r="B156" s="357">
        <v>1062858</v>
      </c>
      <c r="C156" s="357">
        <v>5653</v>
      </c>
      <c r="D156" s="357">
        <v>98144</v>
      </c>
      <c r="E156" s="357">
        <v>168</v>
      </c>
      <c r="F156" s="493">
        <v>0</v>
      </c>
      <c r="G156" s="494">
        <v>0</v>
      </c>
      <c r="H156" s="357">
        <v>160499</v>
      </c>
      <c r="I156" s="357">
        <v>1623</v>
      </c>
      <c r="J156" s="357">
        <v>38599</v>
      </c>
      <c r="K156" s="357">
        <v>1753</v>
      </c>
      <c r="L156" s="357">
        <v>26904</v>
      </c>
      <c r="M156" s="492">
        <v>0</v>
      </c>
      <c r="N156" s="357">
        <v>14036</v>
      </c>
      <c r="O156" s="363">
        <v>43</v>
      </c>
      <c r="P156" s="530">
        <v>0</v>
      </c>
      <c r="Q156" s="530">
        <v>0</v>
      </c>
      <c r="R156" s="357">
        <f>B156+D156+F156+H156+J156+L156+N156+P224</f>
        <v>1401040</v>
      </c>
      <c r="S156" s="357">
        <f t="shared" si="61"/>
        <v>9240</v>
      </c>
      <c r="T156" s="531">
        <f t="shared" si="65"/>
        <v>1410280</v>
      </c>
      <c r="U156" s="534">
        <v>17893324</v>
      </c>
      <c r="V156" s="532">
        <f t="shared" si="63"/>
        <v>-1.6869228394195412E-2</v>
      </c>
      <c r="W156" s="532">
        <f t="shared" si="63"/>
        <v>-1.2925969447708578E-2</v>
      </c>
      <c r="X156" s="532">
        <f t="shared" si="66"/>
        <v>7.8815987459904036E-2</v>
      </c>
      <c r="Y156" s="487"/>
    </row>
    <row r="157" spans="1:25" s="136" customFormat="1" x14ac:dyDescent="0.2">
      <c r="A157" s="135"/>
      <c r="B157" s="135" t="s">
        <v>62</v>
      </c>
      <c r="C157" s="135"/>
      <c r="D157" s="135"/>
      <c r="E157" s="135"/>
      <c r="F157" s="135"/>
      <c r="G157" s="135"/>
      <c r="H157" s="217"/>
      <c r="I157" s="135"/>
      <c r="J157" s="135"/>
      <c r="K157" s="135"/>
      <c r="L157" s="135"/>
      <c r="M157" s="135"/>
      <c r="N157" s="135"/>
      <c r="O157" s="135"/>
      <c r="P157" s="135"/>
      <c r="Q157" s="135"/>
      <c r="R157" s="135"/>
      <c r="S157" s="135"/>
      <c r="T157" s="135"/>
      <c r="U157" s="135"/>
      <c r="V157" s="135"/>
      <c r="W157" s="135"/>
      <c r="X157" s="135"/>
      <c r="Y157" s="135"/>
    </row>
    <row r="158" spans="1:25" s="136" customFormat="1" x14ac:dyDescent="0.2">
      <c r="A158" s="135"/>
      <c r="B158" s="135" t="s">
        <v>63</v>
      </c>
      <c r="C158" s="135" t="s">
        <v>61</v>
      </c>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row>
    <row r="159" spans="1:25" s="136" customFormat="1" x14ac:dyDescent="0.2">
      <c r="A159" s="135"/>
      <c r="B159" s="135" t="s">
        <v>64</v>
      </c>
      <c r="C159" s="135" t="s">
        <v>76</v>
      </c>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row>
    <row r="160" spans="1:25" s="136" customFormat="1" x14ac:dyDescent="0.2">
      <c r="A160" s="487"/>
      <c r="B160" s="487" t="s">
        <v>79</v>
      </c>
      <c r="C160" s="487" t="s">
        <v>80</v>
      </c>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row>
    <row r="161" spans="1:25" s="136" customFormat="1" x14ac:dyDescent="0.2">
      <c r="A161" s="487"/>
      <c r="B161" s="487" t="s">
        <v>81</v>
      </c>
      <c r="C161" s="601" t="s">
        <v>82</v>
      </c>
      <c r="D161" s="601"/>
      <c r="E161" s="601"/>
      <c r="F161" s="601"/>
      <c r="G161" s="601"/>
      <c r="H161" s="601"/>
      <c r="I161" s="601"/>
      <c r="J161" s="601"/>
      <c r="K161" s="601"/>
      <c r="L161" s="601"/>
      <c r="M161" s="601"/>
      <c r="N161" s="601"/>
      <c r="O161" s="601"/>
      <c r="P161" s="601"/>
      <c r="Q161" s="487"/>
      <c r="R161" s="487"/>
      <c r="S161" s="487"/>
      <c r="T161" s="487"/>
      <c r="U161" s="487"/>
      <c r="V161" s="487"/>
      <c r="W161" s="487"/>
      <c r="X161" s="487"/>
      <c r="Y161" s="487"/>
    </row>
    <row r="162" spans="1:25" ht="30.75" customHeight="1" x14ac:dyDescent="0.2">
      <c r="B162" s="217"/>
      <c r="C162" s="601"/>
      <c r="D162" s="601"/>
      <c r="E162" s="601"/>
      <c r="F162" s="601"/>
      <c r="G162" s="601"/>
      <c r="H162" s="601"/>
      <c r="I162" s="601"/>
      <c r="J162" s="601"/>
      <c r="K162" s="601"/>
      <c r="L162" s="601"/>
      <c r="M162" s="601"/>
      <c r="N162" s="601"/>
      <c r="O162" s="601"/>
      <c r="P162" s="601"/>
    </row>
    <row r="163" spans="1:25" x14ac:dyDescent="0.2">
      <c r="B163" s="135" t="s">
        <v>74</v>
      </c>
      <c r="C163" s="135" t="s">
        <v>75</v>
      </c>
      <c r="F163" s="217"/>
    </row>
    <row r="164" spans="1:25" x14ac:dyDescent="0.2">
      <c r="B164" s="135" t="s">
        <v>104</v>
      </c>
      <c r="C164" s="599" t="s">
        <v>105</v>
      </c>
      <c r="D164" s="599"/>
      <c r="E164" s="599"/>
      <c r="F164" s="599"/>
      <c r="G164" s="599"/>
      <c r="H164" s="599"/>
      <c r="I164" s="599"/>
      <c r="J164" s="599"/>
      <c r="K164" s="599"/>
      <c r="L164" s="599"/>
      <c r="M164" s="599"/>
      <c r="N164" s="599"/>
      <c r="O164" s="599"/>
      <c r="P164" s="599"/>
    </row>
    <row r="165" spans="1:25" s="487" customFormat="1" ht="47.25" customHeight="1" x14ac:dyDescent="0.2">
      <c r="B165" s="487" t="s">
        <v>108</v>
      </c>
      <c r="C165" s="600" t="s">
        <v>109</v>
      </c>
      <c r="D165" s="600"/>
      <c r="E165" s="600"/>
      <c r="F165" s="600"/>
      <c r="G165" s="600"/>
      <c r="H165" s="600"/>
      <c r="I165" s="600"/>
      <c r="J165" s="600"/>
      <c r="K165" s="600"/>
      <c r="L165" s="600"/>
      <c r="M165" s="600"/>
      <c r="N165" s="600"/>
      <c r="O165" s="600"/>
      <c r="P165" s="600"/>
    </row>
    <row r="166" spans="1:25" ht="12.75" x14ac:dyDescent="0.2">
      <c r="A166" s="573" t="s">
        <v>64</v>
      </c>
      <c r="B166" s="573"/>
      <c r="C166" s="577" t="s">
        <v>70</v>
      </c>
      <c r="D166" s="577"/>
      <c r="E166" s="577"/>
      <c r="F166" s="577"/>
      <c r="G166" s="577"/>
      <c r="H166" s="577"/>
      <c r="I166" s="577"/>
      <c r="J166" s="577"/>
      <c r="K166" s="577"/>
      <c r="L166" s="577"/>
      <c r="M166" s="577"/>
      <c r="N166" s="577"/>
      <c r="O166" s="577"/>
      <c r="P166" s="577"/>
    </row>
    <row r="167" spans="1:25" ht="15" x14ac:dyDescent="0.25">
      <c r="A167" s="573"/>
      <c r="B167" s="573"/>
      <c r="C167" s="235"/>
      <c r="D167" s="236" t="s">
        <v>65</v>
      </c>
      <c r="E167" s="577" t="s">
        <v>66</v>
      </c>
      <c r="F167" s="578"/>
      <c r="G167" s="578"/>
      <c r="H167" s="578"/>
      <c r="I167" s="578"/>
      <c r="J167" s="578"/>
      <c r="K167" s="578"/>
      <c r="L167" s="578"/>
      <c r="M167" s="578"/>
      <c r="N167" s="578"/>
      <c r="O167" s="578"/>
      <c r="P167" s="578"/>
    </row>
    <row r="168" spans="1:25" ht="15" x14ac:dyDescent="0.25">
      <c r="A168" s="237"/>
      <c r="B168" s="237"/>
      <c r="C168" s="238"/>
      <c r="D168" s="236" t="s">
        <v>67</v>
      </c>
      <c r="E168" s="579" t="s">
        <v>68</v>
      </c>
      <c r="F168" s="580"/>
      <c r="G168" s="580"/>
      <c r="H168" s="580"/>
      <c r="I168" s="580"/>
      <c r="J168" s="580"/>
      <c r="K168" s="580"/>
      <c r="L168" s="580"/>
      <c r="M168" s="580"/>
      <c r="N168" s="580"/>
      <c r="O168" s="580"/>
      <c r="P168" s="581"/>
    </row>
    <row r="169" spans="1:25" ht="15" x14ac:dyDescent="0.25">
      <c r="A169" s="237"/>
      <c r="B169" s="237"/>
      <c r="C169" s="239"/>
      <c r="D169" s="236" t="s">
        <v>69</v>
      </c>
      <c r="E169" s="574" t="s">
        <v>71</v>
      </c>
      <c r="F169" s="575"/>
      <c r="G169" s="575"/>
      <c r="H169" s="575"/>
      <c r="I169" s="575"/>
      <c r="J169" s="575"/>
      <c r="K169" s="575"/>
      <c r="L169" s="575"/>
      <c r="M169" s="575"/>
      <c r="N169" s="575"/>
      <c r="O169" s="575"/>
      <c r="P169" s="576"/>
    </row>
    <row r="170" spans="1:25" ht="15" x14ac:dyDescent="0.2">
      <c r="C170" s="276"/>
      <c r="D170" s="557" t="s">
        <v>72</v>
      </c>
      <c r="E170" s="558"/>
      <c r="F170" s="558"/>
      <c r="G170" s="558"/>
      <c r="H170" s="558"/>
      <c r="I170" s="558"/>
      <c r="J170" s="558"/>
      <c r="K170" s="558"/>
      <c r="L170" s="558"/>
      <c r="M170" s="558"/>
      <c r="N170" s="558"/>
      <c r="O170" s="558"/>
      <c r="P170" s="559"/>
    </row>
    <row r="173" spans="1:25" x14ac:dyDescent="0.2">
      <c r="C173" s="217"/>
      <c r="E173" s="217"/>
      <c r="H173" s="217"/>
      <c r="J173" s="217"/>
      <c r="N173" s="217"/>
    </row>
    <row r="174" spans="1:25" x14ac:dyDescent="0.2">
      <c r="C174" s="217"/>
      <c r="E174" s="217"/>
      <c r="H174" s="217"/>
      <c r="J174" s="217"/>
      <c r="N174" s="217"/>
    </row>
    <row r="175" spans="1:25" x14ac:dyDescent="0.2">
      <c r="C175" s="217"/>
      <c r="E175" s="217"/>
      <c r="H175" s="217"/>
      <c r="J175" s="217"/>
      <c r="N175" s="217"/>
    </row>
  </sheetData>
  <mergeCells count="25">
    <mergeCell ref="A166:B167"/>
    <mergeCell ref="C166:P166"/>
    <mergeCell ref="E167:P167"/>
    <mergeCell ref="E168:P168"/>
    <mergeCell ref="E169:P169"/>
    <mergeCell ref="A10:A11"/>
    <mergeCell ref="B10:C10"/>
    <mergeCell ref="D10:E10"/>
    <mergeCell ref="F10:G10"/>
    <mergeCell ref="H10:I10"/>
    <mergeCell ref="D170:P170"/>
    <mergeCell ref="V10:V11"/>
    <mergeCell ref="W10:W11"/>
    <mergeCell ref="X10:X11"/>
    <mergeCell ref="Y10:Y11"/>
    <mergeCell ref="L10:M10"/>
    <mergeCell ref="N10:O10"/>
    <mergeCell ref="P10:Q10"/>
    <mergeCell ref="R10:S10"/>
    <mergeCell ref="T10:T11"/>
    <mergeCell ref="U10:U11"/>
    <mergeCell ref="J10:K10"/>
    <mergeCell ref="C164:P164"/>
    <mergeCell ref="C165:P165"/>
    <mergeCell ref="C161:P162"/>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C145" sqref="C14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89</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Febrero de 2024</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Enero 2024</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90</v>
      </c>
      <c r="D10" s="478" t="s">
        <v>91</v>
      </c>
      <c r="E10" s="478" t="s">
        <v>92</v>
      </c>
      <c r="F10" s="479" t="s">
        <v>93</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2"/>
      <c r="H38" s="58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s="503" customFormat="1" ht="15.75" thickBot="1" x14ac:dyDescent="0.3">
      <c r="B142" s="507">
        <v>45200</v>
      </c>
      <c r="C142" s="505">
        <v>1419511</v>
      </c>
      <c r="D142" s="506">
        <v>37679</v>
      </c>
      <c r="E142" s="505">
        <v>9101</v>
      </c>
      <c r="F142" s="508">
        <v>399</v>
      </c>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row>
    <row r="143" spans="2:84" s="503" customFormat="1" ht="15.75" thickBot="1" x14ac:dyDescent="0.3">
      <c r="B143" s="507">
        <v>45231</v>
      </c>
      <c r="C143" s="505">
        <v>1403740</v>
      </c>
      <c r="D143" s="506">
        <v>37158</v>
      </c>
      <c r="E143" s="505">
        <v>8991</v>
      </c>
      <c r="F143" s="508">
        <v>399</v>
      </c>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6"/>
      <c r="AZ143" s="486"/>
      <c r="BA143" s="486"/>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row>
    <row r="144" spans="2:84" s="503" customFormat="1" ht="15.75" thickBot="1" x14ac:dyDescent="0.3">
      <c r="B144" s="507">
        <v>45261</v>
      </c>
      <c r="C144" s="505">
        <v>1388444</v>
      </c>
      <c r="D144" s="506">
        <v>36636</v>
      </c>
      <c r="E144" s="505">
        <v>8962</v>
      </c>
      <c r="F144" s="508">
        <v>399</v>
      </c>
      <c r="G144" s="486"/>
      <c r="H144" s="486"/>
      <c r="I144" s="486"/>
      <c r="J144" s="486"/>
      <c r="K144" s="486"/>
      <c r="L144" s="486"/>
      <c r="M144" s="486"/>
      <c r="N144" s="486"/>
      <c r="O144" s="486"/>
      <c r="P144" s="486"/>
      <c r="Q144" s="486"/>
      <c r="R144" s="486"/>
      <c r="S144" s="486"/>
      <c r="T144" s="486"/>
      <c r="U144" s="486"/>
      <c r="V144" s="486"/>
      <c r="W144" s="486"/>
      <c r="X144" s="486"/>
      <c r="Y144" s="486"/>
      <c r="Z144" s="486"/>
      <c r="AA144" s="486"/>
      <c r="AB144" s="486"/>
      <c r="AC144" s="486"/>
      <c r="AD144" s="486"/>
      <c r="AE144" s="486"/>
      <c r="AF144" s="486"/>
      <c r="AG144" s="486"/>
      <c r="AH144" s="486"/>
      <c r="AI144" s="486"/>
      <c r="AJ144" s="486"/>
      <c r="AK144" s="486"/>
      <c r="AL144" s="486"/>
      <c r="AM144" s="486"/>
      <c r="AN144" s="486"/>
      <c r="AO144" s="486"/>
      <c r="AP144" s="486"/>
      <c r="AQ144" s="486"/>
      <c r="AR144" s="486"/>
      <c r="AS144" s="486"/>
      <c r="AT144" s="486"/>
      <c r="AU144" s="486"/>
      <c r="AV144" s="486"/>
      <c r="AW144" s="486"/>
      <c r="AX144" s="486"/>
      <c r="AY144" s="486"/>
      <c r="AZ144" s="486"/>
      <c r="BA144" s="486"/>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row>
    <row r="145" spans="2:84" s="503" customFormat="1" ht="15.75" thickBot="1" x14ac:dyDescent="0.3">
      <c r="B145" s="507">
        <v>45292</v>
      </c>
      <c r="C145" s="505">
        <v>1365486</v>
      </c>
      <c r="D145" s="506">
        <v>35554</v>
      </c>
      <c r="E145" s="505">
        <v>8841</v>
      </c>
      <c r="F145" s="508">
        <v>399</v>
      </c>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6"/>
      <c r="AN145" s="486"/>
      <c r="AO145" s="486"/>
      <c r="AP145" s="486"/>
      <c r="AQ145" s="486"/>
      <c r="AR145" s="486"/>
      <c r="AS145" s="486"/>
      <c r="AT145" s="486"/>
      <c r="AU145" s="486"/>
      <c r="AV145" s="486"/>
      <c r="AW145" s="486"/>
      <c r="AX145" s="486"/>
      <c r="AY145" s="486"/>
      <c r="AZ145" s="486"/>
      <c r="BA145" s="486"/>
      <c r="BB145" s="504"/>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4"/>
      <c r="BX145" s="504"/>
      <c r="BY145" s="504"/>
      <c r="BZ145" s="504"/>
      <c r="CA145" s="504"/>
      <c r="CB145" s="504"/>
      <c r="CC145" s="504"/>
      <c r="CD145" s="504"/>
      <c r="CE145" s="504"/>
      <c r="CF145" s="504"/>
    </row>
    <row r="146" spans="2: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2: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2: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2: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2: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2: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2: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2: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2: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2: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2: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2: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2: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6"/>
  <sheetViews>
    <sheetView showGridLines="0" topLeftCell="AN1" zoomScale="85" zoomScaleNormal="85" workbookViewId="0">
      <pane ySplit="11" topLeftCell="A136" activePane="bottomLeft" state="frozen"/>
      <selection pane="bottomLeft" activeCell="AZ146" sqref="AZ146"/>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Febrero de 2024</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Enero 2024</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3" t="s">
        <v>7</v>
      </c>
      <c r="B10" s="591" t="s">
        <v>8</v>
      </c>
      <c r="C10" s="592"/>
      <c r="D10" s="591" t="s">
        <v>9</v>
      </c>
      <c r="E10" s="592"/>
      <c r="F10" s="591" t="s">
        <v>10</v>
      </c>
      <c r="G10" s="592"/>
      <c r="H10" s="591" t="s">
        <v>11</v>
      </c>
      <c r="I10" s="592"/>
      <c r="J10" s="591" t="s">
        <v>12</v>
      </c>
      <c r="K10" s="592"/>
      <c r="L10" s="591" t="s">
        <v>13</v>
      </c>
      <c r="M10" s="592"/>
      <c r="N10" s="591" t="s">
        <v>14</v>
      </c>
      <c r="O10" s="592"/>
      <c r="P10" s="591" t="s">
        <v>15</v>
      </c>
      <c r="Q10" s="592"/>
      <c r="R10" s="591" t="s">
        <v>16</v>
      </c>
      <c r="S10" s="592"/>
      <c r="T10" s="591" t="s">
        <v>17</v>
      </c>
      <c r="U10" s="592"/>
      <c r="V10" s="591" t="s">
        <v>18</v>
      </c>
      <c r="W10" s="592"/>
      <c r="X10" s="591" t="s">
        <v>19</v>
      </c>
      <c r="Y10" s="592"/>
      <c r="Z10" s="591" t="s">
        <v>20</v>
      </c>
      <c r="AA10" s="592"/>
      <c r="AB10" s="591" t="s">
        <v>21</v>
      </c>
      <c r="AC10" s="592"/>
      <c r="AD10" s="591" t="s">
        <v>22</v>
      </c>
      <c r="AE10" s="592"/>
      <c r="AF10" s="591" t="s">
        <v>23</v>
      </c>
      <c r="AG10" s="592"/>
      <c r="AH10" s="591" t="s">
        <v>24</v>
      </c>
      <c r="AI10" s="592"/>
      <c r="AJ10" s="591" t="s">
        <v>25</v>
      </c>
      <c r="AK10" s="592"/>
      <c r="AL10" s="591" t="s">
        <v>26</v>
      </c>
      <c r="AM10" s="592"/>
      <c r="AN10" s="591" t="s">
        <v>27</v>
      </c>
      <c r="AO10" s="592"/>
      <c r="AP10" s="591" t="s">
        <v>28</v>
      </c>
      <c r="AQ10" s="592"/>
      <c r="AR10" s="591" t="s">
        <v>29</v>
      </c>
      <c r="AS10" s="592"/>
      <c r="AT10" s="591" t="s">
        <v>30</v>
      </c>
      <c r="AU10" s="592"/>
      <c r="AV10" s="583" t="s">
        <v>31</v>
      </c>
      <c r="AW10" s="584"/>
      <c r="AX10" s="585" t="s">
        <v>85</v>
      </c>
      <c r="AY10" s="587" t="s">
        <v>96</v>
      </c>
      <c r="AZ10" s="589" t="s">
        <v>97</v>
      </c>
      <c r="BA10" s="3"/>
    </row>
    <row r="11" spans="1:53" ht="24.75" customHeight="1" thickBot="1" x14ac:dyDescent="0.3">
      <c r="A11" s="594"/>
      <c r="B11" s="536" t="s">
        <v>94</v>
      </c>
      <c r="C11" s="536" t="s">
        <v>95</v>
      </c>
      <c r="D11" s="536" t="s">
        <v>94</v>
      </c>
      <c r="E11" s="536" t="s">
        <v>95</v>
      </c>
      <c r="F11" s="536" t="s">
        <v>94</v>
      </c>
      <c r="G11" s="536" t="s">
        <v>95</v>
      </c>
      <c r="H11" s="536" t="s">
        <v>94</v>
      </c>
      <c r="I11" s="536" t="s">
        <v>95</v>
      </c>
      <c r="J11" s="536" t="s">
        <v>94</v>
      </c>
      <c r="K11" s="536" t="s">
        <v>95</v>
      </c>
      <c r="L11" s="536" t="s">
        <v>94</v>
      </c>
      <c r="M11" s="536" t="s">
        <v>95</v>
      </c>
      <c r="N11" s="536" t="s">
        <v>94</v>
      </c>
      <c r="O11" s="536" t="s">
        <v>95</v>
      </c>
      <c r="P11" s="536" t="s">
        <v>94</v>
      </c>
      <c r="Q11" s="536" t="s">
        <v>95</v>
      </c>
      <c r="R11" s="536" t="s">
        <v>94</v>
      </c>
      <c r="S11" s="536" t="s">
        <v>95</v>
      </c>
      <c r="T11" s="536" t="s">
        <v>94</v>
      </c>
      <c r="U11" s="536" t="s">
        <v>95</v>
      </c>
      <c r="V11" s="536" t="s">
        <v>94</v>
      </c>
      <c r="W11" s="536" t="s">
        <v>95</v>
      </c>
      <c r="X11" s="536" t="s">
        <v>94</v>
      </c>
      <c r="Y11" s="536" t="s">
        <v>95</v>
      </c>
      <c r="Z11" s="536" t="s">
        <v>94</v>
      </c>
      <c r="AA11" s="536" t="s">
        <v>95</v>
      </c>
      <c r="AB11" s="536" t="s">
        <v>94</v>
      </c>
      <c r="AC11" s="536" t="s">
        <v>95</v>
      </c>
      <c r="AD11" s="536" t="s">
        <v>94</v>
      </c>
      <c r="AE11" s="536" t="s">
        <v>95</v>
      </c>
      <c r="AF11" s="536" t="s">
        <v>94</v>
      </c>
      <c r="AG11" s="536" t="s">
        <v>95</v>
      </c>
      <c r="AH11" s="536" t="s">
        <v>94</v>
      </c>
      <c r="AI11" s="536" t="s">
        <v>95</v>
      </c>
      <c r="AJ11" s="536" t="s">
        <v>94</v>
      </c>
      <c r="AK11" s="536" t="s">
        <v>95</v>
      </c>
      <c r="AL11" s="536" t="s">
        <v>94</v>
      </c>
      <c r="AM11" s="536" t="s">
        <v>95</v>
      </c>
      <c r="AN11" s="536" t="s">
        <v>94</v>
      </c>
      <c r="AO11" s="536" t="s">
        <v>95</v>
      </c>
      <c r="AP11" s="536" t="s">
        <v>94</v>
      </c>
      <c r="AQ11" s="536" t="s">
        <v>95</v>
      </c>
      <c r="AR11" s="536" t="s">
        <v>94</v>
      </c>
      <c r="AS11" s="536" t="s">
        <v>95</v>
      </c>
      <c r="AT11" s="536" t="s">
        <v>94</v>
      </c>
      <c r="AU11" s="536" t="s">
        <v>95</v>
      </c>
      <c r="AV11" s="536" t="s">
        <v>94</v>
      </c>
      <c r="AW11" s="536" t="s">
        <v>95</v>
      </c>
      <c r="AX11" s="586"/>
      <c r="AY11" s="588"/>
      <c r="AZ11" s="590"/>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3" si="31">B123+D123+F123+H123+J123+L123+N123+P123+R123+T123+V123+X123+Z123+AB123+AD123+AF123+AH123+AJ123+AL123+AN123+AP123+AR123+AT123+AV123</f>
        <v>1761324</v>
      </c>
      <c r="AY123" s="525">
        <f t="shared" si="31"/>
        <v>11621</v>
      </c>
      <c r="AZ123" s="526">
        <f t="shared" ref="AZ123:AZ145"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s="503" customFormat="1" x14ac:dyDescent="0.25">
      <c r="A142" s="524">
        <v>45200</v>
      </c>
      <c r="B142" s="134">
        <v>119972</v>
      </c>
      <c r="C142" s="134">
        <v>218</v>
      </c>
      <c r="D142" s="134">
        <v>16228</v>
      </c>
      <c r="E142" s="134">
        <v>107</v>
      </c>
      <c r="F142" s="134">
        <v>16937</v>
      </c>
      <c r="G142" s="134">
        <v>4</v>
      </c>
      <c r="H142" s="134">
        <v>15651</v>
      </c>
      <c r="I142" s="134">
        <v>90</v>
      </c>
      <c r="J142" s="134">
        <v>40513</v>
      </c>
      <c r="K142" s="134">
        <v>313</v>
      </c>
      <c r="L142" s="134">
        <v>26172</v>
      </c>
      <c r="M142" s="134">
        <v>154</v>
      </c>
      <c r="N142" s="134">
        <v>34775</v>
      </c>
      <c r="O142" s="134">
        <v>98</v>
      </c>
      <c r="P142" s="134">
        <v>22219</v>
      </c>
      <c r="Q142" s="134">
        <v>162</v>
      </c>
      <c r="R142" s="134">
        <v>6005</v>
      </c>
      <c r="S142" s="134">
        <v>0</v>
      </c>
      <c r="T142" s="134">
        <v>318550</v>
      </c>
      <c r="U142" s="134">
        <v>1150</v>
      </c>
      <c r="V142" s="134">
        <v>46451</v>
      </c>
      <c r="W142" s="134">
        <v>547</v>
      </c>
      <c r="X142" s="134">
        <v>37825</v>
      </c>
      <c r="Y142" s="134">
        <v>163</v>
      </c>
      <c r="Z142" s="134">
        <v>16657</v>
      </c>
      <c r="AA142" s="134">
        <v>18</v>
      </c>
      <c r="AB142" s="134">
        <v>55540</v>
      </c>
      <c r="AC142" s="134">
        <v>95</v>
      </c>
      <c r="AD142" s="134">
        <v>10110</v>
      </c>
      <c r="AE142" s="134">
        <v>87</v>
      </c>
      <c r="AF142" s="134">
        <v>7485</v>
      </c>
      <c r="AG142" s="134">
        <v>103</v>
      </c>
      <c r="AH142" s="134">
        <v>6706</v>
      </c>
      <c r="AI142" s="134">
        <v>82</v>
      </c>
      <c r="AJ142" s="134">
        <v>7450</v>
      </c>
      <c r="AK142" s="134">
        <v>113</v>
      </c>
      <c r="AL142" s="134">
        <v>541003</v>
      </c>
      <c r="AM142" s="134">
        <v>5119</v>
      </c>
      <c r="AN142" s="134">
        <v>12928</v>
      </c>
      <c r="AO142" s="134">
        <v>20</v>
      </c>
      <c r="AP142" s="134">
        <v>25250</v>
      </c>
      <c r="AQ142" s="134">
        <v>48</v>
      </c>
      <c r="AR142" s="134">
        <v>7858</v>
      </c>
      <c r="AS142" s="134">
        <v>107</v>
      </c>
      <c r="AT142" s="134">
        <v>59415</v>
      </c>
      <c r="AU142" s="134">
        <v>642</v>
      </c>
      <c r="AV142" s="525">
        <v>5490</v>
      </c>
      <c r="AW142" s="525">
        <v>60</v>
      </c>
      <c r="AX142" s="525">
        <f t="shared" si="31"/>
        <v>1457190</v>
      </c>
      <c r="AY142" s="525">
        <f t="shared" si="31"/>
        <v>9500</v>
      </c>
      <c r="AZ142" s="526">
        <f t="shared" si="32"/>
        <v>1466690</v>
      </c>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c r="CG142" s="504"/>
      <c r="CH142" s="504"/>
      <c r="CI142" s="504"/>
      <c r="CJ142" s="504"/>
      <c r="CK142" s="504"/>
      <c r="CL142" s="504"/>
    </row>
    <row r="143" spans="1:90" s="503" customFormat="1" x14ac:dyDescent="0.25">
      <c r="A143" s="524">
        <v>45231</v>
      </c>
      <c r="B143" s="134">
        <v>119193</v>
      </c>
      <c r="C143" s="134">
        <v>218</v>
      </c>
      <c r="D143" s="134">
        <v>16123</v>
      </c>
      <c r="E143" s="134">
        <v>107</v>
      </c>
      <c r="F143" s="134">
        <v>16748</v>
      </c>
      <c r="G143" s="134">
        <v>4</v>
      </c>
      <c r="H143" s="134">
        <v>15500</v>
      </c>
      <c r="I143" s="134">
        <v>90</v>
      </c>
      <c r="J143" s="134">
        <v>40134</v>
      </c>
      <c r="K143" s="134">
        <v>313</v>
      </c>
      <c r="L143" s="134">
        <v>25899</v>
      </c>
      <c r="M143" s="134">
        <v>154</v>
      </c>
      <c r="N143" s="134">
        <v>34051</v>
      </c>
      <c r="O143" s="134">
        <v>92</v>
      </c>
      <c r="P143" s="134">
        <v>21751</v>
      </c>
      <c r="Q143" s="134">
        <v>162</v>
      </c>
      <c r="R143" s="134">
        <v>5962</v>
      </c>
      <c r="S143" s="134">
        <v>0</v>
      </c>
      <c r="T143" s="134">
        <v>313098</v>
      </c>
      <c r="U143" s="134">
        <v>1125</v>
      </c>
      <c r="V143" s="134">
        <v>45974</v>
      </c>
      <c r="W143" s="134">
        <v>589</v>
      </c>
      <c r="X143" s="134">
        <v>37463</v>
      </c>
      <c r="Y143" s="134">
        <v>161</v>
      </c>
      <c r="Z143" s="134">
        <v>16095</v>
      </c>
      <c r="AA143" s="134">
        <v>18</v>
      </c>
      <c r="AB143" s="134">
        <v>54858</v>
      </c>
      <c r="AC143" s="134">
        <v>95</v>
      </c>
      <c r="AD143" s="134">
        <v>9945</v>
      </c>
      <c r="AE143" s="134">
        <v>87</v>
      </c>
      <c r="AF143" s="134">
        <v>7411</v>
      </c>
      <c r="AG143" s="134">
        <v>103</v>
      </c>
      <c r="AH143" s="134">
        <v>6632</v>
      </c>
      <c r="AI143" s="134">
        <v>82</v>
      </c>
      <c r="AJ143" s="134">
        <v>7349</v>
      </c>
      <c r="AK143" s="134">
        <v>113</v>
      </c>
      <c r="AL143" s="134">
        <v>537067</v>
      </c>
      <c r="AM143" s="134">
        <v>5029</v>
      </c>
      <c r="AN143" s="134">
        <v>12728</v>
      </c>
      <c r="AO143" s="134">
        <v>20</v>
      </c>
      <c r="AP143" s="134">
        <v>24840</v>
      </c>
      <c r="AQ143" s="134">
        <v>48</v>
      </c>
      <c r="AR143" s="134">
        <v>7743</v>
      </c>
      <c r="AS143" s="134">
        <v>104</v>
      </c>
      <c r="AT143" s="134">
        <v>58925</v>
      </c>
      <c r="AU143" s="134">
        <v>616</v>
      </c>
      <c r="AV143" s="525">
        <v>5409</v>
      </c>
      <c r="AW143" s="525">
        <v>60</v>
      </c>
      <c r="AX143" s="525">
        <f t="shared" si="31"/>
        <v>1440898</v>
      </c>
      <c r="AY143" s="525">
        <f t="shared" si="31"/>
        <v>9390</v>
      </c>
      <c r="AZ143" s="526">
        <f t="shared" si="32"/>
        <v>1450288</v>
      </c>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c r="CG143" s="504"/>
      <c r="CH143" s="504"/>
      <c r="CI143" s="504"/>
      <c r="CJ143" s="504"/>
      <c r="CK143" s="504"/>
      <c r="CL143" s="504"/>
    </row>
    <row r="144" spans="1:90" s="503" customFormat="1" x14ac:dyDescent="0.25">
      <c r="A144" s="524">
        <v>45261</v>
      </c>
      <c r="B144" s="134">
        <v>118588</v>
      </c>
      <c r="C144" s="134">
        <v>218</v>
      </c>
      <c r="D144" s="134">
        <v>16020</v>
      </c>
      <c r="E144" s="134">
        <v>107</v>
      </c>
      <c r="F144" s="134">
        <v>16576</v>
      </c>
      <c r="G144" s="134">
        <v>4</v>
      </c>
      <c r="H144" s="134">
        <v>15344</v>
      </c>
      <c r="I144" s="134">
        <v>90</v>
      </c>
      <c r="J144" s="134">
        <v>39801</v>
      </c>
      <c r="K144" s="134">
        <v>315</v>
      </c>
      <c r="L144" s="134">
        <v>25655</v>
      </c>
      <c r="M144" s="134">
        <v>154</v>
      </c>
      <c r="N144" s="134">
        <v>33444</v>
      </c>
      <c r="O144" s="134">
        <v>92</v>
      </c>
      <c r="P144" s="134">
        <v>21348</v>
      </c>
      <c r="Q144" s="134">
        <v>162</v>
      </c>
      <c r="R144" s="134">
        <v>5915</v>
      </c>
      <c r="S144" s="134">
        <v>0</v>
      </c>
      <c r="T144" s="134">
        <v>307718</v>
      </c>
      <c r="U144" s="134">
        <v>1127</v>
      </c>
      <c r="V144" s="134">
        <v>45448</v>
      </c>
      <c r="W144" s="134">
        <v>587</v>
      </c>
      <c r="X144" s="134">
        <v>37052</v>
      </c>
      <c r="Y144" s="134">
        <v>159</v>
      </c>
      <c r="Z144" s="134">
        <v>15616</v>
      </c>
      <c r="AA144" s="134">
        <v>18</v>
      </c>
      <c r="AB144" s="134">
        <v>53956</v>
      </c>
      <c r="AC144" s="134">
        <v>95</v>
      </c>
      <c r="AD144" s="134">
        <v>9777</v>
      </c>
      <c r="AE144" s="134">
        <v>87</v>
      </c>
      <c r="AF144" s="134">
        <v>7315</v>
      </c>
      <c r="AG144" s="134">
        <v>103</v>
      </c>
      <c r="AH144" s="134">
        <v>6574</v>
      </c>
      <c r="AI144" s="134">
        <v>82</v>
      </c>
      <c r="AJ144" s="134">
        <v>7232</v>
      </c>
      <c r="AK144" s="134">
        <v>113</v>
      </c>
      <c r="AL144" s="134">
        <v>533269</v>
      </c>
      <c r="AM144" s="134">
        <v>5000</v>
      </c>
      <c r="AN144" s="134">
        <v>12513</v>
      </c>
      <c r="AO144" s="134">
        <v>20</v>
      </c>
      <c r="AP144" s="134">
        <v>24474</v>
      </c>
      <c r="AQ144" s="134">
        <v>48</v>
      </c>
      <c r="AR144" s="134">
        <v>7636</v>
      </c>
      <c r="AS144" s="134">
        <v>100</v>
      </c>
      <c r="AT144" s="134">
        <v>58485</v>
      </c>
      <c r="AU144" s="134">
        <v>620</v>
      </c>
      <c r="AV144" s="525">
        <v>5324</v>
      </c>
      <c r="AW144" s="525">
        <v>60</v>
      </c>
      <c r="AX144" s="525">
        <f t="shared" ref="AX144:AY145" si="33">B144+D144+F144+H144+J144+L144+N144+P144+R144+T144+V144+X144+Z144+AB144+AD144+AF144+AH144+AJ144+AL144+AN144+AP144+AR144+AT144+AV144</f>
        <v>1425080</v>
      </c>
      <c r="AY144" s="525">
        <f t="shared" si="33"/>
        <v>9361</v>
      </c>
      <c r="AZ144" s="526">
        <f t="shared" si="32"/>
        <v>1434441</v>
      </c>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c r="CG144" s="504"/>
      <c r="CH144" s="504"/>
      <c r="CI144" s="504"/>
      <c r="CJ144" s="504"/>
      <c r="CK144" s="504"/>
      <c r="CL144" s="504"/>
    </row>
    <row r="145" spans="1:90" s="503" customFormat="1" x14ac:dyDescent="0.25">
      <c r="A145" s="524">
        <v>45292</v>
      </c>
      <c r="B145" s="134">
        <v>111755</v>
      </c>
      <c r="C145" s="134">
        <v>218</v>
      </c>
      <c r="D145" s="134">
        <v>15892</v>
      </c>
      <c r="E145" s="134">
        <v>107</v>
      </c>
      <c r="F145" s="134">
        <v>16407</v>
      </c>
      <c r="G145" s="134">
        <v>4</v>
      </c>
      <c r="H145" s="134">
        <v>15211</v>
      </c>
      <c r="I145" s="134">
        <v>90</v>
      </c>
      <c r="J145" s="134">
        <v>39522</v>
      </c>
      <c r="K145" s="134">
        <v>312</v>
      </c>
      <c r="L145" s="134">
        <v>25331</v>
      </c>
      <c r="M145" s="134">
        <v>154</v>
      </c>
      <c r="N145" s="134">
        <v>32794</v>
      </c>
      <c r="O145" s="134">
        <v>92</v>
      </c>
      <c r="P145" s="134">
        <v>20996</v>
      </c>
      <c r="Q145" s="134">
        <v>162</v>
      </c>
      <c r="R145" s="134">
        <v>5866</v>
      </c>
      <c r="S145" s="134">
        <v>0</v>
      </c>
      <c r="T145" s="134">
        <v>300604</v>
      </c>
      <c r="U145" s="134">
        <v>1116</v>
      </c>
      <c r="V145" s="134">
        <v>44959</v>
      </c>
      <c r="W145" s="134">
        <v>542</v>
      </c>
      <c r="X145" s="134">
        <v>36640</v>
      </c>
      <c r="Y145" s="134">
        <v>159</v>
      </c>
      <c r="Z145" s="134">
        <v>15153</v>
      </c>
      <c r="AA145" s="134">
        <v>18</v>
      </c>
      <c r="AB145" s="134">
        <v>53142</v>
      </c>
      <c r="AC145" s="134">
        <v>95</v>
      </c>
      <c r="AD145" s="134">
        <v>9604</v>
      </c>
      <c r="AE145" s="134">
        <v>87</v>
      </c>
      <c r="AF145" s="134">
        <v>7249</v>
      </c>
      <c r="AG145" s="134">
        <v>103</v>
      </c>
      <c r="AH145" s="134">
        <v>6495</v>
      </c>
      <c r="AI145" s="134">
        <v>82</v>
      </c>
      <c r="AJ145" s="134">
        <v>7141</v>
      </c>
      <c r="AK145" s="134">
        <v>113</v>
      </c>
      <c r="AL145" s="134">
        <v>529056</v>
      </c>
      <c r="AM145" s="134">
        <v>4950</v>
      </c>
      <c r="AN145" s="134">
        <v>12341</v>
      </c>
      <c r="AO145" s="134">
        <v>20</v>
      </c>
      <c r="AP145" s="134">
        <v>24076</v>
      </c>
      <c r="AQ145" s="134">
        <v>48</v>
      </c>
      <c r="AR145" s="134">
        <v>7525</v>
      </c>
      <c r="AS145" s="134">
        <v>100</v>
      </c>
      <c r="AT145" s="134">
        <v>58036</v>
      </c>
      <c r="AU145" s="134">
        <v>608</v>
      </c>
      <c r="AV145" s="525">
        <v>5245</v>
      </c>
      <c r="AW145" s="525">
        <v>60</v>
      </c>
      <c r="AX145" s="525">
        <f t="shared" si="33"/>
        <v>1401040</v>
      </c>
      <c r="AY145" s="525">
        <f t="shared" si="33"/>
        <v>9240</v>
      </c>
      <c r="AZ145" s="526">
        <f>SUM(AX145:AY145)</f>
        <v>1410280</v>
      </c>
      <c r="BB145" s="504"/>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4"/>
      <c r="BX145" s="504"/>
      <c r="BY145" s="504"/>
      <c r="BZ145" s="504"/>
      <c r="CA145" s="504"/>
      <c r="CB145" s="504"/>
      <c r="CC145" s="504"/>
      <c r="CD145" s="504"/>
      <c r="CE145" s="504"/>
      <c r="CF145" s="504"/>
      <c r="CG145" s="504"/>
      <c r="CH145" s="504"/>
      <c r="CI145" s="504"/>
      <c r="CJ145" s="504"/>
      <c r="CK145" s="504"/>
      <c r="CL145" s="504"/>
    </row>
    <row r="146" spans="1:90" x14ac:dyDescent="0.25">
      <c r="B146" s="1" t="s">
        <v>33</v>
      </c>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3" zoomScale="70" zoomScaleNormal="70" workbookViewId="0">
      <selection activeCell="N35" sqref="N35"/>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98</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Febrero de 2024</v>
      </c>
      <c r="B7" s="462"/>
      <c r="C7" s="462"/>
      <c r="D7" s="462"/>
      <c r="E7" s="462"/>
      <c r="F7" s="462"/>
      <c r="G7" s="462"/>
      <c r="H7" s="462"/>
      <c r="I7" s="462"/>
      <c r="J7" s="462"/>
      <c r="K7" s="462"/>
      <c r="L7" s="470" t="s">
        <v>5</v>
      </c>
      <c r="M7" s="463"/>
    </row>
    <row r="8" spans="1:13" ht="15.75" thickBot="1" x14ac:dyDescent="0.3">
      <c r="A8" s="482" t="str">
        <f>Índice!B8</f>
        <v>Fecha de corte: Enero 2024</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6" t="s">
        <v>103</v>
      </c>
      <c r="C11" s="596"/>
      <c r="D11" s="597" t="s">
        <v>77</v>
      </c>
      <c r="E11" s="597"/>
      <c r="F11" s="597" t="s">
        <v>59</v>
      </c>
      <c r="G11" s="597"/>
      <c r="H11" s="597" t="s">
        <v>46</v>
      </c>
      <c r="I11" s="597"/>
      <c r="J11" s="597" t="s">
        <v>39</v>
      </c>
      <c r="K11" s="597"/>
      <c r="L11" s="597" t="s">
        <v>47</v>
      </c>
      <c r="M11" s="597"/>
    </row>
    <row r="12" spans="1:13" ht="26.25" thickBot="1" x14ac:dyDescent="0.3">
      <c r="A12" s="336" t="s">
        <v>48</v>
      </c>
      <c r="B12" s="537" t="s">
        <v>94</v>
      </c>
      <c r="C12" s="537" t="s">
        <v>99</v>
      </c>
      <c r="D12" s="537" t="s">
        <v>94</v>
      </c>
      <c r="E12" s="537" t="s">
        <v>99</v>
      </c>
      <c r="F12" s="537" t="s">
        <v>94</v>
      </c>
      <c r="G12" s="537" t="s">
        <v>99</v>
      </c>
      <c r="H12" s="537" t="s">
        <v>94</v>
      </c>
      <c r="I12" s="537" t="s">
        <v>99</v>
      </c>
      <c r="J12" s="537" t="s">
        <v>94</v>
      </c>
      <c r="K12" s="537" t="s">
        <v>99</v>
      </c>
      <c r="L12" s="537" t="s">
        <v>94</v>
      </c>
      <c r="M12" s="537" t="s">
        <v>99</v>
      </c>
    </row>
    <row r="13" spans="1:13" x14ac:dyDescent="0.25">
      <c r="A13" s="338" t="s">
        <v>8</v>
      </c>
      <c r="B13" s="520"/>
      <c r="C13" s="520"/>
      <c r="D13" s="520">
        <v>12712</v>
      </c>
      <c r="E13" s="520">
        <v>23</v>
      </c>
      <c r="F13" s="520">
        <v>282</v>
      </c>
      <c r="G13" s="520">
        <v>0</v>
      </c>
      <c r="H13" s="520">
        <v>98144</v>
      </c>
      <c r="I13" s="520">
        <v>168</v>
      </c>
      <c r="J13" s="520">
        <v>33</v>
      </c>
      <c r="K13" s="520"/>
      <c r="L13" s="520">
        <v>584</v>
      </c>
      <c r="M13" s="520">
        <v>27</v>
      </c>
    </row>
    <row r="14" spans="1:13" x14ac:dyDescent="0.25">
      <c r="A14" s="339" t="s">
        <v>9</v>
      </c>
      <c r="B14" s="521"/>
      <c r="C14" s="521"/>
      <c r="D14" s="521">
        <v>15890</v>
      </c>
      <c r="E14" s="521">
        <v>107</v>
      </c>
      <c r="F14" s="521"/>
      <c r="G14" s="521"/>
      <c r="H14" s="521"/>
      <c r="I14" s="521"/>
      <c r="J14" s="521">
        <v>2</v>
      </c>
      <c r="K14" s="521"/>
      <c r="L14" s="521"/>
      <c r="M14" s="521"/>
    </row>
    <row r="15" spans="1:13" x14ac:dyDescent="0.25">
      <c r="A15" s="339" t="s">
        <v>10</v>
      </c>
      <c r="B15" s="521"/>
      <c r="C15" s="521"/>
      <c r="D15" s="521">
        <v>16401</v>
      </c>
      <c r="E15" s="521">
        <v>4</v>
      </c>
      <c r="F15" s="521">
        <v>6</v>
      </c>
      <c r="G15" s="521">
        <v>0</v>
      </c>
      <c r="H15" s="521"/>
      <c r="I15" s="521"/>
      <c r="J15" s="521"/>
      <c r="K15" s="521"/>
      <c r="L15" s="521"/>
      <c r="M15" s="521"/>
    </row>
    <row r="16" spans="1:13" x14ac:dyDescent="0.25">
      <c r="A16" s="339" t="s">
        <v>11</v>
      </c>
      <c r="B16" s="521"/>
      <c r="C16" s="521"/>
      <c r="D16" s="521">
        <v>15199</v>
      </c>
      <c r="E16" s="521">
        <v>90</v>
      </c>
      <c r="F16" s="521"/>
      <c r="G16" s="521"/>
      <c r="H16" s="521"/>
      <c r="I16" s="521"/>
      <c r="J16" s="521"/>
      <c r="K16" s="521"/>
      <c r="L16" s="521">
        <v>12</v>
      </c>
      <c r="M16" s="521">
        <v>0</v>
      </c>
    </row>
    <row r="17" spans="1:13" x14ac:dyDescent="0.25">
      <c r="A17" s="339" t="s">
        <v>12</v>
      </c>
      <c r="B17" s="521"/>
      <c r="C17" s="521"/>
      <c r="D17" s="521">
        <v>39065</v>
      </c>
      <c r="E17" s="521">
        <v>308</v>
      </c>
      <c r="F17" s="521">
        <v>382</v>
      </c>
      <c r="G17" s="521">
        <v>0</v>
      </c>
      <c r="H17" s="521"/>
      <c r="I17" s="521"/>
      <c r="J17" s="521">
        <v>29</v>
      </c>
      <c r="K17" s="521"/>
      <c r="L17" s="521">
        <v>46</v>
      </c>
      <c r="M17" s="521">
        <v>4</v>
      </c>
    </row>
    <row r="18" spans="1:13" x14ac:dyDescent="0.25">
      <c r="A18" s="339" t="s">
        <v>13</v>
      </c>
      <c r="B18" s="521"/>
      <c r="C18" s="521"/>
      <c r="D18" s="521">
        <v>25207</v>
      </c>
      <c r="E18" s="521">
        <v>154</v>
      </c>
      <c r="F18" s="521">
        <v>108</v>
      </c>
      <c r="G18" s="521">
        <v>0</v>
      </c>
      <c r="H18" s="521"/>
      <c r="I18" s="521"/>
      <c r="J18" s="521">
        <v>16</v>
      </c>
      <c r="K18" s="521"/>
      <c r="L18" s="521"/>
      <c r="M18" s="521"/>
    </row>
    <row r="19" spans="1:13" x14ac:dyDescent="0.25">
      <c r="A19" s="339" t="s">
        <v>14</v>
      </c>
      <c r="B19" s="521"/>
      <c r="C19" s="521"/>
      <c r="D19" s="521">
        <v>30372</v>
      </c>
      <c r="E19" s="521">
        <v>40</v>
      </c>
      <c r="F19" s="521">
        <v>1296</v>
      </c>
      <c r="G19" s="521">
        <v>26</v>
      </c>
      <c r="H19" s="521"/>
      <c r="I19" s="521"/>
      <c r="J19" s="521">
        <v>135</v>
      </c>
      <c r="K19" s="521"/>
      <c r="L19" s="521">
        <v>991</v>
      </c>
      <c r="M19" s="521">
        <v>26</v>
      </c>
    </row>
    <row r="20" spans="1:13" x14ac:dyDescent="0.25">
      <c r="A20" s="339" t="s">
        <v>15</v>
      </c>
      <c r="B20" s="521"/>
      <c r="C20" s="521"/>
      <c r="D20" s="521">
        <v>20473</v>
      </c>
      <c r="E20" s="521">
        <v>162</v>
      </c>
      <c r="F20" s="521">
        <v>505</v>
      </c>
      <c r="G20" s="521">
        <v>0</v>
      </c>
      <c r="H20" s="521"/>
      <c r="I20" s="521"/>
      <c r="J20" s="521">
        <v>18</v>
      </c>
      <c r="K20" s="521"/>
      <c r="L20" s="521"/>
      <c r="M20" s="521"/>
    </row>
    <row r="21" spans="1:13" x14ac:dyDescent="0.25">
      <c r="A21" s="339" t="s">
        <v>16</v>
      </c>
      <c r="B21" s="521"/>
      <c r="C21" s="521"/>
      <c r="D21" s="521">
        <v>5866</v>
      </c>
      <c r="E21" s="521">
        <v>0</v>
      </c>
      <c r="F21" s="521"/>
      <c r="G21" s="521"/>
      <c r="H21" s="521"/>
      <c r="I21" s="521"/>
      <c r="J21" s="521"/>
      <c r="K21" s="521"/>
      <c r="L21" s="521"/>
      <c r="M21" s="521"/>
    </row>
    <row r="22" spans="1:13" x14ac:dyDescent="0.25">
      <c r="A22" s="339" t="s">
        <v>17</v>
      </c>
      <c r="B22" s="521">
        <v>3672</v>
      </c>
      <c r="C22" s="521">
        <v>0</v>
      </c>
      <c r="D22" s="521">
        <v>176240</v>
      </c>
      <c r="E22" s="521">
        <v>235</v>
      </c>
      <c r="F22" s="521">
        <v>83228</v>
      </c>
      <c r="G22" s="521">
        <v>589</v>
      </c>
      <c r="H22" s="521">
        <v>0</v>
      </c>
      <c r="I22" s="521"/>
      <c r="J22" s="521">
        <v>12272</v>
      </c>
      <c r="K22" s="521">
        <v>43</v>
      </c>
      <c r="L22" s="521">
        <v>25192</v>
      </c>
      <c r="M22" s="521">
        <v>249</v>
      </c>
    </row>
    <row r="23" spans="1:13" x14ac:dyDescent="0.25">
      <c r="A23" s="339" t="s">
        <v>18</v>
      </c>
      <c r="B23" s="521"/>
      <c r="C23" s="521"/>
      <c r="D23" s="521">
        <v>41035</v>
      </c>
      <c r="E23" s="521">
        <v>385</v>
      </c>
      <c r="F23" s="521">
        <v>3610</v>
      </c>
      <c r="G23" s="521">
        <v>101</v>
      </c>
      <c r="H23" s="521"/>
      <c r="I23" s="521"/>
      <c r="J23" s="521">
        <v>18</v>
      </c>
      <c r="K23" s="521"/>
      <c r="L23" s="521">
        <v>296</v>
      </c>
      <c r="M23" s="521">
        <v>56</v>
      </c>
    </row>
    <row r="24" spans="1:13" x14ac:dyDescent="0.25">
      <c r="A24" s="339" t="s">
        <v>19</v>
      </c>
      <c r="B24" s="521"/>
      <c r="C24" s="521"/>
      <c r="D24" s="521">
        <v>35947</v>
      </c>
      <c r="E24" s="521">
        <v>75</v>
      </c>
      <c r="F24" s="521">
        <v>145</v>
      </c>
      <c r="G24" s="521">
        <v>0</v>
      </c>
      <c r="H24" s="521"/>
      <c r="I24" s="521"/>
      <c r="J24" s="521">
        <v>16</v>
      </c>
      <c r="K24" s="521"/>
      <c r="L24" s="521">
        <v>532</v>
      </c>
      <c r="M24" s="521">
        <v>84</v>
      </c>
    </row>
    <row r="25" spans="1:13" x14ac:dyDescent="0.25">
      <c r="A25" s="339" t="s">
        <v>20</v>
      </c>
      <c r="B25" s="521"/>
      <c r="C25" s="521"/>
      <c r="D25" s="521">
        <v>13441</v>
      </c>
      <c r="E25" s="521">
        <v>18</v>
      </c>
      <c r="F25" s="521">
        <v>1676</v>
      </c>
      <c r="G25" s="521">
        <v>0</v>
      </c>
      <c r="H25" s="521"/>
      <c r="I25" s="521"/>
      <c r="J25" s="521">
        <v>27</v>
      </c>
      <c r="K25" s="521"/>
      <c r="L25" s="521">
        <v>9</v>
      </c>
      <c r="M25" s="521">
        <v>0</v>
      </c>
    </row>
    <row r="26" spans="1:13" x14ac:dyDescent="0.25">
      <c r="A26" s="339" t="s">
        <v>21</v>
      </c>
      <c r="B26" s="521"/>
      <c r="C26" s="521"/>
      <c r="D26" s="521">
        <v>49683</v>
      </c>
      <c r="E26" s="521">
        <v>66</v>
      </c>
      <c r="F26" s="521">
        <v>2344</v>
      </c>
      <c r="G26" s="521">
        <v>11</v>
      </c>
      <c r="H26" s="521"/>
      <c r="I26" s="521"/>
      <c r="J26" s="521">
        <v>138</v>
      </c>
      <c r="K26" s="521"/>
      <c r="L26" s="521">
        <v>977</v>
      </c>
      <c r="M26" s="521">
        <v>18</v>
      </c>
    </row>
    <row r="27" spans="1:13" x14ac:dyDescent="0.25">
      <c r="A27" s="339" t="s">
        <v>22</v>
      </c>
      <c r="B27" s="521"/>
      <c r="C27" s="521"/>
      <c r="D27" s="521">
        <v>9604</v>
      </c>
      <c r="E27" s="521">
        <v>87</v>
      </c>
      <c r="F27" s="521"/>
      <c r="G27" s="521"/>
      <c r="H27" s="521"/>
      <c r="I27" s="521"/>
      <c r="J27" s="521"/>
      <c r="K27" s="521"/>
      <c r="L27" s="521"/>
      <c r="M27" s="521"/>
    </row>
    <row r="28" spans="1:13" x14ac:dyDescent="0.25">
      <c r="A28" s="339" t="s">
        <v>23</v>
      </c>
      <c r="B28" s="521"/>
      <c r="C28" s="521"/>
      <c r="D28" s="521">
        <v>7249</v>
      </c>
      <c r="E28" s="521">
        <v>103</v>
      </c>
      <c r="F28" s="521"/>
      <c r="G28" s="521"/>
      <c r="H28" s="521"/>
      <c r="I28" s="521"/>
      <c r="J28" s="521">
        <v>0</v>
      </c>
      <c r="K28" s="521"/>
      <c r="L28" s="521"/>
      <c r="M28" s="521"/>
    </row>
    <row r="29" spans="1:13" x14ac:dyDescent="0.25">
      <c r="A29" s="339" t="s">
        <v>24</v>
      </c>
      <c r="B29" s="521"/>
      <c r="C29" s="521"/>
      <c r="D29" s="521">
        <v>6493</v>
      </c>
      <c r="E29" s="521">
        <v>82</v>
      </c>
      <c r="F29" s="521">
        <v>2</v>
      </c>
      <c r="G29" s="521">
        <v>0</v>
      </c>
      <c r="H29" s="521"/>
      <c r="I29" s="521"/>
      <c r="J29" s="521"/>
      <c r="K29" s="521"/>
      <c r="L29" s="521"/>
      <c r="M29" s="521"/>
    </row>
    <row r="30" spans="1:13" x14ac:dyDescent="0.25">
      <c r="A30" s="339" t="s">
        <v>25</v>
      </c>
      <c r="B30" s="521"/>
      <c r="C30" s="521"/>
      <c r="D30" s="521">
        <v>7138</v>
      </c>
      <c r="E30" s="521">
        <v>113</v>
      </c>
      <c r="F30" s="521"/>
      <c r="G30" s="521"/>
      <c r="H30" s="521"/>
      <c r="I30" s="521"/>
      <c r="J30" s="521">
        <v>3</v>
      </c>
      <c r="K30" s="521"/>
      <c r="L30" s="521"/>
      <c r="M30" s="521"/>
    </row>
    <row r="31" spans="1:13" x14ac:dyDescent="0.25">
      <c r="A31" s="339" t="s">
        <v>26</v>
      </c>
      <c r="B31" s="521">
        <v>23232</v>
      </c>
      <c r="C31" s="521">
        <v>0</v>
      </c>
      <c r="D31" s="521">
        <v>431823</v>
      </c>
      <c r="E31" s="521">
        <v>2973</v>
      </c>
      <c r="F31" s="521">
        <v>63643</v>
      </c>
      <c r="G31" s="521">
        <v>896</v>
      </c>
      <c r="H31" s="521">
        <v>0</v>
      </c>
      <c r="I31" s="521"/>
      <c r="J31" s="521">
        <v>1254</v>
      </c>
      <c r="K31" s="521"/>
      <c r="L31" s="521">
        <v>9104</v>
      </c>
      <c r="M31" s="521">
        <v>1081</v>
      </c>
    </row>
    <row r="32" spans="1:13" x14ac:dyDescent="0.25">
      <c r="A32" s="339" t="s">
        <v>27</v>
      </c>
      <c r="B32" s="521"/>
      <c r="C32" s="521"/>
      <c r="D32" s="521">
        <v>11498</v>
      </c>
      <c r="E32" s="521">
        <v>20</v>
      </c>
      <c r="F32" s="521">
        <v>595</v>
      </c>
      <c r="G32" s="521">
        <v>0</v>
      </c>
      <c r="H32" s="521"/>
      <c r="I32" s="521"/>
      <c r="J32" s="521">
        <v>7</v>
      </c>
      <c r="K32" s="521"/>
      <c r="L32" s="521">
        <v>241</v>
      </c>
      <c r="M32" s="521">
        <v>0</v>
      </c>
    </row>
    <row r="33" spans="1:14" x14ac:dyDescent="0.25">
      <c r="A33" s="339" t="s">
        <v>45</v>
      </c>
      <c r="B33" s="521"/>
      <c r="C33" s="521"/>
      <c r="D33" s="521">
        <v>22014</v>
      </c>
      <c r="E33" s="521">
        <v>48</v>
      </c>
      <c r="F33" s="521">
        <v>2061</v>
      </c>
      <c r="G33" s="521">
        <v>0</v>
      </c>
      <c r="H33" s="521"/>
      <c r="I33" s="521"/>
      <c r="J33" s="521">
        <v>1</v>
      </c>
      <c r="K33" s="521"/>
      <c r="L33" s="521"/>
      <c r="M33" s="521"/>
    </row>
    <row r="34" spans="1:14" x14ac:dyDescent="0.25">
      <c r="A34" s="339" t="s">
        <v>29</v>
      </c>
      <c r="B34" s="521"/>
      <c r="C34" s="521"/>
      <c r="D34" s="521">
        <v>7524</v>
      </c>
      <c r="E34" s="521">
        <v>100</v>
      </c>
      <c r="F34" s="521"/>
      <c r="G34" s="521"/>
      <c r="H34" s="521"/>
      <c r="I34" s="521"/>
      <c r="J34" s="521">
        <v>1</v>
      </c>
      <c r="K34" s="521"/>
      <c r="L34" s="521"/>
      <c r="M34" s="521"/>
    </row>
    <row r="35" spans="1:14" x14ac:dyDescent="0.25">
      <c r="A35" s="339" t="s">
        <v>30</v>
      </c>
      <c r="B35" s="521"/>
      <c r="C35" s="521"/>
      <c r="D35" s="521">
        <v>56739</v>
      </c>
      <c r="E35" s="521">
        <v>400</v>
      </c>
      <c r="F35" s="521">
        <v>616</v>
      </c>
      <c r="G35" s="521">
        <v>0</v>
      </c>
      <c r="H35" s="521"/>
      <c r="I35" s="521"/>
      <c r="J35" s="521">
        <v>66</v>
      </c>
      <c r="K35" s="521"/>
      <c r="L35" s="521">
        <v>615</v>
      </c>
      <c r="M35" s="521">
        <v>208</v>
      </c>
    </row>
    <row r="36" spans="1:14" ht="15.75" thickBot="1" x14ac:dyDescent="0.3">
      <c r="A36" s="340" t="s">
        <v>31</v>
      </c>
      <c r="B36" s="522"/>
      <c r="C36" s="522"/>
      <c r="D36" s="522">
        <v>5245</v>
      </c>
      <c r="E36" s="522">
        <v>60</v>
      </c>
      <c r="F36" s="522"/>
      <c r="G36" s="522"/>
      <c r="H36" s="522"/>
      <c r="I36" s="522"/>
      <c r="J36" s="522"/>
      <c r="K36" s="522"/>
      <c r="L36" s="522"/>
      <c r="M36" s="522"/>
    </row>
    <row r="37" spans="1:14" ht="15.75" thickBot="1" x14ac:dyDescent="0.3">
      <c r="A37" s="337" t="s">
        <v>41</v>
      </c>
      <c r="B37" s="341">
        <f>SUM(B13:B36)</f>
        <v>26904</v>
      </c>
      <c r="C37" s="341">
        <f>SUM(C13:C36)</f>
        <v>0</v>
      </c>
      <c r="D37" s="341">
        <f t="shared" ref="D37:M37" si="0">SUM(D13:D36)</f>
        <v>1062858</v>
      </c>
      <c r="E37" s="341">
        <f t="shared" si="0"/>
        <v>5653</v>
      </c>
      <c r="F37" s="341">
        <f>SUM(F13:F36)</f>
        <v>160499</v>
      </c>
      <c r="G37" s="341">
        <f t="shared" si="0"/>
        <v>1623</v>
      </c>
      <c r="H37" s="341">
        <f t="shared" si="0"/>
        <v>98144</v>
      </c>
      <c r="I37" s="341">
        <f t="shared" si="0"/>
        <v>168</v>
      </c>
      <c r="J37" s="341">
        <f t="shared" si="0"/>
        <v>14036</v>
      </c>
      <c r="K37" s="341">
        <f t="shared" si="0"/>
        <v>43</v>
      </c>
      <c r="L37" s="341">
        <f t="shared" si="0"/>
        <v>38599</v>
      </c>
      <c r="M37" s="341">
        <f t="shared" si="0"/>
        <v>1753</v>
      </c>
    </row>
    <row r="38" spans="1:14" ht="15.75" thickBot="1" x14ac:dyDescent="0.3">
      <c r="B38" s="598">
        <f>SUM(B37:C37)</f>
        <v>26904</v>
      </c>
      <c r="C38" s="598"/>
      <c r="D38" s="598">
        <f>SUM(D37:E37)</f>
        <v>1068511</v>
      </c>
      <c r="E38" s="598"/>
      <c r="F38" s="598">
        <f>SUM(F37:G37)</f>
        <v>162122</v>
      </c>
      <c r="G38" s="598"/>
      <c r="H38" s="598">
        <f>SUM(H37:I37)</f>
        <v>98312</v>
      </c>
      <c r="I38" s="598"/>
      <c r="J38" s="598">
        <f>SUM(J37:K37)</f>
        <v>14079</v>
      </c>
      <c r="K38" s="598"/>
      <c r="L38" s="598">
        <f>SUM(L37:M37)</f>
        <v>40352</v>
      </c>
      <c r="M38" s="598"/>
    </row>
    <row r="39" spans="1:14" ht="15.75" thickBot="1" x14ac:dyDescent="0.3">
      <c r="A39" s="1"/>
      <c r="B39" s="1"/>
    </row>
    <row r="40" spans="1:14" ht="15.75" thickBot="1" x14ac:dyDescent="0.3">
      <c r="A40" s="447" t="s">
        <v>32</v>
      </c>
      <c r="B40" s="448">
        <f>SUM(B37,D37,F37,H37,J37,L37)</f>
        <v>1401040</v>
      </c>
    </row>
    <row r="41" spans="1:14" ht="15.75" thickBot="1" x14ac:dyDescent="0.3">
      <c r="A41" s="447" t="s">
        <v>49</v>
      </c>
      <c r="B41" s="448">
        <f>SUM(C37,E37,G37,I37,K37,M37)</f>
        <v>9240</v>
      </c>
    </row>
    <row r="42" spans="1:14" ht="15.75" thickBot="1" x14ac:dyDescent="0.3">
      <c r="A42" s="447" t="s">
        <v>50</v>
      </c>
      <c r="B42" s="448">
        <f>SUM(B40:B41)</f>
        <v>1410280</v>
      </c>
    </row>
    <row r="43" spans="1:14" ht="15.75" thickBot="1" x14ac:dyDescent="0.3">
      <c r="B43" s="1"/>
    </row>
    <row r="44" spans="1:14" ht="15.75" thickBot="1" x14ac:dyDescent="0.3">
      <c r="B44" s="596" t="s">
        <v>103</v>
      </c>
      <c r="C44" s="596"/>
      <c r="D44" s="597" t="s">
        <v>77</v>
      </c>
      <c r="E44" s="597"/>
      <c r="F44" s="597" t="s">
        <v>59</v>
      </c>
      <c r="G44" s="597"/>
      <c r="H44" s="597" t="s">
        <v>46</v>
      </c>
      <c r="I44" s="597"/>
      <c r="J44" s="597" t="s">
        <v>39</v>
      </c>
      <c r="K44" s="597"/>
      <c r="L44" s="597" t="s">
        <v>47</v>
      </c>
      <c r="M44" s="597"/>
    </row>
    <row r="45" spans="1:14" ht="36" customHeight="1" thickBot="1" x14ac:dyDescent="0.3">
      <c r="B45" s="538" t="s">
        <v>100</v>
      </c>
      <c r="C45" s="538" t="s">
        <v>101</v>
      </c>
      <c r="D45" s="538" t="s">
        <v>100</v>
      </c>
      <c r="E45" s="538" t="s">
        <v>101</v>
      </c>
      <c r="F45" s="538" t="s">
        <v>100</v>
      </c>
      <c r="G45" s="538" t="s">
        <v>101</v>
      </c>
      <c r="H45" s="538" t="s">
        <v>100</v>
      </c>
      <c r="I45" s="538" t="s">
        <v>101</v>
      </c>
      <c r="J45" s="538" t="s">
        <v>100</v>
      </c>
      <c r="K45" s="538" t="s">
        <v>101</v>
      </c>
      <c r="L45" s="538" t="s">
        <v>100</v>
      </c>
      <c r="M45" s="538" t="s">
        <v>101</v>
      </c>
    </row>
    <row r="46" spans="1:14" ht="15.75" thickBot="1" x14ac:dyDescent="0.3">
      <c r="A46" s="446"/>
      <c r="B46" s="220">
        <f>B37/B40</f>
        <v>1.9202877862159538E-2</v>
      </c>
      <c r="C46" s="220">
        <f>C37/B41</f>
        <v>0</v>
      </c>
      <c r="D46" s="220">
        <f>D37/B40</f>
        <v>0.75862073887968939</v>
      </c>
      <c r="E46" s="220">
        <f>E37/B41</f>
        <v>0.61179653679653678</v>
      </c>
      <c r="F46" s="220">
        <f>F37/B40</f>
        <v>0.11455704333923371</v>
      </c>
      <c r="G46" s="220">
        <f>G37/B41</f>
        <v>0.17564935064935064</v>
      </c>
      <c r="H46" s="220">
        <f>H37/B40</f>
        <v>7.0050819391309319E-2</v>
      </c>
      <c r="I46" s="220">
        <f>I37/B41</f>
        <v>1.8181818181818181E-2</v>
      </c>
      <c r="J46" s="220">
        <f>J37/B40</f>
        <v>1.0018272140695483E-2</v>
      </c>
      <c r="K46" s="220">
        <f>K37/B41</f>
        <v>4.6536796536796538E-3</v>
      </c>
      <c r="L46" s="220">
        <f>L37/B40</f>
        <v>2.7550248386912578E-2</v>
      </c>
      <c r="M46" s="220">
        <f>M37/B41</f>
        <v>0.18971861471861473</v>
      </c>
    </row>
    <row r="47" spans="1:14" ht="30.75" thickBot="1" x14ac:dyDescent="0.3">
      <c r="A47" s="221" t="s">
        <v>102</v>
      </c>
      <c r="B47" s="595">
        <f>B38/B42</f>
        <v>1.9077062710951016E-2</v>
      </c>
      <c r="C47" s="595"/>
      <c r="D47" s="595">
        <f>D38/B42</f>
        <v>0.75765876279887678</v>
      </c>
      <c r="E47" s="595"/>
      <c r="F47" s="595">
        <f>F38/B42</f>
        <v>0.11495731344130243</v>
      </c>
      <c r="G47" s="595"/>
      <c r="H47" s="595">
        <f>H38/B42</f>
        <v>6.9710979379981275E-2</v>
      </c>
      <c r="I47" s="595"/>
      <c r="J47" s="595">
        <f>J38/B42</f>
        <v>9.9831239186544511E-3</v>
      </c>
      <c r="K47" s="595"/>
      <c r="L47" s="595">
        <f>L38/B42</f>
        <v>2.8612757750233996E-2</v>
      </c>
      <c r="M47" s="595"/>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01-2024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2024-03-08T18:01:23Z</dcterms:modified>
</cp:coreProperties>
</file>