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3. SMA\2024\2. Febrero\Archivos publicar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5" i="1" l="1"/>
  <c r="P195" i="1"/>
  <c r="O195" i="1"/>
  <c r="N195" i="1"/>
  <c r="M195" i="1"/>
  <c r="I195" i="1"/>
  <c r="E195" i="1"/>
  <c r="Q194" i="1" l="1"/>
  <c r="P194" i="1"/>
  <c r="O194" i="1"/>
  <c r="N194" i="1"/>
  <c r="M194" i="1"/>
  <c r="I194" i="1"/>
  <c r="E194" i="1"/>
  <c r="Q193" i="1" l="1"/>
  <c r="P193" i="1"/>
  <c r="O193" i="1"/>
  <c r="N193" i="1"/>
  <c r="M193" i="1"/>
  <c r="I193" i="1"/>
  <c r="E193" i="1"/>
  <c r="Q192" i="1" l="1"/>
  <c r="P192" i="1"/>
  <c r="O192" i="1"/>
  <c r="N192" i="1"/>
  <c r="M192" i="1"/>
  <c r="I192" i="1"/>
  <c r="E192" i="1"/>
  <c r="P191" i="1" l="1"/>
  <c r="O191" i="1"/>
  <c r="N191" i="1"/>
  <c r="M191" i="1"/>
  <c r="I191" i="1"/>
  <c r="E191" i="1"/>
  <c r="Q191" i="1" s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<sst xmlns="http://schemas.openxmlformats.org/spreadsheetml/2006/main" count="260" uniqueCount="239">
  <si>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</si>
  <si>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</si>
  <si>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</si>
  <si>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</si>
  <si>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</si>
  <si>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</si>
  <si>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</si>
  <si>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</si>
  <si>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</si>
  <si>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</si>
  <si>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</si>
  <si>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</si>
  <si>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</si>
  <si>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</si>
  <si>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</si>
  <si>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</si>
  <si>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</si>
  <si>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</si>
  <si>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</si>
  <si>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</si>
  <si>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</si>
  <si>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</si>
  <si>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</si>
  <si>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</si>
  <si>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</si>
  <si>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</si>
  <si>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</si>
  <si>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</si>
  <si>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</si>
  <si>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</si>
  <si>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</si>
  <si>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</si>
  <si>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</si>
  <si>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</si>
  <si>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</si>
  <si>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</si>
  <si>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</si>
  <si>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</si>
  <si>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</si>
  <si>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</si>
  <si>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</si>
  <si>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</si>
  <si>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</si>
  <si>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</si>
  <si>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</si>
  <si>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</si>
  <si>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</si>
  <si>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</si>
  <si>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</si>
  <si>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</si>
  <si>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</si>
  <si>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</si>
  <si>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</si>
  <si>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</si>
  <si>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</si>
  <si>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</si>
  <si>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</si>
  <si>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</si>
  <si>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</si>
  <si>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</si>
  <si>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</si>
  <si>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</si>
  <si>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</si>
  <si>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</si>
  <si>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</si>
  <si>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</si>
  <si>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</si>
  <si>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</si>
  <si>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</si>
  <si>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</si>
  <si>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</si>
  <si>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</si>
  <si>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</si>
  <si>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</si>
  <si>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</si>
  <si>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</si>
  <si>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</si>
  <si>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</si>
  <si>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</si>
  <si>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</si>
  <si>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</si>
  <si>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</si>
  <si>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</si>
  <si>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</si>
  <si>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</si>
  <si>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</si>
  <si>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</si>
  <si>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</si>
  <si>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</si>
  <si>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</si>
  <si>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</si>
  <si>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</si>
  <si>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</si>
  <si>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</si>
  <si>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</si>
  <si>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</si>
  <si>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</si>
  <si>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</si>
  <si>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</si>
  <si>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</si>
  <si>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</si>
  <si>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</si>
  <si>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</si>
  <si>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</si>
  <si>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</si>
  <si>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</si>
  <si>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</si>
  <si>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</si>
  <si>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</si>
  <si>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</si>
  <si>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</si>
  <si>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</si>
  <si>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</si>
  <si>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</si>
  <si>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</si>
  <si>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</si>
  <si>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</si>
  <si>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</si>
  <si>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</si>
  <si>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</si>
  <si>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</si>
  <si>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</si>
  <si>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</si>
  <si>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</si>
  <si>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</si>
  <si>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</si>
  <si>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</si>
  <si>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</si>
  <si>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</si>
  <si>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</si>
  <si>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</si>
  <si>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</si>
  <si>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</si>
  <si>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</si>
  <si>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</si>
  <si>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</si>
  <si>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</si>
  <si>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</si>
  <si>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</si>
  <si>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</si>
  <si>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</si>
  <si>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</si>
  <si>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</si>
  <si>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</si>
  <si>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</si>
  <si>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</si>
  <si>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</si>
  <si>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</si>
  <si>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</si>
  <si>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</si>
  <si>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</si>
  <si>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</si>
  <si>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</si>
  <si>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</si>
  <si>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</si>
  <si>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</si>
  <si>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</si>
  <si>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</si>
  <si>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</si>
  <si>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</si>
  <si>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</si>
  <si>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</si>
  <si>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</si>
  <si>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</si>
  <si>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</si>
  <si>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</si>
  <si>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</si>
  <si>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</si>
  <si>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</si>
  <si>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</si>
  <si>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</si>
  <si>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</si>
  <si>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</si>
  <si>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</si>
  <si>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</si>
  <si>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</si>
  <si>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</si>
  <si>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</si>
  <si>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</si>
  <si>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</si>
  <si>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</si>
  <si>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</si>
  <si>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</si>
  <si>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</si>
  <si>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</si>
  <si>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</si>
  <si>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</si>
  <si>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</si>
  <si>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</si>
  <si>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</si>
  <si>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</si>
  <si>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</si>
  <si>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</si>
  <si>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</si>
  <si>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</si>
  <si>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</si>
  <si>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</si>
  <si>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</si>
  <si>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</si>
  <si>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</si>
  <si>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</si>
  <si>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</si>
  <si>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</si>
  <si>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</si>
  <si>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</si>
  <si>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</si>
  <si>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</si>
  <si>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</si>
  <si>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</si>
  <si>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</si>
  <si>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</si>
  <si>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</si>
  <si>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</si>
  <si>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</si>
  <si>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</si>
  <si>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</si>
  <si>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</si>
  <si>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</si>
  <si>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</si>
  <si>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</si>
  <si>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</si>
  <si>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</si>
  <si>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</si>
  <si>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</si>
  <si>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</si>
  <si>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</si>
  <si>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</si>
  <si>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</si>
  <si>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</si>
  <si>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</si>
  <si>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</si>
  <si>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</si>
  <si>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Oct 2023</t>
  </si>
  <si>
    <t>Nov 2023</t>
  </si>
  <si>
    <t>Dic 2023</t>
  </si>
  <si>
    <t>Ene 2024</t>
  </si>
  <si>
    <t>Fecha de publicación: Marzo 2024</t>
  </si>
  <si>
    <t>Fecha de corte: Febrero 2024</t>
  </si>
  <si>
    <t>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</si>
</sst>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43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5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5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9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49" fontId="9" fillId="0" borderId="3" xfId="2" applyNumberFormat="1" applyFont="1" applyFill="1" applyBorder="1" applyAlignment="1">
      <alignment horizontal="center"/>
    </xf>
    <xf numFmtId="3" fontId="83" fillId="4" borderId="45" xfId="0" applyNumberFormat="1" applyFont="1" applyFill="1" applyBorder="1" applyAlignment="1">
      <alignment horizontal="center" vertical="center"/>
    </xf>
    <xf numFmtId="3" fontId="10" fillId="6" borderId="28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/>
    </xf>
    <xf numFmtId="3" fontId="83" fillId="4" borderId="14" xfId="0" applyNumberFormat="1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modalidad'!$A$193,'Lineas por modalidad'!$A$194,'Lineas por modalidad'!$A$195)</c:f>
              <c:strCache>
                <c:ptCount val="2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  <c:pt idx="27">
                  <c:v>Ene 2024</c:v>
                </c:pt>
                <c:pt idx="28">
                  <c:v>Feb 2024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modalidad'!$N$190,'Lineas por modalidad'!$N$191,'Lineas por modalidad'!$N$192,'Lineas por modalidad'!$N$193,'Lineas por modalidad'!$N$194,'Lineas por modalidad'!$N$195)</c:f>
              <c:numCache>
                <c:formatCode>#,##0</c:formatCode>
                <c:ptCount val="29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  <c:pt idx="24">
                  <c:v>14279689</c:v>
                </c:pt>
                <c:pt idx="25">
                  <c:v>14297382</c:v>
                </c:pt>
                <c:pt idx="26">
                  <c:v>14330010</c:v>
                </c:pt>
                <c:pt idx="27">
                  <c:v>14292675</c:v>
                </c:pt>
                <c:pt idx="28">
                  <c:v>14318625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modalidad'!$A$193,'Lineas por modalidad'!$A$194,'Lineas por modalidad'!$A$195)</c:f>
              <c:strCache>
                <c:ptCount val="2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  <c:pt idx="27">
                  <c:v>Ene 2024</c:v>
                </c:pt>
                <c:pt idx="28">
                  <c:v>Feb 2024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modalidad'!$O$190,'Lineas por modalidad'!$O$191,'Lineas por modalidad'!$O$192,'Lineas por modalidad'!$O$193,'Lineas por modalidad'!$O$194,'Lineas por modalidad'!$O$195)</c:f>
              <c:numCache>
                <c:formatCode>#,##0</c:formatCode>
                <c:ptCount val="29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  <c:pt idx="24">
                  <c:v>3814135</c:v>
                </c:pt>
                <c:pt idx="25">
                  <c:v>3822228</c:v>
                </c:pt>
                <c:pt idx="26">
                  <c:v>3829924</c:v>
                </c:pt>
                <c:pt idx="27">
                  <c:v>3831687</c:v>
                </c:pt>
                <c:pt idx="28">
                  <c:v>3825224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394300000"/>
        <c:axId val="-394297824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modalidad'!$A$185,'Lineas por modalidad'!$A$192,'Lineas por modalidad'!$A$193,'Lineas por modalidad'!$A$194,'Lineas por modalidad'!$A$195)</c:f>
              <c:strCache>
                <c:ptCount val="3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  <c:pt idx="27">
                  <c:v>Nov 2023</c:v>
                </c:pt>
                <c:pt idx="28">
                  <c:v>Dic 2023</c:v>
                </c:pt>
                <c:pt idx="29">
                  <c:v>Ene 2024</c:v>
                </c:pt>
                <c:pt idx="30">
                  <c:v>Feb 2024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modalidad'!$P$190,'Lineas por modalidad'!$P$191,'Lineas por modalidad'!$P$192,'Lineas por modalidad'!$P$193,'Lineas por modalidad'!$P$194,'Lineas por modalidad'!$P$195)</c:f>
              <c:numCache>
                <c:formatCode>#,##0</c:formatCode>
                <c:ptCount val="29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  <c:pt idx="24">
                  <c:v>5945</c:v>
                </c:pt>
                <c:pt idx="25">
                  <c:v>5878</c:v>
                </c:pt>
                <c:pt idx="26">
                  <c:v>5678</c:v>
                </c:pt>
                <c:pt idx="27">
                  <c:v>5267</c:v>
                </c:pt>
                <c:pt idx="28">
                  <c:v>5266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37039232"/>
        <c:axId val="-394298912"/>
      </c:lineChart>
      <c:catAx>
        <c:axId val="-3943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94297824"/>
        <c:crosses val="autoZero"/>
        <c:auto val="1"/>
        <c:lblAlgn val="ctr"/>
        <c:lblOffset val="100"/>
        <c:noMultiLvlLbl val="0"/>
      </c:catAx>
      <c:valAx>
        <c:axId val="-39429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94300000"/>
        <c:crosses val="autoZero"/>
        <c:crossBetween val="between"/>
      </c:valAx>
      <c:valAx>
        <c:axId val="-394298912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7039232"/>
        <c:crosses val="max"/>
        <c:crossBetween val="between"/>
      </c:valAx>
      <c:catAx>
        <c:axId val="-137039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94298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276226</xdr:colOff>
      <xdr:row>1</xdr:row>
      <xdr:rowOff>123826</xdr:rowOff>
    </xdr:from>
    <xdr:to>
      <xdr:col>16</xdr:col>
      <xdr:colOff>542926</xdr:colOff>
      <xdr:row>3</xdr:row>
      <xdr:rowOff>151891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6" y="381001"/>
          <a:ext cx="1790700" cy="532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466725</xdr:colOff>
      <xdr:row>1</xdr:row>
      <xdr:rowOff>133350</xdr:rowOff>
    </xdr:from>
    <xdr:to>
      <xdr:col>13</xdr:col>
      <xdr:colOff>733425</xdr:colOff>
      <xdr:row>3</xdr:row>
      <xdr:rowOff>170940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381000"/>
          <a:ext cx="1790700" cy="532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202"/>
      <c r="C3" s="202"/>
      <c r="D3" s="202"/>
      <c r="E3" s="202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236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237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203"/>
      <c r="B9" s="204"/>
      <c r="C9" s="204"/>
      <c r="D9" s="204"/>
      <c r="E9" s="204"/>
      <c r="F9" s="204"/>
      <c r="G9" s="204"/>
      <c r="H9" s="204"/>
      <c r="I9" s="204"/>
      <c r="J9" s="205"/>
    </row>
    <row r="10" spans="1:10" ht="20.100000000000001" customHeight="1" thickBot="1">
      <c r="A10" s="79"/>
      <c r="B10" s="206" t="s">
        <v>96</v>
      </c>
      <c r="C10" s="206"/>
      <c r="D10" s="206"/>
      <c r="E10" s="206" t="s">
        <v>97</v>
      </c>
      <c r="F10" s="206"/>
      <c r="G10" s="206"/>
      <c r="H10" s="206"/>
      <c r="I10" s="206"/>
      <c r="J10" s="207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201" t="s">
        <v>106</v>
      </c>
      <c r="C12" s="201"/>
      <c r="D12" s="26"/>
      <c r="E12" s="199" t="s">
        <v>102</v>
      </c>
      <c r="F12" s="199"/>
      <c r="G12" s="199"/>
      <c r="H12" s="199"/>
      <c r="I12" s="199"/>
      <c r="J12" s="200"/>
    </row>
    <row r="13" spans="1:10">
      <c r="A13" s="41"/>
      <c r="B13" s="26"/>
      <c r="C13" s="26"/>
      <c r="D13" s="26"/>
      <c r="E13" s="199"/>
      <c r="F13" s="199"/>
      <c r="G13" s="199"/>
      <c r="H13" s="199"/>
      <c r="I13" s="199"/>
      <c r="J13" s="200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201" t="s">
        <v>105</v>
      </c>
      <c r="C15" s="201"/>
      <c r="D15" s="26"/>
      <c r="E15" s="199" t="s">
        <v>103</v>
      </c>
      <c r="F15" s="199"/>
      <c r="G15" s="199"/>
      <c r="H15" s="199"/>
      <c r="I15" s="199"/>
      <c r="J15" s="200"/>
    </row>
    <row r="16" spans="1:10" ht="14.25" customHeight="1">
      <c r="A16" s="41"/>
      <c r="B16" s="27"/>
      <c r="C16" s="26"/>
      <c r="D16" s="26"/>
      <c r="E16" s="199"/>
      <c r="F16" s="199"/>
      <c r="G16" s="199"/>
      <c r="H16" s="199"/>
      <c r="I16" s="199"/>
      <c r="J16" s="200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showGridLines="0" zoomScaleNormal="100" workbookViewId="0">
      <pane xSplit="1" ySplit="12" topLeftCell="B179" activePane="bottomRight" state="frozen"/>
      <selection pane="topRight" activeCell="B1" sqref="B1"/>
      <selection pane="bottomLeft" activeCell="A13" sqref="A13"/>
      <selection pane="bottomRight" activeCell="Q195" sqref="Q195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22"/>
      <c r="C3" s="222"/>
      <c r="D3" s="222"/>
      <c r="E3" s="22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23" t="str">
        <f>Indice!B7</f>
        <v>Fecha de publicación: Marzo 2024</v>
      </c>
      <c r="C7" s="223"/>
      <c r="D7" s="223"/>
      <c r="E7" s="223"/>
      <c r="F7" s="223"/>
      <c r="G7" s="50"/>
      <c r="H7" s="50"/>
      <c r="I7" s="50"/>
      <c r="J7" s="52"/>
      <c r="K7" s="50"/>
      <c r="L7" s="50"/>
      <c r="M7" s="50"/>
      <c r="N7" s="224" t="s">
        <v>90</v>
      </c>
      <c r="O7" s="224"/>
      <c r="P7" s="50"/>
      <c r="Q7" s="51"/>
    </row>
    <row r="8" spans="1:21" ht="21" customHeight="1" thickBot="1">
      <c r="A8" s="65"/>
      <c r="B8" s="82" t="str">
        <f>Indice!B8</f>
        <v>Fecha de corte: Febrero 2024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0" t="s">
        <v>0</v>
      </c>
      <c r="B11" s="214" t="s">
        <v>1</v>
      </c>
      <c r="C11" s="215"/>
      <c r="D11" s="216"/>
      <c r="E11" s="69" t="s">
        <v>3</v>
      </c>
      <c r="F11" s="214" t="s">
        <v>2</v>
      </c>
      <c r="G11" s="215"/>
      <c r="H11" s="216"/>
      <c r="I11" s="69" t="s">
        <v>3</v>
      </c>
      <c r="J11" s="214" t="s">
        <v>109</v>
      </c>
      <c r="K11" s="215"/>
      <c r="L11" s="216"/>
      <c r="M11" s="69" t="s">
        <v>3</v>
      </c>
      <c r="N11" s="69" t="s">
        <v>3</v>
      </c>
      <c r="O11" s="69" t="s">
        <v>3</v>
      </c>
      <c r="P11" s="69" t="s">
        <v>3</v>
      </c>
      <c r="Q11" s="210" t="s">
        <v>3</v>
      </c>
    </row>
    <row r="12" spans="1:21" ht="16.5" customHeight="1" thickBot="1">
      <c r="A12" s="21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1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78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79">
        <v>2702782</v>
      </c>
      <c r="K181" s="180">
        <v>305311</v>
      </c>
      <c r="L181" s="181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78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79">
        <v>2719850</v>
      </c>
      <c r="K182" s="180">
        <v>304598</v>
      </c>
      <c r="L182" s="181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78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79">
        <v>2738892</v>
      </c>
      <c r="K183" s="180">
        <v>306139</v>
      </c>
      <c r="L183" s="181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78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79">
        <v>2759044</v>
      </c>
      <c r="K184" s="180">
        <v>307761</v>
      </c>
      <c r="L184" s="181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78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79">
        <v>2778005</v>
      </c>
      <c r="K185" s="180">
        <v>307600</v>
      </c>
      <c r="L185" s="181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78">
        <v>7014972</v>
      </c>
      <c r="C186" s="140">
        <v>2244511</v>
      </c>
      <c r="D186" s="162">
        <v>16</v>
      </c>
      <c r="E186" s="169">
        <f t="shared" ref="E186:E195" si="377"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8">SUM(F186:H186)</f>
        <v>5433930</v>
      </c>
      <c r="J186" s="179">
        <v>2796097</v>
      </c>
      <c r="K186" s="180">
        <v>308505</v>
      </c>
      <c r="L186" s="181">
        <v>3803</v>
      </c>
      <c r="M186" s="176">
        <f t="shared" ref="M186:M187" si="379">SUM(J186:L186)</f>
        <v>3108405</v>
      </c>
      <c r="N186" s="145">
        <f t="shared" ref="N186" si="380">SUM(B186,F186,J186)</f>
        <v>14014722</v>
      </c>
      <c r="O186" s="145">
        <f t="shared" ref="O186" si="381">SUM(C186,G186,K186)</f>
        <v>3780848</v>
      </c>
      <c r="P186" s="145">
        <f t="shared" ref="P186" si="382">SUM(D186,H186,L186)</f>
        <v>6264</v>
      </c>
      <c r="Q186" s="146">
        <f t="shared" ref="Q186" si="383">SUM(E186,I186,M186)</f>
        <v>17801834</v>
      </c>
    </row>
    <row r="187" spans="1:17" s="137" customFormat="1" ht="15.75" customHeight="1">
      <c r="A187" s="90" t="s">
        <v>228</v>
      </c>
      <c r="B187" s="178">
        <v>7038609</v>
      </c>
      <c r="C187" s="140">
        <v>2251608</v>
      </c>
      <c r="D187" s="162">
        <v>14</v>
      </c>
      <c r="E187" s="169">
        <f t="shared" si="377"/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8"/>
        <v>5458654.9999999963</v>
      </c>
      <c r="J187" s="179">
        <v>2809900</v>
      </c>
      <c r="K187" s="180">
        <v>310202</v>
      </c>
      <c r="L187" s="181">
        <v>3803</v>
      </c>
      <c r="M187" s="176">
        <f t="shared" si="379"/>
        <v>3123905</v>
      </c>
      <c r="N187" s="145">
        <f t="shared" ref="N187" si="384">SUM(B187,F187,J187)</f>
        <v>14075352.999999996</v>
      </c>
      <c r="O187" s="145">
        <f t="shared" ref="O187" si="385">SUM(C187,G187,K187)</f>
        <v>3791176</v>
      </c>
      <c r="P187" s="145">
        <f t="shared" ref="P187" si="386">SUM(D187,H187,L187)</f>
        <v>6262</v>
      </c>
      <c r="Q187" s="146">
        <f t="shared" ref="Q187" si="387">SUM(E187,I187,M187)</f>
        <v>17872790.999999996</v>
      </c>
    </row>
    <row r="188" spans="1:17" s="137" customFormat="1" ht="15.75" customHeight="1">
      <c r="A188" s="90" t="s">
        <v>229</v>
      </c>
      <c r="B188" s="178">
        <v>7052628</v>
      </c>
      <c r="C188" s="140">
        <v>2257708</v>
      </c>
      <c r="D188" s="162">
        <v>14</v>
      </c>
      <c r="E188" s="169">
        <f t="shared" si="377"/>
        <v>9310350</v>
      </c>
      <c r="F188" s="144">
        <v>4267626.9999999981</v>
      </c>
      <c r="G188" s="142">
        <v>1229238</v>
      </c>
      <c r="H188" s="141">
        <v>2367</v>
      </c>
      <c r="I188" s="143">
        <f t="shared" ref="I188:I195" si="388">SUM(F188:H188)</f>
        <v>5499231.9999999981</v>
      </c>
      <c r="J188" s="179">
        <v>2827657</v>
      </c>
      <c r="K188" s="180">
        <v>312611</v>
      </c>
      <c r="L188" s="181">
        <v>3799</v>
      </c>
      <c r="M188" s="176">
        <f t="shared" ref="M188:M195" si="389">SUM(J188:L188)</f>
        <v>3144067</v>
      </c>
      <c r="N188" s="145">
        <f t="shared" ref="N188" si="390">SUM(B188,F188,J188)</f>
        <v>14147911.999999998</v>
      </c>
      <c r="O188" s="145">
        <f t="shared" ref="O188" si="391">SUM(C188,G188,K188)</f>
        <v>3799557</v>
      </c>
      <c r="P188" s="145">
        <f t="shared" ref="P188" si="392">SUM(D188,H188,L188)</f>
        <v>6180</v>
      </c>
      <c r="Q188" s="146">
        <f t="shared" ref="Q188" si="393">SUM(E188,I188,M188)</f>
        <v>17953649</v>
      </c>
    </row>
    <row r="189" spans="1:17" s="137" customFormat="1" ht="15.75" customHeight="1">
      <c r="A189" s="90" t="s">
        <v>230</v>
      </c>
      <c r="B189" s="178">
        <v>7085231</v>
      </c>
      <c r="C189" s="140">
        <v>2264285</v>
      </c>
      <c r="D189" s="162">
        <v>14</v>
      </c>
      <c r="E189" s="169">
        <f t="shared" si="377"/>
        <v>9349530</v>
      </c>
      <c r="F189" s="144">
        <v>4299231</v>
      </c>
      <c r="G189" s="142">
        <v>1229082</v>
      </c>
      <c r="H189" s="141">
        <v>2138</v>
      </c>
      <c r="I189" s="143">
        <f t="shared" si="388"/>
        <v>5530451</v>
      </c>
      <c r="J189" s="179">
        <v>2847149</v>
      </c>
      <c r="K189" s="180">
        <v>313667</v>
      </c>
      <c r="L189" s="181">
        <v>3798</v>
      </c>
      <c r="M189" s="176">
        <f t="shared" si="389"/>
        <v>3164614</v>
      </c>
      <c r="N189" s="145">
        <f t="shared" ref="N189:Q190" si="394">SUM(B189,F189,J189)</f>
        <v>14231611</v>
      </c>
      <c r="O189" s="145">
        <f t="shared" si="394"/>
        <v>3807034</v>
      </c>
      <c r="P189" s="145">
        <f t="shared" si="394"/>
        <v>5950</v>
      </c>
      <c r="Q189" s="146">
        <f t="shared" si="394"/>
        <v>18044595</v>
      </c>
    </row>
    <row r="190" spans="1:17" s="137" customFormat="1" ht="15.75" customHeight="1">
      <c r="A190" s="90" t="s">
        <v>231</v>
      </c>
      <c r="B190" s="178">
        <v>7093395</v>
      </c>
      <c r="C190" s="140">
        <v>2267598</v>
      </c>
      <c r="D190" s="162">
        <v>14</v>
      </c>
      <c r="E190" s="169">
        <f t="shared" si="377"/>
        <v>9361007</v>
      </c>
      <c r="F190" s="144">
        <v>4306936</v>
      </c>
      <c r="G190" s="142">
        <v>1227558</v>
      </c>
      <c r="H190" s="141">
        <v>2135</v>
      </c>
      <c r="I190" s="143">
        <f t="shared" si="388"/>
        <v>5536629</v>
      </c>
      <c r="J190" s="179">
        <v>2865376</v>
      </c>
      <c r="K190" s="180">
        <v>315490</v>
      </c>
      <c r="L190" s="181">
        <v>3797</v>
      </c>
      <c r="M190" s="176">
        <f t="shared" si="389"/>
        <v>3184663</v>
      </c>
      <c r="N190" s="145">
        <f t="shared" si="394"/>
        <v>14265707</v>
      </c>
      <c r="O190" s="145">
        <f t="shared" si="394"/>
        <v>3810646</v>
      </c>
      <c r="P190" s="145">
        <f t="shared" si="394"/>
        <v>5946</v>
      </c>
      <c r="Q190" s="146">
        <f t="shared" si="394"/>
        <v>18082299</v>
      </c>
    </row>
    <row r="191" spans="1:17" s="137" customFormat="1" ht="15.75" customHeight="1">
      <c r="A191" s="90" t="s">
        <v>232</v>
      </c>
      <c r="B191" s="178">
        <v>7106529</v>
      </c>
      <c r="C191" s="140">
        <v>2271820</v>
      </c>
      <c r="D191" s="162">
        <v>14</v>
      </c>
      <c r="E191" s="169">
        <f t="shared" si="377"/>
        <v>9378363</v>
      </c>
      <c r="F191" s="144">
        <v>4290238</v>
      </c>
      <c r="G191" s="142">
        <v>1226259</v>
      </c>
      <c r="H191" s="141">
        <v>2135</v>
      </c>
      <c r="I191" s="143">
        <f t="shared" si="388"/>
        <v>5518632</v>
      </c>
      <c r="J191" s="179">
        <v>2882922</v>
      </c>
      <c r="K191" s="180">
        <v>316056</v>
      </c>
      <c r="L191" s="181">
        <v>3796</v>
      </c>
      <c r="M191" s="176">
        <f t="shared" si="389"/>
        <v>3202774</v>
      </c>
      <c r="N191" s="145">
        <f t="shared" ref="N191:P195" si="395">SUM(B191,F191,J191)</f>
        <v>14279689</v>
      </c>
      <c r="O191" s="145">
        <f t="shared" si="395"/>
        <v>3814135</v>
      </c>
      <c r="P191" s="145">
        <f t="shared" si="395"/>
        <v>5945</v>
      </c>
      <c r="Q191" s="146">
        <f t="shared" ref="Q191:Q195" si="396">SUM(E191,I191,M191)</f>
        <v>18099769</v>
      </c>
    </row>
    <row r="192" spans="1:17" s="137" customFormat="1" ht="15.75" customHeight="1">
      <c r="A192" s="90" t="s">
        <v>233</v>
      </c>
      <c r="B192" s="178">
        <v>7123215</v>
      </c>
      <c r="C192" s="140">
        <v>2276547</v>
      </c>
      <c r="D192" s="162">
        <v>14</v>
      </c>
      <c r="E192" s="169">
        <f t="shared" si="377"/>
        <v>9399776</v>
      </c>
      <c r="F192" s="144">
        <v>4271168</v>
      </c>
      <c r="G192" s="142">
        <v>1226896</v>
      </c>
      <c r="H192" s="141">
        <v>2135</v>
      </c>
      <c r="I192" s="143">
        <f t="shared" si="388"/>
        <v>5500199</v>
      </c>
      <c r="J192" s="179">
        <v>2902999</v>
      </c>
      <c r="K192" s="180">
        <v>318785</v>
      </c>
      <c r="L192" s="181">
        <v>3729</v>
      </c>
      <c r="M192" s="176">
        <f t="shared" si="389"/>
        <v>3225513</v>
      </c>
      <c r="N192" s="145">
        <f t="shared" si="395"/>
        <v>14297382</v>
      </c>
      <c r="O192" s="145">
        <f t="shared" si="395"/>
        <v>3822228</v>
      </c>
      <c r="P192" s="145">
        <f t="shared" si="395"/>
        <v>5878</v>
      </c>
      <c r="Q192" s="146">
        <f t="shared" si="396"/>
        <v>18125488</v>
      </c>
    </row>
    <row r="193" spans="1:17" s="137" customFormat="1" ht="15.75" customHeight="1">
      <c r="A193" s="191" t="s">
        <v>234</v>
      </c>
      <c r="B193" s="182">
        <v>7143525</v>
      </c>
      <c r="C193" s="183">
        <v>2282175</v>
      </c>
      <c r="D193" s="184">
        <v>14</v>
      </c>
      <c r="E193" s="168">
        <f t="shared" si="377"/>
        <v>9425714</v>
      </c>
      <c r="F193" s="185">
        <v>4262348</v>
      </c>
      <c r="G193" s="186">
        <v>1225378</v>
      </c>
      <c r="H193" s="187">
        <v>1850</v>
      </c>
      <c r="I193" s="133">
        <f t="shared" si="388"/>
        <v>5489576</v>
      </c>
      <c r="J193" s="188">
        <v>2924137</v>
      </c>
      <c r="K193" s="189">
        <v>322371</v>
      </c>
      <c r="L193" s="190">
        <v>3814</v>
      </c>
      <c r="M193" s="192">
        <f t="shared" si="389"/>
        <v>3250322</v>
      </c>
      <c r="N193" s="193">
        <f>SUM(B193,F193,J193)</f>
        <v>14330010</v>
      </c>
      <c r="O193" s="193">
        <f t="shared" si="395"/>
        <v>3829924</v>
      </c>
      <c r="P193" s="193">
        <f t="shared" si="395"/>
        <v>5678</v>
      </c>
      <c r="Q193" s="136">
        <f t="shared" si="396"/>
        <v>18165612</v>
      </c>
    </row>
    <row r="194" spans="1:17" s="137" customFormat="1" ht="15.75" customHeight="1">
      <c r="A194" s="195" t="s">
        <v>235</v>
      </c>
      <c r="B194" s="140">
        <v>7151922</v>
      </c>
      <c r="C194" s="140">
        <v>2283243</v>
      </c>
      <c r="D194" s="141">
        <v>14</v>
      </c>
      <c r="E194" s="168">
        <f t="shared" si="377"/>
        <v>9435179</v>
      </c>
      <c r="F194" s="142">
        <v>4199270</v>
      </c>
      <c r="G194" s="142">
        <v>1226063.9999999998</v>
      </c>
      <c r="H194" s="141">
        <v>1458</v>
      </c>
      <c r="I194" s="133">
        <f t="shared" si="388"/>
        <v>5426792</v>
      </c>
      <c r="J194" s="180">
        <v>2941483</v>
      </c>
      <c r="K194" s="180">
        <v>322380</v>
      </c>
      <c r="L194" s="181">
        <v>3795</v>
      </c>
      <c r="M194" s="196">
        <f t="shared" si="389"/>
        <v>3267658</v>
      </c>
      <c r="N194" s="197">
        <f>SUM(B194,F194,J194)</f>
        <v>14292675</v>
      </c>
      <c r="O194" s="197">
        <f t="shared" si="395"/>
        <v>3831687</v>
      </c>
      <c r="P194" s="197">
        <f>SUM(D194,H194,L194)</f>
        <v>5267</v>
      </c>
      <c r="Q194" s="198">
        <f t="shared" si="396"/>
        <v>18129629</v>
      </c>
    </row>
    <row r="195" spans="1:17" s="137" customFormat="1" ht="15.75" customHeight="1">
      <c r="A195" s="195" t="s">
        <v>238</v>
      </c>
      <c r="B195" s="140">
        <v>7165667</v>
      </c>
      <c r="C195" s="140">
        <v>2278343</v>
      </c>
      <c r="D195" s="141">
        <v>14</v>
      </c>
      <c r="E195" s="168">
        <f t="shared" si="377"/>
        <v>9444024</v>
      </c>
      <c r="F195" s="142">
        <v>4191999</v>
      </c>
      <c r="G195" s="142">
        <v>1223165.9999999998</v>
      </c>
      <c r="H195" s="141">
        <v>1458</v>
      </c>
      <c r="I195" s="133">
        <f t="shared" si="388"/>
        <v>5416623</v>
      </c>
      <c r="J195" s="180">
        <v>2960959</v>
      </c>
      <c r="K195" s="180">
        <v>323715</v>
      </c>
      <c r="L195" s="181">
        <v>3794</v>
      </c>
      <c r="M195" s="196">
        <f t="shared" si="389"/>
        <v>3288468</v>
      </c>
      <c r="N195" s="197">
        <f>SUM(B195,F195,J195)</f>
        <v>14318625</v>
      </c>
      <c r="O195" s="197">
        <f t="shared" si="395"/>
        <v>3825224</v>
      </c>
      <c r="P195" s="197">
        <f>SUM(D195,H195,L195)</f>
        <v>5266</v>
      </c>
      <c r="Q195" s="198">
        <f t="shared" si="396"/>
        <v>18149115</v>
      </c>
    </row>
    <row r="196" spans="1:17" ht="29.25" customHeight="1" thickBot="1">
      <c r="A196" s="194" t="s">
        <v>101</v>
      </c>
      <c r="B196" s="225" t="s">
        <v>183</v>
      </c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7"/>
    </row>
    <row r="197" spans="1:17" ht="29.25" customHeight="1">
      <c r="A197" s="138" t="s">
        <v>116</v>
      </c>
      <c r="B197" s="212" t="s">
        <v>113</v>
      </c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3"/>
    </row>
    <row r="198" spans="1:17" ht="27" customHeight="1">
      <c r="A198" s="138" t="s">
        <v>132</v>
      </c>
      <c r="B198" s="220" t="s">
        <v>117</v>
      </c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</row>
    <row r="199" spans="1:17">
      <c r="A199" s="138" t="s">
        <v>138</v>
      </c>
      <c r="B199" s="220" t="s">
        <v>134</v>
      </c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</row>
    <row r="200" spans="1:17">
      <c r="A200" s="138" t="s">
        <v>141</v>
      </c>
      <c r="B200" s="220" t="s">
        <v>140</v>
      </c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</row>
    <row r="201" spans="1:17" ht="12.75" customHeight="1">
      <c r="A201" s="138" t="s">
        <v>150</v>
      </c>
      <c r="B201" s="220" t="s">
        <v>142</v>
      </c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</row>
    <row r="202" spans="1:17" ht="12.75" customHeight="1">
      <c r="A202" s="138" t="s">
        <v>154</v>
      </c>
      <c r="B202" s="220" t="s">
        <v>149</v>
      </c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</row>
    <row r="203" spans="1:17" ht="12.75" customHeight="1">
      <c r="A203" s="138" t="s">
        <v>161</v>
      </c>
      <c r="B203" s="220" t="s">
        <v>155</v>
      </c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</row>
    <row r="204" spans="1:17" ht="12.75" customHeight="1">
      <c r="A204" s="138" t="s">
        <v>184</v>
      </c>
      <c r="B204" s="220" t="s">
        <v>162</v>
      </c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</row>
    <row r="205" spans="1:17">
      <c r="A205" s="156" t="s">
        <v>194</v>
      </c>
      <c r="B205" s="217" t="s">
        <v>193</v>
      </c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9"/>
    </row>
    <row r="206" spans="1:17">
      <c r="A206" s="156" t="s">
        <v>194</v>
      </c>
      <c r="B206" s="217" t="s">
        <v>197</v>
      </c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9"/>
    </row>
    <row r="207" spans="1:17">
      <c r="A207" s="209" t="s">
        <v>199</v>
      </c>
      <c r="B207" s="208" t="s">
        <v>200</v>
      </c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</row>
    <row r="208" spans="1:17">
      <c r="A208" s="209"/>
      <c r="B208" s="208" t="s">
        <v>201</v>
      </c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</row>
    <row r="209" spans="1:17" ht="25.5" customHeight="1">
      <c r="A209" s="209"/>
      <c r="B209" s="221" t="s">
        <v>202</v>
      </c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</row>
    <row r="210" spans="1:17" ht="12.75" hidden="1" customHeight="1">
      <c r="A210" s="171"/>
      <c r="B210" s="221"/>
      <c r="C210" s="22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</row>
    <row r="211" spans="1:17">
      <c r="A211" s="156" t="s">
        <v>203</v>
      </c>
      <c r="B211" s="208" t="s">
        <v>204</v>
      </c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</row>
    <row r="212" spans="1:17">
      <c r="A212" s="177" t="s">
        <v>207</v>
      </c>
      <c r="B212" s="208" t="s">
        <v>208</v>
      </c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</row>
  </sheetData>
  <mergeCells count="25">
    <mergeCell ref="B3:E3"/>
    <mergeCell ref="B7:F7"/>
    <mergeCell ref="N7:O7"/>
    <mergeCell ref="B202:Q202"/>
    <mergeCell ref="B201:Q201"/>
    <mergeCell ref="B200:Q200"/>
    <mergeCell ref="B199:Q199"/>
    <mergeCell ref="B198:Q198"/>
    <mergeCell ref="B196:Q196"/>
    <mergeCell ref="B212:Q212"/>
    <mergeCell ref="A207:A209"/>
    <mergeCell ref="B208:Q208"/>
    <mergeCell ref="A11:A12"/>
    <mergeCell ref="B197:Q197"/>
    <mergeCell ref="Q11:Q12"/>
    <mergeCell ref="J11:L11"/>
    <mergeCell ref="F11:H11"/>
    <mergeCell ref="B11:D11"/>
    <mergeCell ref="B207:Q207"/>
    <mergeCell ref="B206:Q206"/>
    <mergeCell ref="B205:Q205"/>
    <mergeCell ref="B204:Q204"/>
    <mergeCell ref="B203:Q203"/>
    <mergeCell ref="B211:Q211"/>
    <mergeCell ref="B209:Q210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22"/>
      <c r="C3" s="222"/>
      <c r="D3" s="222"/>
      <c r="E3" s="222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Marzo 2024</v>
      </c>
      <c r="C7" s="88"/>
      <c r="D7" s="88"/>
      <c r="E7" s="88"/>
      <c r="F7" s="88"/>
      <c r="G7" s="50"/>
      <c r="H7" s="50"/>
      <c r="I7" s="50"/>
      <c r="J7" s="228" t="s">
        <v>90</v>
      </c>
      <c r="K7" s="228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Febrero 2024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2024-04-01T21:41:52Z</dcterms:modified>
</cp:coreProperties>
</file>