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5. Mayo\"/>
    </mc:Choice>
  </mc:AlternateContent>
  <bookViews>
    <workbookView xWindow="0" yWindow="0" windowWidth="19200" windowHeight="7185" tabRatio="840"/>
  </bookViews>
  <sheets>
    <sheet name="Indice" sheetId="3" r:id="rId1"/>
    <sheet name="Requerimientos Mayo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4" l="1"/>
  <c r="D157" i="4"/>
  <c r="D156" i="4"/>
  <c r="D155" i="4"/>
  <c r="D153" i="4"/>
  <c r="D152" i="4"/>
  <c r="D149" i="4"/>
  <c r="D148" i="4"/>
  <c r="D147" i="4"/>
  <c r="D145" i="4"/>
  <c r="D144" i="4"/>
  <c r="D143" i="4"/>
  <c r="D142" i="4"/>
  <c r="D141" i="4"/>
  <c r="D140" i="4"/>
  <c r="D139" i="4"/>
  <c r="D137" i="4"/>
  <c r="C159" i="4"/>
  <c r="D159" i="4" s="1"/>
  <c r="C126" i="4"/>
  <c r="F126" i="4"/>
  <c r="C109" i="4"/>
  <c r="C89" i="4"/>
  <c r="F109" i="4" l="1"/>
  <c r="Z18" i="5" l="1"/>
  <c r="Z17" i="5"/>
  <c r="Z16" i="5"/>
  <c r="Z15" i="5"/>
  <c r="Z14" i="5"/>
  <c r="Z13" i="5"/>
  <c r="Y18" i="5"/>
  <c r="Y17" i="5"/>
  <c r="Y16" i="5"/>
  <c r="Y15" i="5"/>
  <c r="Y14" i="5"/>
  <c r="Y13" i="5"/>
  <c r="W18" i="5"/>
  <c r="W17" i="5"/>
  <c r="W16" i="5"/>
  <c r="W15" i="5"/>
  <c r="W14" i="5"/>
  <c r="W13" i="5"/>
  <c r="U18" i="5"/>
  <c r="U17" i="5"/>
  <c r="U16" i="5"/>
  <c r="U15" i="5"/>
  <c r="U14" i="5"/>
  <c r="B19" i="5"/>
  <c r="C98" i="4"/>
  <c r="G53" i="4" l="1"/>
  <c r="H52" i="4" s="1"/>
  <c r="Z58" i="5" l="1"/>
  <c r="Y59" i="5"/>
  <c r="X59" i="5"/>
  <c r="W59" i="5" l="1"/>
  <c r="V59" i="5"/>
  <c r="T59" i="5" l="1"/>
  <c r="P59" i="5" l="1"/>
  <c r="Q56" i="5" s="1"/>
  <c r="Q55" i="5" l="1"/>
  <c r="Q59" i="5" s="1"/>
  <c r="Q58" i="5"/>
  <c r="Q57" i="5"/>
  <c r="R59" i="5"/>
  <c r="S56" i="5" s="1"/>
  <c r="S55" i="5" l="1"/>
  <c r="S59" i="5" s="1"/>
  <c r="S58" i="5"/>
  <c r="S57" i="5"/>
  <c r="N59" i="5"/>
  <c r="O56" i="5" s="1"/>
  <c r="O55" i="5" l="1"/>
  <c r="O58" i="5"/>
  <c r="O57" i="5"/>
  <c r="L59" i="5"/>
  <c r="M56" i="5" s="1"/>
  <c r="M55" i="5" l="1"/>
  <c r="M58" i="5"/>
  <c r="M57" i="5"/>
  <c r="F109" i="5"/>
  <c r="J59" i="5"/>
  <c r="K56" i="5" s="1"/>
  <c r="K55" i="5" l="1"/>
  <c r="K59" i="5" s="1"/>
  <c r="K58" i="5"/>
  <c r="K57" i="5"/>
  <c r="H59" i="5"/>
  <c r="I56" i="5" s="1"/>
  <c r="I55" i="5" l="1"/>
  <c r="I58" i="5"/>
  <c r="I57" i="5"/>
  <c r="I59" i="5"/>
  <c r="N93" i="5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O19" i="5" s="1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I19" i="5" l="1"/>
  <c r="H53" i="4"/>
  <c r="M19" i="5"/>
  <c r="AA56" i="5"/>
  <c r="AA58" i="5"/>
  <c r="Q19" i="5"/>
  <c r="K19" i="5"/>
  <c r="G19" i="5"/>
  <c r="G59" i="5"/>
  <c r="E19" i="5"/>
  <c r="D46" i="4"/>
  <c r="C19" i="5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<sst xmlns="http://schemas.openxmlformats.org/spreadsheetml/2006/main" count="368" uniqueCount="146">
  <si>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</si>
  <si>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</si>
  <si>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</si>
  <si>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</si>
  <si>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</si>
  <si>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</si>
  <si>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</si>
  <si>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</si>
  <si>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</si>
  <si>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</si>
  <si>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</si>
  <si>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</si>
  <si>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</si>
  <si>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</si>
  <si>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</si>
  <si>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</si>
  <si>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</si>
  <si>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</si>
  <si>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</si>
  <si>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</si>
  <si>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</si>
  <si>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</si>
  <si>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</si>
  <si>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</si>
  <si>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</si>
  <si>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</si>
  <si>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</si>
  <si>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</si>
  <si>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</si>
  <si>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</si>
  <si>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</si>
  <si>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</si>
  <si>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</si>
  <si>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</si>
  <si>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</si>
  <si>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</si>
  <si>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</si>
  <si>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</si>
  <si>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</si>
  <si>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</si>
  <si>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</si>
  <si>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</si>
  <si>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</si>
  <si>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</si>
  <si>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</si>
  <si>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</si>
  <si>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</si>
  <si>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</si>
  <si>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</si>
  <si>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</si>
  <si>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</si>
  <si>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</si>
  <si>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</si>
  <si>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</si>
  <si>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</si>
  <si>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</si>
  <si>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</si>
  <si>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</si>
  <si>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</si>
  <si>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</si>
  <si>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</si>
  <si>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</si>
  <si>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</si>
  <si>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</si>
  <si>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</si>
  <si>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</si>
  <si>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</si>
  <si>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</si>
  <si>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</si>
  <si>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</si>
  <si>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</si>
  <si>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</si>
  <si>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</si>
  <si>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</si>
  <si>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</si>
  <si>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</si>
  <si>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</si>
  <si>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</si>
  <si>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</si>
  <si>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</si>
  <si>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</si>
  <si>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</si>
  <si>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</si>
  <si>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</si>
  <si>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</si>
  <si>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</si>
  <si>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</si>
  <si>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</si>
  <si>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</si>
  <si>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</si>
  <si>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</si>
  <si>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</si>
  <si>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</si>
  <si>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</si>
  <si>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</si>
  <si>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</si>
  <si>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</si>
  <si>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</si>
  <si>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</si>
  <si>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</si>
  <si>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</si>
  <si>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</si>
  <si>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</si>
  <si>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</si>
  <si>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</si>
  <si>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</si>
  <si>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Otros Operadores 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</si>
  <si>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</si>
  <si>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</si>
  <si>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</si>
  <si>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</si>
  <si>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</si>
  <si>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</si>
  <si>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</si>
  <si>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</si>
  <si>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</si>
  <si>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</si>
  <si>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</si>
  <si>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</si>
  <si>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</si>
  <si>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</si>
  <si>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</si>
  <si>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</si>
  <si>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</si>
  <si>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</si>
  <si>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</si>
  <si>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</si>
  <si>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</si>
  <si>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</si>
  <si>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</si>
  <si>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</si>
  <si>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</si>
  <si>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</si>
  <si>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</si>
  <si>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</si>
  <si>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</si>
  <si>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</si>
  <si>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</si>
  <si>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Linkotel</t>
  </si>
  <si>
    <t>Directv</t>
  </si>
  <si>
    <t>RECLAMOS TELEVISIÓN PAGADA</t>
  </si>
  <si>
    <t>Claro</t>
  </si>
  <si>
    <t>Mes: Mayo 2024</t>
  </si>
  <si>
    <t>Mes: MAYO 2024</t>
  </si>
  <si>
    <r>
      <t>Fecha de publicación</t>
    </r>
    <r>
      <rPr>
        <sz val="11"/>
        <color theme="3" tint="-0.499984740745262"/>
        <rFont val="Arial"/>
        <family val="2"/>
      </rPr>
      <t>: Junio 2024</t>
    </r>
  </si>
  <si>
    <t>Fecha de corte: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</si>
</sst>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3" fillId="0" borderId="22" xfId="0" applyNumberFormat="1" applyFont="1" applyBorder="1"/>
    <xf numFmtId="0" fontId="0" fillId="0" borderId="22" xfId="0" applyBorder="1" applyAlignment="1">
      <alignment horizontal="left" indent="1"/>
    </xf>
    <xf numFmtId="0" fontId="0" fillId="0" borderId="22" xfId="0" applyNumberFormat="1" applyBorder="1"/>
    <xf numFmtId="0" fontId="3" fillId="11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3" fillId="9" borderId="22" xfId="0" applyNumberFormat="1" applyFont="1" applyFill="1" applyBorder="1"/>
    <xf numFmtId="0" fontId="3" fillId="12" borderId="22" xfId="0" applyFont="1" applyFill="1" applyBorder="1" applyAlignment="1">
      <alignment horizontal="left"/>
    </xf>
    <xf numFmtId="0" fontId="3" fillId="12" borderId="22" xfId="0" applyNumberFormat="1" applyFont="1" applyFill="1" applyBorder="1"/>
    <xf numFmtId="0" fontId="3" fillId="0" borderId="22" xfId="0" applyFont="1" applyFill="1" applyBorder="1" applyAlignment="1">
      <alignment horizontal="left" indent="1"/>
    </xf>
    <xf numFmtId="0" fontId="3" fillId="0" borderId="22" xfId="0" applyFont="1" applyBorder="1"/>
    <xf numFmtId="0" fontId="3" fillId="0" borderId="0" xfId="0" applyFont="1" applyFill="1" applyBorder="1" applyAlignment="1">
      <alignment horizontal="left" indent="1"/>
    </xf>
    <xf numFmtId="0" fontId="22" fillId="0" borderId="23" xfId="0" applyFont="1" applyBorder="1" applyAlignment="1">
      <alignment horizontal="left" vertical="center"/>
    </xf>
    <xf numFmtId="0" fontId="22" fillId="13" borderId="24" xfId="0" applyFont="1" applyFill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17" fontId="22" fillId="0" borderId="25" xfId="0" applyNumberFormat="1" applyFont="1" applyBorder="1" applyAlignment="1">
      <alignment horizontal="center" vertical="center"/>
    </xf>
    <xf numFmtId="0" fontId="22" fillId="13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" fillId="0" borderId="27" xfId="0" applyNumberFormat="1" applyFont="1" applyBorder="1"/>
    <xf numFmtId="0" fontId="0" fillId="0" borderId="0" xfId="0" applyAlignment="1">
      <alignment horizontal="left" indent="1"/>
    </xf>
    <xf numFmtId="0" fontId="3" fillId="0" borderId="22" xfId="0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left" indent="2"/>
    </xf>
    <xf numFmtId="0" fontId="3" fillId="9" borderId="22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2" fillId="0" borderId="23" xfId="0" applyFont="1" applyBorder="1" applyAlignment="1">
      <alignment horizontal="center" vertical="center"/>
    </xf>
    <xf numFmtId="10" fontId="23" fillId="3" borderId="18" xfId="1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Mayo_2024'!$C$10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Mayo_2024'!$B$11:$B$16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Mayo_2024'!$C$11:$C$16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207</c:v>
                </c:pt>
                <c:pt idx="3">
                  <c:v>24</c:v>
                </c:pt>
                <c:pt idx="4">
                  <c:v>14</c:v>
                </c:pt>
                <c:pt idx="5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Mayo_2024'!$D$10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Mayo_2024'!$B$11:$B$16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Mayo_2024'!$D$11:$D$15</c:f>
              <c:numCache>
                <c:formatCode>0.00%</c:formatCode>
                <c:ptCount val="5"/>
                <c:pt idx="0">
                  <c:v>2.34375E-2</c:v>
                </c:pt>
                <c:pt idx="1">
                  <c:v>0</c:v>
                </c:pt>
                <c:pt idx="2">
                  <c:v>0.5390625</c:v>
                </c:pt>
                <c:pt idx="3">
                  <c:v>6.25E-2</c:v>
                </c:pt>
                <c:pt idx="4">
                  <c:v>3.6458333333333336E-2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Mayo_2024'!$C$10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Mayo_2024'!$C$11:$C$16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207</c:v>
                </c:pt>
                <c:pt idx="3">
                  <c:v>24</c:v>
                </c:pt>
                <c:pt idx="4">
                  <c:v>14</c:v>
                </c:pt>
                <c:pt idx="5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Mayo_2024'!$D$10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Mayo_2024'!$B$11:$B$16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Mayo_2024'!$D$11:$D$16</c:f>
              <c:numCache>
                <c:formatCode>0.00%</c:formatCode>
                <c:ptCount val="6"/>
                <c:pt idx="0">
                  <c:v>2.34375E-2</c:v>
                </c:pt>
                <c:pt idx="1">
                  <c:v>0</c:v>
                </c:pt>
                <c:pt idx="2">
                  <c:v>0.5390625</c:v>
                </c:pt>
                <c:pt idx="3">
                  <c:v>6.25E-2</c:v>
                </c:pt>
                <c:pt idx="4">
                  <c:v>3.6458333333333336E-2</c:v>
                </c:pt>
                <c:pt idx="5">
                  <c:v>0.33854166666666669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1094284656"/>
        <c:axId val="-1094284112"/>
      </c:barChart>
      <c:catAx>
        <c:axId val="-10942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1094284112"/>
        <c:crosses val="autoZero"/>
        <c:auto val="1"/>
        <c:lblAlgn val="ctr"/>
        <c:lblOffset val="100"/>
        <c:noMultiLvlLbl val="0"/>
      </c:catAx>
      <c:valAx>
        <c:axId val="-10942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109428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Mayo_2024'!$C$42:$C$44</c:f>
              <c:numCache>
                <c:formatCode>General</c:formatCode>
                <c:ptCount val="3"/>
                <c:pt idx="0">
                  <c:v>41</c:v>
                </c:pt>
                <c:pt idx="1">
                  <c:v>10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Mayo_2024'!$B$42:$B$44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Mayo_2024'!$D$42:$D$44</c:f>
              <c:numCache>
                <c:formatCode>0.00%</c:formatCode>
                <c:ptCount val="3"/>
                <c:pt idx="0">
                  <c:v>0.31538461538461537</c:v>
                </c:pt>
                <c:pt idx="1">
                  <c:v>7.6923076923076927E-2</c:v>
                </c:pt>
                <c:pt idx="2">
                  <c:v>0.60769230769230764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1094289552"/>
        <c:axId val="-1094293904"/>
      </c:barChart>
      <c:catAx>
        <c:axId val="-10942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3904"/>
        <c:crosses val="autoZero"/>
        <c:auto val="1"/>
        <c:lblAlgn val="ctr"/>
        <c:lblOffset val="100"/>
        <c:noMultiLvlLbl val="0"/>
      </c:catAx>
      <c:valAx>
        <c:axId val="-109429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Mayo_2024'!$G$41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Mayo_2024'!$G$42:$G$53</c:f>
              <c:numCache>
                <c:formatCode>General</c:formatCode>
                <c:ptCount val="12"/>
                <c:pt idx="0">
                  <c:v>100</c:v>
                </c:pt>
                <c:pt idx="1">
                  <c:v>79</c:v>
                </c:pt>
                <c:pt idx="2">
                  <c:v>1</c:v>
                </c:pt>
                <c:pt idx="3">
                  <c:v>2</c:v>
                </c:pt>
                <c:pt idx="4">
                  <c:v>31</c:v>
                </c:pt>
                <c:pt idx="5">
                  <c:v>17</c:v>
                </c:pt>
                <c:pt idx="6">
                  <c:v>20</c:v>
                </c:pt>
                <c:pt idx="7">
                  <c:v>0</c:v>
                </c:pt>
                <c:pt idx="8">
                  <c:v>79</c:v>
                </c:pt>
                <c:pt idx="9">
                  <c:v>21</c:v>
                </c:pt>
                <c:pt idx="10">
                  <c:v>34</c:v>
                </c:pt>
                <c:pt idx="11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Mayo_2024'!$H$41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Mayo_2024'!$H$42:$H$55</c:f>
              <c:numCache>
                <c:formatCode>0.00%</c:formatCode>
                <c:ptCount val="14"/>
                <c:pt idx="0">
                  <c:v>0.26041666666666669</c:v>
                </c:pt>
                <c:pt idx="1">
                  <c:v>0.20572916666666666</c:v>
                </c:pt>
                <c:pt idx="2">
                  <c:v>2.6041666666666665E-3</c:v>
                </c:pt>
                <c:pt idx="3">
                  <c:v>5.208333333333333E-3</c:v>
                </c:pt>
                <c:pt idx="4">
                  <c:v>8.0729166666666671E-2</c:v>
                </c:pt>
                <c:pt idx="5">
                  <c:v>4.4270833333333336E-2</c:v>
                </c:pt>
                <c:pt idx="6">
                  <c:v>5.2083333333333336E-2</c:v>
                </c:pt>
                <c:pt idx="7">
                  <c:v>0</c:v>
                </c:pt>
                <c:pt idx="8">
                  <c:v>0.20572916666666666</c:v>
                </c:pt>
                <c:pt idx="9">
                  <c:v>5.46875E-2</c:v>
                </c:pt>
                <c:pt idx="10">
                  <c:v>8.8541666666666671E-2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4287920"/>
        <c:axId val="-1094289008"/>
      </c:barChart>
      <c:catAx>
        <c:axId val="-109428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9008"/>
        <c:crosses val="autoZero"/>
        <c:auto val="1"/>
        <c:lblAlgn val="ctr"/>
        <c:lblOffset val="100"/>
        <c:noMultiLvlLbl val="0"/>
      </c:catAx>
      <c:valAx>
        <c:axId val="-10942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Mayo_2024'!$B$137</c:f>
              <c:strCache>
                <c:ptCount val="1"/>
                <c:pt idx="0">
                  <c:v>Otros operadores</c:v>
                </c:pt>
              </c:strCache>
            </c:strRef>
          </c:cat>
          <c:val>
            <c:numRef>
              <c:f>'Requerimientos Mayo_2024'!$D$137</c:f>
              <c:numCache>
                <c:formatCode>0.00%</c:formatCode>
                <c:ptCount val="1"/>
                <c:pt idx="0">
                  <c:v>2.4193548387096774E-2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1094283568"/>
        <c:axId val="-1094287376"/>
      </c:barChart>
      <c:catAx>
        <c:axId val="-109428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7376"/>
        <c:crosses val="autoZero"/>
        <c:auto val="1"/>
        <c:lblAlgn val="ctr"/>
        <c:lblOffset val="100"/>
        <c:noMultiLvlLbl val="0"/>
      </c:catAx>
      <c:valAx>
        <c:axId val="-109428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Mayo_2024'!$B$139:$B$145</c:f>
              <c:strCache>
                <c:ptCount val="7"/>
                <c:pt idx="0">
                  <c:v>Puntonet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Mayo_2024'!$D$139:$D$145</c:f>
              <c:numCache>
                <c:formatCode>0.00%</c:formatCode>
                <c:ptCount val="7"/>
                <c:pt idx="0">
                  <c:v>5.6451612903225805E-2</c:v>
                </c:pt>
                <c:pt idx="1">
                  <c:v>0.12903225806451613</c:v>
                </c:pt>
                <c:pt idx="2">
                  <c:v>0.13440860215053763</c:v>
                </c:pt>
                <c:pt idx="3">
                  <c:v>4.5698924731182797E-2</c:v>
                </c:pt>
                <c:pt idx="4">
                  <c:v>7.7956989247311828E-2</c:v>
                </c:pt>
                <c:pt idx="5">
                  <c:v>5.3763440860215055E-2</c:v>
                </c:pt>
                <c:pt idx="6">
                  <c:v>7.2580645161290328E-2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4288464"/>
        <c:axId val="-1094292816"/>
      </c:barChart>
      <c:catAx>
        <c:axId val="-109428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2816"/>
        <c:crosses val="autoZero"/>
        <c:auto val="1"/>
        <c:lblAlgn val="ctr"/>
        <c:lblOffset val="100"/>
        <c:noMultiLvlLbl val="0"/>
      </c:catAx>
      <c:valAx>
        <c:axId val="-1094292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428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Mayo_2024'!$B$152:$B$153</c:f>
              <c:strCache>
                <c:ptCount val="2"/>
                <c:pt idx="0">
                  <c:v>Cnt Ep</c:v>
                </c:pt>
                <c:pt idx="1">
                  <c:v>Otros Operadores </c:v>
                </c:pt>
              </c:strCache>
            </c:strRef>
          </c:cat>
          <c:val>
            <c:numRef>
              <c:f>'Requerimientos Mayo_2024'!$D$152:$D$153</c:f>
              <c:numCache>
                <c:formatCode>0.00%</c:formatCode>
                <c:ptCount val="2"/>
                <c:pt idx="0">
                  <c:v>4.8387096774193547E-2</c:v>
                </c:pt>
                <c:pt idx="1">
                  <c:v>1.6129032258064516E-2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4281392"/>
        <c:axId val="-1094286832"/>
      </c:barChart>
      <c:catAx>
        <c:axId val="-109428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6832"/>
        <c:crosses val="autoZero"/>
        <c:auto val="1"/>
        <c:lblAlgn val="ctr"/>
        <c:lblOffset val="100"/>
        <c:noMultiLvlLbl val="0"/>
      </c:catAx>
      <c:valAx>
        <c:axId val="-10942868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428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Mayo_2024'!$B$155:$B$158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Mayo_2024'!$D$155:$D$158</c:f>
              <c:numCache>
                <c:formatCode>0.00%</c:formatCode>
                <c:ptCount val="4"/>
                <c:pt idx="0">
                  <c:v>1.3440860215053764E-2</c:v>
                </c:pt>
                <c:pt idx="1">
                  <c:v>2.6881720430107529E-3</c:v>
                </c:pt>
                <c:pt idx="2">
                  <c:v>2.6881720430107529E-3</c:v>
                </c:pt>
                <c:pt idx="3">
                  <c:v>5.3763440860215058E-3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4282480"/>
        <c:axId val="-1094286288"/>
      </c:barChart>
      <c:catAx>
        <c:axId val="-109428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6288"/>
        <c:crosses val="autoZero"/>
        <c:auto val="1"/>
        <c:lblAlgn val="ctr"/>
        <c:lblOffset val="100"/>
        <c:noMultiLvlLbl val="0"/>
      </c:catAx>
      <c:valAx>
        <c:axId val="-10942862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428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Mayo_2024'!$B$147:$B$150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Mayo_2024'!$D$147:$D$150</c:f>
              <c:numCache>
                <c:formatCode>0.00%</c:formatCode>
                <c:ptCount val="4"/>
                <c:pt idx="0">
                  <c:v>0.11021505376344086</c:v>
                </c:pt>
                <c:pt idx="1">
                  <c:v>2.6881720430107527E-2</c:v>
                </c:pt>
                <c:pt idx="2">
                  <c:v>0.21236559139784947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4281936"/>
        <c:axId val="-1094280848"/>
      </c:barChart>
      <c:catAx>
        <c:axId val="-109428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0848"/>
        <c:crosses val="autoZero"/>
        <c:auto val="1"/>
        <c:lblAlgn val="ctr"/>
        <c:lblOffset val="100"/>
        <c:noMultiLvlLbl val="0"/>
      </c:catAx>
      <c:valAx>
        <c:axId val="-10942808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428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094292272"/>
        <c:axId val="-1094291728"/>
      </c:barChart>
      <c:catAx>
        <c:axId val="-10942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1728"/>
        <c:crosses val="autoZero"/>
        <c:auto val="1"/>
        <c:lblAlgn val="ctr"/>
        <c:lblOffset val="100"/>
        <c:noMultiLvlLbl val="0"/>
      </c:catAx>
      <c:valAx>
        <c:axId val="-10942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094285744"/>
        <c:axId val="-1094291184"/>
      </c:barChart>
      <c:catAx>
        <c:axId val="-10942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1184"/>
        <c:crosses val="autoZero"/>
        <c:auto val="1"/>
        <c:lblAlgn val="ctr"/>
        <c:lblOffset val="100"/>
        <c:noMultiLvlLbl val="0"/>
      </c:catAx>
      <c:valAx>
        <c:axId val="-10942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094290640"/>
        <c:axId val="-1094285200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582F86B0-0BD5-4AC4-87BB-92D0B869A4C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D443DB5-F4DF-4FF7-8DCC-AADE612FD4C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38D7E951-DA06-44BE-B5C1-D18E787B532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469523D-1554-41A1-949F-1DF22609001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40549D0C-D461-4B16-8E27-EE0FD594C0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BA5DDC4-C85E-44D9-B222-9DAEADCA53A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C643A08F-4104-4577-B9F1-51213EC4E89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4D448D1-0B43-4555-ACCF-B59A185221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7E49DFBC-CEF5-415C-B3F9-83BD1F90ABA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3C0DDA-056A-45BD-99C7-072E5FBB048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3C49F7B8-5CB8-4DC1-83CA-A0C9384FBCE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21F361-E266-4284-94FC-72E8979E300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AD271DA7-F688-440D-8567-157F2E9137B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E78A380-9317-48C4-B6B1-EA2826FFF8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3443B5FA-0AE6-4693-B7D0-D34C4D0AA28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0056CE8-D3DC-4738-828F-C8BEF7DB42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C810B8D-F724-4325-9694-1693F72045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7F26A67-838E-4A47-9059-98ABA710734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7E2CD0D4-E554-4AE7-94F0-0A562EE010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21FAB3-CAA8-4888-A789-0BE8DA4CDAE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8DCA6F61-5B0B-4050-836B-6361178468C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487586C-2683-4D2E-ACF6-3A31D1573F6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784774BB-EB23-4DCF-8CEC-4EC1F44BEDF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7896D8C-DFB3-409C-AA86-E358BA73038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EAE1DAD2-BB0F-41EF-95D4-B759141413E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FE62F8E-EC00-4A14-8DA3-87737240F71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2C169CA6-65F5-4609-B553-37F05620A22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13C65D3-1AD0-4F0C-88A8-9F4C28624AA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094294992"/>
        <c:axId val="-1094280304"/>
      </c:barChart>
      <c:catAx>
        <c:axId val="-109429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85200"/>
        <c:crosses val="autoZero"/>
        <c:auto val="1"/>
        <c:lblAlgn val="ctr"/>
        <c:lblOffset val="100"/>
        <c:noMultiLvlLbl val="0"/>
      </c:catAx>
      <c:valAx>
        <c:axId val="-109428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0640"/>
        <c:crosses val="autoZero"/>
        <c:crossBetween val="between"/>
      </c:valAx>
      <c:valAx>
        <c:axId val="-10942803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4992"/>
        <c:crosses val="max"/>
        <c:crossBetween val="between"/>
      </c:valAx>
      <c:catAx>
        <c:axId val="-1094294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9428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4295536"/>
        <c:axId val="-1092010512"/>
      </c:barChart>
      <c:catAx>
        <c:axId val="-1094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2010512"/>
        <c:crosses val="autoZero"/>
        <c:auto val="1"/>
        <c:lblAlgn val="ctr"/>
        <c:lblOffset val="100"/>
        <c:noMultiLvlLbl val="0"/>
      </c:catAx>
      <c:valAx>
        <c:axId val="-109201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4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2007248"/>
        <c:axId val="-10920067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109200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2006704"/>
        <c:crosses val="autoZero"/>
        <c:auto val="1"/>
        <c:lblAlgn val="ctr"/>
        <c:lblOffset val="100"/>
        <c:noMultiLvlLbl val="0"/>
      </c:catAx>
      <c:valAx>
        <c:axId val="-109200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20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2011056"/>
        <c:axId val="-1092015952"/>
      </c:barChart>
      <c:catAx>
        <c:axId val="-10920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2015952"/>
        <c:crosses val="autoZero"/>
        <c:auto val="1"/>
        <c:lblAlgn val="ctr"/>
        <c:lblOffset val="100"/>
        <c:noMultiLvlLbl val="0"/>
      </c:catAx>
      <c:valAx>
        <c:axId val="-10920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20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560295</xdr:colOff>
      <xdr:row>0</xdr:row>
      <xdr:rowOff>44823</xdr:rowOff>
    </xdr:from>
    <xdr:to>
      <xdr:col>13</xdr:col>
      <xdr:colOff>68967</xdr:colOff>
      <xdr:row>5</xdr:row>
      <xdr:rowOff>179292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295" y="44823"/>
          <a:ext cx="3094554" cy="119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0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326570</xdr:colOff>
      <xdr:row>132</xdr:row>
      <xdr:rowOff>159203</xdr:rowOff>
    </xdr:from>
    <xdr:to>
      <xdr:col>6</xdr:col>
      <xdr:colOff>544286</xdr:colOff>
      <xdr:row>145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145</xdr:row>
      <xdr:rowOff>122464</xdr:rowOff>
    </xdr:from>
    <xdr:to>
      <xdr:col>6</xdr:col>
      <xdr:colOff>530680</xdr:colOff>
      <xdr:row>158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158</xdr:row>
      <xdr:rowOff>163286</xdr:rowOff>
    </xdr:from>
    <xdr:to>
      <xdr:col>6</xdr:col>
      <xdr:colOff>530680</xdr:colOff>
      <xdr:row>170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585106</xdr:colOff>
      <xdr:row>132</xdr:row>
      <xdr:rowOff>136070</xdr:rowOff>
    </xdr:from>
    <xdr:to>
      <xdr:col>9</xdr:col>
      <xdr:colOff>1469570</xdr:colOff>
      <xdr:row>152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625929</xdr:colOff>
      <xdr:row>152</xdr:row>
      <xdr:rowOff>40822</xdr:rowOff>
    </xdr:from>
    <xdr:to>
      <xdr:col>10</xdr:col>
      <xdr:colOff>0</xdr:colOff>
      <xdr:row>170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1170214</xdr:colOff>
      <xdr:row>0</xdr:row>
      <xdr:rowOff>0</xdr:rowOff>
    </xdr:from>
    <xdr:to>
      <xdr:col>9</xdr:col>
      <xdr:colOff>1502518</xdr:colOff>
      <xdr:row>5</xdr:row>
      <xdr:rowOff>96849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7678" y="0"/>
          <a:ext cx="3094554" cy="1199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577272</xdr:colOff>
      <xdr:row>0</xdr:row>
      <xdr:rowOff>0</xdr:rowOff>
    </xdr:from>
    <xdr:to>
      <xdr:col>19</xdr:col>
      <xdr:colOff>799894</xdr:colOff>
      <xdr:row>5</xdr:row>
      <xdr:rowOff>116642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99" y="0"/>
          <a:ext cx="3094554" cy="119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28" t="s">
        <v>100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x14ac:dyDescent="0.25">
      <c r="A2" s="129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25">
      <c r="A3" s="131" t="s">
        <v>101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1" t="s">
        <v>102</v>
      </c>
      <c r="B4" s="132"/>
      <c r="C4" s="132"/>
      <c r="D4" s="132"/>
      <c r="E4" s="132"/>
      <c r="F4" s="132"/>
      <c r="G4" s="132"/>
      <c r="H4" s="132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145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39" t="s">
        <v>18</v>
      </c>
      <c r="B10" s="140"/>
      <c r="C10" s="140"/>
      <c r="D10" s="140"/>
      <c r="E10" s="140"/>
      <c r="F10" s="140"/>
      <c r="G10" s="141" t="s">
        <v>19</v>
      </c>
      <c r="H10" s="141"/>
      <c r="I10" s="141"/>
      <c r="J10" s="141"/>
      <c r="K10" s="141"/>
      <c r="L10" s="141"/>
      <c r="M10" s="142"/>
    </row>
    <row r="11" spans="1:13" x14ac:dyDescent="0.25">
      <c r="A11" s="143"/>
      <c r="B11" s="144"/>
      <c r="C11" s="144"/>
      <c r="D11" s="144"/>
      <c r="E11" s="144"/>
      <c r="F11" s="144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33" t="s">
        <v>20</v>
      </c>
      <c r="B12" s="134"/>
      <c r="C12" s="134"/>
      <c r="D12" s="134"/>
      <c r="E12" s="134"/>
      <c r="F12" s="135"/>
      <c r="G12" s="136" t="s">
        <v>21</v>
      </c>
      <c r="H12" s="137"/>
      <c r="I12" s="137"/>
      <c r="J12" s="137"/>
      <c r="K12" s="137"/>
      <c r="L12" s="137"/>
      <c r="M12" s="138"/>
    </row>
    <row r="13" spans="1:13" ht="15" customHeight="1" x14ac:dyDescent="0.25">
      <c r="A13" s="133" t="s">
        <v>22</v>
      </c>
      <c r="B13" s="134"/>
      <c r="C13" s="134"/>
      <c r="D13" s="134"/>
      <c r="E13" s="134"/>
      <c r="F13" s="135"/>
      <c r="G13" s="136" t="s">
        <v>99</v>
      </c>
      <c r="H13" s="137"/>
      <c r="I13" s="137"/>
      <c r="J13" s="137"/>
      <c r="K13" s="137"/>
      <c r="L13" s="137"/>
      <c r="M13" s="138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zoomScale="70" zoomScaleNormal="70" workbookViewId="0">
      <selection activeCell="M7" sqref="M7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45" t="s">
        <v>100</v>
      </c>
      <c r="C1" s="145"/>
      <c r="D1" s="145"/>
      <c r="E1" s="8"/>
      <c r="F1" s="8"/>
      <c r="G1" s="8"/>
      <c r="H1" s="8"/>
      <c r="I1" s="8"/>
      <c r="J1" s="8"/>
    </row>
    <row r="2" spans="2:16" ht="18" x14ac:dyDescent="0.25">
      <c r="B2" s="7" t="s">
        <v>23</v>
      </c>
      <c r="C2" s="10"/>
      <c r="D2" s="7"/>
      <c r="E2" s="8"/>
      <c r="F2" s="8"/>
      <c r="G2" s="8"/>
      <c r="H2" s="8"/>
      <c r="I2" s="8"/>
      <c r="J2" s="8"/>
    </row>
    <row r="3" spans="2:16" x14ac:dyDescent="0.25">
      <c r="B3" s="10" t="s">
        <v>143</v>
      </c>
      <c r="C3" s="10"/>
      <c r="D3" s="10"/>
      <c r="E3" s="8"/>
      <c r="F3" s="8"/>
      <c r="G3" s="8"/>
      <c r="H3" s="8"/>
      <c r="I3" s="8"/>
      <c r="J3" s="8"/>
      <c r="M3" s="2"/>
      <c r="N3" s="3"/>
      <c r="O3" s="2"/>
      <c r="P3" s="3"/>
    </row>
    <row r="4" spans="2:16" x14ac:dyDescent="0.25">
      <c r="B4" s="10" t="s">
        <v>24</v>
      </c>
      <c r="C4" s="8"/>
      <c r="D4" s="10"/>
      <c r="E4" s="8"/>
      <c r="F4" s="8"/>
      <c r="G4" s="8"/>
      <c r="H4" s="8"/>
      <c r="I4" s="8"/>
      <c r="J4" s="8"/>
      <c r="M4" s="2"/>
      <c r="N4" s="3"/>
      <c r="O4" s="2"/>
      <c r="P4" s="3"/>
    </row>
    <row r="5" spans="2:16" x14ac:dyDescent="0.25">
      <c r="B5" s="9" t="s">
        <v>25</v>
      </c>
      <c r="C5" s="8"/>
      <c r="D5" s="8"/>
      <c r="E5" s="8"/>
      <c r="F5" s="8"/>
      <c r="G5" s="8"/>
      <c r="H5" s="8"/>
      <c r="I5" s="8"/>
      <c r="J5" s="8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26</v>
      </c>
      <c r="C7" s="30"/>
      <c r="D7" s="30"/>
      <c r="E7" s="30"/>
      <c r="F7" s="30"/>
      <c r="G7" s="30"/>
      <c r="H7" s="30"/>
      <c r="I7" s="30"/>
      <c r="J7" s="30"/>
      <c r="M7" s="2"/>
      <c r="N7" s="3"/>
      <c r="O7" s="2"/>
      <c r="P7" s="3"/>
    </row>
    <row r="9" spans="2:16" ht="18.75" x14ac:dyDescent="0.25">
      <c r="B9" s="146" t="s">
        <v>27</v>
      </c>
      <c r="C9" s="147"/>
      <c r="D9" s="148"/>
    </row>
    <row r="10" spans="2:16" x14ac:dyDescent="0.25">
      <c r="B10" s="31" t="s">
        <v>28</v>
      </c>
      <c r="C10" s="31" t="s">
        <v>29</v>
      </c>
      <c r="D10" s="31" t="s">
        <v>30</v>
      </c>
    </row>
    <row r="11" spans="2:16" x14ac:dyDescent="0.25">
      <c r="B11" s="32" t="s">
        <v>11</v>
      </c>
      <c r="C11" s="33">
        <v>9</v>
      </c>
      <c r="D11" s="34">
        <f t="shared" ref="D11:D16" si="0">C11/$C$17</f>
        <v>2.34375E-2</v>
      </c>
    </row>
    <row r="12" spans="2:16" x14ac:dyDescent="0.25">
      <c r="B12" s="32" t="s">
        <v>71</v>
      </c>
      <c r="C12" s="78">
        <v>0</v>
      </c>
      <c r="D12" s="34">
        <f t="shared" si="0"/>
        <v>0</v>
      </c>
    </row>
    <row r="13" spans="2:16" x14ac:dyDescent="0.25">
      <c r="B13" s="32" t="s">
        <v>1</v>
      </c>
      <c r="C13" s="33">
        <v>207</v>
      </c>
      <c r="D13" s="34">
        <f t="shared" si="0"/>
        <v>0.5390625</v>
      </c>
    </row>
    <row r="14" spans="2:16" x14ac:dyDescent="0.25">
      <c r="B14" s="32" t="s">
        <v>5</v>
      </c>
      <c r="C14" s="33">
        <v>24</v>
      </c>
      <c r="D14" s="34">
        <f t="shared" si="0"/>
        <v>6.25E-2</v>
      </c>
    </row>
    <row r="15" spans="2:16" x14ac:dyDescent="0.25">
      <c r="B15" s="32" t="s">
        <v>7</v>
      </c>
      <c r="C15" s="33">
        <v>14</v>
      </c>
      <c r="D15" s="34">
        <f t="shared" si="0"/>
        <v>3.6458333333333336E-2</v>
      </c>
    </row>
    <row r="16" spans="2:16" x14ac:dyDescent="0.25">
      <c r="B16" s="32" t="s">
        <v>79</v>
      </c>
      <c r="C16" s="33">
        <v>130</v>
      </c>
      <c r="D16" s="34">
        <f t="shared" si="0"/>
        <v>0.33854166666666669</v>
      </c>
    </row>
    <row r="17" spans="2:17" x14ac:dyDescent="0.25">
      <c r="B17" s="31" t="s">
        <v>16</v>
      </c>
      <c r="C17" s="31">
        <f>SUM(C11:C16)</f>
        <v>384</v>
      </c>
      <c r="D17" s="35">
        <f>SUM(D11:D16)</f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0" ht="18.75" x14ac:dyDescent="0.3">
      <c r="B38" s="36" t="s">
        <v>76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46" t="s">
        <v>31</v>
      </c>
      <c r="C40" s="147"/>
      <c r="D40" s="148"/>
      <c r="F40" s="149" t="s">
        <v>72</v>
      </c>
      <c r="G40" s="149"/>
      <c r="H40" s="149"/>
    </row>
    <row r="41" spans="2:10" x14ac:dyDescent="0.25">
      <c r="B41" s="31" t="s">
        <v>32</v>
      </c>
      <c r="C41" s="31" t="s">
        <v>29</v>
      </c>
      <c r="D41" s="31" t="s">
        <v>30</v>
      </c>
      <c r="F41" s="63" t="s">
        <v>73</v>
      </c>
      <c r="G41" s="63" t="s">
        <v>29</v>
      </c>
      <c r="H41" s="63" t="s">
        <v>30</v>
      </c>
    </row>
    <row r="42" spans="2:10" x14ac:dyDescent="0.25">
      <c r="B42" s="38" t="s">
        <v>10</v>
      </c>
      <c r="C42" s="39">
        <v>41</v>
      </c>
      <c r="D42" s="34">
        <f>C42/$C$46</f>
        <v>0.31538461538461537</v>
      </c>
      <c r="F42" s="56" t="s">
        <v>10</v>
      </c>
      <c r="G42" s="33">
        <v>100</v>
      </c>
      <c r="H42" s="34">
        <f t="shared" ref="H42:H52" si="1">G42/$G$53</f>
        <v>0.26041666666666669</v>
      </c>
    </row>
    <row r="43" spans="2:10" ht="15" customHeight="1" x14ac:dyDescent="0.25">
      <c r="B43" s="38" t="s">
        <v>6</v>
      </c>
      <c r="C43" s="39">
        <v>10</v>
      </c>
      <c r="D43" s="34">
        <f>C43/$C$46</f>
        <v>7.6923076923076927E-2</v>
      </c>
      <c r="F43" s="56" t="s">
        <v>6</v>
      </c>
      <c r="G43" s="33">
        <v>79</v>
      </c>
      <c r="H43" s="34">
        <f t="shared" si="1"/>
        <v>0.20572916666666666</v>
      </c>
    </row>
    <row r="44" spans="2:10" x14ac:dyDescent="0.25">
      <c r="B44" s="38" t="s">
        <v>4</v>
      </c>
      <c r="C44" s="39">
        <v>79</v>
      </c>
      <c r="D44" s="34">
        <f>C44/$C$46</f>
        <v>0.60769230769230764</v>
      </c>
      <c r="F44" s="82" t="s">
        <v>77</v>
      </c>
      <c r="G44" s="75">
        <v>1</v>
      </c>
      <c r="H44" s="34">
        <f t="shared" si="1"/>
        <v>2.6041666666666665E-3</v>
      </c>
    </row>
    <row r="45" spans="2:10" x14ac:dyDescent="0.25">
      <c r="B45" s="38"/>
      <c r="C45" s="39"/>
      <c r="D45" s="34">
        <f>C45/$C$46</f>
        <v>0</v>
      </c>
      <c r="F45" s="56" t="s">
        <v>116</v>
      </c>
      <c r="G45" s="33">
        <v>2</v>
      </c>
      <c r="H45" s="34">
        <f t="shared" si="1"/>
        <v>5.208333333333333E-3</v>
      </c>
    </row>
    <row r="46" spans="2:10" x14ac:dyDescent="0.25">
      <c r="B46" s="42" t="s">
        <v>16</v>
      </c>
      <c r="C46" s="31">
        <f>SUM(C42:C45)</f>
        <v>130</v>
      </c>
      <c r="D46" s="35">
        <f>SUM(D42:D45)</f>
        <v>1</v>
      </c>
      <c r="F46" s="56" t="s">
        <v>8</v>
      </c>
      <c r="G46" s="33">
        <v>31</v>
      </c>
      <c r="H46" s="34">
        <f t="shared" si="1"/>
        <v>8.0729166666666671E-2</v>
      </c>
    </row>
    <row r="47" spans="2:10" x14ac:dyDescent="0.25">
      <c r="F47" s="56" t="s">
        <v>9</v>
      </c>
      <c r="G47" s="33">
        <v>17</v>
      </c>
      <c r="H47" s="34">
        <f t="shared" si="1"/>
        <v>4.4270833333333336E-2</v>
      </c>
    </row>
    <row r="48" spans="2:10" x14ac:dyDescent="0.25">
      <c r="F48" s="56" t="s">
        <v>2</v>
      </c>
      <c r="G48" s="33">
        <v>20</v>
      </c>
      <c r="H48" s="34">
        <f t="shared" si="1"/>
        <v>5.2083333333333336E-2</v>
      </c>
    </row>
    <row r="49" spans="6:8" x14ac:dyDescent="0.25">
      <c r="F49" s="56" t="s">
        <v>15</v>
      </c>
      <c r="G49" s="33">
        <v>0</v>
      </c>
      <c r="H49" s="34">
        <f t="shared" si="1"/>
        <v>0</v>
      </c>
    </row>
    <row r="50" spans="6:8" x14ac:dyDescent="0.25">
      <c r="F50" s="56" t="s">
        <v>117</v>
      </c>
      <c r="G50" s="33">
        <v>79</v>
      </c>
      <c r="H50" s="34">
        <f t="shared" si="1"/>
        <v>0.20572916666666666</v>
      </c>
    </row>
    <row r="51" spans="6:8" x14ac:dyDescent="0.25">
      <c r="F51" s="56" t="s">
        <v>13</v>
      </c>
      <c r="G51" s="33">
        <v>21</v>
      </c>
      <c r="H51" s="34">
        <f t="shared" si="1"/>
        <v>5.46875E-2</v>
      </c>
    </row>
    <row r="52" spans="6:8" x14ac:dyDescent="0.25">
      <c r="F52" s="56" t="s">
        <v>118</v>
      </c>
      <c r="G52" s="33">
        <v>34</v>
      </c>
      <c r="H52" s="34">
        <f t="shared" si="1"/>
        <v>8.8541666666666671E-2</v>
      </c>
    </row>
    <row r="53" spans="6:8" x14ac:dyDescent="0.25">
      <c r="F53" s="64" t="s">
        <v>16</v>
      </c>
      <c r="G53" s="63">
        <f>SUM(G42:G52)</f>
        <v>384</v>
      </c>
      <c r="H53" s="35">
        <f>SUM(H42:H52)</f>
        <v>1</v>
      </c>
    </row>
    <row r="72" spans="2:8" ht="14.25" customHeight="1" x14ac:dyDescent="0.25">
      <c r="D72" s="80"/>
    </row>
    <row r="73" spans="2:8" ht="14.25" customHeight="1" x14ac:dyDescent="0.25">
      <c r="D73" s="80"/>
    </row>
    <row r="74" spans="2:8" ht="14.25" customHeight="1" x14ac:dyDescent="0.25">
      <c r="B74" s="107" t="s">
        <v>110</v>
      </c>
      <c r="C74" s="94"/>
      <c r="D74" s="80"/>
      <c r="E74" s="117" t="s">
        <v>80</v>
      </c>
      <c r="F74" s="118" t="s">
        <v>137</v>
      </c>
    </row>
    <row r="75" spans="2:8" ht="14.25" customHeight="1" x14ac:dyDescent="0.25">
      <c r="B75" s="99" t="s">
        <v>10</v>
      </c>
      <c r="C75" s="99" t="s">
        <v>137</v>
      </c>
      <c r="D75" s="80"/>
      <c r="E75" s="120" t="s">
        <v>104</v>
      </c>
      <c r="F75" s="103"/>
    </row>
    <row r="76" spans="2:8" ht="14.25" customHeight="1" x14ac:dyDescent="0.25">
      <c r="B76" s="97" t="s">
        <v>107</v>
      </c>
      <c r="C76" s="98">
        <v>17</v>
      </c>
      <c r="D76" s="80"/>
      <c r="E76" s="119" t="s">
        <v>109</v>
      </c>
      <c r="F76" s="98">
        <v>4</v>
      </c>
      <c r="H76" s="115"/>
    </row>
    <row r="77" spans="2:8" ht="14.25" customHeight="1" x14ac:dyDescent="0.25">
      <c r="B77" s="97" t="s">
        <v>108</v>
      </c>
      <c r="C77" s="98">
        <v>13</v>
      </c>
      <c r="D77" s="80"/>
      <c r="E77" s="120" t="s">
        <v>10</v>
      </c>
      <c r="F77" s="103"/>
      <c r="H77" s="3"/>
    </row>
    <row r="78" spans="2:8" ht="14.25" customHeight="1" x14ac:dyDescent="0.25">
      <c r="B78" s="97" t="s">
        <v>109</v>
      </c>
      <c r="C78" s="98">
        <v>10</v>
      </c>
      <c r="D78" s="80"/>
      <c r="E78" s="119" t="s">
        <v>107</v>
      </c>
      <c r="F78" s="98">
        <v>23</v>
      </c>
      <c r="H78" s="3"/>
    </row>
    <row r="79" spans="2:8" ht="14.25" customHeight="1" x14ac:dyDescent="0.25">
      <c r="B79" s="101" t="s">
        <v>6</v>
      </c>
      <c r="C79" s="101"/>
      <c r="D79" s="80"/>
      <c r="E79" s="119" t="s">
        <v>108</v>
      </c>
      <c r="F79" s="98">
        <v>10</v>
      </c>
      <c r="H79" s="3"/>
    </row>
    <row r="80" spans="2:8" ht="14.25" customHeight="1" x14ac:dyDescent="0.25">
      <c r="B80" s="97" t="s">
        <v>107</v>
      </c>
      <c r="C80" s="98">
        <v>3</v>
      </c>
      <c r="D80" s="80"/>
      <c r="E80" s="119" t="s">
        <v>109</v>
      </c>
      <c r="F80" s="98">
        <v>15</v>
      </c>
      <c r="H80" s="115"/>
    </row>
    <row r="81" spans="2:8" ht="14.25" customHeight="1" x14ac:dyDescent="0.25">
      <c r="B81" s="97" t="s">
        <v>108</v>
      </c>
      <c r="C81" s="98">
        <v>4</v>
      </c>
      <c r="D81" s="80"/>
      <c r="E81" s="120" t="s">
        <v>6</v>
      </c>
      <c r="F81" s="103"/>
      <c r="H81" s="3"/>
    </row>
    <row r="82" spans="2:8" ht="14.25" customHeight="1" x14ac:dyDescent="0.25">
      <c r="B82" s="97" t="s">
        <v>109</v>
      </c>
      <c r="C82" s="98">
        <v>4</v>
      </c>
      <c r="D82" s="80"/>
      <c r="E82" s="119" t="s">
        <v>107</v>
      </c>
      <c r="F82" s="98">
        <v>31</v>
      </c>
      <c r="H82" s="3"/>
    </row>
    <row r="83" spans="2:8" ht="14.25" customHeight="1" x14ac:dyDescent="0.25">
      <c r="B83" s="100" t="s">
        <v>4</v>
      </c>
      <c r="C83" s="100"/>
      <c r="D83" s="80"/>
      <c r="E83" s="119" t="s">
        <v>108</v>
      </c>
      <c r="F83" s="98">
        <v>12</v>
      </c>
      <c r="H83" s="3"/>
    </row>
    <row r="84" spans="2:8" ht="14.25" customHeight="1" x14ac:dyDescent="0.25">
      <c r="B84" s="97" t="s">
        <v>107</v>
      </c>
      <c r="C84" s="98">
        <v>22</v>
      </c>
      <c r="D84" s="80"/>
      <c r="E84" s="119" t="s">
        <v>109</v>
      </c>
      <c r="F84" s="98">
        <v>7</v>
      </c>
      <c r="H84" s="115"/>
    </row>
    <row r="85" spans="2:8" ht="14.25" customHeight="1" x14ac:dyDescent="0.25">
      <c r="B85" s="97" t="s">
        <v>108</v>
      </c>
      <c r="C85" s="98">
        <v>46</v>
      </c>
      <c r="D85" s="80"/>
      <c r="E85" s="120" t="s">
        <v>82</v>
      </c>
      <c r="F85" s="103"/>
      <c r="H85" s="3"/>
    </row>
    <row r="86" spans="2:8" ht="14.25" customHeight="1" x14ac:dyDescent="0.25">
      <c r="B86" s="97" t="s">
        <v>109</v>
      </c>
      <c r="C86" s="98">
        <v>11</v>
      </c>
      <c r="D86" s="80"/>
      <c r="E86" s="119" t="s">
        <v>107</v>
      </c>
      <c r="F86" s="98">
        <v>14</v>
      </c>
      <c r="H86" s="3"/>
    </row>
    <row r="87" spans="2:8" ht="14.25" customHeight="1" x14ac:dyDescent="0.25">
      <c r="B87" s="95"/>
      <c r="C87" s="96"/>
      <c r="D87" s="80"/>
      <c r="E87" s="119" t="s">
        <v>108</v>
      </c>
      <c r="F87" s="98">
        <v>2</v>
      </c>
      <c r="H87" s="3"/>
    </row>
    <row r="88" spans="2:8" ht="14.25" customHeight="1" x14ac:dyDescent="0.25">
      <c r="B88" s="97"/>
      <c r="C88" s="98"/>
      <c r="D88" s="80"/>
      <c r="E88" s="119" t="s">
        <v>109</v>
      </c>
      <c r="F88" s="98">
        <v>1</v>
      </c>
    </row>
    <row r="89" spans="2:8" ht="14.25" customHeight="1" x14ac:dyDescent="0.25">
      <c r="B89" s="106" t="s">
        <v>115</v>
      </c>
      <c r="C89" s="107">
        <f>SUM(C76:C88)</f>
        <v>130</v>
      </c>
      <c r="D89" s="80"/>
      <c r="E89" s="120" t="s">
        <v>78</v>
      </c>
      <c r="F89" s="103"/>
    </row>
    <row r="90" spans="2:8" ht="14.25" customHeight="1" x14ac:dyDescent="0.25">
      <c r="D90" s="80"/>
      <c r="E90" s="119" t="s">
        <v>107</v>
      </c>
      <c r="F90" s="98">
        <v>20</v>
      </c>
    </row>
    <row r="91" spans="2:8" ht="14.25" customHeight="1" x14ac:dyDescent="0.25">
      <c r="D91" s="80"/>
      <c r="E91" s="119" t="s">
        <v>108</v>
      </c>
      <c r="F91" s="98">
        <v>8</v>
      </c>
    </row>
    <row r="92" spans="2:8" ht="14.25" customHeight="1" x14ac:dyDescent="0.25">
      <c r="D92" s="80"/>
      <c r="E92" s="119" t="s">
        <v>109</v>
      </c>
      <c r="F92" s="98">
        <v>1</v>
      </c>
    </row>
    <row r="93" spans="2:8" ht="14.25" customHeight="1" thickBot="1" x14ac:dyDescent="0.3">
      <c r="D93" s="80"/>
      <c r="E93" s="120" t="s">
        <v>2</v>
      </c>
      <c r="F93" s="103"/>
    </row>
    <row r="94" spans="2:8" ht="14.25" customHeight="1" thickBot="1" x14ac:dyDescent="0.3">
      <c r="B94" s="109" t="s">
        <v>133</v>
      </c>
      <c r="C94" s="112" t="s">
        <v>137</v>
      </c>
      <c r="D94" s="80"/>
      <c r="E94" s="119" t="s">
        <v>107</v>
      </c>
      <c r="F94" s="98">
        <v>7</v>
      </c>
    </row>
    <row r="95" spans="2:8" ht="14.25" customHeight="1" thickTop="1" thickBot="1" x14ac:dyDescent="0.3">
      <c r="B95" s="110" t="s">
        <v>134</v>
      </c>
      <c r="C95" s="113">
        <v>11</v>
      </c>
      <c r="D95" s="80"/>
      <c r="E95" s="119" t="s">
        <v>108</v>
      </c>
      <c r="F95" s="98">
        <v>9</v>
      </c>
    </row>
    <row r="96" spans="2:8" ht="14.25" customHeight="1" thickBot="1" x14ac:dyDescent="0.3">
      <c r="B96" s="111" t="s">
        <v>10</v>
      </c>
      <c r="C96" s="114">
        <v>5</v>
      </c>
      <c r="D96" s="80"/>
      <c r="E96" s="119" t="s">
        <v>109</v>
      </c>
      <c r="F96" s="98">
        <v>4</v>
      </c>
    </row>
    <row r="97" spans="2:10" ht="14.25" customHeight="1" thickBot="1" x14ac:dyDescent="0.3">
      <c r="B97" s="111" t="s">
        <v>138</v>
      </c>
      <c r="C97" s="114">
        <v>1</v>
      </c>
      <c r="D97" s="80"/>
      <c r="E97" s="120" t="s">
        <v>111</v>
      </c>
      <c r="F97" s="103"/>
    </row>
    <row r="98" spans="2:10" ht="14.25" customHeight="1" thickBot="1" x14ac:dyDescent="0.3">
      <c r="B98" s="110" t="s">
        <v>49</v>
      </c>
      <c r="C98" s="113">
        <f>SUM(C95:C97)</f>
        <v>17</v>
      </c>
      <c r="D98" s="80"/>
      <c r="E98" s="119" t="s">
        <v>107</v>
      </c>
      <c r="F98" s="98">
        <v>1</v>
      </c>
    </row>
    <row r="99" spans="2:10" ht="14.25" customHeight="1" x14ac:dyDescent="0.25">
      <c r="D99" s="80"/>
      <c r="E99" s="119" t="s">
        <v>108</v>
      </c>
      <c r="F99" s="98">
        <v>0</v>
      </c>
    </row>
    <row r="100" spans="2:10" ht="14.25" customHeight="1" x14ac:dyDescent="0.25">
      <c r="B100" s="1" t="s">
        <v>112</v>
      </c>
      <c r="D100" s="80"/>
      <c r="E100" s="119" t="s">
        <v>109</v>
      </c>
      <c r="F100" s="98">
        <v>1</v>
      </c>
    </row>
    <row r="101" spans="2:10" ht="14.25" customHeight="1" x14ac:dyDescent="0.25">
      <c r="B101" s="102" t="s">
        <v>6</v>
      </c>
      <c r="C101" s="103" t="s">
        <v>137</v>
      </c>
      <c r="D101" s="80"/>
      <c r="E101" s="120" t="s">
        <v>103</v>
      </c>
      <c r="F101" s="103"/>
    </row>
    <row r="102" spans="2:10" ht="14.25" customHeight="1" x14ac:dyDescent="0.25">
      <c r="B102" s="97" t="s">
        <v>107</v>
      </c>
      <c r="C102" s="98">
        <v>6</v>
      </c>
      <c r="D102" s="80"/>
      <c r="E102" s="119" t="s">
        <v>107</v>
      </c>
      <c r="F102" s="98">
        <v>9</v>
      </c>
    </row>
    <row r="103" spans="2:10" ht="14.25" customHeight="1" x14ac:dyDescent="0.25">
      <c r="B103" s="97" t="s">
        <v>108</v>
      </c>
      <c r="C103" s="98">
        <v>6</v>
      </c>
      <c r="D103" s="80"/>
      <c r="E103" s="119" t="s">
        <v>108</v>
      </c>
      <c r="F103" s="98">
        <v>3</v>
      </c>
    </row>
    <row r="104" spans="2:10" ht="14.25" customHeight="1" x14ac:dyDescent="0.25">
      <c r="B104" s="97" t="s">
        <v>109</v>
      </c>
      <c r="C104" s="98">
        <v>6</v>
      </c>
      <c r="D104" s="80"/>
      <c r="E104" s="119" t="s">
        <v>109</v>
      </c>
      <c r="F104" s="98">
        <v>4</v>
      </c>
    </row>
    <row r="105" spans="2:10" ht="14.25" customHeight="1" x14ac:dyDescent="0.25">
      <c r="B105" s="102" t="s">
        <v>141</v>
      </c>
      <c r="C105" s="103"/>
      <c r="D105" s="80"/>
      <c r="E105" s="120" t="s">
        <v>81</v>
      </c>
      <c r="F105" s="103"/>
    </row>
    <row r="106" spans="2:10" ht="14.25" customHeight="1" x14ac:dyDescent="0.25">
      <c r="B106" s="97" t="s">
        <v>108</v>
      </c>
      <c r="C106" s="98">
        <v>3</v>
      </c>
      <c r="D106" s="80"/>
      <c r="E106" s="119" t="s">
        <v>107</v>
      </c>
      <c r="F106" s="98">
        <v>13</v>
      </c>
    </row>
    <row r="107" spans="2:10" ht="14.25" customHeight="1" x14ac:dyDescent="0.25">
      <c r="B107" s="97" t="s">
        <v>107</v>
      </c>
      <c r="C107" s="98">
        <v>2</v>
      </c>
      <c r="D107" s="80"/>
      <c r="E107" s="119" t="s">
        <v>108</v>
      </c>
      <c r="F107" s="98">
        <v>5</v>
      </c>
    </row>
    <row r="108" spans="2:10" ht="14.25" customHeight="1" x14ac:dyDescent="0.25">
      <c r="B108" s="97" t="s">
        <v>109</v>
      </c>
      <c r="C108" s="98">
        <v>1</v>
      </c>
      <c r="D108" s="80"/>
      <c r="E108" s="119" t="s">
        <v>109</v>
      </c>
      <c r="F108" s="98">
        <v>3</v>
      </c>
    </row>
    <row r="109" spans="2:10" ht="14.25" customHeight="1" x14ac:dyDescent="0.25">
      <c r="B109" s="106" t="s">
        <v>115</v>
      </c>
      <c r="C109" s="107">
        <f>SUM(C102:C108)</f>
        <v>24</v>
      </c>
      <c r="D109" s="80"/>
      <c r="E109" s="104" t="s">
        <v>16</v>
      </c>
      <c r="F109" s="105">
        <f>SUM(F76:F108)</f>
        <v>207</v>
      </c>
      <c r="I109" s="121"/>
      <c r="J109" s="122"/>
    </row>
    <row r="110" spans="2:10" ht="14.25" customHeight="1" x14ac:dyDescent="0.25">
      <c r="D110" s="80"/>
      <c r="I110" s="123"/>
      <c r="J110" s="3"/>
    </row>
    <row r="111" spans="2:10" ht="14.25" customHeight="1" x14ac:dyDescent="0.25">
      <c r="D111" s="80"/>
      <c r="I111" s="123"/>
      <c r="J111" s="3"/>
    </row>
    <row r="112" spans="2:10" ht="14.25" customHeight="1" x14ac:dyDescent="0.25">
      <c r="D112" s="80"/>
      <c r="I112" s="123"/>
      <c r="J112" s="3"/>
    </row>
    <row r="113" spans="2:10" ht="14.25" customHeight="1" thickBot="1" x14ac:dyDescent="0.3">
      <c r="B113" s="1" t="s">
        <v>140</v>
      </c>
      <c r="C113" s="124" t="s">
        <v>137</v>
      </c>
      <c r="D113" s="80"/>
      <c r="E113" s="108" t="s">
        <v>113</v>
      </c>
      <c r="I113" s="121"/>
      <c r="J113" s="122"/>
    </row>
    <row r="114" spans="2:10" ht="14.25" customHeight="1" thickBot="1" x14ac:dyDescent="0.3">
      <c r="B114" s="109" t="s">
        <v>10</v>
      </c>
      <c r="C114" s="126">
        <v>2</v>
      </c>
      <c r="D114" s="80"/>
      <c r="E114" s="102" t="s">
        <v>139</v>
      </c>
      <c r="F114" s="103" t="s">
        <v>137</v>
      </c>
      <c r="I114" s="123"/>
      <c r="J114" s="3"/>
    </row>
    <row r="115" spans="2:10" ht="14.25" customHeight="1" thickTop="1" thickBot="1" x14ac:dyDescent="0.3">
      <c r="B115" s="110" t="s">
        <v>6</v>
      </c>
      <c r="C115" s="113">
        <v>3</v>
      </c>
      <c r="D115" s="80"/>
      <c r="E115" s="97" t="s">
        <v>107</v>
      </c>
      <c r="F115" s="98">
        <v>1</v>
      </c>
      <c r="I115" s="123"/>
      <c r="J115" s="3"/>
    </row>
    <row r="116" spans="2:10" ht="14.25" customHeight="1" thickBot="1" x14ac:dyDescent="0.3">
      <c r="B116" s="111" t="s">
        <v>77</v>
      </c>
      <c r="C116" s="114">
        <v>4</v>
      </c>
      <c r="D116" s="80"/>
      <c r="E116" s="97" t="s">
        <v>108</v>
      </c>
      <c r="F116" s="98">
        <v>0</v>
      </c>
      <c r="I116" s="123"/>
      <c r="J116" s="3"/>
    </row>
    <row r="117" spans="2:10" ht="14.25" customHeight="1" thickBot="1" x14ac:dyDescent="0.3">
      <c r="B117" s="111" t="s">
        <v>78</v>
      </c>
      <c r="C117" s="114">
        <v>5</v>
      </c>
      <c r="D117" s="80"/>
      <c r="E117" s="102" t="s">
        <v>10</v>
      </c>
      <c r="F117" s="103"/>
    </row>
    <row r="118" spans="2:10" ht="14.25" customHeight="1" thickBot="1" x14ac:dyDescent="0.3">
      <c r="B118" s="110" t="s">
        <v>49</v>
      </c>
      <c r="C118" s="113">
        <v>14</v>
      </c>
      <c r="D118" s="80"/>
      <c r="E118" s="97" t="s">
        <v>107</v>
      </c>
      <c r="F118" s="98">
        <v>2</v>
      </c>
    </row>
    <row r="119" spans="2:10" ht="14.25" customHeight="1" x14ac:dyDescent="0.25">
      <c r="D119" s="80"/>
      <c r="E119" s="97" t="s">
        <v>108</v>
      </c>
      <c r="F119" s="98">
        <v>3</v>
      </c>
    </row>
    <row r="120" spans="2:10" ht="14.25" customHeight="1" x14ac:dyDescent="0.25">
      <c r="D120" s="80"/>
      <c r="E120" s="102" t="s">
        <v>6</v>
      </c>
      <c r="F120" s="103"/>
    </row>
    <row r="121" spans="2:10" ht="14.25" customHeight="1" x14ac:dyDescent="0.25">
      <c r="B121" t="s">
        <v>114</v>
      </c>
      <c r="D121" s="125"/>
      <c r="E121" s="97" t="s">
        <v>107</v>
      </c>
      <c r="F121" s="98">
        <v>1</v>
      </c>
    </row>
    <row r="122" spans="2:10" ht="14.25" customHeight="1" x14ac:dyDescent="0.25">
      <c r="B122" s="102" t="s">
        <v>83</v>
      </c>
      <c r="C122" s="103"/>
      <c r="D122" s="80"/>
      <c r="E122" s="97" t="s">
        <v>108</v>
      </c>
      <c r="F122" s="98">
        <v>0</v>
      </c>
    </row>
    <row r="123" spans="2:10" ht="14.25" customHeight="1" x14ac:dyDescent="0.25">
      <c r="B123" s="97" t="s">
        <v>107</v>
      </c>
      <c r="C123" s="98">
        <v>2</v>
      </c>
      <c r="D123" s="80"/>
      <c r="E123" s="102" t="s">
        <v>135</v>
      </c>
      <c r="F123" s="103"/>
    </row>
    <row r="124" spans="2:10" ht="14.25" customHeight="1" x14ac:dyDescent="0.25">
      <c r="B124" s="97" t="s">
        <v>108</v>
      </c>
      <c r="C124" s="98">
        <v>4</v>
      </c>
      <c r="D124" s="80"/>
      <c r="E124" s="97" t="s">
        <v>108</v>
      </c>
      <c r="F124" s="98">
        <v>2</v>
      </c>
      <c r="I124" s="116"/>
      <c r="J124" s="3"/>
    </row>
    <row r="125" spans="2:10" ht="14.25" customHeight="1" x14ac:dyDescent="0.25">
      <c r="B125" s="97" t="s">
        <v>109</v>
      </c>
      <c r="C125" s="98">
        <v>3</v>
      </c>
      <c r="D125" s="80"/>
      <c r="E125" s="97" t="s">
        <v>109</v>
      </c>
      <c r="F125" s="98">
        <v>0</v>
      </c>
      <c r="I125" s="116"/>
      <c r="J125" s="3"/>
    </row>
    <row r="126" spans="2:10" ht="14.25" customHeight="1" x14ac:dyDescent="0.25">
      <c r="B126" s="104" t="s">
        <v>16</v>
      </c>
      <c r="C126" s="105">
        <f>SUM(C123:C125)</f>
        <v>9</v>
      </c>
      <c r="D126" s="80"/>
      <c r="E126" s="106" t="s">
        <v>115</v>
      </c>
      <c r="F126" s="107">
        <f>SUM(F115:F125)</f>
        <v>9</v>
      </c>
      <c r="I126" s="116"/>
      <c r="J126" s="3"/>
    </row>
    <row r="127" spans="2:10" ht="14.25" customHeight="1" x14ac:dyDescent="0.25">
      <c r="D127" s="80"/>
    </row>
    <row r="128" spans="2:10" ht="14.25" customHeight="1" x14ac:dyDescent="0.25">
      <c r="D128" s="80"/>
    </row>
    <row r="129" spans="2:10" ht="14.25" customHeight="1" x14ac:dyDescent="0.25">
      <c r="D129" s="80"/>
    </row>
    <row r="130" spans="2:10" ht="14.25" customHeight="1" x14ac:dyDescent="0.25">
      <c r="D130" s="80"/>
    </row>
    <row r="131" spans="2:10" ht="14.25" customHeight="1" x14ac:dyDescent="0.25">
      <c r="D131" s="80"/>
    </row>
    <row r="132" spans="2:10" ht="18.75" x14ac:dyDescent="0.3">
      <c r="B132" s="36" t="s">
        <v>33</v>
      </c>
      <c r="C132" s="37"/>
      <c r="D132" s="37"/>
      <c r="E132" s="37"/>
      <c r="F132" s="37"/>
      <c r="G132" s="37"/>
      <c r="H132" s="37"/>
      <c r="I132" s="37"/>
      <c r="J132" s="37"/>
    </row>
    <row r="134" spans="2:10" ht="18.75" customHeight="1" x14ac:dyDescent="0.25">
      <c r="B134" s="85" t="s">
        <v>34</v>
      </c>
      <c r="C134" s="150" t="s">
        <v>137</v>
      </c>
      <c r="D134" s="150" t="s">
        <v>30</v>
      </c>
    </row>
    <row r="135" spans="2:10" ht="29.25" customHeight="1" x14ac:dyDescent="0.25">
      <c r="B135" s="81" t="s">
        <v>35</v>
      </c>
      <c r="C135" s="150"/>
      <c r="D135" s="150" t="s">
        <v>30</v>
      </c>
    </row>
    <row r="136" spans="2:10" ht="14.25" customHeight="1" x14ac:dyDescent="0.25">
      <c r="B136" s="40" t="s">
        <v>83</v>
      </c>
      <c r="C136" s="90"/>
      <c r="D136" s="87"/>
    </row>
    <row r="137" spans="2:10" ht="14.25" customHeight="1" x14ac:dyDescent="0.25">
      <c r="B137" s="79" t="s">
        <v>105</v>
      </c>
      <c r="C137" s="41">
        <v>9</v>
      </c>
      <c r="D137" s="89">
        <f>C137*1/372</f>
        <v>2.4193548387096774E-2</v>
      </c>
    </row>
    <row r="138" spans="2:10" ht="14.25" customHeight="1" x14ac:dyDescent="0.25">
      <c r="B138" s="40" t="s">
        <v>80</v>
      </c>
      <c r="C138" s="90"/>
      <c r="D138" s="87"/>
    </row>
    <row r="139" spans="2:10" ht="14.25" customHeight="1" x14ac:dyDescent="0.25">
      <c r="B139" s="79" t="s">
        <v>13</v>
      </c>
      <c r="C139" s="41">
        <v>21</v>
      </c>
      <c r="D139" s="89">
        <f t="shared" ref="D139:D159" si="2">C139*1/372</f>
        <v>5.6451612903225805E-2</v>
      </c>
    </row>
    <row r="140" spans="2:10" ht="14.25" customHeight="1" x14ac:dyDescent="0.25">
      <c r="B140" s="79" t="s">
        <v>10</v>
      </c>
      <c r="C140" s="41">
        <v>48</v>
      </c>
      <c r="D140" s="89">
        <f t="shared" si="2"/>
        <v>0.12903225806451613</v>
      </c>
    </row>
    <row r="141" spans="2:10" ht="14.25" customHeight="1" x14ac:dyDescent="0.25">
      <c r="B141" s="79" t="s">
        <v>6</v>
      </c>
      <c r="C141" s="41">
        <v>50</v>
      </c>
      <c r="D141" s="89">
        <f t="shared" si="2"/>
        <v>0.13440860215053763</v>
      </c>
    </row>
    <row r="142" spans="2:10" ht="14.25" customHeight="1" x14ac:dyDescent="0.25">
      <c r="B142" s="79" t="s">
        <v>82</v>
      </c>
      <c r="C142" s="41">
        <v>17</v>
      </c>
      <c r="D142" s="89">
        <f t="shared" si="2"/>
        <v>4.5698924731182797E-2</v>
      </c>
    </row>
    <row r="143" spans="2:10" ht="14.25" customHeight="1" x14ac:dyDescent="0.25">
      <c r="B143" s="79" t="s">
        <v>78</v>
      </c>
      <c r="C143" s="41">
        <v>29</v>
      </c>
      <c r="D143" s="89">
        <f t="shared" si="2"/>
        <v>7.7956989247311828E-2</v>
      </c>
    </row>
    <row r="144" spans="2:10" ht="14.25" customHeight="1" x14ac:dyDescent="0.25">
      <c r="B144" s="79" t="s">
        <v>2</v>
      </c>
      <c r="C144" s="41">
        <v>20</v>
      </c>
      <c r="D144" s="89">
        <f t="shared" si="2"/>
        <v>5.3763440860215055E-2</v>
      </c>
    </row>
    <row r="145" spans="2:4" ht="14.25" customHeight="1" x14ac:dyDescent="0.25">
      <c r="B145" s="79" t="s">
        <v>105</v>
      </c>
      <c r="C145" s="41">
        <v>27</v>
      </c>
      <c r="D145" s="89">
        <f t="shared" si="2"/>
        <v>7.2580645161290328E-2</v>
      </c>
    </row>
    <row r="146" spans="2:4" ht="14.25" customHeight="1" x14ac:dyDescent="0.25">
      <c r="B146" s="40" t="s">
        <v>79</v>
      </c>
      <c r="C146" s="90"/>
      <c r="D146" s="90"/>
    </row>
    <row r="147" spans="2:4" ht="14.25" customHeight="1" x14ac:dyDescent="0.25">
      <c r="B147" s="79" t="s">
        <v>10</v>
      </c>
      <c r="C147" s="41">
        <v>41</v>
      </c>
      <c r="D147" s="89">
        <f t="shared" si="2"/>
        <v>0.11021505376344086</v>
      </c>
    </row>
    <row r="148" spans="2:4" ht="14.25" customHeight="1" x14ac:dyDescent="0.25">
      <c r="B148" s="79" t="s">
        <v>6</v>
      </c>
      <c r="C148" s="41">
        <v>10</v>
      </c>
      <c r="D148" s="89">
        <f t="shared" si="2"/>
        <v>2.6881720430107527E-2</v>
      </c>
    </row>
    <row r="149" spans="2:4" ht="14.25" customHeight="1" x14ac:dyDescent="0.25">
      <c r="B149" s="79" t="s">
        <v>4</v>
      </c>
      <c r="C149" s="41">
        <v>79</v>
      </c>
      <c r="D149" s="89">
        <f t="shared" si="2"/>
        <v>0.21236559139784947</v>
      </c>
    </row>
    <row r="150" spans="2:4" ht="14.25" customHeight="1" x14ac:dyDescent="0.25">
      <c r="B150" s="92" t="s">
        <v>84</v>
      </c>
      <c r="C150" s="93"/>
      <c r="D150" s="89"/>
    </row>
    <row r="151" spans="2:4" ht="14.25" customHeight="1" x14ac:dyDescent="0.25">
      <c r="B151" s="40" t="s">
        <v>5</v>
      </c>
      <c r="C151" s="90"/>
      <c r="D151" s="90"/>
    </row>
    <row r="152" spans="2:4" ht="14.25" customHeight="1" x14ac:dyDescent="0.25">
      <c r="B152" s="79" t="s">
        <v>6</v>
      </c>
      <c r="C152" s="41">
        <v>18</v>
      </c>
      <c r="D152" s="89">
        <f t="shared" si="2"/>
        <v>4.8387096774193547E-2</v>
      </c>
    </row>
    <row r="153" spans="2:4" ht="14.25" customHeight="1" x14ac:dyDescent="0.25">
      <c r="B153" s="79" t="s">
        <v>106</v>
      </c>
      <c r="C153" s="41">
        <v>6</v>
      </c>
      <c r="D153" s="89">
        <f t="shared" si="2"/>
        <v>1.6129032258064516E-2</v>
      </c>
    </row>
    <row r="154" spans="2:4" ht="14.25" customHeight="1" x14ac:dyDescent="0.25">
      <c r="B154" s="40" t="s">
        <v>7</v>
      </c>
      <c r="C154" s="90"/>
      <c r="D154" s="90"/>
    </row>
    <row r="155" spans="2:4" ht="14.25" customHeight="1" x14ac:dyDescent="0.25">
      <c r="B155" s="79" t="s">
        <v>10</v>
      </c>
      <c r="C155" s="41">
        <v>5</v>
      </c>
      <c r="D155" s="89">
        <f t="shared" si="2"/>
        <v>1.3440860215053764E-2</v>
      </c>
    </row>
    <row r="156" spans="2:4" ht="14.25" customHeight="1" x14ac:dyDescent="0.25">
      <c r="B156" s="79" t="s">
        <v>6</v>
      </c>
      <c r="C156" s="41">
        <v>1</v>
      </c>
      <c r="D156" s="89">
        <f t="shared" si="2"/>
        <v>2.6881720430107529E-3</v>
      </c>
    </row>
    <row r="157" spans="2:4" ht="14.25" customHeight="1" x14ac:dyDescent="0.25">
      <c r="B157" s="79" t="s">
        <v>77</v>
      </c>
      <c r="C157" s="41">
        <v>1</v>
      </c>
      <c r="D157" s="89">
        <f t="shared" si="2"/>
        <v>2.6881720430107529E-3</v>
      </c>
    </row>
    <row r="158" spans="2:4" s="88" customFormat="1" ht="14.25" customHeight="1" x14ac:dyDescent="0.25">
      <c r="B158" s="79" t="s">
        <v>78</v>
      </c>
      <c r="C158" s="41">
        <v>2</v>
      </c>
      <c r="D158" s="89">
        <f t="shared" si="2"/>
        <v>5.3763440860215058E-3</v>
      </c>
    </row>
    <row r="159" spans="2:4" ht="14.25" customHeight="1" x14ac:dyDescent="0.25">
      <c r="B159" s="86" t="s">
        <v>16</v>
      </c>
      <c r="C159" s="91">
        <f>SUM(C137:C158)</f>
        <v>384</v>
      </c>
      <c r="D159" s="127">
        <f t="shared" si="2"/>
        <v>1.032258064516129</v>
      </c>
    </row>
    <row r="160" spans="2:4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ortState ref="B11:D16">
    <sortCondition ref="B11:B16"/>
  </sortState>
  <mergeCells count="6">
    <mergeCell ref="B1:D1"/>
    <mergeCell ref="B9:D9"/>
    <mergeCell ref="B40:D40"/>
    <mergeCell ref="F40:H40"/>
    <mergeCell ref="C134:C135"/>
    <mergeCell ref="D134:D1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66" zoomScaleNormal="66" workbookViewId="0">
      <selection activeCell="V4" sqref="V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45" t="s">
        <v>100</v>
      </c>
      <c r="B1" s="145"/>
      <c r="C1" s="145"/>
      <c r="D1" s="145"/>
      <c r="E1" s="145"/>
      <c r="F1" s="145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23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142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50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52" t="s">
        <v>122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</row>
    <row r="10" spans="1:27" ht="18.75" x14ac:dyDescent="0.25">
      <c r="A10" s="146" t="s">
        <v>136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</row>
    <row r="11" spans="1:27" x14ac:dyDescent="0.25">
      <c r="A11" s="153" t="s">
        <v>51</v>
      </c>
      <c r="B11" s="156" t="s">
        <v>119</v>
      </c>
      <c r="C11" s="157"/>
      <c r="D11" s="156" t="s">
        <v>120</v>
      </c>
      <c r="E11" s="157"/>
      <c r="F11" s="156" t="s">
        <v>121</v>
      </c>
      <c r="G11" s="157"/>
      <c r="H11" s="156" t="s">
        <v>123</v>
      </c>
      <c r="I11" s="157"/>
      <c r="J11" s="76" t="s">
        <v>124</v>
      </c>
      <c r="K11" s="77"/>
      <c r="L11" s="76" t="s">
        <v>125</v>
      </c>
      <c r="M11" s="77"/>
      <c r="N11" s="76" t="s">
        <v>126</v>
      </c>
      <c r="O11" s="77"/>
      <c r="P11" s="76" t="s">
        <v>127</v>
      </c>
      <c r="Q11" s="77"/>
      <c r="R11" s="76" t="s">
        <v>128</v>
      </c>
      <c r="S11" s="77"/>
      <c r="T11" s="76" t="s">
        <v>129</v>
      </c>
      <c r="U11" s="77"/>
      <c r="V11" s="76" t="s">
        <v>130</v>
      </c>
      <c r="W11" s="77"/>
      <c r="X11" s="76" t="s">
        <v>131</v>
      </c>
      <c r="Y11" s="77"/>
      <c r="Z11" s="76" t="s">
        <v>132</v>
      </c>
      <c r="AA11" s="77"/>
    </row>
    <row r="12" spans="1:27" x14ac:dyDescent="0.25">
      <c r="A12" s="153"/>
      <c r="B12" s="55" t="s">
        <v>29</v>
      </c>
      <c r="C12" s="55" t="s">
        <v>53</v>
      </c>
      <c r="D12" s="55" t="s">
        <v>29</v>
      </c>
      <c r="E12" s="55" t="s">
        <v>53</v>
      </c>
      <c r="F12" s="55" t="s">
        <v>29</v>
      </c>
      <c r="G12" s="55" t="s">
        <v>53</v>
      </c>
      <c r="H12" s="55" t="s">
        <v>29</v>
      </c>
      <c r="I12" s="55" t="s">
        <v>53</v>
      </c>
      <c r="J12" s="55" t="s">
        <v>29</v>
      </c>
      <c r="K12" s="55" t="s">
        <v>53</v>
      </c>
      <c r="L12" s="55" t="s">
        <v>29</v>
      </c>
      <c r="M12" s="55" t="s">
        <v>53</v>
      </c>
      <c r="N12" s="55" t="s">
        <v>29</v>
      </c>
      <c r="O12" s="55" t="s">
        <v>53</v>
      </c>
      <c r="P12" s="55" t="s">
        <v>29</v>
      </c>
      <c r="Q12" s="55" t="s">
        <v>53</v>
      </c>
      <c r="R12" s="55" t="s">
        <v>29</v>
      </c>
      <c r="S12" s="55" t="s">
        <v>53</v>
      </c>
      <c r="T12" s="55" t="s">
        <v>29</v>
      </c>
      <c r="U12" s="55" t="s">
        <v>53</v>
      </c>
      <c r="V12" s="55" t="s">
        <v>29</v>
      </c>
      <c r="W12" s="55" t="s">
        <v>53</v>
      </c>
      <c r="X12" s="55" t="s">
        <v>29</v>
      </c>
      <c r="Y12" s="55" t="s">
        <v>53</v>
      </c>
      <c r="Z12" s="55" t="s">
        <v>29</v>
      </c>
      <c r="AA12" s="55" t="s">
        <v>53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8">
        <f>H13/$H$19</f>
        <v>2.4193548387096774E-2</v>
      </c>
      <c r="J13" s="33">
        <v>9</v>
      </c>
      <c r="K13" s="68">
        <f>J13/$J$19</f>
        <v>2.34375E-2</v>
      </c>
      <c r="L13" s="67"/>
      <c r="M13" s="68" t="e">
        <f>L13/$L$19</f>
        <v>#DIV/0!</v>
      </c>
      <c r="N13" s="67"/>
      <c r="O13" s="68" t="e">
        <f>N13/$N$19</f>
        <v>#DIV/0!</v>
      </c>
      <c r="P13" s="67"/>
      <c r="Q13" s="68" t="e">
        <f>P13/$P$19</f>
        <v>#DIV/0!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67</v>
      </c>
      <c r="AA13" s="66">
        <f t="shared" ref="AA13:AA18" si="3">Z13/$Z$19</f>
        <v>3.5318924617817604E-2</v>
      </c>
    </row>
    <row r="14" spans="1:27" x14ac:dyDescent="0.25">
      <c r="A14" s="32" t="s">
        <v>71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>
        <v>0</v>
      </c>
      <c r="I14" s="68">
        <f t="shared" ref="I14:I18" si="6">H14/$H$19</f>
        <v>0</v>
      </c>
      <c r="J14" s="73">
        <v>0</v>
      </c>
      <c r="K14" s="68">
        <f t="shared" ref="K14:K18" si="7">J14/$J$19</f>
        <v>0</v>
      </c>
      <c r="L14" s="67"/>
      <c r="M14" s="68" t="e">
        <f t="shared" ref="M14:M18" si="8">L14/$L$19</f>
        <v>#DIV/0!</v>
      </c>
      <c r="N14" s="67"/>
      <c r="O14" s="68" t="e">
        <f t="shared" ref="O14:O18" si="9">N14/$N$19</f>
        <v>#DIV/0!</v>
      </c>
      <c r="P14" s="67"/>
      <c r="Q14" s="68" t="e">
        <f t="shared" ref="Q14:Q18" si="10">P14/$P$19</f>
        <v>#DIV/0!</v>
      </c>
      <c r="R14" s="78"/>
      <c r="S14" s="68" t="e">
        <f t="shared" ref="S14:S18" si="11">R14/$R$19</f>
        <v>#DIV/0!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>
        <v>193</v>
      </c>
      <c r="I15" s="68">
        <f t="shared" si="6"/>
        <v>0.51881720430107525</v>
      </c>
      <c r="J15" s="33">
        <v>207</v>
      </c>
      <c r="K15" s="68">
        <f t="shared" si="7"/>
        <v>0.5390625</v>
      </c>
      <c r="L15" s="67"/>
      <c r="M15" s="68" t="e">
        <f t="shared" si="8"/>
        <v>#DIV/0!</v>
      </c>
      <c r="N15" s="67"/>
      <c r="O15" s="68" t="e">
        <f t="shared" si="9"/>
        <v>#DIV/0!</v>
      </c>
      <c r="P15" s="67"/>
      <c r="Q15" s="68" t="e">
        <f t="shared" si="10"/>
        <v>#DIV/0!</v>
      </c>
      <c r="R15" s="33"/>
      <c r="S15" s="68" t="e">
        <f t="shared" si="11"/>
        <v>#DIV/0!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994</v>
      </c>
      <c r="AA15" s="66">
        <f t="shared" si="3"/>
        <v>0.52398523985239853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>
        <v>17</v>
      </c>
      <c r="I16" s="68">
        <f t="shared" si="6"/>
        <v>4.5698924731182797E-2</v>
      </c>
      <c r="J16" s="33">
        <v>24</v>
      </c>
      <c r="K16" s="68">
        <f t="shared" si="7"/>
        <v>6.25E-2</v>
      </c>
      <c r="L16" s="67"/>
      <c r="M16" s="68" t="e">
        <f t="shared" si="8"/>
        <v>#DIV/0!</v>
      </c>
      <c r="N16" s="67"/>
      <c r="O16" s="68" t="e">
        <f t="shared" si="9"/>
        <v>#DIV/0!</v>
      </c>
      <c r="P16" s="67"/>
      <c r="Q16" s="68" t="e">
        <f t="shared" si="10"/>
        <v>#DIV/0!</v>
      </c>
      <c r="R16" s="33"/>
      <c r="S16" s="68" t="e">
        <f t="shared" si="11"/>
        <v>#DIV/0!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130</v>
      </c>
      <c r="AA16" s="66">
        <f t="shared" si="3"/>
        <v>6.8529256721138646E-2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>
        <v>14</v>
      </c>
      <c r="I17" s="68">
        <f t="shared" si="6"/>
        <v>3.7634408602150539E-2</v>
      </c>
      <c r="J17" s="33">
        <v>14</v>
      </c>
      <c r="K17" s="68">
        <f t="shared" si="7"/>
        <v>3.6458333333333336E-2</v>
      </c>
      <c r="L17" s="67"/>
      <c r="M17" s="68" t="e">
        <f t="shared" si="8"/>
        <v>#DIV/0!</v>
      </c>
      <c r="N17" s="67"/>
      <c r="O17" s="68" t="e">
        <f t="shared" si="9"/>
        <v>#DIV/0!</v>
      </c>
      <c r="P17" s="67"/>
      <c r="Q17" s="68" t="e">
        <f t="shared" si="10"/>
        <v>#DIV/0!</v>
      </c>
      <c r="R17" s="33"/>
      <c r="S17" s="68" t="e">
        <f t="shared" si="11"/>
        <v>#DIV/0!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64</v>
      </c>
      <c r="AA17" s="66">
        <f t="shared" si="3"/>
        <v>3.3737480231945179E-2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>
        <v>139</v>
      </c>
      <c r="I18" s="68">
        <f t="shared" si="6"/>
        <v>0.37365591397849462</v>
      </c>
      <c r="J18" s="33">
        <v>130</v>
      </c>
      <c r="K18" s="68">
        <f t="shared" si="7"/>
        <v>0.33854166666666669</v>
      </c>
      <c r="L18" s="67"/>
      <c r="M18" s="68" t="e">
        <f t="shared" si="8"/>
        <v>#DIV/0!</v>
      </c>
      <c r="N18" s="67"/>
      <c r="O18" s="68" t="e">
        <f t="shared" si="9"/>
        <v>#DIV/0!</v>
      </c>
      <c r="P18" s="67"/>
      <c r="Q18" s="68" t="e">
        <f t="shared" si="10"/>
        <v>#DIV/0!</v>
      </c>
      <c r="R18" s="33"/>
      <c r="S18" s="68" t="e">
        <f t="shared" si="11"/>
        <v>#DIV/0!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642</v>
      </c>
      <c r="AA18" s="66">
        <f t="shared" si="3"/>
        <v>0.33842909857670006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f t="shared" si="14"/>
        <v>1</v>
      </c>
      <c r="L19" s="31">
        <f t="shared" si="14"/>
        <v>0</v>
      </c>
      <c r="M19" s="35" t="e">
        <f t="shared" si="14"/>
        <v>#DIV/0!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1897</v>
      </c>
      <c r="AA19" s="35">
        <f t="shared" si="14"/>
        <v>1</v>
      </c>
    </row>
    <row r="52" spans="1:27" ht="18.75" x14ac:dyDescent="0.25">
      <c r="A52" s="74" t="s">
        <v>31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x14ac:dyDescent="0.25">
      <c r="A53" s="153" t="s">
        <v>51</v>
      </c>
      <c r="B53" s="76" t="s">
        <v>85</v>
      </c>
      <c r="C53" s="77"/>
      <c r="D53" s="76" t="s">
        <v>86</v>
      </c>
      <c r="E53" s="77"/>
      <c r="F53" s="76" t="s">
        <v>87</v>
      </c>
      <c r="G53" s="77"/>
      <c r="H53" s="76" t="s">
        <v>88</v>
      </c>
      <c r="I53" s="77"/>
      <c r="J53" s="76" t="s">
        <v>89</v>
      </c>
      <c r="K53" s="77"/>
      <c r="L53" s="76" t="s">
        <v>90</v>
      </c>
      <c r="M53" s="77"/>
      <c r="N53" s="76" t="s">
        <v>91</v>
      </c>
      <c r="O53" s="77"/>
      <c r="P53" s="76" t="s">
        <v>92</v>
      </c>
      <c r="Q53" s="77"/>
      <c r="R53" s="76" t="s">
        <v>93</v>
      </c>
      <c r="S53" s="77"/>
      <c r="T53" s="76" t="s">
        <v>94</v>
      </c>
      <c r="U53" s="77"/>
      <c r="V53" s="76" t="s">
        <v>95</v>
      </c>
      <c r="W53" s="77"/>
      <c r="X53" s="76" t="s">
        <v>96</v>
      </c>
      <c r="Y53" s="77"/>
      <c r="Z53" s="76" t="s">
        <v>97</v>
      </c>
      <c r="AA53" s="77"/>
    </row>
    <row r="54" spans="1:27" x14ac:dyDescent="0.25">
      <c r="A54" s="153"/>
      <c r="B54" s="55" t="s">
        <v>29</v>
      </c>
      <c r="C54" s="55" t="s">
        <v>53</v>
      </c>
      <c r="D54" s="55" t="s">
        <v>29</v>
      </c>
      <c r="E54" s="55" t="s">
        <v>53</v>
      </c>
      <c r="F54" s="55" t="s">
        <v>29</v>
      </c>
      <c r="G54" s="55" t="s">
        <v>53</v>
      </c>
      <c r="H54" s="55" t="s">
        <v>29</v>
      </c>
      <c r="I54" s="55" t="s">
        <v>53</v>
      </c>
      <c r="J54" s="55" t="s">
        <v>29</v>
      </c>
      <c r="K54" s="55" t="s">
        <v>53</v>
      </c>
      <c r="L54" s="55" t="s">
        <v>29</v>
      </c>
      <c r="M54" s="55" t="s">
        <v>53</v>
      </c>
      <c r="N54" s="55" t="s">
        <v>29</v>
      </c>
      <c r="O54" s="55" t="s">
        <v>53</v>
      </c>
      <c r="P54" s="55" t="s">
        <v>29</v>
      </c>
      <c r="Q54" s="55" t="s">
        <v>53</v>
      </c>
      <c r="R54" s="55" t="s">
        <v>29</v>
      </c>
      <c r="S54" s="55" t="s">
        <v>53</v>
      </c>
      <c r="T54" s="55" t="s">
        <v>29</v>
      </c>
      <c r="U54" s="55" t="s">
        <v>53</v>
      </c>
      <c r="V54" s="55" t="s">
        <v>29</v>
      </c>
      <c r="W54" s="55" t="s">
        <v>53</v>
      </c>
      <c r="X54" s="55" t="s">
        <v>29</v>
      </c>
      <c r="Y54" s="55" t="s">
        <v>53</v>
      </c>
      <c r="Z54" s="55" t="s">
        <v>29</v>
      </c>
      <c r="AA54" s="55" t="s">
        <v>53</v>
      </c>
    </row>
    <row r="55" spans="1:27" x14ac:dyDescent="0.25">
      <c r="A55" s="70" t="s">
        <v>10</v>
      </c>
      <c r="B55" s="67">
        <v>63</v>
      </c>
      <c r="C55" s="68">
        <f>B55/$B$59</f>
        <v>0.37058823529411766</v>
      </c>
      <c r="D55" s="67">
        <v>63</v>
      </c>
      <c r="E55" s="68">
        <f>D55/$D$59</f>
        <v>0.40384615384615385</v>
      </c>
      <c r="F55" s="69">
        <v>75</v>
      </c>
      <c r="G55" s="68">
        <f>F55/$F$59</f>
        <v>0.43103448275862066</v>
      </c>
      <c r="H55" s="39">
        <v>103</v>
      </c>
      <c r="I55" s="34">
        <f>H55/$H$59</f>
        <v>0.3946360153256705</v>
      </c>
      <c r="J55" s="67">
        <v>75</v>
      </c>
      <c r="K55" s="68">
        <f>J55/$J$59</f>
        <v>0.4437869822485207</v>
      </c>
      <c r="L55" s="67">
        <v>57</v>
      </c>
      <c r="M55" s="68">
        <f>L55/$L$59</f>
        <v>0.37748344370860926</v>
      </c>
      <c r="N55" s="67">
        <v>35</v>
      </c>
      <c r="O55" s="68">
        <f>N55/$N$59</f>
        <v>0.37234042553191488</v>
      </c>
      <c r="P55" s="67">
        <v>45</v>
      </c>
      <c r="Q55" s="68">
        <f>P55/$P$59</f>
        <v>0.45454545454545453</v>
      </c>
      <c r="R55" s="39">
        <v>57</v>
      </c>
      <c r="S55" s="68">
        <f>R55/$R$59</f>
        <v>0.40714285714285714</v>
      </c>
      <c r="T55" s="67">
        <v>43</v>
      </c>
      <c r="U55" s="68">
        <v>0.33100000000000002</v>
      </c>
      <c r="V55" s="67">
        <v>36</v>
      </c>
      <c r="W55" s="68">
        <v>0.33029999999999998</v>
      </c>
      <c r="X55" s="67">
        <v>37</v>
      </c>
      <c r="Y55" s="68">
        <v>0.37</v>
      </c>
      <c r="Z55" s="67">
        <f>SUM(B55,D55,F55,H55,J55,L55,N55,P55,R55,T55,V55,X55)</f>
        <v>689</v>
      </c>
      <c r="AA55" s="68">
        <f>Z55/$Z$59</f>
        <v>0.39942028985507244</v>
      </c>
    </row>
    <row r="56" spans="1:27" x14ac:dyDescent="0.25">
      <c r="A56" s="70" t="s">
        <v>6</v>
      </c>
      <c r="B56" s="67">
        <v>12</v>
      </c>
      <c r="C56" s="68">
        <f>B56/$B$59</f>
        <v>7.0588235294117646E-2</v>
      </c>
      <c r="D56" s="67">
        <v>13</v>
      </c>
      <c r="E56" s="68">
        <f t="shared" ref="E56:E58" si="15">D56/$D$59</f>
        <v>8.3333333333333329E-2</v>
      </c>
      <c r="F56" s="69">
        <v>9</v>
      </c>
      <c r="G56" s="68">
        <f t="shared" ref="G56:G58" si="16">F56/$F$59</f>
        <v>5.1724137931034482E-2</v>
      </c>
      <c r="H56" s="39">
        <v>85</v>
      </c>
      <c r="I56" s="34">
        <f t="shared" ref="I56:I58" si="17">H56/$H$59</f>
        <v>0.32567049808429116</v>
      </c>
      <c r="J56" s="67">
        <v>12</v>
      </c>
      <c r="K56" s="68">
        <f t="shared" ref="K56:K58" si="18">J56/$J$59</f>
        <v>7.1005917159763315E-2</v>
      </c>
      <c r="L56" s="67">
        <v>19</v>
      </c>
      <c r="M56" s="68">
        <f t="shared" ref="M56:M58" si="19">L56/$L$59</f>
        <v>0.12582781456953643</v>
      </c>
      <c r="N56" s="67">
        <v>16</v>
      </c>
      <c r="O56" s="68">
        <f t="shared" ref="O56:O58" si="20">N56/$N$59</f>
        <v>0.1702127659574468</v>
      </c>
      <c r="P56" s="67">
        <v>5</v>
      </c>
      <c r="Q56" s="68">
        <f t="shared" ref="Q56:Q58" si="21">P56/$P$59</f>
        <v>5.0505050505050504E-2</v>
      </c>
      <c r="R56" s="39">
        <v>21</v>
      </c>
      <c r="S56" s="68">
        <f t="shared" ref="S56:S58" si="22">R56/$R$59</f>
        <v>0.15</v>
      </c>
      <c r="T56" s="67">
        <v>14</v>
      </c>
      <c r="U56" s="68">
        <v>0.1077</v>
      </c>
      <c r="V56" s="67">
        <v>10</v>
      </c>
      <c r="W56" s="68">
        <v>9.1700000000000004E-2</v>
      </c>
      <c r="X56" s="67">
        <v>10</v>
      </c>
      <c r="Y56" s="68">
        <v>0.1</v>
      </c>
      <c r="Z56" s="67">
        <f>SUM(B56,D56,F56,H56,J56,L56,N56,P56,R56,T56,V56,X56)</f>
        <v>226</v>
      </c>
      <c r="AA56" s="68">
        <f>Z56/$Z$59</f>
        <v>0.1310144927536232</v>
      </c>
    </row>
    <row r="57" spans="1:27" x14ac:dyDescent="0.25">
      <c r="A57" s="70" t="s">
        <v>4</v>
      </c>
      <c r="B57" s="67">
        <v>95</v>
      </c>
      <c r="C57" s="68">
        <f>B57/$B$59</f>
        <v>0.55882352941176472</v>
      </c>
      <c r="D57" s="67">
        <v>73</v>
      </c>
      <c r="E57" s="68">
        <f t="shared" si="15"/>
        <v>0.46794871794871795</v>
      </c>
      <c r="F57" s="69">
        <v>90</v>
      </c>
      <c r="G57" s="68">
        <f t="shared" si="16"/>
        <v>0.51724137931034486</v>
      </c>
      <c r="H57" s="39">
        <v>68</v>
      </c>
      <c r="I57" s="34">
        <f t="shared" si="17"/>
        <v>0.26053639846743293</v>
      </c>
      <c r="J57" s="67">
        <v>78</v>
      </c>
      <c r="K57" s="68">
        <f t="shared" si="18"/>
        <v>0.46153846153846156</v>
      </c>
      <c r="L57" s="67">
        <v>71</v>
      </c>
      <c r="M57" s="68">
        <f t="shared" si="19"/>
        <v>0.47019867549668876</v>
      </c>
      <c r="N57" s="67">
        <v>43</v>
      </c>
      <c r="O57" s="68">
        <f t="shared" si="20"/>
        <v>0.45744680851063829</v>
      </c>
      <c r="P57" s="67">
        <v>45</v>
      </c>
      <c r="Q57" s="68">
        <f t="shared" si="21"/>
        <v>0.45454545454545453</v>
      </c>
      <c r="R57" s="39">
        <v>61</v>
      </c>
      <c r="S57" s="68">
        <f t="shared" si="22"/>
        <v>0.43571428571428572</v>
      </c>
      <c r="T57" s="67">
        <v>71</v>
      </c>
      <c r="U57" s="68">
        <v>0.54620000000000002</v>
      </c>
      <c r="V57" s="67">
        <v>62</v>
      </c>
      <c r="W57" s="68">
        <v>0.56869999999999998</v>
      </c>
      <c r="X57" s="67">
        <v>53</v>
      </c>
      <c r="Y57" s="68">
        <v>0.53</v>
      </c>
      <c r="Z57" s="67">
        <f>SUM(B57,D57,F57,H57,J57,L57,N57,P57,R57,T57,V57,X57)</f>
        <v>810</v>
      </c>
      <c r="AA57" s="68">
        <f>Z57/$Z$59</f>
        <v>0.46956521739130436</v>
      </c>
    </row>
    <row r="58" spans="1:27" x14ac:dyDescent="0.25">
      <c r="A58" s="70" t="s">
        <v>84</v>
      </c>
      <c r="B58" s="67">
        <v>0</v>
      </c>
      <c r="C58" s="68">
        <f>B58/$B$59</f>
        <v>0</v>
      </c>
      <c r="D58" s="67">
        <v>7</v>
      </c>
      <c r="E58" s="68">
        <f t="shared" si="15"/>
        <v>4.4871794871794872E-2</v>
      </c>
      <c r="F58" s="69">
        <v>1</v>
      </c>
      <c r="G58" s="68">
        <f t="shared" si="16"/>
        <v>5.7471264367816091E-3</v>
      </c>
      <c r="H58" s="39">
        <v>5</v>
      </c>
      <c r="I58" s="34">
        <f t="shared" si="17"/>
        <v>1.9157088122605363E-2</v>
      </c>
      <c r="J58" s="67">
        <v>4</v>
      </c>
      <c r="K58" s="68">
        <f t="shared" si="18"/>
        <v>2.3668639053254437E-2</v>
      </c>
      <c r="L58" s="67">
        <v>4</v>
      </c>
      <c r="M58" s="68">
        <f t="shared" si="19"/>
        <v>2.6490066225165563E-2</v>
      </c>
      <c r="N58" s="67">
        <v>0</v>
      </c>
      <c r="O58" s="68">
        <f t="shared" si="20"/>
        <v>0</v>
      </c>
      <c r="P58" s="67">
        <v>4</v>
      </c>
      <c r="Q58" s="68">
        <f t="shared" si="21"/>
        <v>4.0404040404040407E-2</v>
      </c>
      <c r="R58" s="39">
        <v>1</v>
      </c>
      <c r="S58" s="68">
        <f t="shared" si="22"/>
        <v>7.1428571428571426E-3</v>
      </c>
      <c r="T58" s="67">
        <v>2</v>
      </c>
      <c r="U58" s="68">
        <v>1.5100000000000001E-2</v>
      </c>
      <c r="V58" s="67">
        <v>1</v>
      </c>
      <c r="W58" s="68">
        <v>9.2999999999999992E-3</v>
      </c>
      <c r="X58" s="67">
        <v>0</v>
      </c>
      <c r="Y58" s="68">
        <v>0</v>
      </c>
      <c r="Z58" s="67">
        <f>SUM(B58,D58,F58,H58,J58,L58,N58,P58,R58,T58,V58,X58)</f>
        <v>29</v>
      </c>
      <c r="AA58" s="68">
        <f>Z58/$Z$59</f>
        <v>1.6811594202898551E-2</v>
      </c>
    </row>
    <row r="59" spans="1:27" x14ac:dyDescent="0.25">
      <c r="A59" s="71" t="s">
        <v>16</v>
      </c>
      <c r="B59" s="65">
        <f>SUM(B55:B58)</f>
        <v>170</v>
      </c>
      <c r="C59" s="35">
        <f t="shared" ref="C59:AA59" si="23">SUM(C55:C57)</f>
        <v>1</v>
      </c>
      <c r="D59" s="65">
        <f>SUM(D55:D58)</f>
        <v>156</v>
      </c>
      <c r="E59" s="35">
        <f>SUM(E55:E58)</f>
        <v>0.99999999999999989</v>
      </c>
      <c r="F59" s="65">
        <f t="shared" si="23"/>
        <v>174</v>
      </c>
      <c r="G59" s="35">
        <f t="shared" si="23"/>
        <v>1</v>
      </c>
      <c r="H59" s="65">
        <f>SUM(H55:H58)</f>
        <v>261</v>
      </c>
      <c r="I59" s="35">
        <f>SUM(I55:I58)</f>
        <v>1</v>
      </c>
      <c r="J59" s="65">
        <f>SUM(J55:J58)</f>
        <v>169</v>
      </c>
      <c r="K59" s="35">
        <f>SUM(K55:K58)</f>
        <v>1</v>
      </c>
      <c r="L59" s="65">
        <f>SUM(L55:L58)</f>
        <v>151</v>
      </c>
      <c r="M59" s="35">
        <f t="shared" si="23"/>
        <v>0.97350993377483452</v>
      </c>
      <c r="N59" s="65">
        <f>SUM(N55:N58)</f>
        <v>94</v>
      </c>
      <c r="O59" s="35">
        <f t="shared" si="23"/>
        <v>1</v>
      </c>
      <c r="P59" s="65">
        <f>SUM(P55:P58)</f>
        <v>99</v>
      </c>
      <c r="Q59" s="35">
        <f>SUM(Q55:Q58)</f>
        <v>1</v>
      </c>
      <c r="R59" s="65">
        <f>SUM(R55:R58)</f>
        <v>140</v>
      </c>
      <c r="S59" s="35">
        <f>SUM(S55:S58)</f>
        <v>1</v>
      </c>
      <c r="T59" s="65">
        <f>SUM(T55:T58)</f>
        <v>130</v>
      </c>
      <c r="U59" s="35">
        <v>1</v>
      </c>
      <c r="V59" s="65">
        <f>SUM(V55:V58)</f>
        <v>109</v>
      </c>
      <c r="W59" s="35">
        <f>SUM(W55:W58)</f>
        <v>0.99999999999999989</v>
      </c>
      <c r="X59" s="65">
        <f>SUM(X55:X58)</f>
        <v>100</v>
      </c>
      <c r="Y59" s="35">
        <f>SUM(Y55:Y58)</f>
        <v>1</v>
      </c>
      <c r="Z59" s="65">
        <f t="shared" si="23"/>
        <v>1725</v>
      </c>
      <c r="AA59" s="35">
        <f t="shared" si="23"/>
        <v>1</v>
      </c>
    </row>
    <row r="78" spans="1:31" ht="18.75" x14ac:dyDescent="0.3">
      <c r="A78" s="151" t="s">
        <v>74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</row>
    <row r="80" spans="1:31" ht="18.75" x14ac:dyDescent="0.25">
      <c r="A80" s="74" t="s">
        <v>52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8.75" x14ac:dyDescent="0.25">
      <c r="A81" s="154" t="s">
        <v>0</v>
      </c>
      <c r="B81" s="74" t="s">
        <v>98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25.5" customHeight="1" x14ac:dyDescent="0.25">
      <c r="A82" s="155"/>
      <c r="B82" s="31" t="s">
        <v>37</v>
      </c>
      <c r="C82" s="31" t="s">
        <v>38</v>
      </c>
      <c r="D82" s="31" t="s">
        <v>39</v>
      </c>
      <c r="E82" s="31" t="s">
        <v>40</v>
      </c>
      <c r="F82" s="31" t="s">
        <v>41</v>
      </c>
      <c r="G82" s="31" t="s">
        <v>42</v>
      </c>
      <c r="H82" s="31" t="s">
        <v>43</v>
      </c>
      <c r="I82" s="31" t="s">
        <v>44</v>
      </c>
      <c r="J82" s="31" t="s">
        <v>45</v>
      </c>
      <c r="K82" s="31" t="s">
        <v>46</v>
      </c>
      <c r="L82" s="31" t="s">
        <v>47</v>
      </c>
      <c r="M82" s="31" t="s">
        <v>48</v>
      </c>
      <c r="N82" s="31" t="s">
        <v>56</v>
      </c>
      <c r="O82" s="31" t="s">
        <v>53</v>
      </c>
    </row>
    <row r="83" spans="1:15" x14ac:dyDescent="0.25">
      <c r="A83" s="32" t="s">
        <v>15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75">
        <v>2</v>
      </c>
      <c r="K83" s="33">
        <v>5</v>
      </c>
      <c r="L83" s="33">
        <v>4</v>
      </c>
      <c r="M83" s="33">
        <v>1</v>
      </c>
      <c r="N83" s="33">
        <f>SUM(B83:M83)</f>
        <v>21</v>
      </c>
      <c r="O83" s="34">
        <f t="shared" ref="O83:O93" si="24">N83/$N$97</f>
        <v>4.9845715642060293E-3</v>
      </c>
    </row>
    <row r="84" spans="1:15" x14ac:dyDescent="0.25">
      <c r="A84" s="32" t="s">
        <v>10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35</v>
      </c>
      <c r="N84" s="33">
        <f t="shared" ref="N84:N96" si="25">SUM(B84:M84)</f>
        <v>1174</v>
      </c>
      <c r="O84" s="34">
        <f t="shared" si="24"/>
        <v>0.27866128649418465</v>
      </c>
    </row>
    <row r="85" spans="1:15" x14ac:dyDescent="0.25">
      <c r="A85" s="32" t="s">
        <v>6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16</v>
      </c>
      <c r="N85" s="33">
        <f t="shared" si="25"/>
        <v>784</v>
      </c>
      <c r="O85" s="34">
        <f t="shared" si="24"/>
        <v>0.18609067173035843</v>
      </c>
    </row>
    <row r="86" spans="1:15" x14ac:dyDescent="0.25">
      <c r="A86" s="32" t="s">
        <v>14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5"/>
        <v>18</v>
      </c>
      <c r="O86" s="34">
        <f t="shared" si="24"/>
        <v>4.2724899121765964E-3</v>
      </c>
    </row>
    <row r="87" spans="1:15" x14ac:dyDescent="0.25">
      <c r="A87" s="32" t="s">
        <v>54</v>
      </c>
      <c r="B87" s="33">
        <v>1</v>
      </c>
      <c r="C87" s="33">
        <v>4</v>
      </c>
      <c r="D87" s="33">
        <v>1</v>
      </c>
      <c r="E87" s="7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5"/>
        <v>7</v>
      </c>
      <c r="O87" s="34">
        <f t="shared" si="24"/>
        <v>1.6615238547353431E-3</v>
      </c>
    </row>
    <row r="88" spans="1:15" x14ac:dyDescent="0.25">
      <c r="A88" s="32" t="s">
        <v>8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32</v>
      </c>
      <c r="N88" s="33">
        <f t="shared" si="25"/>
        <v>436</v>
      </c>
      <c r="O88" s="34">
        <f t="shared" si="24"/>
        <v>0.10348920009494422</v>
      </c>
    </row>
    <row r="89" spans="1:15" x14ac:dyDescent="0.25">
      <c r="A89" s="56" t="s">
        <v>55</v>
      </c>
      <c r="B89" s="33">
        <v>1</v>
      </c>
      <c r="C89" s="33">
        <v>0</v>
      </c>
      <c r="D89" s="33">
        <v>0</v>
      </c>
      <c r="E89" s="7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1</v>
      </c>
      <c r="O89" s="34">
        <f t="shared" si="24"/>
        <v>2.3736055067647758E-4</v>
      </c>
    </row>
    <row r="90" spans="1:15" x14ac:dyDescent="0.25">
      <c r="A90" s="56" t="s">
        <v>9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5"/>
        <v>121</v>
      </c>
      <c r="O90" s="34">
        <f t="shared" si="24"/>
        <v>2.8720626631853787E-2</v>
      </c>
    </row>
    <row r="91" spans="1:15" x14ac:dyDescent="0.25">
      <c r="A91" s="56" t="s">
        <v>2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5"/>
        <v>295</v>
      </c>
      <c r="O91" s="34">
        <f t="shared" si="24"/>
        <v>7.0021362449560878E-2</v>
      </c>
    </row>
    <row r="92" spans="1:15" x14ac:dyDescent="0.25">
      <c r="A92" s="56" t="s">
        <v>4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0</v>
      </c>
      <c r="N92" s="33">
        <f t="shared" si="25"/>
        <v>763</v>
      </c>
      <c r="O92" s="34">
        <f t="shared" si="24"/>
        <v>0.18110610016615239</v>
      </c>
    </row>
    <row r="93" spans="1:15" x14ac:dyDescent="0.25">
      <c r="A93" s="56" t="s">
        <v>84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5"/>
        <v>29</v>
      </c>
      <c r="O93" s="34">
        <f t="shared" si="24"/>
        <v>6.8834559696178497E-3</v>
      </c>
    </row>
    <row r="94" spans="1:15" x14ac:dyDescent="0.25">
      <c r="A94" s="56" t="s">
        <v>12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164</v>
      </c>
      <c r="N94" s="33">
        <f t="shared" si="25"/>
        <v>430</v>
      </c>
      <c r="O94" s="34">
        <f>N94/$N$97</f>
        <v>0.10206503679088536</v>
      </c>
    </row>
    <row r="95" spans="1:15" x14ac:dyDescent="0.25">
      <c r="A95" s="56" t="s">
        <v>13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5"/>
        <v>133</v>
      </c>
      <c r="O95" s="34">
        <f>N95/$N$97</f>
        <v>3.1568953239971519E-2</v>
      </c>
    </row>
    <row r="96" spans="1:15" x14ac:dyDescent="0.25">
      <c r="A96" s="56" t="s">
        <v>36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5"/>
        <v>1</v>
      </c>
      <c r="O96" s="34">
        <f>N96/$N$97</f>
        <v>2.3736055067647758E-4</v>
      </c>
    </row>
    <row r="97" spans="1:18" x14ac:dyDescent="0.25">
      <c r="A97" s="31" t="s">
        <v>16</v>
      </c>
      <c r="B97" s="31">
        <f>SUM(B83:B96)</f>
        <v>400</v>
      </c>
      <c r="C97" s="83">
        <f t="shared" ref="C97:J97" si="26">SUM(C83:C96)</f>
        <v>369</v>
      </c>
      <c r="D97" s="83">
        <f>SUM(D83:D96)</f>
        <v>428</v>
      </c>
      <c r="E97" s="83">
        <f t="shared" si="26"/>
        <v>385</v>
      </c>
      <c r="F97" s="83">
        <f>SUM(F83:F96)</f>
        <v>418</v>
      </c>
      <c r="G97" s="83">
        <f t="shared" si="26"/>
        <v>350</v>
      </c>
      <c r="H97" s="83">
        <f t="shared" si="26"/>
        <v>257</v>
      </c>
      <c r="I97" s="83">
        <f t="shared" si="26"/>
        <v>275</v>
      </c>
      <c r="J97" s="83">
        <f t="shared" si="26"/>
        <v>357</v>
      </c>
      <c r="K97" s="31">
        <f>SUM(K83:K96)</f>
        <v>353</v>
      </c>
      <c r="L97" s="31">
        <f>SUM(L83:L96)</f>
        <v>320</v>
      </c>
      <c r="M97" s="31">
        <f>SUM(M83:M96)</f>
        <v>301</v>
      </c>
      <c r="N97" s="31">
        <f>SUM(N83:N96)</f>
        <v>4213</v>
      </c>
      <c r="O97" s="35">
        <f>SUM(O83:O96)</f>
        <v>1.0000000000000002</v>
      </c>
    </row>
    <row r="100" spans="1:18" ht="18.75" x14ac:dyDescent="0.25">
      <c r="A100" s="74" t="s">
        <v>75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8" ht="36" customHeight="1" x14ac:dyDescent="0.25">
      <c r="A101" s="58" t="s">
        <v>57</v>
      </c>
      <c r="B101" s="57" t="s">
        <v>58</v>
      </c>
      <c r="C101" s="44" t="s">
        <v>59</v>
      </c>
      <c r="D101" s="57" t="s">
        <v>60</v>
      </c>
      <c r="E101" s="57" t="s">
        <v>61</v>
      </c>
      <c r="F101" s="57" t="s">
        <v>62</v>
      </c>
      <c r="G101" s="57" t="s">
        <v>63</v>
      </c>
      <c r="H101" s="57" t="s">
        <v>64</v>
      </c>
      <c r="I101" s="57" t="s">
        <v>65</v>
      </c>
      <c r="J101" s="57" t="s">
        <v>66</v>
      </c>
      <c r="K101" s="57" t="s">
        <v>67</v>
      </c>
      <c r="L101" s="57" t="s">
        <v>68</v>
      </c>
      <c r="M101" s="57" t="s">
        <v>69</v>
      </c>
      <c r="N101" s="57" t="s">
        <v>49</v>
      </c>
      <c r="O101" s="57" t="s">
        <v>53</v>
      </c>
      <c r="P101" s="50"/>
      <c r="Q101" s="50"/>
      <c r="R101" s="50"/>
    </row>
    <row r="102" spans="1:18" x14ac:dyDescent="0.25">
      <c r="A102" s="43" t="s">
        <v>11</v>
      </c>
      <c r="B102" s="72">
        <v>7</v>
      </c>
      <c r="C102" s="45">
        <v>16</v>
      </c>
      <c r="D102" s="72">
        <v>15</v>
      </c>
      <c r="E102" s="45">
        <v>17</v>
      </c>
      <c r="F102" s="45">
        <v>21</v>
      </c>
      <c r="G102" s="45">
        <v>16</v>
      </c>
      <c r="H102" s="45">
        <v>11</v>
      </c>
      <c r="I102" s="84">
        <v>14</v>
      </c>
      <c r="J102" s="72">
        <v>14</v>
      </c>
      <c r="K102" s="72">
        <v>14</v>
      </c>
      <c r="L102" s="72">
        <v>16</v>
      </c>
      <c r="M102" s="72">
        <v>7</v>
      </c>
      <c r="N102" s="72">
        <f t="shared" ref="N102:N137" si="27">SUM(B102:M102)</f>
        <v>168</v>
      </c>
      <c r="O102" s="46">
        <f t="shared" ref="O102:O137" si="28">N102/$N$138</f>
        <v>3.9876572513648234E-2</v>
      </c>
      <c r="P102" s="50"/>
      <c r="Q102" s="50"/>
      <c r="R102" s="50"/>
    </row>
    <row r="103" spans="1:18" ht="14.25" customHeight="1" x14ac:dyDescent="0.25">
      <c r="A103" s="47" t="s">
        <v>10</v>
      </c>
      <c r="B103" s="59">
        <v>2</v>
      </c>
      <c r="C103" s="48">
        <v>6</v>
      </c>
      <c r="D103" s="59">
        <v>6</v>
      </c>
      <c r="E103" s="48">
        <v>5</v>
      </c>
      <c r="F103" s="41">
        <v>0</v>
      </c>
      <c r="G103" s="59">
        <v>7</v>
      </c>
      <c r="H103" s="48">
        <v>5</v>
      </c>
      <c r="I103" s="59">
        <v>4</v>
      </c>
      <c r="J103" s="59">
        <v>14</v>
      </c>
      <c r="K103" s="59">
        <v>14</v>
      </c>
      <c r="L103" s="59">
        <v>2</v>
      </c>
      <c r="M103" s="59">
        <v>2</v>
      </c>
      <c r="N103" s="84">
        <f t="shared" si="27"/>
        <v>67</v>
      </c>
      <c r="O103" s="60">
        <f t="shared" si="28"/>
        <v>1.5903156895323997E-2</v>
      </c>
      <c r="P103" s="50"/>
      <c r="Q103" s="50"/>
      <c r="R103" s="50"/>
    </row>
    <row r="104" spans="1:18" x14ac:dyDescent="0.25">
      <c r="A104" s="47" t="s">
        <v>6</v>
      </c>
      <c r="B104" s="59">
        <v>2</v>
      </c>
      <c r="C104" s="48">
        <v>2</v>
      </c>
      <c r="D104" s="59">
        <v>6</v>
      </c>
      <c r="E104" s="48">
        <v>2</v>
      </c>
      <c r="F104" s="41">
        <v>21</v>
      </c>
      <c r="G104" s="59">
        <v>2</v>
      </c>
      <c r="H104" s="48">
        <v>1</v>
      </c>
      <c r="I104" s="59">
        <v>4</v>
      </c>
      <c r="J104" s="59">
        <v>0</v>
      </c>
      <c r="K104" s="59">
        <v>0</v>
      </c>
      <c r="L104" s="59">
        <v>6</v>
      </c>
      <c r="M104" s="59">
        <v>0</v>
      </c>
      <c r="N104" s="84">
        <f t="shared" si="27"/>
        <v>46</v>
      </c>
      <c r="O104" s="60">
        <f t="shared" si="28"/>
        <v>1.0918585331117968E-2</v>
      </c>
      <c r="P104" s="50"/>
      <c r="Q104" s="50"/>
      <c r="R104" s="50"/>
    </row>
    <row r="105" spans="1:18" x14ac:dyDescent="0.25">
      <c r="A105" s="47" t="s">
        <v>8</v>
      </c>
      <c r="B105" s="59">
        <v>2</v>
      </c>
      <c r="C105" s="48">
        <v>4</v>
      </c>
      <c r="D105" s="59">
        <v>3</v>
      </c>
      <c r="E105" s="48">
        <v>3</v>
      </c>
      <c r="F105" s="41">
        <v>0</v>
      </c>
      <c r="G105" s="59">
        <v>1</v>
      </c>
      <c r="H105" s="48">
        <v>3</v>
      </c>
      <c r="I105" s="59">
        <v>1</v>
      </c>
      <c r="J105" s="59">
        <v>0</v>
      </c>
      <c r="K105" s="59">
        <v>0</v>
      </c>
      <c r="L105" s="59">
        <v>1</v>
      </c>
      <c r="M105" s="59">
        <v>0</v>
      </c>
      <c r="N105" s="84">
        <f t="shared" si="27"/>
        <v>18</v>
      </c>
      <c r="O105" s="60">
        <f t="shared" si="28"/>
        <v>4.2724899121765964E-3</v>
      </c>
      <c r="P105" s="50"/>
      <c r="Q105" s="50"/>
      <c r="R105" s="50"/>
    </row>
    <row r="106" spans="1:18" x14ac:dyDescent="0.25">
      <c r="A106" s="47" t="s">
        <v>2</v>
      </c>
      <c r="B106" s="59">
        <v>0</v>
      </c>
      <c r="C106" s="48">
        <v>0</v>
      </c>
      <c r="D106" s="59">
        <v>0</v>
      </c>
      <c r="E106" s="48">
        <v>2</v>
      </c>
      <c r="F106" s="41">
        <v>0</v>
      </c>
      <c r="G106" s="59">
        <v>0</v>
      </c>
      <c r="H106" s="48">
        <v>0</v>
      </c>
      <c r="I106" s="59">
        <v>2</v>
      </c>
      <c r="J106" s="59">
        <v>0</v>
      </c>
      <c r="K106" s="59">
        <v>0</v>
      </c>
      <c r="L106" s="59">
        <v>1</v>
      </c>
      <c r="M106" s="59">
        <v>0</v>
      </c>
      <c r="N106" s="84">
        <f t="shared" si="27"/>
        <v>5</v>
      </c>
      <c r="O106" s="60">
        <f t="shared" si="28"/>
        <v>1.1868027533823878E-3</v>
      </c>
      <c r="P106" s="50"/>
      <c r="Q106" s="50"/>
      <c r="R106" s="50"/>
    </row>
    <row r="107" spans="1:18" x14ac:dyDescent="0.25">
      <c r="A107" s="47" t="s">
        <v>4</v>
      </c>
      <c r="B107" s="59">
        <v>0</v>
      </c>
      <c r="C107" s="48">
        <v>0</v>
      </c>
      <c r="D107" s="59">
        <v>0</v>
      </c>
      <c r="E107" s="48">
        <v>3</v>
      </c>
      <c r="F107" s="48">
        <v>0</v>
      </c>
      <c r="G107" s="59">
        <v>0</v>
      </c>
      <c r="H107" s="48">
        <v>0</v>
      </c>
      <c r="I107" s="59">
        <v>3</v>
      </c>
      <c r="J107" s="59">
        <v>0</v>
      </c>
      <c r="K107" s="59">
        <v>0</v>
      </c>
      <c r="L107" s="59">
        <v>2</v>
      </c>
      <c r="M107" s="59">
        <v>1</v>
      </c>
      <c r="N107" s="84">
        <f t="shared" si="27"/>
        <v>9</v>
      </c>
      <c r="O107" s="60">
        <f t="shared" si="28"/>
        <v>2.1362449560882982E-3</v>
      </c>
      <c r="P107" s="50"/>
      <c r="Q107" s="50"/>
      <c r="R107" s="50"/>
    </row>
    <row r="108" spans="1:18" x14ac:dyDescent="0.25">
      <c r="A108" s="47" t="s">
        <v>12</v>
      </c>
      <c r="B108" s="59">
        <v>1</v>
      </c>
      <c r="C108" s="48">
        <v>4</v>
      </c>
      <c r="D108" s="59">
        <v>0</v>
      </c>
      <c r="E108" s="48">
        <v>2</v>
      </c>
      <c r="F108" s="48">
        <v>0</v>
      </c>
      <c r="G108" s="59">
        <v>6</v>
      </c>
      <c r="H108" s="48">
        <v>2</v>
      </c>
      <c r="I108" s="59">
        <v>0</v>
      </c>
      <c r="J108" s="59">
        <v>0</v>
      </c>
      <c r="K108" s="59">
        <v>0</v>
      </c>
      <c r="L108" s="59">
        <v>4</v>
      </c>
      <c r="M108" s="59">
        <v>4</v>
      </c>
      <c r="N108" s="84">
        <f t="shared" si="27"/>
        <v>23</v>
      </c>
      <c r="O108" s="60">
        <f t="shared" si="28"/>
        <v>5.4592926655589839E-3</v>
      </c>
      <c r="P108" s="50"/>
      <c r="Q108" s="50"/>
      <c r="R108" s="50"/>
    </row>
    <row r="109" spans="1:18" x14ac:dyDescent="0.25">
      <c r="A109" s="43" t="s">
        <v>1</v>
      </c>
      <c r="B109" s="72">
        <v>162</v>
      </c>
      <c r="C109" s="45">
        <v>158</v>
      </c>
      <c r="D109" s="7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84">
        <v>126</v>
      </c>
      <c r="J109" s="72">
        <v>162</v>
      </c>
      <c r="K109" s="72">
        <v>154</v>
      </c>
      <c r="L109" s="72">
        <v>163</v>
      </c>
      <c r="M109" s="72">
        <v>165</v>
      </c>
      <c r="N109" s="84">
        <f t="shared" si="27"/>
        <v>1795</v>
      </c>
      <c r="O109" s="46">
        <f t="shared" si="28"/>
        <v>0.42606218846427724</v>
      </c>
      <c r="P109" s="50"/>
      <c r="Q109" s="50"/>
      <c r="R109" s="50"/>
    </row>
    <row r="110" spans="1:18" x14ac:dyDescent="0.25">
      <c r="A110" s="47" t="s">
        <v>10</v>
      </c>
      <c r="B110" s="59">
        <v>47</v>
      </c>
      <c r="C110" s="48">
        <v>34</v>
      </c>
      <c r="D110" s="59">
        <v>62</v>
      </c>
      <c r="E110" s="48">
        <v>0</v>
      </c>
      <c r="F110" s="41">
        <v>34</v>
      </c>
      <c r="G110" s="59">
        <v>38</v>
      </c>
      <c r="H110" s="48">
        <v>29</v>
      </c>
      <c r="I110" s="59">
        <v>30</v>
      </c>
      <c r="J110" s="59">
        <v>41</v>
      </c>
      <c r="K110" s="59">
        <v>34</v>
      </c>
      <c r="L110" s="59">
        <v>48</v>
      </c>
      <c r="M110" s="59">
        <v>35</v>
      </c>
      <c r="N110" s="84">
        <f t="shared" si="27"/>
        <v>432</v>
      </c>
      <c r="O110" s="60">
        <f t="shared" si="28"/>
        <v>0.10253975789223831</v>
      </c>
      <c r="P110" s="50"/>
      <c r="Q110" s="50"/>
      <c r="R110" s="50"/>
    </row>
    <row r="111" spans="1:18" x14ac:dyDescent="0.25">
      <c r="A111" s="47" t="s">
        <v>6</v>
      </c>
      <c r="B111" s="59">
        <v>21</v>
      </c>
      <c r="C111" s="48">
        <v>22</v>
      </c>
      <c r="D111" s="59">
        <v>24</v>
      </c>
      <c r="E111" s="48">
        <v>0</v>
      </c>
      <c r="F111" s="41">
        <v>24</v>
      </c>
      <c r="G111" s="59">
        <v>21</v>
      </c>
      <c r="H111" s="48">
        <v>15</v>
      </c>
      <c r="I111" s="59">
        <v>20</v>
      </c>
      <c r="J111" s="59">
        <v>18</v>
      </c>
      <c r="K111" s="59">
        <v>29</v>
      </c>
      <c r="L111" s="59">
        <v>25</v>
      </c>
      <c r="M111" s="59">
        <v>16</v>
      </c>
      <c r="N111" s="84">
        <f t="shared" si="27"/>
        <v>235</v>
      </c>
      <c r="O111" s="60">
        <f t="shared" si="28"/>
        <v>5.5779729408972231E-2</v>
      </c>
      <c r="P111" s="50"/>
      <c r="Q111" s="50"/>
      <c r="R111" s="50"/>
    </row>
    <row r="112" spans="1:18" x14ac:dyDescent="0.25">
      <c r="A112" s="47" t="s">
        <v>8</v>
      </c>
      <c r="B112" s="59">
        <v>44</v>
      </c>
      <c r="C112" s="48">
        <v>38</v>
      </c>
      <c r="D112" s="59">
        <v>36</v>
      </c>
      <c r="E112" s="48">
        <v>38</v>
      </c>
      <c r="F112" s="41">
        <v>39</v>
      </c>
      <c r="G112" s="59">
        <v>34</v>
      </c>
      <c r="H112" s="48">
        <v>31</v>
      </c>
      <c r="I112" s="59">
        <v>21</v>
      </c>
      <c r="J112" s="59">
        <v>28</v>
      </c>
      <c r="K112" s="59">
        <v>25</v>
      </c>
      <c r="L112" s="59">
        <v>31</v>
      </c>
      <c r="M112" s="59">
        <v>32</v>
      </c>
      <c r="N112" s="84">
        <f t="shared" si="27"/>
        <v>397</v>
      </c>
      <c r="O112" s="60">
        <f t="shared" si="28"/>
        <v>9.4232138618561598E-2</v>
      </c>
      <c r="P112" s="50"/>
      <c r="Q112" s="50"/>
      <c r="R112" s="50"/>
    </row>
    <row r="113" spans="1:18" x14ac:dyDescent="0.25">
      <c r="A113" s="47" t="s">
        <v>55</v>
      </c>
      <c r="B113" s="59">
        <v>1</v>
      </c>
      <c r="C113" s="48">
        <v>0</v>
      </c>
      <c r="D113" s="62">
        <v>0</v>
      </c>
      <c r="E113" s="48">
        <v>0</v>
      </c>
      <c r="F113" s="48">
        <v>0</v>
      </c>
      <c r="G113" s="59">
        <v>0</v>
      </c>
      <c r="H113" s="48">
        <v>0</v>
      </c>
      <c r="I113" s="59">
        <v>0</v>
      </c>
      <c r="J113" s="59">
        <v>0</v>
      </c>
      <c r="K113" s="59">
        <v>1</v>
      </c>
      <c r="L113" s="59">
        <v>0</v>
      </c>
      <c r="M113" s="59">
        <v>0</v>
      </c>
      <c r="N113" s="84">
        <f t="shared" si="27"/>
        <v>2</v>
      </c>
      <c r="O113" s="60">
        <f t="shared" si="28"/>
        <v>4.7472110135295516E-4</v>
      </c>
      <c r="P113" s="50"/>
      <c r="Q113" s="50"/>
      <c r="R113" s="50"/>
    </row>
    <row r="114" spans="1:18" x14ac:dyDescent="0.25">
      <c r="A114" s="47" t="s">
        <v>9</v>
      </c>
      <c r="B114" s="59">
        <v>3</v>
      </c>
      <c r="C114" s="48">
        <v>10</v>
      </c>
      <c r="D114" s="59">
        <v>10</v>
      </c>
      <c r="E114" s="48">
        <v>10</v>
      </c>
      <c r="F114" s="41">
        <v>16</v>
      </c>
      <c r="G114" s="59">
        <v>5</v>
      </c>
      <c r="H114" s="48">
        <v>9</v>
      </c>
      <c r="I114" s="59">
        <v>6</v>
      </c>
      <c r="J114" s="59">
        <v>10</v>
      </c>
      <c r="K114" s="59">
        <v>11</v>
      </c>
      <c r="L114" s="59">
        <v>13</v>
      </c>
      <c r="M114" s="59">
        <v>18</v>
      </c>
      <c r="N114" s="84">
        <f t="shared" si="27"/>
        <v>121</v>
      </c>
      <c r="O114" s="60">
        <f t="shared" si="28"/>
        <v>2.8720626631853787E-2</v>
      </c>
      <c r="P114" s="50"/>
      <c r="Q114" s="50"/>
      <c r="R114" s="50"/>
    </row>
    <row r="115" spans="1:18" x14ac:dyDescent="0.25">
      <c r="A115" s="47" t="s">
        <v>2</v>
      </c>
      <c r="B115" s="59">
        <v>25</v>
      </c>
      <c r="C115" s="48">
        <v>30</v>
      </c>
      <c r="D115" s="59">
        <v>29</v>
      </c>
      <c r="E115" s="48">
        <v>24</v>
      </c>
      <c r="F115" s="41">
        <v>33</v>
      </c>
      <c r="G115" s="59">
        <v>20</v>
      </c>
      <c r="H115" s="48">
        <v>16</v>
      </c>
      <c r="I115" s="59">
        <v>23</v>
      </c>
      <c r="J115" s="59">
        <v>27</v>
      </c>
      <c r="K115" s="59">
        <v>29</v>
      </c>
      <c r="L115" s="59">
        <v>20</v>
      </c>
      <c r="M115" s="59">
        <v>19</v>
      </c>
      <c r="N115" s="84">
        <f t="shared" si="27"/>
        <v>295</v>
      </c>
      <c r="O115" s="60">
        <f t="shared" si="28"/>
        <v>7.0021362449560878E-2</v>
      </c>
      <c r="P115" s="50"/>
      <c r="Q115" s="50"/>
      <c r="R115" s="50"/>
    </row>
    <row r="116" spans="1:18" x14ac:dyDescent="0.25">
      <c r="A116" s="47" t="s">
        <v>12</v>
      </c>
      <c r="B116" s="59">
        <v>12</v>
      </c>
      <c r="C116" s="48">
        <v>15</v>
      </c>
      <c r="D116" s="59">
        <v>5</v>
      </c>
      <c r="E116" s="48">
        <v>14</v>
      </c>
      <c r="F116" s="41">
        <v>21</v>
      </c>
      <c r="G116" s="59">
        <v>10</v>
      </c>
      <c r="H116" s="48">
        <v>5</v>
      </c>
      <c r="I116" s="59">
        <v>17</v>
      </c>
      <c r="J116" s="59">
        <v>23</v>
      </c>
      <c r="K116" s="59">
        <v>14</v>
      </c>
      <c r="L116" s="59">
        <v>14</v>
      </c>
      <c r="M116" s="59">
        <v>30</v>
      </c>
      <c r="N116" s="84">
        <f t="shared" si="27"/>
        <v>180</v>
      </c>
      <c r="O116" s="60">
        <f t="shared" si="28"/>
        <v>4.2724899121765962E-2</v>
      </c>
      <c r="P116" s="50"/>
      <c r="Q116" s="50"/>
      <c r="R116" s="50"/>
    </row>
    <row r="117" spans="1:18" x14ac:dyDescent="0.25">
      <c r="A117" s="47" t="s">
        <v>13</v>
      </c>
      <c r="B117" s="59">
        <v>9</v>
      </c>
      <c r="C117" s="48">
        <v>9</v>
      </c>
      <c r="D117" s="59">
        <v>15</v>
      </c>
      <c r="E117" s="48">
        <v>14</v>
      </c>
      <c r="F117" s="41">
        <v>6</v>
      </c>
      <c r="G117" s="59">
        <v>10</v>
      </c>
      <c r="H117" s="48">
        <v>8</v>
      </c>
      <c r="I117" s="59">
        <v>9</v>
      </c>
      <c r="J117" s="59">
        <v>15</v>
      </c>
      <c r="K117" s="59">
        <v>11</v>
      </c>
      <c r="L117" s="59">
        <v>12</v>
      </c>
      <c r="M117" s="59">
        <v>15</v>
      </c>
      <c r="N117" s="84">
        <f t="shared" si="27"/>
        <v>133</v>
      </c>
      <c r="O117" s="60">
        <f t="shared" si="28"/>
        <v>3.1568953239971519E-2</v>
      </c>
      <c r="P117" s="50"/>
      <c r="Q117" s="50"/>
      <c r="R117" s="50"/>
    </row>
    <row r="118" spans="1:18" x14ac:dyDescent="0.25">
      <c r="A118" s="43" t="s">
        <v>5</v>
      </c>
      <c r="B118" s="72">
        <v>45</v>
      </c>
      <c r="C118" s="45">
        <v>30</v>
      </c>
      <c r="D118" s="72">
        <v>49</v>
      </c>
      <c r="E118" s="45">
        <v>2</v>
      </c>
      <c r="F118" s="45">
        <v>42</v>
      </c>
      <c r="G118" s="45">
        <v>35</v>
      </c>
      <c r="H118" s="45">
        <v>24</v>
      </c>
      <c r="I118" s="84">
        <v>27</v>
      </c>
      <c r="J118" s="72">
        <v>35</v>
      </c>
      <c r="K118" s="72">
        <v>43</v>
      </c>
      <c r="L118" s="72">
        <v>26</v>
      </c>
      <c r="M118" s="72">
        <v>21</v>
      </c>
      <c r="N118" s="84">
        <f t="shared" si="27"/>
        <v>379</v>
      </c>
      <c r="O118" s="46">
        <f t="shared" si="28"/>
        <v>8.9959648706384995E-2</v>
      </c>
      <c r="P118" s="50"/>
      <c r="Q118" s="50"/>
      <c r="R118" s="50"/>
    </row>
    <row r="119" spans="1:18" x14ac:dyDescent="0.25">
      <c r="A119" s="47" t="s">
        <v>10</v>
      </c>
      <c r="B119" s="59">
        <v>7</v>
      </c>
      <c r="C119" s="48">
        <v>6</v>
      </c>
      <c r="D119" s="59">
        <v>7</v>
      </c>
      <c r="E119" s="48">
        <v>0</v>
      </c>
      <c r="F119" s="41">
        <v>1</v>
      </c>
      <c r="G119" s="59">
        <v>6</v>
      </c>
      <c r="H119" s="48">
        <v>2</v>
      </c>
      <c r="I119" s="59">
        <v>7</v>
      </c>
      <c r="J119" s="59">
        <v>3</v>
      </c>
      <c r="K119" s="59">
        <v>3</v>
      </c>
      <c r="L119" s="59">
        <v>0</v>
      </c>
      <c r="M119" s="59">
        <v>3</v>
      </c>
      <c r="N119" s="84">
        <f t="shared" si="27"/>
        <v>45</v>
      </c>
      <c r="O119" s="60">
        <f t="shared" si="28"/>
        <v>1.0681224780441491E-2</v>
      </c>
      <c r="P119" s="50"/>
      <c r="Q119" s="50"/>
      <c r="R119" s="50"/>
    </row>
    <row r="120" spans="1:18" x14ac:dyDescent="0.25">
      <c r="A120" s="47" t="s">
        <v>6</v>
      </c>
      <c r="B120" s="59">
        <v>37</v>
      </c>
      <c r="C120" s="48">
        <v>22</v>
      </c>
      <c r="D120" s="59">
        <v>41</v>
      </c>
      <c r="E120" s="48">
        <v>0</v>
      </c>
      <c r="F120" s="41">
        <v>41</v>
      </c>
      <c r="G120" s="59">
        <v>29</v>
      </c>
      <c r="H120" s="48">
        <v>19</v>
      </c>
      <c r="I120" s="59">
        <v>20</v>
      </c>
      <c r="J120" s="59">
        <v>32</v>
      </c>
      <c r="K120" s="59">
        <v>21</v>
      </c>
      <c r="L120" s="59">
        <v>24</v>
      </c>
      <c r="M120" s="59">
        <v>16</v>
      </c>
      <c r="N120" s="84">
        <f t="shared" si="27"/>
        <v>302</v>
      </c>
      <c r="O120" s="60">
        <f t="shared" si="28"/>
        <v>7.1682886304296228E-2</v>
      </c>
      <c r="P120" s="50"/>
      <c r="Q120" s="50"/>
      <c r="R120" s="50"/>
    </row>
    <row r="121" spans="1:18" x14ac:dyDescent="0.25">
      <c r="A121" s="47" t="s">
        <v>8</v>
      </c>
      <c r="B121" s="59">
        <v>1</v>
      </c>
      <c r="C121" s="48">
        <v>2</v>
      </c>
      <c r="D121" s="59">
        <v>1</v>
      </c>
      <c r="E121" s="48">
        <v>1</v>
      </c>
      <c r="F121" s="41">
        <v>0</v>
      </c>
      <c r="G121" s="59">
        <v>0</v>
      </c>
      <c r="H121" s="48">
        <v>1</v>
      </c>
      <c r="I121" s="59">
        <v>0</v>
      </c>
      <c r="J121" s="59">
        <v>0</v>
      </c>
      <c r="K121" s="59">
        <v>21</v>
      </c>
      <c r="L121" s="59">
        <v>0</v>
      </c>
      <c r="M121" s="59">
        <v>1</v>
      </c>
      <c r="N121" s="84">
        <f t="shared" si="27"/>
        <v>28</v>
      </c>
      <c r="O121" s="60">
        <f t="shared" si="28"/>
        <v>6.6460954189413723E-3</v>
      </c>
      <c r="P121" s="50"/>
      <c r="Q121" s="50"/>
      <c r="R121" s="50"/>
    </row>
    <row r="122" spans="1:18" x14ac:dyDescent="0.25">
      <c r="A122" s="47" t="s">
        <v>12</v>
      </c>
      <c r="B122" s="59">
        <v>0</v>
      </c>
      <c r="C122" s="48">
        <v>0</v>
      </c>
      <c r="D122" s="59">
        <v>0</v>
      </c>
      <c r="E122" s="48">
        <v>1</v>
      </c>
      <c r="F122" s="48">
        <v>0</v>
      </c>
      <c r="G122" s="59">
        <v>0</v>
      </c>
      <c r="H122" s="48">
        <v>2</v>
      </c>
      <c r="I122" s="59">
        <v>0</v>
      </c>
      <c r="J122" s="59">
        <v>0</v>
      </c>
      <c r="K122" s="59">
        <v>1</v>
      </c>
      <c r="L122" s="59">
        <v>2</v>
      </c>
      <c r="M122" s="59">
        <v>1</v>
      </c>
      <c r="N122" s="84">
        <f t="shared" si="27"/>
        <v>7</v>
      </c>
      <c r="O122" s="60">
        <f t="shared" si="28"/>
        <v>1.6615238547353431E-3</v>
      </c>
      <c r="P122" s="50"/>
      <c r="Q122" s="50"/>
      <c r="R122" s="50"/>
    </row>
    <row r="123" spans="1:18" x14ac:dyDescent="0.25">
      <c r="A123" s="43" t="s">
        <v>7</v>
      </c>
      <c r="B123" s="72">
        <v>16</v>
      </c>
      <c r="C123" s="45">
        <v>9</v>
      </c>
      <c r="D123" s="72">
        <v>8</v>
      </c>
      <c r="E123" s="45">
        <v>5</v>
      </c>
      <c r="F123" s="45">
        <v>13</v>
      </c>
      <c r="G123" s="45">
        <v>10</v>
      </c>
      <c r="H123" s="45">
        <v>15</v>
      </c>
      <c r="I123" s="84">
        <v>9</v>
      </c>
      <c r="J123" s="72">
        <v>6</v>
      </c>
      <c r="K123" s="72">
        <v>12</v>
      </c>
      <c r="L123" s="72">
        <v>6</v>
      </c>
      <c r="M123" s="72">
        <v>8</v>
      </c>
      <c r="N123" s="84">
        <f t="shared" si="27"/>
        <v>117</v>
      </c>
      <c r="O123" s="46">
        <f t="shared" si="28"/>
        <v>2.7771184429147874E-2</v>
      </c>
      <c r="P123" s="50"/>
      <c r="Q123" s="50"/>
      <c r="R123" s="50"/>
    </row>
    <row r="124" spans="1:18" x14ac:dyDescent="0.25">
      <c r="A124" s="47" t="s">
        <v>15</v>
      </c>
      <c r="B124" s="59">
        <v>0</v>
      </c>
      <c r="C124" s="48">
        <v>0</v>
      </c>
      <c r="D124" s="59">
        <v>0</v>
      </c>
      <c r="E124" s="48">
        <v>0</v>
      </c>
      <c r="F124" s="48">
        <v>1</v>
      </c>
      <c r="G124" s="59">
        <v>0</v>
      </c>
      <c r="H124" s="48">
        <v>0</v>
      </c>
      <c r="I124" s="59">
        <v>0</v>
      </c>
      <c r="J124" s="59">
        <v>0</v>
      </c>
      <c r="K124" s="59">
        <v>0</v>
      </c>
      <c r="L124" s="59">
        <v>1</v>
      </c>
      <c r="M124" s="59">
        <v>0</v>
      </c>
      <c r="N124" s="84">
        <f t="shared" si="27"/>
        <v>2</v>
      </c>
      <c r="O124" s="60">
        <f t="shared" si="28"/>
        <v>4.7472110135295516E-4</v>
      </c>
      <c r="P124" s="50"/>
      <c r="Q124" s="50"/>
      <c r="R124" s="50"/>
    </row>
    <row r="125" spans="1:18" x14ac:dyDescent="0.25">
      <c r="A125" s="47" t="s">
        <v>10</v>
      </c>
      <c r="B125" s="59">
        <v>5</v>
      </c>
      <c r="C125" s="48">
        <v>1</v>
      </c>
      <c r="D125" s="59">
        <v>3</v>
      </c>
      <c r="E125" s="48">
        <v>0</v>
      </c>
      <c r="F125" s="41">
        <v>1</v>
      </c>
      <c r="G125" s="59">
        <v>2</v>
      </c>
      <c r="H125" s="48">
        <v>4</v>
      </c>
      <c r="I125" s="59">
        <v>4</v>
      </c>
      <c r="J125" s="59">
        <v>1</v>
      </c>
      <c r="K125" s="59">
        <v>0</v>
      </c>
      <c r="L125" s="59">
        <v>1</v>
      </c>
      <c r="M125" s="59">
        <v>0</v>
      </c>
      <c r="N125" s="84">
        <f t="shared" si="27"/>
        <v>22</v>
      </c>
      <c r="O125" s="60">
        <f t="shared" si="28"/>
        <v>5.2219321148825066E-3</v>
      </c>
      <c r="P125" s="50"/>
      <c r="Q125" s="50"/>
      <c r="R125" s="50"/>
    </row>
    <row r="126" spans="1:18" x14ac:dyDescent="0.25">
      <c r="A126" s="47" t="s">
        <v>6</v>
      </c>
      <c r="B126" s="59">
        <v>4</v>
      </c>
      <c r="C126" s="48">
        <v>1</v>
      </c>
      <c r="D126" s="59">
        <v>2</v>
      </c>
      <c r="E126" s="48">
        <v>0</v>
      </c>
      <c r="F126" s="41">
        <v>4</v>
      </c>
      <c r="G126" s="59">
        <v>4</v>
      </c>
      <c r="H126" s="48">
        <v>7</v>
      </c>
      <c r="I126" s="59">
        <v>3</v>
      </c>
      <c r="J126" s="59">
        <v>3</v>
      </c>
      <c r="K126" s="59">
        <v>4</v>
      </c>
      <c r="L126" s="59">
        <v>2</v>
      </c>
      <c r="M126" s="59">
        <v>4</v>
      </c>
      <c r="N126" s="84">
        <f t="shared" si="27"/>
        <v>38</v>
      </c>
      <c r="O126" s="60">
        <f t="shared" si="28"/>
        <v>9.0197009257061474E-3</v>
      </c>
      <c r="P126" s="50"/>
      <c r="Q126" s="50"/>
      <c r="R126" s="50"/>
    </row>
    <row r="127" spans="1:18" x14ac:dyDescent="0.25">
      <c r="A127" s="47" t="s">
        <v>14</v>
      </c>
      <c r="B127" s="59">
        <v>2</v>
      </c>
      <c r="C127" s="48">
        <v>2</v>
      </c>
      <c r="D127" s="59">
        <v>2</v>
      </c>
      <c r="E127" s="48">
        <v>3</v>
      </c>
      <c r="F127" s="41">
        <v>2</v>
      </c>
      <c r="G127" s="59">
        <v>3</v>
      </c>
      <c r="H127" s="48">
        <v>1</v>
      </c>
      <c r="I127" s="59">
        <v>0</v>
      </c>
      <c r="J127" s="59">
        <v>0</v>
      </c>
      <c r="K127" s="59">
        <v>2</v>
      </c>
      <c r="L127" s="59">
        <v>2</v>
      </c>
      <c r="M127" s="59">
        <v>2</v>
      </c>
      <c r="N127" s="84">
        <f t="shared" si="27"/>
        <v>21</v>
      </c>
      <c r="O127" s="60">
        <f t="shared" si="28"/>
        <v>4.9845715642060293E-3</v>
      </c>
      <c r="P127" s="50"/>
      <c r="Q127" s="50"/>
      <c r="R127" s="50"/>
    </row>
    <row r="128" spans="1:18" x14ac:dyDescent="0.25">
      <c r="A128" s="47" t="s">
        <v>8</v>
      </c>
      <c r="B128" s="59">
        <v>4</v>
      </c>
      <c r="C128" s="48">
        <v>2</v>
      </c>
      <c r="D128" s="59">
        <v>1</v>
      </c>
      <c r="E128" s="48">
        <v>2</v>
      </c>
      <c r="F128" s="41">
        <v>3</v>
      </c>
      <c r="G128" s="59">
        <v>1</v>
      </c>
      <c r="H128" s="48">
        <v>3</v>
      </c>
      <c r="I128" s="59">
        <v>1</v>
      </c>
      <c r="J128" s="59">
        <v>2</v>
      </c>
      <c r="K128" s="59">
        <v>6</v>
      </c>
      <c r="L128" s="59">
        <v>0</v>
      </c>
      <c r="M128" s="59">
        <v>2</v>
      </c>
      <c r="N128" s="84">
        <f t="shared" si="27"/>
        <v>27</v>
      </c>
      <c r="O128" s="60">
        <f t="shared" si="28"/>
        <v>6.4087348682648941E-3</v>
      </c>
      <c r="P128" s="50"/>
      <c r="Q128" s="50"/>
      <c r="R128" s="50"/>
    </row>
    <row r="129" spans="1:18" x14ac:dyDescent="0.25">
      <c r="A129" s="47" t="s">
        <v>12</v>
      </c>
      <c r="B129" s="59">
        <v>1</v>
      </c>
      <c r="C129" s="48">
        <v>3</v>
      </c>
      <c r="D129" s="59">
        <v>0</v>
      </c>
      <c r="E129" s="48">
        <v>0</v>
      </c>
      <c r="F129" s="48">
        <v>2</v>
      </c>
      <c r="G129" s="59">
        <v>0</v>
      </c>
      <c r="H129" s="48">
        <v>0</v>
      </c>
      <c r="I129" s="59">
        <v>1</v>
      </c>
      <c r="J129" s="59">
        <v>0</v>
      </c>
      <c r="K129" s="59">
        <v>0</v>
      </c>
      <c r="L129" s="59">
        <v>0</v>
      </c>
      <c r="M129" s="59">
        <v>0</v>
      </c>
      <c r="N129" s="84">
        <f t="shared" si="27"/>
        <v>7</v>
      </c>
      <c r="O129" s="60">
        <f t="shared" si="28"/>
        <v>1.6615238547353431E-3</v>
      </c>
      <c r="P129" s="50"/>
      <c r="Q129" s="50"/>
      <c r="R129" s="50"/>
    </row>
    <row r="130" spans="1:18" x14ac:dyDescent="0.25">
      <c r="A130" s="47" t="s">
        <v>36</v>
      </c>
      <c r="B130" s="59">
        <v>0</v>
      </c>
      <c r="C130" s="48">
        <v>0</v>
      </c>
      <c r="D130" s="59">
        <v>0</v>
      </c>
      <c r="E130" s="48">
        <v>0</v>
      </c>
      <c r="F130" s="48">
        <v>0</v>
      </c>
      <c r="G130" s="59">
        <v>0</v>
      </c>
      <c r="H130" s="48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84">
        <f t="shared" si="27"/>
        <v>0</v>
      </c>
      <c r="O130" s="60">
        <f t="shared" si="28"/>
        <v>0</v>
      </c>
      <c r="P130" s="50"/>
      <c r="Q130" s="50"/>
      <c r="R130" s="50"/>
    </row>
    <row r="131" spans="1:18" x14ac:dyDescent="0.25">
      <c r="A131" s="43" t="s">
        <v>3</v>
      </c>
      <c r="B131" s="72">
        <v>170</v>
      </c>
      <c r="C131" s="45">
        <v>156</v>
      </c>
      <c r="D131" s="72">
        <v>175</v>
      </c>
      <c r="E131" s="45">
        <v>261</v>
      </c>
      <c r="F131" s="45">
        <v>169</v>
      </c>
      <c r="G131" s="45">
        <v>151</v>
      </c>
      <c r="H131" s="45">
        <v>94</v>
      </c>
      <c r="I131" s="84">
        <v>99</v>
      </c>
      <c r="J131" s="72">
        <v>140</v>
      </c>
      <c r="K131" s="72">
        <v>130</v>
      </c>
      <c r="L131" s="72">
        <v>109</v>
      </c>
      <c r="M131" s="72">
        <v>100</v>
      </c>
      <c r="N131" s="84">
        <f t="shared" si="27"/>
        <v>1754</v>
      </c>
      <c r="O131" s="46">
        <f t="shared" si="28"/>
        <v>0.41633040588654163</v>
      </c>
      <c r="P131" s="50"/>
      <c r="Q131" s="50"/>
      <c r="R131" s="50"/>
    </row>
    <row r="132" spans="1:18" x14ac:dyDescent="0.25">
      <c r="A132" s="47" t="s">
        <v>10</v>
      </c>
      <c r="B132" s="59">
        <v>63</v>
      </c>
      <c r="C132" s="48">
        <v>63</v>
      </c>
      <c r="D132" s="59">
        <v>75</v>
      </c>
      <c r="E132" s="48">
        <v>103</v>
      </c>
      <c r="F132" s="41">
        <v>75</v>
      </c>
      <c r="G132" s="59">
        <v>57</v>
      </c>
      <c r="H132" s="48">
        <v>35</v>
      </c>
      <c r="I132" s="59">
        <v>45</v>
      </c>
      <c r="J132" s="59">
        <v>57</v>
      </c>
      <c r="K132" s="59">
        <v>43</v>
      </c>
      <c r="L132" s="59">
        <v>36</v>
      </c>
      <c r="M132" s="59">
        <v>37</v>
      </c>
      <c r="N132" s="84">
        <f t="shared" si="27"/>
        <v>689</v>
      </c>
      <c r="O132" s="60">
        <f t="shared" si="28"/>
        <v>0.16354141941609304</v>
      </c>
      <c r="P132" s="50"/>
      <c r="Q132" s="50"/>
      <c r="R132" s="50"/>
    </row>
    <row r="133" spans="1:18" x14ac:dyDescent="0.25">
      <c r="A133" s="47" t="s">
        <v>6</v>
      </c>
      <c r="B133" s="59">
        <v>12</v>
      </c>
      <c r="C133" s="48">
        <v>13</v>
      </c>
      <c r="D133" s="59">
        <v>9</v>
      </c>
      <c r="E133" s="48">
        <v>85</v>
      </c>
      <c r="F133" s="41">
        <v>12</v>
      </c>
      <c r="G133" s="59">
        <v>19</v>
      </c>
      <c r="H133" s="48">
        <v>16</v>
      </c>
      <c r="I133" s="59">
        <v>5</v>
      </c>
      <c r="J133" s="59">
        <v>21</v>
      </c>
      <c r="K133" s="59">
        <v>14</v>
      </c>
      <c r="L133" s="59">
        <v>10</v>
      </c>
      <c r="M133" s="59">
        <v>10</v>
      </c>
      <c r="N133" s="84">
        <f t="shared" si="27"/>
        <v>226</v>
      </c>
      <c r="O133" s="60">
        <f t="shared" si="28"/>
        <v>5.364348445288393E-2</v>
      </c>
      <c r="P133" s="50"/>
      <c r="Q133" s="50"/>
      <c r="R133" s="50"/>
    </row>
    <row r="134" spans="1:18" x14ac:dyDescent="0.25">
      <c r="A134" s="47" t="s">
        <v>4</v>
      </c>
      <c r="B134" s="59">
        <v>95</v>
      </c>
      <c r="C134" s="48">
        <v>73</v>
      </c>
      <c r="D134" s="59">
        <v>90</v>
      </c>
      <c r="E134" s="48">
        <v>68</v>
      </c>
      <c r="F134" s="41">
        <v>78</v>
      </c>
      <c r="G134" s="59">
        <v>71</v>
      </c>
      <c r="H134" s="48">
        <v>43</v>
      </c>
      <c r="I134" s="59">
        <v>45</v>
      </c>
      <c r="J134" s="59">
        <v>61</v>
      </c>
      <c r="K134" s="59">
        <v>71</v>
      </c>
      <c r="L134" s="59">
        <v>62</v>
      </c>
      <c r="M134" s="59">
        <v>53</v>
      </c>
      <c r="N134" s="84">
        <f t="shared" si="27"/>
        <v>810</v>
      </c>
      <c r="O134" s="60">
        <f t="shared" si="28"/>
        <v>0.19226204604794683</v>
      </c>
      <c r="P134" s="50"/>
      <c r="Q134" s="50"/>
      <c r="R134" s="50"/>
    </row>
    <row r="135" spans="1:18" x14ac:dyDescent="0.25">
      <c r="A135" s="47" t="s">
        <v>84</v>
      </c>
      <c r="B135" s="59">
        <v>0</v>
      </c>
      <c r="C135" s="48">
        <v>7</v>
      </c>
      <c r="D135" s="59">
        <v>1</v>
      </c>
      <c r="E135" s="48">
        <v>5</v>
      </c>
      <c r="F135" s="41">
        <v>4</v>
      </c>
      <c r="G135" s="59">
        <v>4</v>
      </c>
      <c r="H135" s="48">
        <v>0</v>
      </c>
      <c r="I135" s="59">
        <v>4</v>
      </c>
      <c r="J135" s="59">
        <v>1</v>
      </c>
      <c r="K135" s="59">
        <v>2</v>
      </c>
      <c r="L135" s="59">
        <v>1</v>
      </c>
      <c r="M135" s="59">
        <v>0</v>
      </c>
      <c r="N135" s="84">
        <f t="shared" si="27"/>
        <v>29</v>
      </c>
      <c r="O135" s="60">
        <f t="shared" si="28"/>
        <v>6.8834559696178497E-3</v>
      </c>
      <c r="P135" s="50"/>
      <c r="Q135" s="50"/>
      <c r="R135" s="50"/>
    </row>
    <row r="136" spans="1:18" x14ac:dyDescent="0.25">
      <c r="A136" s="43" t="s">
        <v>70</v>
      </c>
      <c r="B136" s="72">
        <v>0</v>
      </c>
      <c r="C136" s="45">
        <v>0</v>
      </c>
      <c r="D136" s="72">
        <v>0</v>
      </c>
      <c r="E136" s="45">
        <v>0</v>
      </c>
      <c r="F136" s="45">
        <v>0</v>
      </c>
      <c r="G136" s="45">
        <v>0</v>
      </c>
      <c r="H136" s="45">
        <v>0</v>
      </c>
      <c r="I136" s="84">
        <v>0</v>
      </c>
      <c r="J136" s="72">
        <v>0</v>
      </c>
      <c r="K136" s="72">
        <v>0</v>
      </c>
      <c r="L136" s="72">
        <v>0</v>
      </c>
      <c r="M136" s="72">
        <v>0</v>
      </c>
      <c r="N136" s="84">
        <f t="shared" si="27"/>
        <v>0</v>
      </c>
      <c r="O136" s="46">
        <f t="shared" si="28"/>
        <v>0</v>
      </c>
      <c r="P136" s="50"/>
      <c r="Q136" s="50"/>
      <c r="R136" s="50"/>
    </row>
    <row r="137" spans="1:18" x14ac:dyDescent="0.25">
      <c r="A137" s="47" t="s">
        <v>12</v>
      </c>
      <c r="B137" s="59">
        <v>0</v>
      </c>
      <c r="C137" s="48">
        <v>0</v>
      </c>
      <c r="D137" s="59">
        <v>0</v>
      </c>
      <c r="E137" s="48">
        <v>0</v>
      </c>
      <c r="F137" s="48">
        <v>0</v>
      </c>
      <c r="G137" s="59">
        <v>0</v>
      </c>
      <c r="H137" s="48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84">
        <f t="shared" si="27"/>
        <v>0</v>
      </c>
      <c r="O137" s="60">
        <f t="shared" si="28"/>
        <v>0</v>
      </c>
      <c r="P137" s="50"/>
      <c r="Q137" s="50"/>
      <c r="R137" s="50"/>
    </row>
    <row r="138" spans="1:18" x14ac:dyDescent="0.25">
      <c r="A138" s="49" t="s">
        <v>16</v>
      </c>
      <c r="B138" s="57">
        <f>SUM(B102,B109,B118,B123,B131,B136)</f>
        <v>400</v>
      </c>
      <c r="C138" s="84">
        <f>SUM(C102,C109,C118,C123,C131,C136)</f>
        <v>369</v>
      </c>
      <c r="D138" s="84">
        <f>SUM(D102,D109,D118,D123,D131,D136)</f>
        <v>428</v>
      </c>
      <c r="E138" s="84">
        <f>SUM(E102,E109,E118,E123,E131,E136)</f>
        <v>385</v>
      </c>
      <c r="F138" s="84">
        <v>418</v>
      </c>
      <c r="G138" s="84">
        <f t="shared" ref="G138:L138" si="29">SUM(G102,G109,G118,G123,G131,G136)</f>
        <v>350</v>
      </c>
      <c r="H138" s="84">
        <f t="shared" si="29"/>
        <v>257</v>
      </c>
      <c r="I138" s="84">
        <f t="shared" si="29"/>
        <v>275</v>
      </c>
      <c r="J138" s="84">
        <f t="shared" si="29"/>
        <v>357</v>
      </c>
      <c r="K138" s="84">
        <f t="shared" si="29"/>
        <v>353</v>
      </c>
      <c r="L138" s="84">
        <f t="shared" si="29"/>
        <v>320</v>
      </c>
      <c r="M138" s="84">
        <v>301</v>
      </c>
      <c r="N138" s="57">
        <f>SUM(B138:M138)</f>
        <v>4213</v>
      </c>
      <c r="O138" s="61">
        <v>1</v>
      </c>
      <c r="P138" s="50"/>
      <c r="Q138" s="50"/>
      <c r="R138" s="50"/>
    </row>
    <row r="139" spans="1:18" x14ac:dyDescent="0.25">
      <c r="A139" s="50"/>
      <c r="B139" s="50"/>
      <c r="C139" s="50"/>
      <c r="Q139" s="50"/>
      <c r="R139" s="50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Mayo_2024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2024-06-20T19:37:22Z</dcterms:modified>
</cp:coreProperties>
</file>