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5\2. FEBRERO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7" i="1" l="1"/>
  <c r="P207" i="1"/>
  <c r="O207" i="1"/>
  <c r="N207" i="1"/>
  <c r="M207" i="1"/>
  <c r="I207" i="1"/>
  <c r="E207" i="1"/>
  <c r="Q206" i="1" l="1"/>
  <c r="P206" i="1"/>
  <c r="O206" i="1"/>
  <c r="N206" i="1"/>
  <c r="M206" i="1"/>
  <c r="I206" i="1"/>
  <c r="E206" i="1"/>
  <c r="Q205" i="1" l="1"/>
  <c r="P205" i="1"/>
  <c r="O205" i="1"/>
  <c r="N205" i="1"/>
  <c r="M205" i="1"/>
  <c r="I205" i="1"/>
  <c r="E205" i="1"/>
  <c r="Q204" i="1" l="1"/>
  <c r="P204" i="1"/>
  <c r="O204" i="1"/>
  <c r="N204" i="1"/>
  <c r="M204" i="1"/>
  <c r="I204" i="1"/>
  <c r="E204" i="1"/>
  <c r="Q203" i="1" l="1"/>
  <c r="P203" i="1"/>
  <c r="O203" i="1"/>
  <c r="N203" i="1"/>
  <c r="M203" i="1"/>
  <c r="I203" i="1"/>
  <c r="E203" i="1"/>
  <c r="N202" i="1" l="1"/>
  <c r="O202" i="1"/>
  <c r="P202" i="1"/>
  <c r="Q202" i="1"/>
  <c r="M202" i="1"/>
  <c r="I202" i="1"/>
  <c r="E202" i="1"/>
  <c r="M201" i="1" l="1"/>
  <c r="N201" i="1"/>
  <c r="O201" i="1"/>
  <c r="P201" i="1"/>
  <c r="Q201" i="1"/>
  <c r="I201" i="1"/>
  <c r="E201" i="1"/>
  <c r="M200" i="1" l="1"/>
  <c r="Q200" i="1" s="1"/>
  <c r="N200" i="1"/>
  <c r="O200" i="1"/>
  <c r="P200" i="1"/>
  <c r="I200" i="1"/>
  <c r="E200" i="1"/>
  <c r="N199" i="1" l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Q193" i="1" s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<sst xmlns="http://schemas.openxmlformats.org/spreadsheetml/2006/main" count="272" uniqueCount="251">
  <si>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</si>
  <si>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</si>
  <si>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</si>
  <si>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</si>
  <si>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</si>
  <si>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</si>
  <si>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</si>
  <si>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</si>
  <si>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</si>
  <si>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</si>
  <si>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</si>
  <si>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</si>
  <si>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</si>
  <si>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</si>
  <si>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</si>
  <si>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</si>
  <si>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</si>
  <si>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</si>
  <si>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</si>
  <si>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</si>
  <si>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</si>
  <si>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</si>
  <si>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</si>
  <si>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</si>
  <si>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</si>
  <si>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</si>
  <si>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</si>
  <si>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</si>
  <si>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</si>
  <si>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</si>
  <si>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</si>
  <si>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</si>
  <si>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</si>
  <si>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</si>
  <si>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</si>
  <si>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</si>
  <si>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</si>
  <si>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</si>
  <si>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</si>
  <si>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</si>
  <si>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</si>
  <si>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</si>
  <si>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</si>
  <si>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</si>
  <si>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</si>
  <si>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</si>
  <si>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</si>
  <si>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</si>
  <si>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</si>
  <si>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</si>
  <si>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</si>
  <si>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</si>
  <si>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</si>
  <si>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</si>
  <si>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</si>
  <si>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</si>
  <si>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</si>
  <si>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</si>
  <si>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</si>
  <si>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</si>
  <si>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</si>
  <si>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</si>
  <si>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</si>
  <si>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</si>
  <si>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</si>
  <si>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</si>
  <si>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</si>
  <si>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</si>
  <si>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</si>
  <si>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</si>
  <si>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</si>
  <si>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</si>
  <si>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</si>
  <si>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</si>
  <si>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</si>
  <si>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</si>
  <si>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</si>
  <si>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</si>
  <si>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</si>
  <si>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</si>
  <si>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</si>
  <si>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</si>
  <si>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</si>
  <si>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</si>
  <si>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</si>
  <si>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</si>
  <si>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</si>
  <si>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</si>
  <si>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</si>
  <si>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</si>
  <si>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</si>
  <si>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</si>
  <si>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</si>
  <si>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</si>
  <si>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</si>
  <si>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</si>
  <si>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</si>
  <si>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</si>
  <si>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</si>
  <si>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</si>
  <si>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</si>
  <si>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</si>
  <si>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</si>
  <si>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</si>
  <si>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</si>
  <si>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</si>
  <si>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</si>
  <si>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</si>
  <si>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</si>
  <si>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</si>
  <si>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</si>
  <si>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</si>
  <si>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</si>
  <si>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</si>
  <si>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</si>
  <si>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</si>
  <si>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</si>
  <si>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</si>
  <si>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</si>
  <si>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</si>
  <si>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</si>
  <si>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</si>
  <si>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</si>
  <si>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</si>
  <si>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</si>
  <si>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</si>
  <si>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</si>
  <si>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</si>
  <si>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</si>
  <si>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</si>
  <si>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</si>
  <si>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</si>
  <si>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</si>
  <si>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</si>
  <si>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</si>
  <si>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</si>
  <si>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</si>
  <si>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</si>
  <si>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</si>
  <si>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</si>
  <si>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</si>
  <si>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</si>
  <si>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</si>
  <si>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</si>
  <si>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</si>
  <si>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</si>
  <si>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</si>
  <si>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</si>
  <si>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</si>
  <si>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</si>
  <si>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</si>
  <si>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</si>
  <si>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</si>
  <si>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</si>
  <si>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</si>
  <si>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</si>
  <si>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</si>
  <si>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</si>
  <si>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</si>
  <si>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</si>
  <si>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</si>
  <si>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</si>
  <si>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</si>
  <si>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</si>
  <si>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</si>
  <si>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</si>
  <si>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</si>
  <si>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</si>
  <si>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</si>
  <si>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</si>
  <si>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</si>
  <si>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</si>
  <si>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</si>
  <si>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</si>
  <si>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</si>
  <si>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</si>
  <si>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</si>
  <si>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</si>
  <si>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</si>
  <si>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</si>
  <si>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</si>
  <si>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</si>
  <si>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</si>
  <si>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</si>
  <si>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</si>
  <si>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</si>
  <si>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</si>
  <si>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</si>
  <si>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</si>
  <si>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</si>
  <si>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</si>
  <si>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</si>
  <si>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</si>
  <si>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</si>
  <si>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</si>
  <si>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</si>
  <si>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</si>
  <si>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</si>
  <si>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</si>
  <si>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</si>
  <si>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</si>
  <si>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</si>
  <si>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</si>
  <si>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</si>
  <si>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</si>
  <si>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</si>
  <si>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</si>
  <si>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</si>
  <si>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</si>
  <si>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</si>
  <si>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</si>
  <si>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</si>
  <si>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</si>
  <si>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</si>
  <si>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</si>
  <si>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</si>
  <si>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</si>
  <si>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</si>
  <si>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</si>
  <si>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</si>
  <si>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</si>
  <si>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</si>
  <si>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</si>
  <si>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</si>
  <si>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</si>
  <si>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</si>
  <si>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</si>
  <si>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</si>
  <si>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</si>
  <si>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</si>
  <si>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</si>
  <si>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</si>
  <si>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</si>
  <si>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</si>
  <si>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</si>
  <si>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</si>
  <si>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</si>
  <si>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</si>
  <si>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</si>
  <si>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</si>
  <si>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</si>
  <si>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</si>
  <si>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</si>
  <si>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</si>
  <si>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</si>
  <si>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</si>
  <si>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Dic2024</t>
  </si>
  <si>
    <t>Ene 2025</t>
  </si>
  <si>
    <t>Fecha de publicación: Marzo 2025</t>
  </si>
  <si>
    <t>Fecha de corte: Febrero 2025</t>
  </si>
  <si>
    <t>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</si>
</sst>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modalidad'!$A$207)</c:f>
              <c:strCache>
                <c:ptCount val="3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modalidad'!$N$205,'Lineas por modalidad'!$N$206,'Lineas por modalidad'!$N$207)</c:f>
              <c:numCache>
                <c:formatCode>#,##0</c:formatCode>
                <c:ptCount val="30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  <c:pt idx="28">
                  <c:v>14889888</c:v>
                </c:pt>
                <c:pt idx="29">
                  <c:v>14874026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modalidad'!$A$207)</c:f>
              <c:strCache>
                <c:ptCount val="3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modalidad'!$O$205,'Lineas por modalidad'!$O$206,'Lineas por modalidad'!$O$207)</c:f>
              <c:numCache>
                <c:formatCode>#,##0</c:formatCode>
                <c:ptCount val="30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3657440</c:v>
                </c:pt>
                <c:pt idx="23">
                  <c:v>3657262</c:v>
                </c:pt>
                <c:pt idx="24">
                  <c:v>3582477</c:v>
                </c:pt>
                <c:pt idx="25">
                  <c:v>3567869</c:v>
                </c:pt>
                <c:pt idx="26">
                  <c:v>3562958</c:v>
                </c:pt>
                <c:pt idx="27">
                  <c:v>3562818</c:v>
                </c:pt>
                <c:pt idx="28">
                  <c:v>3561964</c:v>
                </c:pt>
                <c:pt idx="29">
                  <c:v>3560458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541781024"/>
        <c:axId val="541785376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modalidad'!$A$207)</c:f>
              <c:strCache>
                <c:ptCount val="4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  <c:pt idx="41">
                  <c:v>Ene 2025</c:v>
                </c:pt>
                <c:pt idx="42">
                  <c:v>Feb 2025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modalidad'!$P$205,'Lineas por modalidad'!$P$206,'Lineas por modalidad'!$P$207)</c:f>
              <c:numCache>
                <c:formatCode>#,##0</c:formatCode>
                <c:ptCount val="30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  <c:pt idx="28">
                  <c:v>4924</c:v>
                </c:pt>
                <c:pt idx="29">
                  <c:v>4924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541776128"/>
        <c:axId val="541772864"/>
      </c:lineChart>
      <c:catAx>
        <c:axId val="54178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41785376"/>
        <c:crosses val="autoZero"/>
        <c:auto val="1"/>
        <c:lblAlgn val="ctr"/>
        <c:lblOffset val="100"/>
        <c:noMultiLvlLbl val="0"/>
      </c:catAx>
      <c:valAx>
        <c:axId val="54178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41781024"/>
        <c:crosses val="autoZero"/>
        <c:crossBetween val="between"/>
      </c:valAx>
      <c:valAx>
        <c:axId val="541772864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41776128"/>
        <c:crosses val="max"/>
        <c:crossBetween val="between"/>
      </c:valAx>
      <c:catAx>
        <c:axId val="541776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4177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>
      <selection activeCell="A18" sqref="A18"/>
    </sheetView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9"/>
      <c r="C3" s="199"/>
      <c r="D3" s="199"/>
      <c r="E3" s="199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248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249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0"/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20.100000000000001" customHeight="1" thickBot="1">
      <c r="A10" s="79"/>
      <c r="B10" s="203" t="s">
        <v>96</v>
      </c>
      <c r="C10" s="203"/>
      <c r="D10" s="203"/>
      <c r="E10" s="203" t="s">
        <v>97</v>
      </c>
      <c r="F10" s="203"/>
      <c r="G10" s="203"/>
      <c r="H10" s="203"/>
      <c r="I10" s="203"/>
      <c r="J10" s="204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8" t="s">
        <v>106</v>
      </c>
      <c r="C12" s="198"/>
      <c r="D12" s="26"/>
      <c r="E12" s="196" t="s">
        <v>102</v>
      </c>
      <c r="F12" s="196"/>
      <c r="G12" s="196"/>
      <c r="H12" s="196"/>
      <c r="I12" s="196"/>
      <c r="J12" s="197"/>
    </row>
    <row r="13" spans="1:10">
      <c r="A13" s="41"/>
      <c r="B13" s="26"/>
      <c r="C13" s="26"/>
      <c r="D13" s="26"/>
      <c r="E13" s="196"/>
      <c r="F13" s="196"/>
      <c r="G13" s="196"/>
      <c r="H13" s="196"/>
      <c r="I13" s="196"/>
      <c r="J13" s="197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8" t="s">
        <v>105</v>
      </c>
      <c r="C15" s="198"/>
      <c r="D15" s="26"/>
      <c r="E15" s="196" t="s">
        <v>103</v>
      </c>
      <c r="F15" s="196"/>
      <c r="G15" s="196"/>
      <c r="H15" s="196"/>
      <c r="I15" s="196"/>
      <c r="J15" s="197"/>
    </row>
    <row r="16" spans="1:10" ht="14.25" customHeight="1">
      <c r="A16" s="41"/>
      <c r="B16" s="27"/>
      <c r="C16" s="26"/>
      <c r="D16" s="26"/>
      <c r="E16" s="196"/>
      <c r="F16" s="196"/>
      <c r="G16" s="196"/>
      <c r="H16" s="196"/>
      <c r="I16" s="196"/>
      <c r="J16" s="197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4"/>
  <sheetViews>
    <sheetView showGridLines="0" zoomScaleNormal="100" workbookViewId="0">
      <pane xSplit="1" ySplit="12" topLeftCell="B186" activePane="bottomRight" state="frozen"/>
      <selection activeCell="C38" sqref="C38"/>
      <selection pane="topRight" activeCell="C38" sqref="C38"/>
      <selection pane="bottomLeft" activeCell="C38" sqref="C38"/>
      <selection pane="bottomRight" activeCell="Q207" sqref="Q207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5"/>
      <c r="C3" s="205"/>
      <c r="D3" s="205"/>
      <c r="E3" s="20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6" t="str">
        <f>Indice!B7</f>
        <v>Fecha de publicación: Marzo 2025</v>
      </c>
      <c r="C7" s="206"/>
      <c r="D7" s="206"/>
      <c r="E7" s="206"/>
      <c r="F7" s="206"/>
      <c r="G7" s="50"/>
      <c r="H7" s="50"/>
      <c r="I7" s="50"/>
      <c r="J7" s="52"/>
      <c r="K7" s="50"/>
      <c r="L7" s="50"/>
      <c r="M7" s="50"/>
      <c r="N7" s="207" t="s">
        <v>90</v>
      </c>
      <c r="O7" s="207"/>
      <c r="P7" s="50"/>
      <c r="Q7" s="51"/>
    </row>
    <row r="8" spans="1:21" ht="21" customHeight="1" thickBot="1">
      <c r="A8" s="65"/>
      <c r="B8" s="82" t="str">
        <f>Indice!B8</f>
        <v>Fecha de corte: Febrero 2025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4" t="s">
        <v>0</v>
      </c>
      <c r="B11" s="218" t="s">
        <v>1</v>
      </c>
      <c r="C11" s="219"/>
      <c r="D11" s="220"/>
      <c r="E11" s="69" t="s">
        <v>3</v>
      </c>
      <c r="F11" s="218" t="s">
        <v>2</v>
      </c>
      <c r="G11" s="219"/>
      <c r="H11" s="220"/>
      <c r="I11" s="69" t="s">
        <v>3</v>
      </c>
      <c r="J11" s="218" t="s">
        <v>109</v>
      </c>
      <c r="K11" s="219"/>
      <c r="L11" s="220"/>
      <c r="M11" s="69" t="s">
        <v>3</v>
      </c>
      <c r="N11" s="69" t="s">
        <v>3</v>
      </c>
      <c r="O11" s="69" t="s">
        <v>3</v>
      </c>
      <c r="P11" s="69" t="s">
        <v>3</v>
      </c>
      <c r="Q11" s="214" t="s">
        <v>3</v>
      </c>
    </row>
    <row r="12" spans="1:21" ht="16.5" customHeight="1" thickBot="1">
      <c r="A12" s="215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5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7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1064205</v>
      </c>
      <c r="H200" s="141">
        <v>1309</v>
      </c>
      <c r="I200" s="143">
        <f t="shared" si="388"/>
        <v>5210331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3657440</v>
      </c>
      <c r="P200" s="145">
        <f t="shared" ref="P200" si="416">SUM(D200,H200,L200)</f>
        <v>5114</v>
      </c>
      <c r="Q200" s="146">
        <f t="shared" ref="Q200" si="417">SUM(E200,I200,M200)</f>
        <v>18181062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1058924</v>
      </c>
      <c r="H201" s="141">
        <v>1309</v>
      </c>
      <c r="I201" s="143">
        <f t="shared" si="388"/>
        <v>5228175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3657262</v>
      </c>
      <c r="P201" s="145">
        <f t="shared" ref="P201" si="421">SUM(D201,H201,L201)</f>
        <v>5111</v>
      </c>
      <c r="Q201" s="146">
        <f t="shared" ref="Q201" si="422">SUM(E201,I201,M201)</f>
        <v>18238946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1043807</v>
      </c>
      <c r="H202" s="141">
        <v>1308</v>
      </c>
      <c r="I202" s="143">
        <f t="shared" si="388"/>
        <v>5252280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7" si="423">SUM(B202,F202,J202)</f>
        <v>14648721</v>
      </c>
      <c r="O202" s="145">
        <f t="shared" ref="O202:O207" si="424">SUM(C202,G202,K202)</f>
        <v>3582477</v>
      </c>
      <c r="P202" s="145">
        <f t="shared" ref="P202:P207" si="425">SUM(D202,H202,L202)</f>
        <v>5110</v>
      </c>
      <c r="Q202" s="146">
        <f t="shared" ref="Q202:Q207" si="426">SUM(E202,I202,M202)</f>
        <v>18236308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1031061</v>
      </c>
      <c r="H203" s="141">
        <v>1234</v>
      </c>
      <c r="I203" s="143">
        <f>SUM(F203:H203)</f>
        <v>5270881</v>
      </c>
      <c r="J203" s="179">
        <v>3038463</v>
      </c>
      <c r="K203" s="179">
        <v>258127</v>
      </c>
      <c r="L203" s="180">
        <v>3788</v>
      </c>
      <c r="M203" s="175">
        <f>SUM(J203:L203)</f>
        <v>3300378</v>
      </c>
      <c r="N203" s="145">
        <f t="shared" si="423"/>
        <v>14778351</v>
      </c>
      <c r="O203" s="145">
        <f t="shared" si="424"/>
        <v>3567869</v>
      </c>
      <c r="P203" s="145">
        <f t="shared" si="425"/>
        <v>5036</v>
      </c>
      <c r="Q203" s="146">
        <f t="shared" si="426"/>
        <v>18351256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1022632</v>
      </c>
      <c r="H204" s="141">
        <v>1234</v>
      </c>
      <c r="I204" s="143">
        <f>SUM(F204:H204)</f>
        <v>5247044</v>
      </c>
      <c r="J204" s="179">
        <v>3066080</v>
      </c>
      <c r="K204" s="179">
        <v>259256</v>
      </c>
      <c r="L204" s="180">
        <v>3788</v>
      </c>
      <c r="M204" s="175">
        <f>SUM(J204:L204)</f>
        <v>3329124</v>
      </c>
      <c r="N204" s="145">
        <f t="shared" si="423"/>
        <v>14830572</v>
      </c>
      <c r="O204" s="145">
        <f t="shared" si="424"/>
        <v>3562958</v>
      </c>
      <c r="P204" s="145">
        <f t="shared" si="425"/>
        <v>5036</v>
      </c>
      <c r="Q204" s="146">
        <f t="shared" si="426"/>
        <v>18398566</v>
      </c>
    </row>
    <row r="205" spans="1:16384" s="194" customFormat="1">
      <c r="A205" s="192" t="s">
        <v>246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1018648</v>
      </c>
      <c r="H205" s="141">
        <v>1124</v>
      </c>
      <c r="I205" s="143">
        <f>SUM(F205:H205)</f>
        <v>5253320</v>
      </c>
      <c r="J205" s="179">
        <v>3047710</v>
      </c>
      <c r="K205" s="179">
        <v>258928</v>
      </c>
      <c r="L205" s="180">
        <v>3788</v>
      </c>
      <c r="M205" s="175">
        <f>SUM(J205:L205)</f>
        <v>3310426</v>
      </c>
      <c r="N205" s="145">
        <f t="shared" si="423"/>
        <v>14857587</v>
      </c>
      <c r="O205" s="145">
        <f t="shared" si="424"/>
        <v>3562818</v>
      </c>
      <c r="P205" s="145">
        <f t="shared" si="425"/>
        <v>4926</v>
      </c>
      <c r="Q205" s="146">
        <f t="shared" si="426"/>
        <v>18425331</v>
      </c>
    </row>
    <row r="206" spans="1:16384" s="194" customFormat="1">
      <c r="A206" s="192" t="s">
        <v>247</v>
      </c>
      <c r="B206" s="177">
        <v>7616509</v>
      </c>
      <c r="C206" s="140">
        <v>2290409</v>
      </c>
      <c r="D206" s="141">
        <v>14</v>
      </c>
      <c r="E206" s="168">
        <f t="shared" si="377"/>
        <v>9906932</v>
      </c>
      <c r="F206" s="142">
        <v>4229209</v>
      </c>
      <c r="G206" s="142">
        <v>1012741</v>
      </c>
      <c r="H206" s="141">
        <v>1124</v>
      </c>
      <c r="I206" s="143">
        <f>SUM(F206:H206)</f>
        <v>5243074</v>
      </c>
      <c r="J206" s="179">
        <v>3044170</v>
      </c>
      <c r="K206" s="179">
        <v>258814</v>
      </c>
      <c r="L206" s="180">
        <v>3786</v>
      </c>
      <c r="M206" s="175">
        <f>SUM(J206:L206)</f>
        <v>3306770</v>
      </c>
      <c r="N206" s="145">
        <f t="shared" si="423"/>
        <v>14889888</v>
      </c>
      <c r="O206" s="145">
        <f t="shared" si="424"/>
        <v>3561964</v>
      </c>
      <c r="P206" s="145">
        <f t="shared" si="425"/>
        <v>4924</v>
      </c>
      <c r="Q206" s="146">
        <f t="shared" si="426"/>
        <v>18456776</v>
      </c>
    </row>
    <row r="207" spans="1:16384" s="194" customFormat="1">
      <c r="A207" s="192" t="s">
        <v>250</v>
      </c>
      <c r="B207" s="177">
        <v>7626609</v>
      </c>
      <c r="C207" s="140">
        <v>2293921</v>
      </c>
      <c r="D207" s="141">
        <v>14</v>
      </c>
      <c r="E207" s="168">
        <f>SUM(B207:D207)</f>
        <v>9920544</v>
      </c>
      <c r="F207" s="142">
        <v>4209242</v>
      </c>
      <c r="G207" s="142">
        <v>1007606</v>
      </c>
      <c r="H207" s="141">
        <v>1124</v>
      </c>
      <c r="I207" s="143">
        <f>SUM(F207:H207)</f>
        <v>5217972</v>
      </c>
      <c r="J207" s="179">
        <v>3038175</v>
      </c>
      <c r="K207" s="179">
        <v>258931</v>
      </c>
      <c r="L207" s="180">
        <v>3786</v>
      </c>
      <c r="M207" s="175">
        <f>SUM(J207:L207)</f>
        <v>3300892</v>
      </c>
      <c r="N207" s="145">
        <f t="shared" si="423"/>
        <v>14874026</v>
      </c>
      <c r="O207" s="145">
        <f t="shared" si="424"/>
        <v>3560458</v>
      </c>
      <c r="P207" s="145">
        <f t="shared" si="425"/>
        <v>4924</v>
      </c>
      <c r="Q207" s="146">
        <f t="shared" si="426"/>
        <v>18439408</v>
      </c>
    </row>
    <row r="208" spans="1:16384" ht="29.25" customHeight="1" thickBot="1">
      <c r="A208" s="190" t="s">
        <v>101</v>
      </c>
      <c r="B208" s="209" t="s">
        <v>183</v>
      </c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1"/>
    </row>
    <row r="209" spans="1:17" ht="29.25" customHeight="1">
      <c r="A209" s="138" t="s">
        <v>116</v>
      </c>
      <c r="B209" s="216" t="s">
        <v>113</v>
      </c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7"/>
    </row>
    <row r="210" spans="1:17" ht="27" customHeight="1">
      <c r="A210" s="138" t="s">
        <v>132</v>
      </c>
      <c r="B210" s="208" t="s">
        <v>117</v>
      </c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</row>
    <row r="211" spans="1:17">
      <c r="A211" s="138" t="s">
        <v>138</v>
      </c>
      <c r="B211" s="208" t="s">
        <v>134</v>
      </c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</row>
    <row r="212" spans="1:17">
      <c r="A212" s="138" t="s">
        <v>141</v>
      </c>
      <c r="B212" s="208" t="s">
        <v>140</v>
      </c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</row>
    <row r="213" spans="1:17" ht="12.75" customHeight="1">
      <c r="A213" s="138" t="s">
        <v>150</v>
      </c>
      <c r="B213" s="208" t="s">
        <v>142</v>
      </c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</row>
    <row r="214" spans="1:17" ht="12.75" customHeight="1">
      <c r="A214" s="138" t="s">
        <v>154</v>
      </c>
      <c r="B214" s="208" t="s">
        <v>149</v>
      </c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</row>
    <row r="215" spans="1:17" ht="12.75" customHeight="1">
      <c r="A215" s="138" t="s">
        <v>161</v>
      </c>
      <c r="B215" s="208" t="s">
        <v>155</v>
      </c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</row>
    <row r="216" spans="1:17" ht="12.75" customHeight="1">
      <c r="A216" s="138" t="s">
        <v>184</v>
      </c>
      <c r="B216" s="208" t="s">
        <v>162</v>
      </c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</row>
    <row r="217" spans="1:17">
      <c r="A217" s="155" t="s">
        <v>194</v>
      </c>
      <c r="B217" s="221" t="s">
        <v>193</v>
      </c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3"/>
    </row>
    <row r="218" spans="1:17">
      <c r="A218" s="155" t="s">
        <v>194</v>
      </c>
      <c r="B218" s="221" t="s">
        <v>197</v>
      </c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3"/>
    </row>
    <row r="219" spans="1:17">
      <c r="A219" s="213" t="s">
        <v>199</v>
      </c>
      <c r="B219" s="212" t="s">
        <v>200</v>
      </c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</row>
    <row r="220" spans="1:17">
      <c r="A220" s="213"/>
      <c r="B220" s="212" t="s">
        <v>201</v>
      </c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</row>
    <row r="221" spans="1:17" ht="25.5" customHeight="1">
      <c r="A221" s="213"/>
      <c r="B221" s="224" t="s">
        <v>202</v>
      </c>
      <c r="C221" s="224"/>
      <c r="D221" s="224"/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</row>
    <row r="222" spans="1:17" ht="12.75" hidden="1" customHeight="1">
      <c r="A222" s="170"/>
      <c r="B222" s="224"/>
      <c r="C222" s="224"/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</row>
    <row r="223" spans="1:17">
      <c r="A223" s="155" t="s">
        <v>203</v>
      </c>
      <c r="B223" s="212" t="s">
        <v>204</v>
      </c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</row>
    <row r="224" spans="1:17">
      <c r="A224" s="176" t="s">
        <v>207</v>
      </c>
      <c r="B224" s="212" t="s">
        <v>208</v>
      </c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</row>
  </sheetData>
  <mergeCells count="25">
    <mergeCell ref="B224:Q224"/>
    <mergeCell ref="A219:A221"/>
    <mergeCell ref="B220:Q220"/>
    <mergeCell ref="A11:A12"/>
    <mergeCell ref="B209:Q209"/>
    <mergeCell ref="Q11:Q12"/>
    <mergeCell ref="J11:L11"/>
    <mergeCell ref="F11:H11"/>
    <mergeCell ref="B11:D11"/>
    <mergeCell ref="B219:Q219"/>
    <mergeCell ref="B218:Q218"/>
    <mergeCell ref="B217:Q217"/>
    <mergeCell ref="B216:Q216"/>
    <mergeCell ref="B215:Q215"/>
    <mergeCell ref="B223:Q223"/>
    <mergeCell ref="B221:Q222"/>
    <mergeCell ref="B3:E3"/>
    <mergeCell ref="B7:F7"/>
    <mergeCell ref="N7:O7"/>
    <mergeCell ref="B214:Q214"/>
    <mergeCell ref="B213:Q213"/>
    <mergeCell ref="B212:Q212"/>
    <mergeCell ref="B211:Q211"/>
    <mergeCell ref="B210:Q210"/>
    <mergeCell ref="B208:Q208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5"/>
      <c r="C3" s="205"/>
      <c r="D3" s="205"/>
      <c r="E3" s="205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Marzo 2025</v>
      </c>
      <c r="C7" s="88"/>
      <c r="D7" s="88"/>
      <c r="E7" s="88"/>
      <c r="F7" s="88"/>
      <c r="G7" s="50"/>
      <c r="H7" s="50"/>
      <c r="I7" s="50"/>
      <c r="J7" s="225" t="s">
        <v>90</v>
      </c>
      <c r="K7" s="225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Febrero 2025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2025-03-21T17:55:32Z</dcterms:modified>
</cp:coreProperties>
</file>