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theme/themeOverride1.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LOURDES\MATEO-LU 2022\01.  Estadísticas\3. SMA\2025\5. MAYO\"/>
    </mc:Choice>
  </mc:AlternateContent>
  <bookViews>
    <workbookView xWindow="0" yWindow="0" windowWidth="21570" windowHeight="8055"/>
  </bookViews>
  <sheets>
    <sheet name="Índice" sheetId="6" r:id="rId1"/>
    <sheet name="Líneas por Tecnología y Pres." sheetId="1" r:id="rId2"/>
    <sheet name="Evolución por prestador " sheetId="2" r:id="rId3"/>
    <sheet name="Evolución Tecnológica" sheetId="5" r:id="rId4"/>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09" i="1" l="1"/>
  <c r="X209" i="1"/>
  <c r="M209" i="1"/>
  <c r="W209" i="1"/>
  <c r="V209" i="1"/>
  <c r="S209" i="1"/>
  <c r="Y209" i="1" l="1"/>
  <c r="U209" i="1"/>
  <c r="X208" i="1"/>
  <c r="W208" i="1"/>
  <c r="V208" i="1"/>
  <c r="U208" i="1"/>
  <c r="T208" i="1"/>
  <c r="S208" i="1"/>
  <c r="Y208" i="1" s="1"/>
  <c r="M208" i="1"/>
  <c r="G208" i="1"/>
  <c r="T207" i="1" l="1"/>
  <c r="U207" i="1"/>
  <c r="V207" i="1"/>
  <c r="W207" i="1"/>
  <c r="X207" i="1"/>
  <c r="S207" i="1"/>
  <c r="M207" i="1"/>
  <c r="G207" i="1"/>
  <c r="Y207" i="1" l="1"/>
  <c r="Y206" i="1"/>
  <c r="X206" i="1"/>
  <c r="W206" i="1"/>
  <c r="V206" i="1"/>
  <c r="U206" i="1"/>
  <c r="T206" i="1"/>
  <c r="S206" i="1"/>
  <c r="M206" i="1"/>
  <c r="G206" i="1"/>
  <c r="Y205" i="1" l="1"/>
  <c r="X205" i="1"/>
  <c r="W205" i="1"/>
  <c r="V205" i="1"/>
  <c r="U205" i="1"/>
  <c r="T205" i="1"/>
  <c r="S205" i="1"/>
  <c r="M205" i="1"/>
  <c r="G205" i="1"/>
  <c r="Y204" i="1" l="1"/>
  <c r="X204" i="1"/>
  <c r="W204" i="1"/>
  <c r="V204" i="1"/>
  <c r="U204" i="1"/>
  <c r="T204" i="1"/>
  <c r="S204" i="1"/>
  <c r="M204" i="1"/>
  <c r="G204" i="1"/>
  <c r="Y203" i="1" l="1"/>
  <c r="X203" i="1"/>
  <c r="W203" i="1"/>
  <c r="V203" i="1"/>
  <c r="U203" i="1"/>
  <c r="T203" i="1"/>
  <c r="S203" i="1"/>
  <c r="M203" i="1"/>
  <c r="G203" i="1"/>
  <c r="Y202" i="1" l="1"/>
  <c r="X202" i="1"/>
  <c r="W202" i="1"/>
  <c r="V202" i="1"/>
  <c r="U202" i="1"/>
  <c r="T202" i="1"/>
  <c r="S202" i="1"/>
  <c r="M202" i="1"/>
  <c r="G201" i="1"/>
  <c r="G200" i="1"/>
  <c r="G202" i="1"/>
  <c r="S201" i="1" l="1"/>
  <c r="Y201" i="1" s="1"/>
  <c r="T201" i="1"/>
  <c r="U201" i="1"/>
  <c r="V201" i="1"/>
  <c r="W201" i="1"/>
  <c r="X201" i="1"/>
  <c r="M201" i="1"/>
  <c r="T200" i="1" l="1"/>
  <c r="U200" i="1"/>
  <c r="V200" i="1"/>
  <c r="W200" i="1"/>
  <c r="X200" i="1"/>
  <c r="Y200" i="1"/>
  <c r="S200" i="1"/>
  <c r="M200" i="1"/>
  <c r="S199" i="1" l="1"/>
  <c r="T199" i="1"/>
  <c r="U199" i="1"/>
  <c r="V199" i="1"/>
  <c r="W199" i="1"/>
  <c r="X199" i="1"/>
  <c r="Y199" i="1"/>
  <c r="M199" i="1"/>
  <c r="G199" i="1"/>
  <c r="T198" i="1" l="1"/>
  <c r="U198" i="1"/>
  <c r="V198" i="1"/>
  <c r="W198" i="1"/>
  <c r="X198" i="1"/>
  <c r="Y198" i="1"/>
  <c r="S198" i="1"/>
  <c r="M198" i="1"/>
  <c r="G198" i="1"/>
  <c r="T195" i="1" l="1"/>
  <c r="U195" i="1"/>
  <c r="V195" i="1"/>
  <c r="W195" i="1"/>
  <c r="X195" i="1"/>
  <c r="Y195" i="1"/>
  <c r="T196" i="1"/>
  <c r="U196" i="1"/>
  <c r="V196" i="1"/>
  <c r="W196" i="1"/>
  <c r="X196" i="1"/>
  <c r="Y196" i="1"/>
  <c r="T197" i="1"/>
  <c r="U197" i="1"/>
  <c r="V197" i="1"/>
  <c r="W197" i="1"/>
  <c r="X197" i="1"/>
  <c r="Y197" i="1"/>
  <c r="S194" i="1"/>
  <c r="S195" i="1"/>
  <c r="S196" i="1"/>
  <c r="S197" i="1"/>
  <c r="M194" i="1"/>
  <c r="M195" i="1"/>
  <c r="M196" i="1"/>
  <c r="M197" i="1"/>
  <c r="G194" i="1"/>
  <c r="G195" i="1"/>
  <c r="G196" i="1"/>
  <c r="G197" i="1"/>
  <c r="Y194" i="1" l="1"/>
  <c r="X194" i="1"/>
  <c r="W194" i="1"/>
  <c r="V194" i="1"/>
  <c r="U194" i="1"/>
  <c r="T194" i="1"/>
  <c r="Y193" i="1" l="1"/>
  <c r="X193" i="1"/>
  <c r="W193" i="1"/>
  <c r="V193" i="1"/>
  <c r="U193" i="1"/>
  <c r="T193" i="1"/>
  <c r="S193" i="1"/>
  <c r="M193" i="1"/>
  <c r="G193" i="1"/>
  <c r="X192" i="1" l="1"/>
  <c r="W192" i="1"/>
  <c r="V192" i="1"/>
  <c r="U192" i="1"/>
  <c r="T192" i="1"/>
  <c r="S192" i="1"/>
  <c r="Y192" i="1" s="1"/>
  <c r="M192" i="1"/>
  <c r="G192" i="1"/>
  <c r="Y191" i="1" l="1"/>
  <c r="X191" i="1"/>
  <c r="W191" i="1"/>
  <c r="V191" i="1"/>
  <c r="U191" i="1"/>
  <c r="T191" i="1"/>
  <c r="S191" i="1"/>
  <c r="M191" i="1"/>
  <c r="G191" i="1"/>
  <c r="U190" i="1" l="1"/>
  <c r="V190" i="1"/>
  <c r="W190" i="1"/>
  <c r="X190" i="1"/>
  <c r="Y190" i="1"/>
  <c r="S190" i="1"/>
  <c r="M190" i="1"/>
  <c r="G190" i="1"/>
  <c r="T190" i="1"/>
  <c r="T189" i="1" l="1"/>
  <c r="S189" i="1"/>
  <c r="M189" i="1"/>
  <c r="G189" i="1"/>
  <c r="U189" i="1"/>
  <c r="V189" i="1"/>
  <c r="W189" i="1"/>
  <c r="X189" i="1"/>
  <c r="Y189" i="1" l="1"/>
  <c r="G188" i="1"/>
  <c r="X188" i="1" l="1"/>
  <c r="U188" i="1"/>
  <c r="V188" i="1"/>
  <c r="W188" i="1"/>
  <c r="S188" i="1"/>
  <c r="M188" i="1"/>
  <c r="Y188" i="1"/>
  <c r="T188" i="1"/>
  <c r="T187" i="1" l="1"/>
  <c r="U187" i="1"/>
  <c r="V187" i="1"/>
  <c r="W187" i="1"/>
  <c r="X187" i="1"/>
  <c r="S187" i="1"/>
  <c r="M187" i="1"/>
  <c r="G187" i="1"/>
  <c r="Y187" i="1" s="1"/>
  <c r="U186" i="1" l="1"/>
  <c r="T186" i="1"/>
  <c r="S186" i="1"/>
  <c r="S185" i="1"/>
  <c r="S184" i="1"/>
  <c r="M186" i="1"/>
  <c r="G186" i="1"/>
  <c r="V186" i="1"/>
  <c r="W186" i="1"/>
  <c r="X186" i="1"/>
  <c r="Y186" i="1" l="1"/>
  <c r="U185" i="1"/>
  <c r="Y185" i="1"/>
  <c r="X185" i="1" l="1"/>
  <c r="W185" i="1"/>
  <c r="V185" i="1"/>
  <c r="T185" i="1"/>
  <c r="M185" i="1"/>
  <c r="G185" i="1"/>
  <c r="G184" i="1" l="1"/>
  <c r="M184" i="1"/>
  <c r="T184" i="1"/>
  <c r="U184" i="1"/>
  <c r="V184" i="1"/>
  <c r="W184" i="1"/>
  <c r="X184" i="1"/>
  <c r="Y184" i="1" l="1"/>
  <c r="G183" i="1"/>
  <c r="M183" i="1"/>
  <c r="S183" i="1"/>
  <c r="T183" i="1"/>
  <c r="U183" i="1"/>
  <c r="V183" i="1"/>
  <c r="W183" i="1"/>
  <c r="X183" i="1"/>
  <c r="Y183" i="1" l="1"/>
  <c r="G182" i="1"/>
  <c r="M182" i="1"/>
  <c r="S182" i="1"/>
  <c r="T182" i="1"/>
  <c r="U182" i="1"/>
  <c r="V182" i="1"/>
  <c r="W182" i="1"/>
  <c r="X182" i="1"/>
  <c r="Y182" i="1" l="1"/>
  <c r="X181" i="1"/>
  <c r="S181" i="1"/>
  <c r="G181" i="1"/>
  <c r="M181" i="1"/>
  <c r="T181" i="1"/>
  <c r="V181" i="1"/>
  <c r="W181" i="1"/>
  <c r="U181" i="1" l="1"/>
  <c r="Y181" i="1"/>
  <c r="U180" i="1"/>
  <c r="V180" i="1"/>
  <c r="W180" i="1"/>
  <c r="X180" i="1"/>
  <c r="T180" i="1"/>
  <c r="S180" i="1"/>
  <c r="M180" i="1"/>
  <c r="G180" i="1"/>
  <c r="Y180" i="1" l="1"/>
  <c r="S179" i="1"/>
  <c r="T179" i="1"/>
  <c r="U179" i="1"/>
  <c r="V179" i="1"/>
  <c r="W179" i="1"/>
  <c r="X179" i="1"/>
  <c r="M179" i="1"/>
  <c r="G179" i="1"/>
  <c r="Y179" i="1" l="1"/>
  <c r="Y178" i="1"/>
  <c r="Y177" i="1"/>
  <c r="Y176" i="1"/>
  <c r="Y175" i="1"/>
  <c r="Y174" i="1"/>
  <c r="Y173" i="1"/>
  <c r="Y172" i="1"/>
  <c r="Y171" i="1"/>
  <c r="Y170" i="1"/>
  <c r="X171" i="1"/>
  <c r="X172" i="1"/>
  <c r="X173" i="1"/>
  <c r="X174" i="1"/>
  <c r="X175" i="1"/>
  <c r="X176" i="1"/>
  <c r="X177" i="1"/>
  <c r="X178" i="1"/>
  <c r="W171" i="1"/>
  <c r="W172" i="1"/>
  <c r="W173" i="1"/>
  <c r="W174" i="1"/>
  <c r="W175" i="1"/>
  <c r="W176" i="1"/>
  <c r="W177" i="1"/>
  <c r="W178" i="1"/>
  <c r="V171" i="1"/>
  <c r="V172" i="1"/>
  <c r="V173" i="1"/>
  <c r="V174" i="1"/>
  <c r="V175" i="1"/>
  <c r="V176" i="1"/>
  <c r="V177" i="1"/>
  <c r="V178" i="1"/>
  <c r="U171" i="1"/>
  <c r="U172" i="1"/>
  <c r="U173" i="1"/>
  <c r="U174" i="1"/>
  <c r="U175" i="1"/>
  <c r="U176" i="1"/>
  <c r="U177" i="1"/>
  <c r="U178" i="1"/>
  <c r="U170" i="1"/>
  <c r="T170" i="1"/>
  <c r="T171" i="1"/>
  <c r="T172" i="1"/>
  <c r="T173" i="1"/>
  <c r="T174" i="1"/>
  <c r="T175" i="1"/>
  <c r="T176" i="1"/>
  <c r="T177" i="1"/>
  <c r="T178" i="1"/>
  <c r="M174" i="1"/>
  <c r="M175" i="1"/>
  <c r="M176" i="1"/>
  <c r="M177" i="1"/>
  <c r="M178" i="1"/>
  <c r="M171" i="1"/>
  <c r="M172" i="1"/>
  <c r="M173" i="1"/>
  <c r="G171" i="1"/>
  <c r="G172" i="1"/>
  <c r="G173" i="1"/>
  <c r="G174" i="1"/>
  <c r="G175" i="1"/>
  <c r="G176" i="1"/>
  <c r="G177" i="1"/>
  <c r="G178" i="1"/>
  <c r="S178" i="1"/>
  <c r="S177" i="1" l="1"/>
  <c r="S176" i="1" l="1"/>
  <c r="S175" i="1" l="1"/>
  <c r="S174" i="1" l="1"/>
  <c r="S173" i="1" l="1"/>
  <c r="S172" i="1" l="1"/>
  <c r="S171" i="1" l="1"/>
  <c r="V170" i="1" l="1"/>
  <c r="W170" i="1"/>
  <c r="X170" i="1"/>
  <c r="S170" i="1"/>
  <c r="M170" i="1"/>
  <c r="G170" i="1"/>
  <c r="T169" i="1" l="1"/>
  <c r="U169" i="1"/>
  <c r="V169" i="1"/>
  <c r="W169" i="1"/>
  <c r="X169" i="1"/>
  <c r="S169" i="1"/>
  <c r="M169" i="1"/>
  <c r="G169" i="1"/>
  <c r="Y169" i="1" s="1"/>
  <c r="S167" i="1" l="1"/>
  <c r="S168" i="1" l="1"/>
  <c r="T168" i="1"/>
  <c r="U168" i="1"/>
  <c r="V168" i="1"/>
  <c r="W168" i="1"/>
  <c r="X168" i="1"/>
  <c r="M168" i="1"/>
  <c r="G168" i="1"/>
  <c r="Y168" i="1" l="1"/>
  <c r="X167" i="1"/>
  <c r="M167" i="1"/>
  <c r="W167" i="1"/>
  <c r="V167" i="1"/>
  <c r="T167" i="1"/>
  <c r="G167" i="1"/>
  <c r="U167" i="1" l="1"/>
  <c r="Y167" i="1"/>
  <c r="T166" i="1"/>
  <c r="U166" i="1"/>
  <c r="V166" i="1"/>
  <c r="W166" i="1"/>
  <c r="X166" i="1"/>
  <c r="S166" i="1"/>
  <c r="M166" i="1"/>
  <c r="G165" i="1"/>
  <c r="G166" i="1"/>
  <c r="Y166" i="1" l="1"/>
  <c r="S165" i="1"/>
  <c r="T165" i="1"/>
  <c r="U165" i="1"/>
  <c r="V165" i="1"/>
  <c r="W165" i="1"/>
  <c r="X165" i="1"/>
  <c r="M165" i="1"/>
  <c r="Y165" i="1" l="1"/>
  <c r="X164" i="1"/>
  <c r="W164" i="1"/>
  <c r="V164" i="1"/>
  <c r="U164" i="1"/>
  <c r="T164" i="1"/>
  <c r="S164" i="1"/>
  <c r="M164" i="1"/>
  <c r="G164" i="1"/>
  <c r="Y164" i="1" l="1"/>
  <c r="S163" i="1"/>
  <c r="T163" i="1"/>
  <c r="U163" i="1"/>
  <c r="V163" i="1"/>
  <c r="W163" i="1"/>
  <c r="X163" i="1"/>
  <c r="M163" i="1"/>
  <c r="G163" i="1"/>
  <c r="Y163" i="1" l="1"/>
  <c r="S162" i="1"/>
  <c r="T162" i="1"/>
  <c r="U162" i="1"/>
  <c r="V162" i="1"/>
  <c r="W162" i="1"/>
  <c r="X162" i="1"/>
  <c r="M162" i="1"/>
  <c r="G162" i="1"/>
  <c r="G161" i="1"/>
  <c r="M161" i="1"/>
  <c r="T161" i="1"/>
  <c r="U161" i="1"/>
  <c r="V161" i="1"/>
  <c r="W161" i="1"/>
  <c r="X161" i="1"/>
  <c r="S161" i="1"/>
  <c r="Y162" i="1" l="1"/>
  <c r="Y161" i="1"/>
  <c r="G158" i="1"/>
  <c r="G159" i="1"/>
  <c r="G160" i="1"/>
  <c r="M157" i="1"/>
  <c r="M158" i="1"/>
  <c r="M159" i="1"/>
  <c r="M160" i="1"/>
  <c r="S158" i="1"/>
  <c r="S159" i="1"/>
  <c r="S160" i="1"/>
  <c r="T160" i="1"/>
  <c r="U160" i="1"/>
  <c r="V160" i="1"/>
  <c r="W160" i="1"/>
  <c r="X160" i="1"/>
  <c r="T159" i="1"/>
  <c r="U159" i="1"/>
  <c r="V159" i="1"/>
  <c r="W159" i="1"/>
  <c r="X159" i="1"/>
  <c r="T158" i="1"/>
  <c r="U158" i="1"/>
  <c r="V158" i="1"/>
  <c r="W158" i="1"/>
  <c r="X158" i="1"/>
  <c r="G157" i="1"/>
  <c r="T157" i="1"/>
  <c r="U157" i="1"/>
  <c r="V157" i="1"/>
  <c r="W157" i="1"/>
  <c r="X157" i="1"/>
  <c r="Y160" i="1" l="1"/>
  <c r="Y158" i="1"/>
  <c r="Y159" i="1"/>
  <c r="S157" i="1"/>
  <c r="Y157" i="1" s="1"/>
  <c r="X156" i="1"/>
  <c r="W156" i="1"/>
  <c r="V156" i="1"/>
  <c r="U156" i="1"/>
  <c r="T156" i="1"/>
  <c r="S156" i="1"/>
  <c r="G156" i="1" l="1"/>
  <c r="M156" i="1" l="1"/>
  <c r="Y156" i="1" s="1"/>
  <c r="T155" i="1"/>
  <c r="U155" i="1"/>
  <c r="V155" i="1"/>
  <c r="W155" i="1"/>
  <c r="X155" i="1"/>
  <c r="S155" i="1"/>
  <c r="M155" i="1"/>
  <c r="G155" i="1"/>
  <c r="Y155" i="1" l="1"/>
  <c r="G154" i="1"/>
  <c r="M154" i="1"/>
  <c r="T154" i="1"/>
  <c r="U154" i="1"/>
  <c r="V154" i="1"/>
  <c r="W154" i="1"/>
  <c r="X154" i="1"/>
  <c r="S154" i="1"/>
  <c r="Y154" i="1" l="1"/>
  <c r="S153" i="1"/>
  <c r="T153" i="1"/>
  <c r="U153" i="1"/>
  <c r="V153" i="1"/>
  <c r="W153" i="1"/>
  <c r="X153" i="1"/>
  <c r="M153" i="1"/>
  <c r="G153" i="1"/>
  <c r="Y153" i="1" l="1"/>
  <c r="S152" i="1"/>
  <c r="T152" i="1"/>
  <c r="U152" i="1"/>
  <c r="V152" i="1"/>
  <c r="W152" i="1"/>
  <c r="X152" i="1"/>
  <c r="M152" i="1"/>
  <c r="G152" i="1"/>
  <c r="Y152" i="1" l="1"/>
  <c r="S151" i="1"/>
  <c r="T151" i="1"/>
  <c r="U151" i="1"/>
  <c r="V151" i="1"/>
  <c r="W151" i="1"/>
  <c r="X151" i="1"/>
  <c r="M151" i="1"/>
  <c r="G151" i="1"/>
  <c r="Y151" i="1" l="1"/>
  <c r="S150" i="1"/>
  <c r="T150" i="1"/>
  <c r="U150" i="1"/>
  <c r="V150" i="1"/>
  <c r="W150" i="1"/>
  <c r="X150" i="1"/>
  <c r="M150" i="1"/>
  <c r="G150" i="1"/>
  <c r="Y150" i="1" l="1"/>
  <c r="S149" i="1"/>
  <c r="T149" i="1"/>
  <c r="U149" i="1"/>
  <c r="V149" i="1"/>
  <c r="W149" i="1"/>
  <c r="X149" i="1"/>
  <c r="M149" i="1"/>
  <c r="G149" i="1"/>
  <c r="Y149" i="1" l="1"/>
  <c r="S148" i="1"/>
  <c r="T148" i="1"/>
  <c r="U148" i="1"/>
  <c r="V148" i="1"/>
  <c r="W148" i="1"/>
  <c r="X148" i="1"/>
  <c r="M148" i="1"/>
  <c r="G148" i="1"/>
  <c r="Y148" i="1" l="1"/>
  <c r="T147" i="1"/>
  <c r="U147" i="1"/>
  <c r="V147" i="1"/>
  <c r="W147" i="1"/>
  <c r="X147" i="1"/>
  <c r="S147" i="1"/>
  <c r="M147" i="1"/>
  <c r="G147" i="1"/>
  <c r="Y147" i="1" l="1"/>
  <c r="S146" i="1"/>
  <c r="T146" i="1"/>
  <c r="U146" i="1"/>
  <c r="V146" i="1"/>
  <c r="W146" i="1"/>
  <c r="X146" i="1"/>
  <c r="M146" i="1"/>
  <c r="G146" i="1"/>
  <c r="Y146" i="1" l="1"/>
  <c r="S145" i="1"/>
  <c r="T145" i="1"/>
  <c r="U145" i="1"/>
  <c r="V145" i="1"/>
  <c r="W145" i="1"/>
  <c r="X145" i="1"/>
  <c r="M145" i="1"/>
  <c r="G145" i="1"/>
  <c r="Y145" i="1" l="1"/>
  <c r="M144" i="1"/>
  <c r="S144" i="1" l="1"/>
  <c r="T144" i="1"/>
  <c r="U144" i="1"/>
  <c r="V144" i="1"/>
  <c r="W144" i="1"/>
  <c r="X144" i="1"/>
  <c r="G144" i="1"/>
  <c r="Y144" i="1" l="1"/>
  <c r="S143" i="1"/>
  <c r="T143" i="1"/>
  <c r="U143" i="1"/>
  <c r="V143" i="1"/>
  <c r="W143" i="1"/>
  <c r="X143" i="1"/>
  <c r="M143" i="1"/>
  <c r="G143" i="1"/>
  <c r="Y143" i="1" l="1"/>
  <c r="S141" i="1"/>
  <c r="T141" i="1"/>
  <c r="U141" i="1"/>
  <c r="V141" i="1"/>
  <c r="W141" i="1"/>
  <c r="X141" i="1"/>
  <c r="S142" i="1"/>
  <c r="T142" i="1"/>
  <c r="U142" i="1"/>
  <c r="V142" i="1"/>
  <c r="W142" i="1"/>
  <c r="X142" i="1"/>
  <c r="M141" i="1"/>
  <c r="M142" i="1"/>
  <c r="G141" i="1"/>
  <c r="G142" i="1"/>
  <c r="Y142" i="1" l="1"/>
  <c r="Y141" i="1"/>
  <c r="S140" i="1" l="1"/>
  <c r="T140" i="1"/>
  <c r="U140" i="1"/>
  <c r="G140" i="1"/>
  <c r="V140" i="1"/>
  <c r="W140" i="1"/>
  <c r="X140" i="1"/>
  <c r="M140" i="1"/>
  <c r="Y140" i="1" l="1"/>
  <c r="U139" i="1"/>
  <c r="V139" i="1"/>
  <c r="W139" i="1"/>
  <c r="X139" i="1"/>
  <c r="T139" i="1"/>
  <c r="S139" i="1"/>
  <c r="M139" i="1"/>
  <c r="G139" i="1"/>
  <c r="Y139" i="1" l="1"/>
  <c r="T138" i="1"/>
  <c r="U138" i="1"/>
  <c r="V138" i="1"/>
  <c r="W138" i="1"/>
  <c r="X138" i="1"/>
  <c r="S138" i="1"/>
  <c r="G138" i="1"/>
  <c r="M138" i="1"/>
  <c r="Y138" i="1" l="1"/>
  <c r="S137" i="1"/>
  <c r="T137" i="1"/>
  <c r="U137" i="1"/>
  <c r="V137" i="1"/>
  <c r="W137" i="1"/>
  <c r="X137" i="1"/>
  <c r="M137" i="1"/>
  <c r="G137" i="1"/>
  <c r="Y137" i="1" l="1"/>
  <c r="S136" i="1"/>
  <c r="T136" i="1"/>
  <c r="U136" i="1"/>
  <c r="V136" i="1"/>
  <c r="W136" i="1"/>
  <c r="X136" i="1"/>
  <c r="M136" i="1"/>
  <c r="G136" i="1"/>
  <c r="Y136" i="1" l="1"/>
  <c r="S135" i="1"/>
  <c r="T135" i="1"/>
  <c r="U135" i="1"/>
  <c r="V135" i="1"/>
  <c r="W135" i="1"/>
  <c r="X135" i="1"/>
  <c r="M135" i="1"/>
  <c r="G135" i="1"/>
  <c r="Y135" i="1" l="1"/>
  <c r="S134" i="1"/>
  <c r="T134" i="1"/>
  <c r="U134" i="1"/>
  <c r="V134" i="1"/>
  <c r="W134" i="1"/>
  <c r="X134" i="1"/>
  <c r="M134" i="1"/>
  <c r="G134" i="1"/>
  <c r="Y134" i="1" l="1"/>
  <c r="S133" i="1"/>
  <c r="T133" i="1"/>
  <c r="U133" i="1"/>
  <c r="V133" i="1"/>
  <c r="W133" i="1"/>
  <c r="X133" i="1"/>
  <c r="M133" i="1"/>
  <c r="G133" i="1"/>
  <c r="Y133" i="1" l="1"/>
  <c r="S132" i="1"/>
  <c r="T132" i="1"/>
  <c r="U132" i="1"/>
  <c r="V132" i="1"/>
  <c r="W132" i="1"/>
  <c r="X132" i="1"/>
  <c r="M132" i="1" l="1"/>
  <c r="G132" i="1"/>
  <c r="Y132" i="1" l="1"/>
  <c r="S131" i="1"/>
  <c r="T131" i="1"/>
  <c r="U131" i="1"/>
  <c r="V131" i="1"/>
  <c r="W131" i="1"/>
  <c r="X131" i="1"/>
  <c r="M131" i="1"/>
  <c r="G131" i="1"/>
  <c r="Y131" i="1" l="1"/>
  <c r="S130" i="1"/>
  <c r="T130" i="1"/>
  <c r="U130" i="1"/>
  <c r="V130" i="1"/>
  <c r="W130" i="1"/>
  <c r="X130" i="1"/>
  <c r="M130" i="1"/>
  <c r="G130" i="1"/>
  <c r="Y130" i="1" l="1"/>
  <c r="S129" i="1"/>
  <c r="T129" i="1"/>
  <c r="U129" i="1"/>
  <c r="V129" i="1"/>
  <c r="W129" i="1"/>
  <c r="X129" i="1"/>
  <c r="M129" i="1"/>
  <c r="G129" i="1"/>
  <c r="Y129" i="1" l="1"/>
  <c r="T128" i="1"/>
  <c r="U128" i="1"/>
  <c r="V128" i="1"/>
  <c r="W128" i="1"/>
  <c r="X128" i="1"/>
  <c r="S128" i="1"/>
  <c r="M128" i="1"/>
  <c r="G128" i="1"/>
  <c r="Y128" i="1" l="1"/>
  <c r="S127" i="1"/>
  <c r="T127" i="1"/>
  <c r="U127" i="1"/>
  <c r="V127" i="1"/>
  <c r="W127" i="1"/>
  <c r="X127" i="1"/>
  <c r="M127" i="1"/>
  <c r="G127" i="1" l="1"/>
  <c r="Y127" i="1" s="1"/>
  <c r="S126" i="1" l="1"/>
  <c r="T126" i="1"/>
  <c r="U126" i="1"/>
  <c r="V126" i="1"/>
  <c r="W126" i="1"/>
  <c r="X126" i="1"/>
  <c r="M126" i="1"/>
  <c r="G126" i="1"/>
  <c r="Y126" i="1" l="1"/>
  <c r="S125" i="1"/>
  <c r="T125" i="1"/>
  <c r="U125" i="1"/>
  <c r="V125" i="1"/>
  <c r="W125" i="1"/>
  <c r="X125" i="1"/>
  <c r="M125" i="1"/>
  <c r="G125" i="1"/>
  <c r="Y125" i="1" l="1"/>
  <c r="S124" i="1"/>
  <c r="T124" i="1"/>
  <c r="U124" i="1"/>
  <c r="V124" i="1"/>
  <c r="W124" i="1"/>
  <c r="X124" i="1"/>
  <c r="M124" i="1"/>
  <c r="G124" i="1"/>
  <c r="Y124" i="1" l="1"/>
  <c r="T123" i="1"/>
  <c r="U123" i="1"/>
  <c r="V123" i="1"/>
  <c r="W123" i="1"/>
  <c r="X123" i="1"/>
  <c r="S123" i="1"/>
  <c r="M123" i="1"/>
  <c r="G123" i="1"/>
  <c r="Y123" i="1" l="1"/>
  <c r="S122" i="1"/>
  <c r="T122" i="1"/>
  <c r="U122" i="1"/>
  <c r="V122" i="1"/>
  <c r="W122" i="1"/>
  <c r="X122" i="1"/>
  <c r="M122" i="1"/>
  <c r="G122" i="1"/>
  <c r="Y122" i="1" l="1"/>
  <c r="S121" i="1"/>
  <c r="T121" i="1"/>
  <c r="U121" i="1"/>
  <c r="V121" i="1"/>
  <c r="W121" i="1"/>
  <c r="X121" i="1"/>
  <c r="M121" i="1"/>
  <c r="G121" i="1"/>
  <c r="Y121" i="1" l="1"/>
  <c r="G120" i="1"/>
  <c r="S120" i="1"/>
  <c r="T120" i="1"/>
  <c r="U120" i="1"/>
  <c r="V120" i="1"/>
  <c r="W120" i="1"/>
  <c r="X120" i="1"/>
  <c r="M120" i="1"/>
  <c r="Y120" i="1" l="1"/>
  <c r="S118" i="1"/>
  <c r="S119" i="1"/>
  <c r="T119" i="1" l="1"/>
  <c r="U119" i="1"/>
  <c r="V119" i="1"/>
  <c r="W119" i="1"/>
  <c r="X119" i="1"/>
  <c r="M119" i="1"/>
  <c r="G119" i="1"/>
  <c r="Y119" i="1" l="1"/>
  <c r="T118" i="1"/>
  <c r="U118" i="1"/>
  <c r="V118" i="1"/>
  <c r="W118" i="1"/>
  <c r="X118" i="1"/>
  <c r="M118" i="1"/>
  <c r="G118" i="1"/>
  <c r="Y118" i="1" l="1"/>
  <c r="S117" i="1"/>
  <c r="T117" i="1"/>
  <c r="U117" i="1"/>
  <c r="V117" i="1"/>
  <c r="W117" i="1"/>
  <c r="X117" i="1"/>
  <c r="M117" i="1"/>
  <c r="G117" i="1"/>
  <c r="Y117" i="1" l="1"/>
  <c r="S116" i="1"/>
  <c r="T116" i="1"/>
  <c r="U116" i="1"/>
  <c r="V116" i="1"/>
  <c r="W116" i="1"/>
  <c r="X116" i="1"/>
  <c r="M116" i="1"/>
  <c r="G116" i="1"/>
  <c r="Y116" i="1" l="1"/>
  <c r="S115" i="1"/>
  <c r="T115" i="1"/>
  <c r="U115" i="1"/>
  <c r="V115" i="1"/>
  <c r="W115" i="1"/>
  <c r="X115" i="1"/>
  <c r="M115" i="1"/>
  <c r="G115" i="1"/>
  <c r="Y115" i="1" l="1"/>
  <c r="S114" i="1"/>
  <c r="T114" i="1"/>
  <c r="U114" i="1"/>
  <c r="V114" i="1"/>
  <c r="W114" i="1"/>
  <c r="X114" i="1"/>
  <c r="M114" i="1"/>
  <c r="G114" i="1"/>
  <c r="Y114" i="1" l="1"/>
  <c r="S113" i="1"/>
  <c r="T113" i="1"/>
  <c r="U113" i="1"/>
  <c r="V113" i="1"/>
  <c r="W113" i="1"/>
  <c r="X113" i="1"/>
  <c r="M113" i="1"/>
  <c r="G113" i="1"/>
  <c r="Y113" i="1" l="1"/>
  <c r="T112" i="1"/>
  <c r="U112" i="1"/>
  <c r="V112" i="1"/>
  <c r="W112" i="1"/>
  <c r="X112" i="1"/>
  <c r="S112" i="1"/>
  <c r="M112" i="1"/>
  <c r="G112" i="1"/>
  <c r="Y112" i="1" l="1"/>
  <c r="S111" i="1"/>
  <c r="T111" i="1"/>
  <c r="U111" i="1"/>
  <c r="V111" i="1"/>
  <c r="W111" i="1"/>
  <c r="X111" i="1"/>
  <c r="M111" i="1"/>
  <c r="G111" i="1"/>
  <c r="Y111" i="1" l="1"/>
  <c r="T110" i="1"/>
  <c r="U110" i="1"/>
  <c r="V110" i="1"/>
  <c r="W110" i="1"/>
  <c r="X110" i="1"/>
  <c r="S110" i="1"/>
  <c r="M110" i="1"/>
  <c r="G110" i="1"/>
  <c r="Y110" i="1" l="1"/>
  <c r="T109" i="1"/>
  <c r="U109" i="1"/>
  <c r="V109" i="1"/>
  <c r="W109" i="1"/>
  <c r="X109" i="1"/>
  <c r="S109" i="1"/>
  <c r="M109" i="1"/>
  <c r="G109" i="1"/>
  <c r="Y109" i="1" l="1"/>
  <c r="T108" i="1"/>
  <c r="U108" i="1"/>
  <c r="V108" i="1"/>
  <c r="W108" i="1"/>
  <c r="X108" i="1"/>
  <c r="S108" i="1"/>
  <c r="M108" i="1"/>
  <c r="G108" i="1"/>
  <c r="Y108" i="1" l="1"/>
  <c r="X107" i="1"/>
  <c r="W107" i="1"/>
  <c r="V107" i="1"/>
  <c r="U107" i="1"/>
  <c r="T107" i="1"/>
  <c r="S107" i="1"/>
  <c r="M107" i="1"/>
  <c r="G107" i="1"/>
  <c r="G106" i="1"/>
  <c r="Y107" i="1" l="1"/>
  <c r="T106" i="1"/>
  <c r="U106" i="1"/>
  <c r="V106" i="1"/>
  <c r="W106" i="1"/>
  <c r="X106" i="1"/>
  <c r="S104" i="1"/>
  <c r="S105" i="1"/>
  <c r="S106" i="1"/>
  <c r="M103" i="1"/>
  <c r="M104" i="1"/>
  <c r="M105" i="1"/>
  <c r="M106" i="1"/>
  <c r="G103" i="1"/>
  <c r="G104" i="1"/>
  <c r="G105" i="1"/>
  <c r="Y106" i="1" l="1"/>
  <c r="T105" i="1"/>
  <c r="U105" i="1"/>
  <c r="V105" i="1"/>
  <c r="W105" i="1"/>
  <c r="X105" i="1"/>
  <c r="Y105" i="1"/>
  <c r="T104" i="1" l="1"/>
  <c r="U104" i="1"/>
  <c r="V104" i="1"/>
  <c r="W104" i="1"/>
  <c r="X104" i="1"/>
  <c r="Y104" i="1"/>
  <c r="X102" i="1" l="1"/>
  <c r="W102" i="1"/>
  <c r="V102" i="1"/>
  <c r="U102" i="1"/>
  <c r="T102" i="1"/>
  <c r="S102" i="1"/>
  <c r="M102" i="1"/>
  <c r="G102" i="1"/>
  <c r="X101" i="1"/>
  <c r="W101" i="1"/>
  <c r="V101" i="1"/>
  <c r="U101" i="1"/>
  <c r="T101" i="1"/>
  <c r="S101" i="1"/>
  <c r="M101" i="1"/>
  <c r="G101" i="1"/>
  <c r="X100" i="1"/>
  <c r="W100" i="1"/>
  <c r="V100" i="1"/>
  <c r="U100" i="1"/>
  <c r="T100" i="1"/>
  <c r="S100" i="1"/>
  <c r="M100" i="1"/>
  <c r="G100" i="1"/>
  <c r="S103" i="1"/>
  <c r="Y103" i="1" s="1"/>
  <c r="X103" i="1"/>
  <c r="V103" i="1"/>
  <c r="U103" i="1"/>
  <c r="T103" i="1"/>
  <c r="W103" i="1"/>
  <c r="X98" i="1"/>
  <c r="W98" i="1"/>
  <c r="V98" i="1"/>
  <c r="U98" i="1"/>
  <c r="T98" i="1"/>
  <c r="S98" i="1"/>
  <c r="M98" i="1"/>
  <c r="G98" i="1"/>
  <c r="X99" i="1"/>
  <c r="W99" i="1"/>
  <c r="V99" i="1"/>
  <c r="U99" i="1"/>
  <c r="T99" i="1"/>
  <c r="S99" i="1"/>
  <c r="M99" i="1"/>
  <c r="G99" i="1"/>
  <c r="X97" i="1"/>
  <c r="W97" i="1"/>
  <c r="V97" i="1"/>
  <c r="U97" i="1"/>
  <c r="T97" i="1"/>
  <c r="S97" i="1"/>
  <c r="M97" i="1"/>
  <c r="G97" i="1"/>
  <c r="U93" i="1"/>
  <c r="V93" i="1"/>
  <c r="W93" i="1"/>
  <c r="X93" i="1"/>
  <c r="U94" i="1"/>
  <c r="V94" i="1"/>
  <c r="W94" i="1"/>
  <c r="X94" i="1"/>
  <c r="U95" i="1"/>
  <c r="V95" i="1"/>
  <c r="W95" i="1"/>
  <c r="X95" i="1"/>
  <c r="U96" i="1"/>
  <c r="V96" i="1"/>
  <c r="W96" i="1"/>
  <c r="X96" i="1"/>
  <c r="S93" i="1"/>
  <c r="S94" i="1"/>
  <c r="S95" i="1"/>
  <c r="S96" i="1"/>
  <c r="M94" i="1"/>
  <c r="M95" i="1"/>
  <c r="M96" i="1"/>
  <c r="G95" i="1"/>
  <c r="G96" i="1"/>
  <c r="G94" i="1"/>
  <c r="T94" i="1"/>
  <c r="G93" i="1"/>
  <c r="T93" i="1"/>
  <c r="M93" i="1"/>
  <c r="B8" i="5"/>
  <c r="B7" i="5"/>
  <c r="B6" i="5"/>
  <c r="B8" i="2"/>
  <c r="B7" i="2"/>
  <c r="B6" i="2"/>
  <c r="B8" i="1"/>
  <c r="B7" i="1"/>
  <c r="B6" i="1"/>
  <c r="U92" i="1"/>
  <c r="V92" i="1"/>
  <c r="W92" i="1"/>
  <c r="X92" i="1"/>
  <c r="S92" i="1"/>
  <c r="M92" i="1"/>
  <c r="G92" i="1"/>
  <c r="T92" i="1"/>
  <c r="T96" i="1"/>
  <c r="X91" i="1"/>
  <c r="W91" i="1"/>
  <c r="V91" i="1"/>
  <c r="U91" i="1"/>
  <c r="T91" i="1"/>
  <c r="S91" i="1"/>
  <c r="M91" i="1"/>
  <c r="G91" i="1"/>
  <c r="T13" i="1"/>
  <c r="U13" i="1"/>
  <c r="V13" i="1"/>
  <c r="W13" i="1"/>
  <c r="X13" i="1"/>
  <c r="T14" i="1"/>
  <c r="U14" i="1"/>
  <c r="V14" i="1"/>
  <c r="W14" i="1"/>
  <c r="X14" i="1"/>
  <c r="T15" i="1"/>
  <c r="U15" i="1"/>
  <c r="V15" i="1"/>
  <c r="W15" i="1"/>
  <c r="X15" i="1"/>
  <c r="T16" i="1"/>
  <c r="U16" i="1"/>
  <c r="V16" i="1"/>
  <c r="W16" i="1"/>
  <c r="X16" i="1"/>
  <c r="T17" i="1"/>
  <c r="U17" i="1"/>
  <c r="V17" i="1"/>
  <c r="W17" i="1"/>
  <c r="X17" i="1"/>
  <c r="T18" i="1"/>
  <c r="U18" i="1"/>
  <c r="V18" i="1"/>
  <c r="W18" i="1"/>
  <c r="X18" i="1"/>
  <c r="T19" i="1"/>
  <c r="U19" i="1"/>
  <c r="V19" i="1"/>
  <c r="W19" i="1"/>
  <c r="X19" i="1"/>
  <c r="T20" i="1"/>
  <c r="U20" i="1"/>
  <c r="V20" i="1"/>
  <c r="W20" i="1"/>
  <c r="X20" i="1"/>
  <c r="T21" i="1"/>
  <c r="U21" i="1"/>
  <c r="V21" i="1"/>
  <c r="W21" i="1"/>
  <c r="X21" i="1"/>
  <c r="T22" i="1"/>
  <c r="U22" i="1"/>
  <c r="V22" i="1"/>
  <c r="W22" i="1"/>
  <c r="X22" i="1"/>
  <c r="T23" i="1"/>
  <c r="U23" i="1"/>
  <c r="V23" i="1"/>
  <c r="W23" i="1"/>
  <c r="X23" i="1"/>
  <c r="T24" i="1"/>
  <c r="U24" i="1"/>
  <c r="V24" i="1"/>
  <c r="W24" i="1"/>
  <c r="X24" i="1"/>
  <c r="T25" i="1"/>
  <c r="U25" i="1"/>
  <c r="V25" i="1"/>
  <c r="W25" i="1"/>
  <c r="X25" i="1"/>
  <c r="T26" i="1"/>
  <c r="U26" i="1"/>
  <c r="V26" i="1"/>
  <c r="W26" i="1"/>
  <c r="X26" i="1"/>
  <c r="T27" i="1"/>
  <c r="U27" i="1"/>
  <c r="V27" i="1"/>
  <c r="W27" i="1"/>
  <c r="X27" i="1"/>
  <c r="T28" i="1"/>
  <c r="U28" i="1"/>
  <c r="V28" i="1"/>
  <c r="W28" i="1"/>
  <c r="X28" i="1"/>
  <c r="T29" i="1"/>
  <c r="U29" i="1"/>
  <c r="V29" i="1"/>
  <c r="W29" i="1"/>
  <c r="X29" i="1"/>
  <c r="T30" i="1"/>
  <c r="U30" i="1"/>
  <c r="V30" i="1"/>
  <c r="W30" i="1"/>
  <c r="X30" i="1"/>
  <c r="T31" i="1"/>
  <c r="U31" i="1"/>
  <c r="V31" i="1"/>
  <c r="W31" i="1"/>
  <c r="X31" i="1"/>
  <c r="T32" i="1"/>
  <c r="U32" i="1"/>
  <c r="V32" i="1"/>
  <c r="W32" i="1"/>
  <c r="X32" i="1"/>
  <c r="T33" i="1"/>
  <c r="U33" i="1"/>
  <c r="V33" i="1"/>
  <c r="W33" i="1"/>
  <c r="X33" i="1"/>
  <c r="T34" i="1"/>
  <c r="U34" i="1"/>
  <c r="V34" i="1"/>
  <c r="W34" i="1"/>
  <c r="X34" i="1"/>
  <c r="T35" i="1"/>
  <c r="U35" i="1"/>
  <c r="V35" i="1"/>
  <c r="W35" i="1"/>
  <c r="X35" i="1"/>
  <c r="T36" i="1"/>
  <c r="U36" i="1"/>
  <c r="V36" i="1"/>
  <c r="W36" i="1"/>
  <c r="X36" i="1"/>
  <c r="T37" i="1"/>
  <c r="U37" i="1"/>
  <c r="V37" i="1"/>
  <c r="W37" i="1"/>
  <c r="X37" i="1"/>
  <c r="T38" i="1"/>
  <c r="U38" i="1"/>
  <c r="V38" i="1"/>
  <c r="W38" i="1"/>
  <c r="X38" i="1"/>
  <c r="T39" i="1"/>
  <c r="U39" i="1"/>
  <c r="V39" i="1"/>
  <c r="W39" i="1"/>
  <c r="X39" i="1"/>
  <c r="T40" i="1"/>
  <c r="U40" i="1"/>
  <c r="V40" i="1"/>
  <c r="W40" i="1"/>
  <c r="X40" i="1"/>
  <c r="T41" i="1"/>
  <c r="U41" i="1"/>
  <c r="V41" i="1"/>
  <c r="W41" i="1"/>
  <c r="X41" i="1"/>
  <c r="T42" i="1"/>
  <c r="U42" i="1"/>
  <c r="V42" i="1"/>
  <c r="W42" i="1"/>
  <c r="X42" i="1"/>
  <c r="T43" i="1"/>
  <c r="U43" i="1"/>
  <c r="V43" i="1"/>
  <c r="W43" i="1"/>
  <c r="X43" i="1"/>
  <c r="T44" i="1"/>
  <c r="U44" i="1"/>
  <c r="V44" i="1"/>
  <c r="W44" i="1"/>
  <c r="X44" i="1"/>
  <c r="T45" i="1"/>
  <c r="U45" i="1"/>
  <c r="V45" i="1"/>
  <c r="W45" i="1"/>
  <c r="X45" i="1"/>
  <c r="T46" i="1"/>
  <c r="U46" i="1"/>
  <c r="V46" i="1"/>
  <c r="W46" i="1"/>
  <c r="X46" i="1"/>
  <c r="T47" i="1"/>
  <c r="U47" i="1"/>
  <c r="V47" i="1"/>
  <c r="W47" i="1"/>
  <c r="X47" i="1"/>
  <c r="T48" i="1"/>
  <c r="U48" i="1"/>
  <c r="V48" i="1"/>
  <c r="W48" i="1"/>
  <c r="X48" i="1"/>
  <c r="T49" i="1"/>
  <c r="U49" i="1"/>
  <c r="V49" i="1"/>
  <c r="W49" i="1"/>
  <c r="X49" i="1"/>
  <c r="T50" i="1"/>
  <c r="U50" i="1"/>
  <c r="V50" i="1"/>
  <c r="W50" i="1"/>
  <c r="X50" i="1"/>
  <c r="T51" i="1"/>
  <c r="U51" i="1"/>
  <c r="V51" i="1"/>
  <c r="W51" i="1"/>
  <c r="X51" i="1"/>
  <c r="T52" i="1"/>
  <c r="U52" i="1"/>
  <c r="V52" i="1"/>
  <c r="W52" i="1"/>
  <c r="X52" i="1"/>
  <c r="T53" i="1"/>
  <c r="U53" i="1"/>
  <c r="V53" i="1"/>
  <c r="W53" i="1"/>
  <c r="X53" i="1"/>
  <c r="T54" i="1"/>
  <c r="U54" i="1"/>
  <c r="V54" i="1"/>
  <c r="W54" i="1"/>
  <c r="X54" i="1"/>
  <c r="T55" i="1"/>
  <c r="U55" i="1"/>
  <c r="V55" i="1"/>
  <c r="W55" i="1"/>
  <c r="X55" i="1"/>
  <c r="T56" i="1"/>
  <c r="U56" i="1"/>
  <c r="V56" i="1"/>
  <c r="W56" i="1"/>
  <c r="X56" i="1"/>
  <c r="T57" i="1"/>
  <c r="U57" i="1"/>
  <c r="V57" i="1"/>
  <c r="W57" i="1"/>
  <c r="X57" i="1"/>
  <c r="T58" i="1"/>
  <c r="U58" i="1"/>
  <c r="V58" i="1"/>
  <c r="W58" i="1"/>
  <c r="X58" i="1"/>
  <c r="T59" i="1"/>
  <c r="U59" i="1"/>
  <c r="V59" i="1"/>
  <c r="W59" i="1"/>
  <c r="X59" i="1"/>
  <c r="T60" i="1"/>
  <c r="U60" i="1"/>
  <c r="V60" i="1"/>
  <c r="W60" i="1"/>
  <c r="X60" i="1"/>
  <c r="T61" i="1"/>
  <c r="U61" i="1"/>
  <c r="V61" i="1"/>
  <c r="W61" i="1"/>
  <c r="X61" i="1"/>
  <c r="T62" i="1"/>
  <c r="U62" i="1"/>
  <c r="V62" i="1"/>
  <c r="W62" i="1"/>
  <c r="X62" i="1"/>
  <c r="T63" i="1"/>
  <c r="U63" i="1"/>
  <c r="V63" i="1"/>
  <c r="W63" i="1"/>
  <c r="X63" i="1"/>
  <c r="T64" i="1"/>
  <c r="U64" i="1"/>
  <c r="V64" i="1"/>
  <c r="W64" i="1"/>
  <c r="X64" i="1"/>
  <c r="T65" i="1"/>
  <c r="U65" i="1"/>
  <c r="V65" i="1"/>
  <c r="W65" i="1"/>
  <c r="X65" i="1"/>
  <c r="T66" i="1"/>
  <c r="U66" i="1"/>
  <c r="V66" i="1"/>
  <c r="W66" i="1"/>
  <c r="X66" i="1"/>
  <c r="T67" i="1"/>
  <c r="U67" i="1"/>
  <c r="V67" i="1"/>
  <c r="W67" i="1"/>
  <c r="X67" i="1"/>
  <c r="T68" i="1"/>
  <c r="U68" i="1"/>
  <c r="V68" i="1"/>
  <c r="W68" i="1"/>
  <c r="X68" i="1"/>
  <c r="T69" i="1"/>
  <c r="U69" i="1"/>
  <c r="V69" i="1"/>
  <c r="W69" i="1"/>
  <c r="X69" i="1"/>
  <c r="T70" i="1"/>
  <c r="U70" i="1"/>
  <c r="V70" i="1"/>
  <c r="W70" i="1"/>
  <c r="X70" i="1"/>
  <c r="T71" i="1"/>
  <c r="U71" i="1"/>
  <c r="V71" i="1"/>
  <c r="W71" i="1"/>
  <c r="X71" i="1"/>
  <c r="T72" i="1"/>
  <c r="U72" i="1"/>
  <c r="V72" i="1"/>
  <c r="W72" i="1"/>
  <c r="X72" i="1"/>
  <c r="T73" i="1"/>
  <c r="U73" i="1"/>
  <c r="V73" i="1"/>
  <c r="W73" i="1"/>
  <c r="X73" i="1"/>
  <c r="T74" i="1"/>
  <c r="U74" i="1"/>
  <c r="V74" i="1"/>
  <c r="W74" i="1"/>
  <c r="X74" i="1"/>
  <c r="T75" i="1"/>
  <c r="U75" i="1"/>
  <c r="V75" i="1"/>
  <c r="W75" i="1"/>
  <c r="X75" i="1"/>
  <c r="T76" i="1"/>
  <c r="U76" i="1"/>
  <c r="V76" i="1"/>
  <c r="W76" i="1"/>
  <c r="X76" i="1"/>
  <c r="T77" i="1"/>
  <c r="U77" i="1"/>
  <c r="V77" i="1"/>
  <c r="W77" i="1"/>
  <c r="X77" i="1"/>
  <c r="T78" i="1"/>
  <c r="U78" i="1"/>
  <c r="V78" i="1"/>
  <c r="W78" i="1"/>
  <c r="X78" i="1"/>
  <c r="T79" i="1"/>
  <c r="U79" i="1"/>
  <c r="V79" i="1"/>
  <c r="W79" i="1"/>
  <c r="X79" i="1"/>
  <c r="T80" i="1"/>
  <c r="U80" i="1"/>
  <c r="V80" i="1"/>
  <c r="W80" i="1"/>
  <c r="X80" i="1"/>
  <c r="T81" i="1"/>
  <c r="U81" i="1"/>
  <c r="V81" i="1"/>
  <c r="W81" i="1"/>
  <c r="X81" i="1"/>
  <c r="T82" i="1"/>
  <c r="U82" i="1"/>
  <c r="V82" i="1"/>
  <c r="W82" i="1"/>
  <c r="X82" i="1"/>
  <c r="T83" i="1"/>
  <c r="U83" i="1"/>
  <c r="V83" i="1"/>
  <c r="W83" i="1"/>
  <c r="X83" i="1"/>
  <c r="T84" i="1"/>
  <c r="U84" i="1"/>
  <c r="V84" i="1"/>
  <c r="W84" i="1"/>
  <c r="X84" i="1"/>
  <c r="T85" i="1"/>
  <c r="U85" i="1"/>
  <c r="V85" i="1"/>
  <c r="W85" i="1"/>
  <c r="X85" i="1"/>
  <c r="T86" i="1"/>
  <c r="U86" i="1"/>
  <c r="V86" i="1"/>
  <c r="W86" i="1"/>
  <c r="X86" i="1"/>
  <c r="T87" i="1"/>
  <c r="U87" i="1"/>
  <c r="V87" i="1"/>
  <c r="W87" i="1"/>
  <c r="X87" i="1"/>
  <c r="T88" i="1"/>
  <c r="U88" i="1"/>
  <c r="V88" i="1"/>
  <c r="W88" i="1"/>
  <c r="X88" i="1"/>
  <c r="T89" i="1"/>
  <c r="U89" i="1"/>
  <c r="V89" i="1"/>
  <c r="W89" i="1"/>
  <c r="X89" i="1"/>
  <c r="T90" i="1"/>
  <c r="U90" i="1"/>
  <c r="V90" i="1"/>
  <c r="W90" i="1"/>
  <c r="X90" i="1"/>
  <c r="U12" i="1"/>
  <c r="V12" i="1"/>
  <c r="W12" i="1"/>
  <c r="X12" i="1"/>
  <c r="T12" i="1"/>
  <c r="G13" i="1"/>
  <c r="G14" i="1"/>
  <c r="G15" i="1"/>
  <c r="G16" i="1"/>
  <c r="G17" i="1"/>
  <c r="G18" i="1"/>
  <c r="G19" i="1"/>
  <c r="G20" i="1"/>
  <c r="G21" i="1"/>
  <c r="G22" i="1"/>
  <c r="G23" i="1"/>
  <c r="G24" i="1"/>
  <c r="G25" i="1"/>
  <c r="G26" i="1"/>
  <c r="G27" i="1"/>
  <c r="G28" i="1"/>
  <c r="G29" i="1"/>
  <c r="G30" i="1"/>
  <c r="G31" i="1"/>
  <c r="G32" i="1"/>
  <c r="G33" i="1"/>
  <c r="G34" i="1"/>
  <c r="G35" i="1"/>
  <c r="G36" i="1"/>
  <c r="G37" i="1"/>
  <c r="G38" i="1"/>
  <c r="G39" i="1"/>
  <c r="G40" i="1"/>
  <c r="G41" i="1"/>
  <c r="G42" i="1"/>
  <c r="G43" i="1"/>
  <c r="G44" i="1"/>
  <c r="G45" i="1"/>
  <c r="G46" i="1"/>
  <c r="G47" i="1"/>
  <c r="G48" i="1"/>
  <c r="G49" i="1"/>
  <c r="G50" i="1"/>
  <c r="G51" i="1"/>
  <c r="G52" i="1"/>
  <c r="G53" i="1"/>
  <c r="G54" i="1"/>
  <c r="G55" i="1"/>
  <c r="G56" i="1"/>
  <c r="G57" i="1"/>
  <c r="G58" i="1"/>
  <c r="G59" i="1"/>
  <c r="G60" i="1"/>
  <c r="G61" i="1"/>
  <c r="G62" i="1"/>
  <c r="G63" i="1"/>
  <c r="G64" i="1"/>
  <c r="G65" i="1"/>
  <c r="G66" i="1"/>
  <c r="G67" i="1"/>
  <c r="G68" i="1"/>
  <c r="G69" i="1"/>
  <c r="G70" i="1"/>
  <c r="G71" i="1"/>
  <c r="G72" i="1"/>
  <c r="G73" i="1"/>
  <c r="G74" i="1"/>
  <c r="G75" i="1"/>
  <c r="G76" i="1"/>
  <c r="G77" i="1"/>
  <c r="G78" i="1"/>
  <c r="G79" i="1"/>
  <c r="G80" i="1"/>
  <c r="G81" i="1"/>
  <c r="G82" i="1"/>
  <c r="G83" i="1"/>
  <c r="G84" i="1"/>
  <c r="G85" i="1"/>
  <c r="G86" i="1"/>
  <c r="G87" i="1"/>
  <c r="G88" i="1"/>
  <c r="G89" i="1"/>
  <c r="G90" i="1"/>
  <c r="G12" i="1"/>
  <c r="S90" i="1"/>
  <c r="M90" i="1"/>
  <c r="S89" i="1"/>
  <c r="M89" i="1"/>
  <c r="S88" i="1"/>
  <c r="M88" i="1"/>
  <c r="S87" i="1"/>
  <c r="M87" i="1"/>
  <c r="S86" i="1"/>
  <c r="M86" i="1"/>
  <c r="S85" i="1"/>
  <c r="M85" i="1"/>
  <c r="S84" i="1"/>
  <c r="M84" i="1"/>
  <c r="S83" i="1"/>
  <c r="M83" i="1"/>
  <c r="S82" i="1"/>
  <c r="M82" i="1"/>
  <c r="S81" i="1"/>
  <c r="M81" i="1"/>
  <c r="S80" i="1"/>
  <c r="M80" i="1"/>
  <c r="S79" i="1"/>
  <c r="M79" i="1"/>
  <c r="S78" i="1"/>
  <c r="M78" i="1"/>
  <c r="S77" i="1"/>
  <c r="M77" i="1"/>
  <c r="S76" i="1"/>
  <c r="M76" i="1"/>
  <c r="S75" i="1"/>
  <c r="M75" i="1"/>
  <c r="S74" i="1"/>
  <c r="M74" i="1"/>
  <c r="S73" i="1"/>
  <c r="M73" i="1"/>
  <c r="S72" i="1"/>
  <c r="M72" i="1"/>
  <c r="S71" i="1"/>
  <c r="M71" i="1"/>
  <c r="S70" i="1"/>
  <c r="M70" i="1"/>
  <c r="S69" i="1"/>
  <c r="M69" i="1"/>
  <c r="S68" i="1"/>
  <c r="M68" i="1"/>
  <c r="S67" i="1"/>
  <c r="M67" i="1"/>
  <c r="S66" i="1"/>
  <c r="M66" i="1"/>
  <c r="S65" i="1"/>
  <c r="M65" i="1"/>
  <c r="S64" i="1"/>
  <c r="M64" i="1"/>
  <c r="S63" i="1"/>
  <c r="M63" i="1"/>
  <c r="S62" i="1"/>
  <c r="M62" i="1"/>
  <c r="S61" i="1"/>
  <c r="M61" i="1"/>
  <c r="S60" i="1"/>
  <c r="M60" i="1"/>
  <c r="S59" i="1"/>
  <c r="M59" i="1"/>
  <c r="S58" i="1"/>
  <c r="M58" i="1"/>
  <c r="S57" i="1"/>
  <c r="M57" i="1"/>
  <c r="S56" i="1"/>
  <c r="M56" i="1"/>
  <c r="S55" i="1"/>
  <c r="M55" i="1"/>
  <c r="S54" i="1"/>
  <c r="M54" i="1"/>
  <c r="S53" i="1"/>
  <c r="M53" i="1"/>
  <c r="S52" i="1"/>
  <c r="M52" i="1"/>
  <c r="S51" i="1"/>
  <c r="M51" i="1"/>
  <c r="S50" i="1"/>
  <c r="M50" i="1"/>
  <c r="S49" i="1"/>
  <c r="M49" i="1"/>
  <c r="S48" i="1"/>
  <c r="M48" i="1"/>
  <c r="S47" i="1"/>
  <c r="M47" i="1"/>
  <c r="S46" i="1"/>
  <c r="M46" i="1"/>
  <c r="S45" i="1"/>
  <c r="M45" i="1"/>
  <c r="S44" i="1"/>
  <c r="M44" i="1"/>
  <c r="S43" i="1"/>
  <c r="M43" i="1"/>
  <c r="S42" i="1"/>
  <c r="M42" i="1"/>
  <c r="S41" i="1"/>
  <c r="M41" i="1"/>
  <c r="S40" i="1"/>
  <c r="M40" i="1"/>
  <c r="S39" i="1"/>
  <c r="M39" i="1"/>
  <c r="S38" i="1"/>
  <c r="M38" i="1"/>
  <c r="S37" i="1"/>
  <c r="M37" i="1"/>
  <c r="S36" i="1"/>
  <c r="M36" i="1"/>
  <c r="S35" i="1"/>
  <c r="M35" i="1"/>
  <c r="S34" i="1"/>
  <c r="M34" i="1"/>
  <c r="S33" i="1"/>
  <c r="M33" i="1"/>
  <c r="S32" i="1"/>
  <c r="M32" i="1"/>
  <c r="S31" i="1"/>
  <c r="M31" i="1"/>
  <c r="S30" i="1"/>
  <c r="M30" i="1"/>
  <c r="S29" i="1"/>
  <c r="M29" i="1"/>
  <c r="S28" i="1"/>
  <c r="M28" i="1"/>
  <c r="S27" i="1"/>
  <c r="M27" i="1"/>
  <c r="S26" i="1"/>
  <c r="M26" i="1"/>
  <c r="S25" i="1"/>
  <c r="M25" i="1"/>
  <c r="S24" i="1"/>
  <c r="M24" i="1"/>
  <c r="S23" i="1"/>
  <c r="M23" i="1"/>
  <c r="S22" i="1"/>
  <c r="M22" i="1"/>
  <c r="S21" i="1"/>
  <c r="M21" i="1"/>
  <c r="S20" i="1"/>
  <c r="M20" i="1"/>
  <c r="S19" i="1"/>
  <c r="M19" i="1"/>
  <c r="S18" i="1"/>
  <c r="M18" i="1"/>
  <c r="S17" i="1"/>
  <c r="M17" i="1"/>
  <c r="S16" i="1"/>
  <c r="M16" i="1"/>
  <c r="S15" i="1"/>
  <c r="M15" i="1"/>
  <c r="S14" i="1"/>
  <c r="M14" i="1"/>
  <c r="S13" i="1"/>
  <c r="M13" i="1"/>
  <c r="S12" i="1"/>
  <c r="M12" i="1"/>
  <c r="Y22" i="1" l="1"/>
  <c r="Y80" i="1"/>
  <c r="Y14" i="1"/>
  <c r="Y62" i="1"/>
  <c r="Y64" i="1"/>
  <c r="Y60" i="1"/>
  <c r="Y44" i="1"/>
  <c r="Y32" i="1"/>
  <c r="Y24" i="1"/>
  <c r="Y90" i="1"/>
  <c r="Y100" i="1"/>
  <c r="Y101" i="1"/>
  <c r="Y82" i="1"/>
  <c r="Y74" i="1"/>
  <c r="Y66" i="1"/>
  <c r="Y20" i="1"/>
  <c r="Y28" i="1"/>
  <c r="Y36" i="1"/>
  <c r="Y40" i="1"/>
  <c r="Y48" i="1"/>
  <c r="Y52" i="1"/>
  <c r="Y68" i="1"/>
  <c r="Y76" i="1"/>
  <c r="Y84" i="1"/>
  <c r="Y88" i="1"/>
  <c r="Y72" i="1"/>
  <c r="Y56" i="1"/>
  <c r="Y38" i="1"/>
  <c r="Y78" i="1"/>
  <c r="Y92" i="1"/>
  <c r="Y86" i="1"/>
  <c r="Y34" i="1"/>
  <c r="Y42" i="1"/>
  <c r="Y13" i="1"/>
  <c r="Y17" i="1"/>
  <c r="Y21" i="1"/>
  <c r="Y23" i="1"/>
  <c r="Y25" i="1"/>
  <c r="Y29" i="1"/>
  <c r="Y33" i="1"/>
  <c r="Y37" i="1"/>
  <c r="Y45" i="1"/>
  <c r="Y53" i="1"/>
  <c r="Y57" i="1"/>
  <c r="Y61" i="1"/>
  <c r="Y65" i="1"/>
  <c r="Y73" i="1"/>
  <c r="Y77" i="1"/>
  <c r="Y81" i="1"/>
  <c r="Y85" i="1"/>
  <c r="Y12" i="1"/>
  <c r="Y83" i="1"/>
  <c r="Y67" i="1"/>
  <c r="Y102" i="1"/>
  <c r="Y70" i="1"/>
  <c r="Y94" i="1"/>
  <c r="Y75" i="1"/>
  <c r="Y95" i="1"/>
  <c r="Y99" i="1"/>
  <c r="Y71" i="1"/>
  <c r="Y39" i="1"/>
  <c r="Y59" i="1"/>
  <c r="Y27" i="1"/>
  <c r="Y49" i="1"/>
  <c r="Y69" i="1"/>
  <c r="Y79" i="1"/>
  <c r="Y89" i="1"/>
  <c r="Y58" i="1"/>
  <c r="Y54" i="1"/>
  <c r="Y50" i="1"/>
  <c r="Y46" i="1"/>
  <c r="Y30" i="1"/>
  <c r="Y26" i="1"/>
  <c r="Y18" i="1"/>
  <c r="Y97" i="1"/>
  <c r="Y87" i="1"/>
  <c r="Y51" i="1"/>
  <c r="Y19" i="1"/>
  <c r="Y43" i="1"/>
  <c r="Y96" i="1"/>
  <c r="Y98" i="1"/>
  <c r="Y63" i="1"/>
  <c r="Y55" i="1"/>
  <c r="Y31" i="1"/>
  <c r="Y15" i="1"/>
  <c r="Y35" i="1"/>
  <c r="Y41" i="1"/>
  <c r="Y47" i="1"/>
  <c r="Y16" i="1"/>
  <c r="Y91" i="1"/>
  <c r="Y93" i="1"/>
</calcChain>
</file>

<file path=xl/sharedStrings.xml><?xml version="1.0" encoding="utf-8"?>
<sst xmlns="http://schemas.openxmlformats.org/spreadsheetml/2006/main" count="299" uniqueCount="272">
  <si>
    <t>MES/AÑO</t>
  </si>
  <si>
    <t>CONECEL S.A.</t>
  </si>
  <si>
    <t>TOTAL</t>
  </si>
  <si>
    <t>OTECEL S.A.</t>
  </si>
  <si>
    <t>CONECEL</t>
  </si>
  <si>
    <t>OTECEL</t>
  </si>
  <si>
    <t>CNT</t>
  </si>
  <si>
    <t>GSM</t>
  </si>
  <si>
    <t>UMTS</t>
  </si>
  <si>
    <t>HSPA +</t>
  </si>
  <si>
    <t>LTE</t>
  </si>
  <si>
    <t>CDMA</t>
  </si>
  <si>
    <t>HSPA+</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</si>
  <si>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</si>
  <si>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</si>
  <si>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</si>
  <si>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</si>
  <si>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</si>
  <si>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</si>
  <si>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</si>
  <si>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</si>
  <si>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</si>
  <si>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</si>
  <si>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</si>
  <si>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</si>
  <si>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</si>
  <si>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</si>
  <si>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</si>
  <si>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</si>
  <si>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</si>
  <si>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</si>
  <si>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</si>
  <si>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</si>
  <si>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</si>
  <si>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</si>
  <si>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</si>
  <si>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</si>
  <si>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</si>
  <si>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</si>
  <si>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</si>
  <si>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</si>
  <si>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</si>
  <si>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</si>
  <si>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</si>
  <si>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</si>
  <si>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</si>
  <si>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</si>
  <si>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</si>
  <si>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</si>
  <si>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</si>
  <si>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</si>
  <si>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</si>
  <si>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</si>
  <si>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</si>
  <si>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</si>
  <si>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</si>
  <si>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</si>
  <si>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</si>
  <si>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</si>
  <si>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</si>
  <si>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</si>
  <si>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</si>
  <si>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</si>
  <si>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</si>
  <si>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</si>
  <si>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</si>
  <si>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</si>
  <si>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</si>
  <si>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</si>
  <si>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</si>
  <si>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</si>
  <si>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</si>
  <si>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</si>
  <si>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</si>
  <si>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</si>
  <si>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</si>
  <si>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</si>
  <si>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</si>
  <si>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</si>
  <si>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2014</t>
  </si>
  <si>
    <t>Ago 2014</t>
  </si>
  <si>
    <t>Sep 2014</t>
  </si>
  <si>
    <t>Oct 2014</t>
  </si>
  <si>
    <t>Nov 2014</t>
  </si>
  <si>
    <t>2014</t>
  </si>
  <si>
    <t>Ene 2015</t>
  </si>
  <si>
    <t>Feb 2015</t>
  </si>
  <si>
    <t>Mar 2015</t>
  </si>
  <si>
    <t>Abr 2015</t>
  </si>
  <si>
    <t>May 2015</t>
  </si>
  <si>
    <t>Jun 2015</t>
  </si>
  <si>
    <t>Jul 2015</t>
  </si>
  <si>
    <t>SERVICIO MOVIL AVANZADO</t>
  </si>
  <si>
    <t>Fuente: Registros administrativos ARCOTEL</t>
  </si>
  <si>
    <t>Hoja</t>
  </si>
  <si>
    <t>Descripción</t>
  </si>
  <si>
    <t>Sep 2015</t>
  </si>
  <si>
    <t>Ago 2015</t>
  </si>
  <si>
    <t>CNT EP</t>
  </si>
  <si>
    <t>Regresar al Indice</t>
  </si>
  <si>
    <t>Nota 1:</t>
  </si>
  <si>
    <t>3. Evolución Tecnológica</t>
  </si>
  <si>
    <t>Detalle de Líneas Activas por tecnología de las prestadoras del SMA.</t>
  </si>
  <si>
    <t>2. Evolución de Tecnología por Prestadora</t>
  </si>
  <si>
    <t>1. Líneas Activas por Tecnología y Prestador</t>
  </si>
  <si>
    <t>Evolución de Tecnología por Prestadora</t>
  </si>
  <si>
    <t>Líneas Activas por Tecnología y Prestador</t>
  </si>
  <si>
    <t>Evolución Tecnológica</t>
  </si>
  <si>
    <t>Gráfico de evolución de las líneas activas totales por tecnología y por prestador.</t>
  </si>
  <si>
    <t>Gráfico de evolución de líneas activas por tecnología.</t>
  </si>
  <si>
    <t>Categoria: LINEAS ACTIVAS</t>
  </si>
  <si>
    <t>Indicador: Líneas activas por tecnología</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</si>
  <si>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</si>
  <si>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</si>
  <si>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</si>
  <si>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</si>
  <si>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</si>
  <si>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</si>
  <si>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</si>
  <si>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</si>
  <si>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2:</t>
  </si>
  <si>
    <t>Se actualizó el número de Líneas Activas Prepago y Postpago de CONECEL del mes de Marzo de 2016 debido a una correción ingresada por la Prestadora. No se alteró el número total de líneas activas, ni la participación de mercado.</t>
  </si>
  <si>
    <t>May 2016</t>
  </si>
  <si>
    <t>Jun 2016</t>
  </si>
  <si>
    <t>Jul 2016</t>
  </si>
  <si>
    <t>Ago 2016</t>
  </si>
  <si>
    <t>Sep 2016</t>
  </si>
  <si>
    <t>Oct 2016</t>
  </si>
  <si>
    <t>Nov 2016</t>
  </si>
  <si>
    <t>2016</t>
  </si>
  <si>
    <t>Ene 2107</t>
  </si>
  <si>
    <t xml:space="preserve">Nota 3: </t>
  </si>
  <si>
    <t>Los datos de enero de 2017 de CONECEL S.A. presentan variación debido a consideraciones de medición por uso de tecnología, propias del operador.</t>
  </si>
  <si>
    <t>Feb 2017</t>
  </si>
  <si>
    <t>Mar 2017</t>
  </si>
  <si>
    <t>Abr 2017</t>
  </si>
  <si>
    <t>May 2017</t>
  </si>
  <si>
    <t>Nota 4:</t>
  </si>
  <si>
    <t>Jun 2017</t>
  </si>
  <si>
    <t xml:space="preserve">La información de OTECEL S.A. para el mes de junio de 2017 se se actualizó con la enviada por el operador </t>
  </si>
  <si>
    <t>Jul 2017</t>
  </si>
  <si>
    <t>Ago 2017</t>
  </si>
  <si>
    <t>Sep 2017</t>
  </si>
  <si>
    <t>Oct 2017</t>
  </si>
  <si>
    <t>Nota 5:</t>
  </si>
  <si>
    <t xml:space="preserve">La información de OTECEL S.A. para el mes de octubre de 2017 se actualizó con la enviada por el operador </t>
  </si>
  <si>
    <t>Nov 2017</t>
  </si>
  <si>
    <t>Nota 6:</t>
  </si>
  <si>
    <t xml:space="preserve">La información de OTECEL S.A. para el mes de noviembre de 2017 se actualizó con la enviada por el operador </t>
  </si>
  <si>
    <t>Ene 2018</t>
  </si>
  <si>
    <t>Feb 2018</t>
  </si>
  <si>
    <t>Mar 2018</t>
  </si>
  <si>
    <t>Nota 7:</t>
  </si>
  <si>
    <t>Abr 2018</t>
  </si>
  <si>
    <t>May 2018</t>
  </si>
  <si>
    <t xml:space="preserve">La información de OTECEL S.A. para el mes de abril de 2018 se actualizó con la corrección enviada por el operador </t>
  </si>
  <si>
    <t>Nota 8:</t>
  </si>
  <si>
    <t>Jun 2018</t>
  </si>
  <si>
    <t>OTECEL S.A. indica que no es posible diferenciar los terminales de abonados entre 3G y HSPA+, por lo que se reportan exclusivamente como tecnología UMTS</t>
  </si>
  <si>
    <t>Jul 2018</t>
  </si>
  <si>
    <t>Nota 9:</t>
  </si>
  <si>
    <t>Ago 2018</t>
  </si>
  <si>
    <t xml:space="preserve">La información de CNT EP para el mes de agosto de 2018 se actualizó con la enviada por el operador </t>
  </si>
  <si>
    <t>Sep 2018</t>
  </si>
  <si>
    <t>Oct 2018</t>
  </si>
  <si>
    <t>Nov 2018</t>
  </si>
  <si>
    <t>Nota 10:</t>
  </si>
  <si>
    <t>OTECEL S.A. infora: Se reportan los usuarios de voz 3G/HSPA+ en base al modelo de equipo. Adicionalmente se indicó que el usuario puede cambiar de equipo utilizando el mismo SIM Card sin reportar a Otecel.</t>
  </si>
  <si>
    <t>2018</t>
  </si>
  <si>
    <t>Ene 2019</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</si>
  <si>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</si>
  <si>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</si>
  <si>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</si>
  <si>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</si>
  <si>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</si>
  <si>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</si>
  <si>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</si>
  <si>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</si>
  <si>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</si>
  <si>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</si>
  <si>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</si>
  <si>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</si>
  <si>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</si>
  <si>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</si>
  <si>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</si>
  <si>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</si>
  <si>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</si>
  <si>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</si>
  <si>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</si>
  <si>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Los datos de OTECEL S.A. fueron modificados para el mes de mayo de 2020 con la corrección enviada por el operador.</t>
  </si>
  <si>
    <t>Nota 12:</t>
  </si>
  <si>
    <t>Jul 2020</t>
  </si>
  <si>
    <t>Ago 2020</t>
  </si>
  <si>
    <t>Sep 2020</t>
  </si>
  <si>
    <t>Nota 13:</t>
  </si>
  <si>
    <t>Los datos presentados se actualizan con la información enviada por los operadores.</t>
  </si>
  <si>
    <t>Oct 2020</t>
  </si>
  <si>
    <t>Nov 2020</t>
  </si>
  <si>
    <t>Ene 2021</t>
  </si>
  <si>
    <t>Feb 2021</t>
  </si>
  <si>
    <t>Mar 2021</t>
  </si>
  <si>
    <t>Abr 2021</t>
  </si>
  <si>
    <t>May 2021</t>
  </si>
  <si>
    <t>Jun 2021</t>
  </si>
  <si>
    <t>Nota 14:</t>
  </si>
  <si>
    <t>Nota 15:</t>
  </si>
  <si>
    <t>Los datos del prestador CNT EP, para el mes de julio de 2021 se mantienen, por causas de Fuerza Mayor</t>
  </si>
  <si>
    <t>Jul 2021</t>
  </si>
  <si>
    <t>Ago 2021</t>
  </si>
  <si>
    <t>Nota 16:</t>
  </si>
  <si>
    <t>Los datos del prestador CNT EP, para el mes de agosto de 2021 se mantienen, por causas de Fuerza Mayor</t>
  </si>
  <si>
    <t>Los datos del prestador CNT EP. Se mantiene para el mes de junio de 2021 en razón de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</si>
  <si>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</si>
  <si>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</si>
  <si>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</si>
  <si>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</si>
  <si>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</si>
  <si>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</si>
  <si>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Octubre 2021, considera la información actualizada del prestador CNT EP</t>
  </si>
  <si>
    <t>Oct 2021</t>
  </si>
  <si>
    <t>Nov 2021</t>
  </si>
  <si>
    <t>Nota 19:</t>
  </si>
  <si>
    <t>Diciembre 2021, considera la información actualizada del prestador CNT EP</t>
  </si>
  <si>
    <t>2020</t>
  </si>
  <si>
    <t>Ene 2022</t>
  </si>
  <si>
    <t>2021</t>
  </si>
  <si>
    <t>Feb 2022</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</si>
  <si>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</si>
  <si>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</si>
  <si>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</si>
  <si>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</si>
  <si>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</si>
  <si>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</si>
  <si>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</si>
  <si>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</si>
  <si>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</si>
  <si>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</si>
  <si>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</si>
  <si>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</si>
  <si>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</si>
  <si>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</si>
  <si>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</si>
  <si>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</si>
  <si>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</si>
  <si>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</si>
  <si>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20:</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</si>
  <si>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</si>
  <si>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</si>
  <si>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</si>
  <si>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</si>
  <si>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Ene 2024</t>
  </si>
  <si>
    <t>Nota 21</t>
  </si>
  <si>
    <t>Mediante DR-0111-2024 de 15 de febrero de 2024 ingresado en la Agencia de Regulación y Control de las Telecomunicaciones mediante No. de trámite ARCOTEL-DEDA-2024-002539-E, el prestador CONECEL S.A manifiesta: "mi representada ha venido presentando a su autoridad el desglose de líneas activas específicamente de la tecnología 3G en subgrupos de UMTS y HSPA+; este desglose a partir del año 2024, ya no será factible  ejecutarlo", ésto con la finalidad de guardar relación con la categorización de GSM (2G), UMTS (3G), LTE (4G) autorizada por la ARCOTEL en el registro de infraestructura</t>
  </si>
  <si>
    <t>Feb2024</t>
  </si>
  <si>
    <t>Mar2024</t>
  </si>
  <si>
    <t>2023</t>
  </si>
  <si>
    <t>Abr2024</t>
  </si>
  <si>
    <t>May2024</t>
  </si>
  <si>
    <t>Jun2024</t>
  </si>
  <si>
    <t>Jul2024</t>
  </si>
  <si>
    <t>Ago2024</t>
  </si>
  <si>
    <t>Sep2024</t>
  </si>
  <si>
    <t>Oct2024</t>
  </si>
  <si>
    <t>Nov2024</t>
  </si>
  <si>
    <t>Ene2025</t>
  </si>
  <si>
    <t>Feb2025</t>
  </si>
  <si>
    <t>Mar2025</t>
  </si>
  <si>
    <t>Abr2025</t>
  </si>
  <si>
    <t>Fecha de Publicación: Junio 2025</t>
  </si>
  <si>
    <t>Fecha de corte: Mayo 2025</t>
  </si>
  <si>
    <t>May2025</t>
  </si>
  <si>
    <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</si>
</sst>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8" x14ac:knownFonts="1">
    <font>
      <sz val="11"/>
      <color theme="1"/>
      <name val="Calibri"/>
      <family val="2"/>
      <scheme val="minor"/>
    </font>
    <font>
      <sz val="8"/>
      <name val="Arial"/>
      <family val="2"/>
      <charset val="204"/>
    </font>
    <font>
      <sz val="10"/>
      <name val="Arial"/>
      <family val="2"/>
    </font>
    <font>
      <sz val="8"/>
      <name val="Arial"/>
      <family val="2"/>
    </font>
    <font>
      <b/>
      <sz val="8"/>
      <name val="Arial"/>
      <family val="2"/>
    </font>
    <font>
      <sz val="9"/>
      <name val="Arial"/>
      <family val="2"/>
    </font>
    <font>
      <sz val="11"/>
      <name val="Arial"/>
      <family val="2"/>
      <charset val="204"/>
    </font>
    <font>
      <sz val="11"/>
      <name val="Arial"/>
      <family val="2"/>
    </font>
    <font>
      <u/>
      <sz val="11"/>
      <name val="Arial"/>
      <family val="2"/>
    </font>
    <font>
      <u/>
      <sz val="11"/>
      <name val="Arial"/>
      <family val="2"/>
      <charset val="204"/>
    </font>
    <font>
      <b/>
      <sz val="10"/>
      <name val="Arial"/>
      <family val="2"/>
    </font>
    <font>
      <sz val="11"/>
      <color theme="1"/>
      <name val="Calibri"/>
      <family val="2"/>
      <scheme val="minor"/>
    </font>
    <font>
      <u/>
      <sz val="10"/>
      <color theme="10"/>
      <name val="Arial"/>
      <family val="2"/>
    </font>
    <font>
      <sz val="10"/>
      <color rgb="FFFF0000"/>
      <name val="Arial"/>
      <family val="2"/>
    </font>
    <font>
      <b/>
      <sz val="12"/>
      <color theme="1" tint="4.9989318521683403E-2"/>
      <name val="Arial"/>
      <family val="2"/>
    </font>
    <font>
      <sz val="11"/>
      <name val="Calibri"/>
      <family val="2"/>
      <scheme val="minor"/>
    </font>
    <font>
      <b/>
      <sz val="8"/>
      <color theme="0"/>
      <name val="Arial"/>
      <family val="2"/>
    </font>
    <font>
      <b/>
      <sz val="14"/>
      <color theme="0"/>
      <name val="Arial"/>
      <family val="2"/>
    </font>
    <font>
      <b/>
      <sz val="14"/>
      <color theme="0" tint="-4.9989318521683403E-2"/>
      <name val="Arial"/>
      <family val="2"/>
    </font>
    <font>
      <sz val="11"/>
      <color theme="0" tint="-4.9989318521683403E-2"/>
      <name val="Arial"/>
      <family val="2"/>
    </font>
    <font>
      <sz val="12"/>
      <color theme="0" tint="-4.9989318521683403E-2"/>
      <name val="Arial"/>
      <family val="2"/>
    </font>
    <font>
      <b/>
      <sz val="12"/>
      <color theme="0"/>
      <name val="Arial"/>
      <family val="2"/>
    </font>
    <font>
      <sz val="10"/>
      <color theme="0" tint="-4.9989318521683403E-2"/>
      <name val="Arial"/>
      <family val="2"/>
    </font>
    <font>
      <b/>
      <sz val="11"/>
      <color theme="0"/>
      <name val="Arial"/>
      <family val="2"/>
    </font>
    <font>
      <b/>
      <sz val="11"/>
      <color theme="0" tint="-4.9989318521683403E-2"/>
      <name val="Arial"/>
      <family val="2"/>
    </font>
    <font>
      <sz val="10"/>
      <color theme="1"/>
      <name val="Arial"/>
      <family val="2"/>
    </font>
    <font>
      <sz val="8"/>
      <name val="Calibri"/>
      <family val="2"/>
      <scheme val="minor"/>
    </font>
    <font>
      <b/>
      <sz val="10"/>
      <color theme="1"/>
      <name val="Arial"/>
      <family val="2"/>
    </font>
  </fonts>
  <fills count="11">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5"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3" tint="-0.249977111117893"/>
        <bgColor indexed="64"/>
      </patternFill>
    </fill>
    <fill>
      <patternFill patternType="solid">
        <fgColor theme="4" tint="0.59999389629810485"/>
        <bgColor indexed="64"/>
      </patternFill>
    </fill>
    <fill>
      <patternFill patternType="solid">
        <fgColor theme="3"/>
        <bgColor indexed="64"/>
      </patternFill>
    </fill>
    <fill>
      <patternFill patternType="solid">
        <fgColor theme="0" tint="-0.14999847407452621"/>
        <bgColor indexed="64"/>
      </patternFill>
    </fill>
  </fills>
  <borders count="76">
    <border>
      <left/>
      <right/>
      <top/>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bottom/>
      <diagonal/>
    </border>
    <border>
      <left style="thin">
        <color indexed="64"/>
      </left>
      <right/>
      <top/>
      <bottom/>
      <diagonal/>
    </border>
    <border>
      <left style="medium">
        <color theme="1"/>
      </left>
      <right/>
      <top style="medium">
        <color theme="1"/>
      </top>
      <bottom/>
      <diagonal/>
    </border>
    <border>
      <left/>
      <right/>
      <top style="medium">
        <color theme="1"/>
      </top>
      <bottom/>
      <diagonal/>
    </border>
    <border>
      <left/>
      <right style="medium">
        <color theme="1"/>
      </right>
      <top style="medium">
        <color theme="1"/>
      </top>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thin">
        <color theme="1"/>
      </left>
      <right style="thin">
        <color theme="1"/>
      </right>
      <top style="thin">
        <color theme="1"/>
      </top>
      <bottom style="thin">
        <color theme="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style="medium">
        <color theme="1"/>
      </right>
      <top style="medium">
        <color theme="1"/>
      </top>
      <bottom style="thin">
        <color theme="1"/>
      </bottom>
      <diagonal/>
    </border>
    <border>
      <left style="medium">
        <color theme="1"/>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top style="medium">
        <color theme="1"/>
      </top>
      <bottom style="thin">
        <color theme="1"/>
      </bottom>
      <diagonal/>
    </border>
    <border>
      <left style="thin">
        <color theme="1"/>
      </left>
      <right/>
      <top style="thin">
        <color theme="1"/>
      </top>
      <bottom style="thin">
        <color theme="1"/>
      </bottom>
      <diagonal/>
    </border>
    <border>
      <left style="medium">
        <color theme="1"/>
      </left>
      <right style="thin">
        <color theme="1"/>
      </right>
      <top style="thin">
        <color theme="1"/>
      </top>
      <bottom/>
      <diagonal/>
    </border>
    <border>
      <left style="thin">
        <color theme="1"/>
      </left>
      <right style="thin">
        <color theme="1"/>
      </right>
      <top style="thin">
        <color theme="1"/>
      </top>
      <bottom/>
      <diagonal/>
    </border>
    <border>
      <left style="thin">
        <color theme="1"/>
      </left>
      <right/>
      <top style="thin">
        <color theme="1"/>
      </top>
      <bottom/>
      <diagonal/>
    </border>
    <border>
      <left style="thin">
        <color theme="1"/>
      </left>
      <right style="medium">
        <color theme="1"/>
      </right>
      <top style="thin">
        <color theme="1"/>
      </top>
      <bottom/>
      <diagonal/>
    </border>
    <border>
      <left style="medium">
        <color theme="1"/>
      </left>
      <right style="medium">
        <color theme="1"/>
      </right>
      <top style="medium">
        <color theme="1"/>
      </top>
      <bottom style="thin">
        <color indexed="64"/>
      </bottom>
      <diagonal/>
    </border>
    <border>
      <left style="medium">
        <color theme="1"/>
      </left>
      <right style="medium">
        <color theme="1"/>
      </right>
      <top style="thin">
        <color indexed="64"/>
      </top>
      <bottom style="medium">
        <color theme="1"/>
      </bottom>
      <diagonal/>
    </border>
    <border>
      <left style="medium">
        <color indexed="64"/>
      </left>
      <right/>
      <top style="medium">
        <color theme="1"/>
      </top>
      <bottom/>
      <diagonal/>
    </border>
    <border>
      <left/>
      <right style="medium">
        <color indexed="64"/>
      </right>
      <top style="medium">
        <color theme="1"/>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theme="1"/>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
      <left style="medium">
        <color indexed="64"/>
      </left>
      <right style="medium">
        <color theme="1"/>
      </right>
      <top style="thin">
        <color indexed="64"/>
      </top>
      <bottom style="thin">
        <color indexed="64"/>
      </bottom>
      <diagonal/>
    </border>
    <border>
      <left style="medium">
        <color theme="1"/>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theme="1"/>
      </left>
      <right style="medium">
        <color theme="1"/>
      </right>
      <top style="thin">
        <color theme="1"/>
      </top>
      <bottom style="thin">
        <color indexed="64"/>
      </bottom>
      <diagonal/>
    </border>
    <border>
      <left/>
      <right style="medium">
        <color theme="1"/>
      </right>
      <top style="thin">
        <color theme="1"/>
      </top>
      <bottom style="thin">
        <color indexed="64"/>
      </bottom>
      <diagonal/>
    </border>
    <border>
      <left style="thin">
        <color indexed="64"/>
      </left>
      <right style="thin">
        <color indexed="64"/>
      </right>
      <top style="thin">
        <color indexed="64"/>
      </top>
      <bottom/>
      <diagonal/>
    </border>
    <border>
      <left/>
      <right style="medium">
        <color theme="1"/>
      </right>
      <top style="thin">
        <color indexed="64"/>
      </top>
      <bottom style="thin">
        <color indexed="64"/>
      </bottom>
      <diagonal/>
    </border>
    <border>
      <left/>
      <right style="thin">
        <color theme="1"/>
      </right>
      <top style="thin">
        <color theme="1"/>
      </top>
      <bottom style="thin">
        <color indexed="64"/>
      </bottom>
      <diagonal/>
    </border>
  </borders>
  <cellStyleXfs count="7">
    <xf numFmtId="0" fontId="0" fillId="0" borderId="0"/>
    <xf numFmtId="0" fontId="2" fillId="0" borderId="0" applyNumberFormat="0" applyFill="0" applyBorder="0" applyAlignment="0" applyProtection="0"/>
    <xf numFmtId="0" fontId="12" fillId="0" borderId="0" applyNumberFormat="0" applyFill="0" applyBorder="0" applyAlignment="0" applyProtection="0"/>
    <xf numFmtId="164" fontId="11" fillId="0" borderId="0" applyFont="0" applyFill="0" applyBorder="0" applyAlignment="0" applyProtection="0"/>
    <xf numFmtId="0" fontId="11" fillId="0" borderId="0"/>
    <xf numFmtId="0" fontId="2" fillId="0" borderId="0" applyNumberFormat="0" applyFill="0" applyBorder="0" applyAlignment="0" applyProtection="0"/>
    <xf numFmtId="0" fontId="3" fillId="0" borderId="0"/>
  </cellStyleXfs>
  <cellXfs count="253">
    <xf numFmtId="0" fontId="0" fillId="0" borderId="0" xfId="0"/>
    <xf numFmtId="0" fontId="1" fillId="2" borderId="0" xfId="0" applyFont="1" applyFill="1"/>
    <xf numFmtId="0" fontId="2" fillId="3" borderId="0" xfId="1" applyFont="1" applyFill="1"/>
    <xf numFmtId="0" fontId="5" fillId="2" borderId="0" xfId="1" applyFont="1" applyFill="1"/>
    <xf numFmtId="0" fontId="13" fillId="3" borderId="0" xfId="1" applyFont="1" applyFill="1"/>
    <xf numFmtId="0" fontId="2" fillId="3" borderId="0" xfId="1" applyFont="1" applyFill="1" applyAlignment="1">
      <alignment vertical="center"/>
    </xf>
    <xf numFmtId="0" fontId="2" fillId="3" borderId="0" xfId="1" applyFont="1" applyFill="1" applyAlignment="1">
      <alignment horizontal="center" vertical="center"/>
    </xf>
    <xf numFmtId="0" fontId="5" fillId="3" borderId="0" xfId="1" applyFont="1" applyFill="1"/>
    <xf numFmtId="0" fontId="5" fillId="3" borderId="0" xfId="1" applyFont="1" applyFill="1" applyAlignment="1">
      <alignment horizontal="center" vertical="center"/>
    </xf>
    <xf numFmtId="0" fontId="0" fillId="0" borderId="0" xfId="0" applyAlignment="1">
      <alignment horizontal="center" vertical="center"/>
    </xf>
    <xf numFmtId="49" fontId="3" fillId="0" borderId="1" xfId="1" applyNumberFormat="1" applyFont="1" applyFill="1" applyBorder="1" applyAlignment="1">
      <alignment horizontal="center"/>
    </xf>
    <xf numFmtId="49" fontId="3" fillId="0" borderId="1" xfId="1" applyNumberFormat="1" applyFont="1" applyFill="1" applyBorder="1" applyAlignment="1">
      <alignment horizontal="center" vertical="center"/>
    </xf>
    <xf numFmtId="49" fontId="3" fillId="0" borderId="2" xfId="1" applyNumberFormat="1" applyFont="1" applyFill="1" applyBorder="1" applyAlignment="1">
      <alignment horizontal="center"/>
    </xf>
    <xf numFmtId="3" fontId="4" fillId="4" borderId="3" xfId="3" applyNumberFormat="1" applyFont="1" applyFill="1" applyBorder="1" applyAlignment="1">
      <alignment horizontal="center" vertical="center"/>
    </xf>
    <xf numFmtId="3" fontId="4" fillId="5" borderId="4" xfId="3" applyNumberFormat="1" applyFont="1" applyFill="1" applyBorder="1" applyAlignment="1">
      <alignment horizontal="center" vertical="center"/>
    </xf>
    <xf numFmtId="3" fontId="4" fillId="4" borderId="5" xfId="3" applyNumberFormat="1" applyFont="1" applyFill="1" applyBorder="1" applyAlignment="1">
      <alignment horizontal="center" vertical="center"/>
    </xf>
    <xf numFmtId="3" fontId="4" fillId="5" borderId="6" xfId="3" applyNumberFormat="1" applyFont="1" applyFill="1" applyBorder="1" applyAlignment="1">
      <alignment horizontal="center" vertical="center"/>
    </xf>
    <xf numFmtId="3" fontId="3" fillId="6" borderId="5" xfId="3" applyNumberFormat="1" applyFont="1" applyFill="1" applyBorder="1" applyAlignment="1">
      <alignment horizontal="center" vertical="center"/>
    </xf>
    <xf numFmtId="3" fontId="3" fillId="6" borderId="3" xfId="3" applyNumberFormat="1" applyFont="1" applyFill="1" applyBorder="1" applyAlignment="1">
      <alignment horizontal="center" vertical="center"/>
    </xf>
    <xf numFmtId="0" fontId="0" fillId="0" borderId="0" xfId="0"/>
    <xf numFmtId="0" fontId="0" fillId="7" borderId="0" xfId="0" applyFill="1"/>
    <xf numFmtId="0" fontId="14" fillId="3" borderId="0" xfId="0" applyFont="1" applyFill="1" applyBorder="1" applyAlignment="1"/>
    <xf numFmtId="0" fontId="14" fillId="3" borderId="0" xfId="0" applyFont="1" applyFill="1" applyBorder="1" applyAlignment="1">
      <alignment horizontal="center" vertical="center"/>
    </xf>
    <xf numFmtId="0" fontId="1" fillId="8" borderId="7" xfId="0" applyFont="1" applyFill="1" applyBorder="1"/>
    <xf numFmtId="0" fontId="15" fillId="8" borderId="0" xfId="0" applyFont="1" applyFill="1" applyBorder="1"/>
    <xf numFmtId="0" fontId="1" fillId="8" borderId="0" xfId="0" applyFont="1" applyFill="1" applyBorder="1" applyAlignment="1">
      <alignment horizontal="center" vertical="center"/>
    </xf>
    <xf numFmtId="0" fontId="1" fillId="8" borderId="8" xfId="0" applyFont="1" applyFill="1" applyBorder="1" applyAlignment="1">
      <alignment horizontal="center" vertical="center"/>
    </xf>
    <xf numFmtId="0" fontId="1" fillId="8" borderId="9" xfId="0" applyFont="1" applyFill="1" applyBorder="1"/>
    <xf numFmtId="0" fontId="1" fillId="8" borderId="10" xfId="0" applyFont="1" applyFill="1" applyBorder="1" applyAlignment="1">
      <alignment horizontal="center" vertical="center"/>
    </xf>
    <xf numFmtId="0" fontId="1" fillId="8" borderId="11" xfId="0" applyFont="1" applyFill="1" applyBorder="1" applyAlignment="1">
      <alignment horizontal="center" vertical="center"/>
    </xf>
    <xf numFmtId="0" fontId="1" fillId="8" borderId="12" xfId="0" applyFont="1" applyFill="1" applyBorder="1"/>
    <xf numFmtId="0" fontId="15" fillId="8" borderId="13" xfId="0" applyFont="1" applyFill="1" applyBorder="1"/>
    <xf numFmtId="0" fontId="1" fillId="8" borderId="13" xfId="0" applyFont="1" applyFill="1" applyBorder="1" applyAlignment="1">
      <alignment horizontal="center" vertical="center"/>
    </xf>
    <xf numFmtId="0" fontId="1" fillId="8" borderId="14" xfId="0" applyFont="1" applyFill="1" applyBorder="1" applyAlignment="1">
      <alignment horizontal="center" vertical="center"/>
    </xf>
    <xf numFmtId="0" fontId="16" fillId="7" borderId="15" xfId="0" applyFont="1" applyFill="1" applyBorder="1" applyAlignment="1">
      <alignment vertical="top" wrapText="1"/>
    </xf>
    <xf numFmtId="0" fontId="16" fillId="7" borderId="16" xfId="0" applyFont="1" applyFill="1" applyBorder="1" applyAlignment="1">
      <alignment horizontal="center" vertical="top" wrapText="1"/>
    </xf>
    <xf numFmtId="0" fontId="16" fillId="7" borderId="15" xfId="0" applyFont="1" applyFill="1" applyBorder="1" applyAlignment="1">
      <alignment horizontal="center" wrapText="1"/>
    </xf>
    <xf numFmtId="0" fontId="16" fillId="7" borderId="12" xfId="0" applyFont="1" applyFill="1" applyBorder="1" applyAlignment="1">
      <alignment horizontal="center" wrapText="1"/>
    </xf>
    <xf numFmtId="0" fontId="16" fillId="7" borderId="17" xfId="0" applyFont="1" applyFill="1" applyBorder="1" applyAlignment="1">
      <alignment horizontal="center" vertical="top" wrapText="1"/>
    </xf>
    <xf numFmtId="0" fontId="16" fillId="7" borderId="9" xfId="0" applyFont="1" applyFill="1" applyBorder="1" applyAlignment="1">
      <alignment horizontal="center" vertical="top" wrapText="1"/>
    </xf>
    <xf numFmtId="0" fontId="1" fillId="9" borderId="12" xfId="0" applyFont="1" applyFill="1" applyBorder="1"/>
    <xf numFmtId="0" fontId="1" fillId="9" borderId="13" xfId="0" applyFont="1" applyFill="1" applyBorder="1"/>
    <xf numFmtId="0" fontId="1" fillId="9" borderId="13" xfId="0" applyFont="1" applyFill="1" applyBorder="1" applyAlignment="1">
      <alignment horizontal="center" vertical="center"/>
    </xf>
    <xf numFmtId="0" fontId="1" fillId="9" borderId="14" xfId="0" applyFont="1" applyFill="1" applyBorder="1" applyAlignment="1">
      <alignment horizontal="center" vertical="center"/>
    </xf>
    <xf numFmtId="0" fontId="1" fillId="9" borderId="7" xfId="0" applyFont="1" applyFill="1" applyBorder="1"/>
    <xf numFmtId="0" fontId="17" fillId="9" borderId="0" xfId="0" applyFont="1" applyFill="1" applyBorder="1"/>
    <xf numFmtId="0" fontId="1" fillId="9" borderId="0" xfId="0" applyFont="1" applyFill="1" applyBorder="1" applyAlignment="1">
      <alignment horizontal="center" vertical="center"/>
    </xf>
    <xf numFmtId="0" fontId="1" fillId="9" borderId="8" xfId="0" applyFont="1" applyFill="1" applyBorder="1" applyAlignment="1">
      <alignment horizontal="center" vertical="center"/>
    </xf>
    <xf numFmtId="0" fontId="18" fillId="9" borderId="0" xfId="0" applyFont="1" applyFill="1" applyBorder="1" applyAlignment="1">
      <alignment horizontal="left"/>
    </xf>
    <xf numFmtId="0" fontId="19" fillId="9" borderId="0" xfId="0" applyFont="1" applyFill="1" applyBorder="1" applyAlignment="1"/>
    <xf numFmtId="0" fontId="20" fillId="9" borderId="0" xfId="0" applyFont="1" applyFill="1" applyBorder="1" applyAlignment="1"/>
    <xf numFmtId="0" fontId="0" fillId="9" borderId="0" xfId="0" applyFill="1" applyBorder="1"/>
    <xf numFmtId="49" fontId="21" fillId="9" borderId="0" xfId="0" applyNumberFormat="1" applyFont="1" applyFill="1" applyBorder="1"/>
    <xf numFmtId="0" fontId="0" fillId="9" borderId="7" xfId="0" applyFill="1" applyBorder="1"/>
    <xf numFmtId="0" fontId="0" fillId="9" borderId="8" xfId="0" applyFill="1" applyBorder="1"/>
    <xf numFmtId="0" fontId="15" fillId="8" borderId="7" xfId="0" applyFont="1" applyFill="1" applyBorder="1"/>
    <xf numFmtId="0" fontId="15" fillId="8" borderId="8" xfId="0" applyFont="1" applyFill="1" applyBorder="1"/>
    <xf numFmtId="0" fontId="22" fillId="9" borderId="12" xfId="0" applyFont="1" applyFill="1" applyBorder="1"/>
    <xf numFmtId="0" fontId="22" fillId="9" borderId="13" xfId="0" applyFont="1" applyFill="1" applyBorder="1"/>
    <xf numFmtId="0" fontId="22" fillId="9" borderId="14" xfId="0" applyFont="1" applyFill="1" applyBorder="1"/>
    <xf numFmtId="0" fontId="18" fillId="9" borderId="0" xfId="0" applyFont="1" applyFill="1" applyBorder="1" applyAlignment="1"/>
    <xf numFmtId="0" fontId="15" fillId="8" borderId="12" xfId="0" applyFont="1" applyFill="1" applyBorder="1"/>
    <xf numFmtId="0" fontId="15" fillId="8" borderId="14" xfId="0" applyFont="1" applyFill="1" applyBorder="1"/>
    <xf numFmtId="0" fontId="15" fillId="8" borderId="9" xfId="0" applyFont="1" applyFill="1" applyBorder="1"/>
    <xf numFmtId="0" fontId="15" fillId="8" borderId="10" xfId="0" applyFont="1" applyFill="1" applyBorder="1"/>
    <xf numFmtId="0" fontId="15" fillId="8" borderId="11" xfId="0" applyFont="1" applyFill="1" applyBorder="1"/>
    <xf numFmtId="0" fontId="17" fillId="9" borderId="0" xfId="5" applyFont="1" applyFill="1" applyBorder="1"/>
    <xf numFmtId="0" fontId="2" fillId="9" borderId="0" xfId="5" applyFill="1" applyBorder="1"/>
    <xf numFmtId="0" fontId="19" fillId="9" borderId="0" xfId="5" applyFont="1" applyFill="1" applyBorder="1" applyAlignment="1"/>
    <xf numFmtId="0" fontId="2" fillId="8" borderId="0" xfId="5" applyFont="1" applyFill="1" applyBorder="1"/>
    <xf numFmtId="0" fontId="22" fillId="9" borderId="12" xfId="5" applyFont="1" applyFill="1" applyBorder="1"/>
    <xf numFmtId="0" fontId="22" fillId="9" borderId="13" xfId="5" applyFont="1" applyFill="1" applyBorder="1"/>
    <xf numFmtId="0" fontId="22" fillId="9" borderId="14" xfId="5" applyFont="1" applyFill="1" applyBorder="1"/>
    <xf numFmtId="0" fontId="2" fillId="9" borderId="7" xfId="5" applyFill="1" applyBorder="1"/>
    <xf numFmtId="0" fontId="2" fillId="9" borderId="8" xfId="5" applyFill="1" applyBorder="1"/>
    <xf numFmtId="0" fontId="2" fillId="8" borderId="7" xfId="5" applyFont="1" applyFill="1" applyBorder="1"/>
    <xf numFmtId="0" fontId="2" fillId="8" borderId="8" xfId="5" applyFont="1" applyFill="1" applyBorder="1"/>
    <xf numFmtId="0" fontId="2" fillId="8" borderId="12" xfId="5" applyFont="1" applyFill="1" applyBorder="1"/>
    <xf numFmtId="0" fontId="7" fillId="8" borderId="13" xfId="5" applyFont="1" applyFill="1" applyBorder="1"/>
    <xf numFmtId="0" fontId="2" fillId="8" borderId="13" xfId="5" applyFont="1" applyFill="1" applyBorder="1"/>
    <xf numFmtId="0" fontId="2" fillId="8" borderId="14" xfId="5" applyFont="1" applyFill="1" applyBorder="1"/>
    <xf numFmtId="0" fontId="2" fillId="8" borderId="9" xfId="5" applyFont="1" applyFill="1" applyBorder="1"/>
    <xf numFmtId="0" fontId="2" fillId="8" borderId="10" xfId="5" applyFont="1" applyFill="1" applyBorder="1"/>
    <xf numFmtId="0" fontId="2" fillId="8" borderId="11" xfId="5" applyFont="1" applyFill="1" applyBorder="1"/>
    <xf numFmtId="0" fontId="2" fillId="3" borderId="18" xfId="5" applyFill="1" applyBorder="1"/>
    <xf numFmtId="0" fontId="2" fillId="3" borderId="19" xfId="5" applyFill="1" applyBorder="1"/>
    <xf numFmtId="0" fontId="2" fillId="3" borderId="20" xfId="5" applyFill="1" applyBorder="1"/>
    <xf numFmtId="0" fontId="0" fillId="0" borderId="0" xfId="0"/>
    <xf numFmtId="0" fontId="0" fillId="7" borderId="12" xfId="0" applyFill="1" applyBorder="1"/>
    <xf numFmtId="0" fontId="0" fillId="7" borderId="13" xfId="0" applyFill="1" applyBorder="1"/>
    <xf numFmtId="0" fontId="23" fillId="7" borderId="13" xfId="0" applyFont="1" applyFill="1" applyBorder="1"/>
    <xf numFmtId="49" fontId="3" fillId="0" borderId="21" xfId="1" applyNumberFormat="1" applyFont="1" applyFill="1" applyBorder="1" applyAlignment="1">
      <alignment horizontal="center"/>
    </xf>
    <xf numFmtId="3" fontId="4" fillId="4" borderId="22" xfId="3" applyNumberFormat="1" applyFont="1" applyFill="1" applyBorder="1" applyAlignment="1">
      <alignment horizontal="center" vertical="center"/>
    </xf>
    <xf numFmtId="3" fontId="4" fillId="5" borderId="23" xfId="3" applyNumberFormat="1" applyFont="1" applyFill="1" applyBorder="1" applyAlignment="1">
      <alignment horizontal="center" vertical="center"/>
    </xf>
    <xf numFmtId="0" fontId="3" fillId="8" borderId="24" xfId="0" applyFont="1" applyFill="1" applyBorder="1" applyAlignment="1">
      <alignment horizontal="center" vertical="center" wrapText="1"/>
    </xf>
    <xf numFmtId="0" fontId="3" fillId="8" borderId="25" xfId="0" applyFont="1" applyFill="1" applyBorder="1" applyAlignment="1">
      <alignment horizontal="center" vertical="center" wrapText="1"/>
    </xf>
    <xf numFmtId="0" fontId="3" fillId="8" borderId="26" xfId="0" applyFont="1" applyFill="1" applyBorder="1" applyAlignment="1">
      <alignment horizontal="center" vertical="center" wrapText="1"/>
    </xf>
    <xf numFmtId="0" fontId="0" fillId="0" borderId="0" xfId="0" applyBorder="1"/>
    <xf numFmtId="0" fontId="0" fillId="9" borderId="32" xfId="0" applyFill="1" applyBorder="1"/>
    <xf numFmtId="0" fontId="0" fillId="9" borderId="33" xfId="0" applyFill="1" applyBorder="1"/>
    <xf numFmtId="0" fontId="18" fillId="9" borderId="33" xfId="0" applyFont="1" applyFill="1" applyBorder="1" applyAlignment="1">
      <alignment horizontal="left"/>
    </xf>
    <xf numFmtId="0" fontId="0" fillId="9" borderId="34" xfId="0" applyFill="1" applyBorder="1"/>
    <xf numFmtId="0" fontId="0" fillId="9" borderId="35" xfId="0" applyFill="1" applyBorder="1"/>
    <xf numFmtId="0" fontId="0" fillId="9" borderId="36" xfId="0" applyFill="1" applyBorder="1"/>
    <xf numFmtId="0" fontId="15" fillId="8" borderId="35" xfId="0" applyFont="1" applyFill="1" applyBorder="1"/>
    <xf numFmtId="0" fontId="0" fillId="3" borderId="37" xfId="0" applyFill="1" applyBorder="1"/>
    <xf numFmtId="0" fontId="0" fillId="3" borderId="38" xfId="0" applyFill="1" applyBorder="1"/>
    <xf numFmtId="0" fontId="18" fillId="3" borderId="38" xfId="0" applyFont="1" applyFill="1" applyBorder="1" applyAlignment="1">
      <alignment horizontal="left"/>
    </xf>
    <xf numFmtId="0" fontId="0" fillId="3" borderId="39" xfId="0" applyFill="1" applyBorder="1"/>
    <xf numFmtId="0" fontId="0" fillId="9" borderId="37" xfId="0" applyFill="1" applyBorder="1"/>
    <xf numFmtId="0" fontId="0" fillId="9" borderId="38" xfId="0" applyFill="1" applyBorder="1"/>
    <xf numFmtId="49" fontId="21" fillId="9" borderId="38" xfId="0" applyNumberFormat="1" applyFont="1" applyFill="1" applyBorder="1"/>
    <xf numFmtId="0" fontId="12" fillId="9" borderId="38" xfId="2" applyFill="1" applyBorder="1" applyAlignment="1">
      <alignment horizontal="center" vertical="center"/>
    </xf>
    <xf numFmtId="0" fontId="0" fillId="9" borderId="39" xfId="0" applyFill="1" applyBorder="1"/>
    <xf numFmtId="0" fontId="15" fillId="8" borderId="32" xfId="0" applyFont="1" applyFill="1" applyBorder="1"/>
    <xf numFmtId="0" fontId="15" fillId="8" borderId="33" xfId="0" applyFont="1" applyFill="1" applyBorder="1"/>
    <xf numFmtId="0" fontId="15" fillId="8" borderId="34" xfId="0" applyFont="1" applyFill="1" applyBorder="1"/>
    <xf numFmtId="0" fontId="15" fillId="8" borderId="37" xfId="0" applyFont="1" applyFill="1" applyBorder="1"/>
    <xf numFmtId="0" fontId="15" fillId="8" borderId="38" xfId="0" applyFont="1" applyFill="1" applyBorder="1"/>
    <xf numFmtId="0" fontId="15" fillId="8" borderId="39" xfId="0" applyFont="1" applyFill="1" applyBorder="1"/>
    <xf numFmtId="0" fontId="0" fillId="0" borderId="32" xfId="0" applyBorder="1"/>
    <xf numFmtId="0" fontId="0" fillId="0" borderId="33" xfId="0" applyBorder="1"/>
    <xf numFmtId="0" fontId="0" fillId="0" borderId="34" xfId="0" applyBorder="1"/>
    <xf numFmtId="0" fontId="0" fillId="0" borderId="35" xfId="0" applyBorder="1"/>
    <xf numFmtId="0" fontId="0" fillId="0" borderId="36" xfId="0" applyBorder="1"/>
    <xf numFmtId="0" fontId="0" fillId="0" borderId="37" xfId="0" applyBorder="1"/>
    <xf numFmtId="0" fontId="0" fillId="0" borderId="38" xfId="0" applyBorder="1"/>
    <xf numFmtId="0" fontId="0" fillId="0" borderId="39" xfId="0" applyBorder="1"/>
    <xf numFmtId="3" fontId="3" fillId="10" borderId="40"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3" fillId="2" borderId="40" xfId="3" applyNumberFormat="1" applyFont="1" applyFill="1" applyBorder="1" applyAlignment="1">
      <alignment horizontal="center" vertical="center"/>
    </xf>
    <xf numFmtId="3" fontId="3" fillId="10" borderId="41" xfId="3" applyNumberFormat="1" applyFont="1" applyFill="1" applyBorder="1" applyAlignment="1">
      <alignment horizontal="center" vertical="center"/>
    </xf>
    <xf numFmtId="3" fontId="3" fillId="3" borderId="42" xfId="3" applyNumberFormat="1" applyFont="1" applyFill="1" applyBorder="1" applyAlignment="1">
      <alignment horizontal="center" vertical="center"/>
    </xf>
    <xf numFmtId="3" fontId="3" fillId="2" borderId="42" xfId="3" applyNumberFormat="1" applyFont="1" applyFill="1" applyBorder="1" applyAlignment="1">
      <alignment horizontal="center" vertical="center"/>
    </xf>
    <xf numFmtId="3" fontId="3" fillId="10" borderId="42" xfId="3" applyNumberFormat="1" applyFont="1" applyFill="1" applyBorder="1" applyAlignment="1">
      <alignment horizontal="center" vertical="center"/>
    </xf>
    <xf numFmtId="3" fontId="4" fillId="8" borderId="43" xfId="3" applyNumberFormat="1" applyFont="1" applyFill="1" applyBorder="1" applyAlignment="1">
      <alignment horizontal="center" vertical="center"/>
    </xf>
    <xf numFmtId="3" fontId="3" fillId="10" borderId="44" xfId="3" applyNumberFormat="1" applyFont="1" applyFill="1" applyBorder="1" applyAlignment="1">
      <alignment horizontal="center" vertical="center"/>
    </xf>
    <xf numFmtId="3" fontId="4" fillId="8" borderId="45" xfId="3" applyNumberFormat="1" applyFont="1" applyFill="1" applyBorder="1" applyAlignment="1">
      <alignment horizontal="center" vertical="center"/>
    </xf>
    <xf numFmtId="3" fontId="4" fillId="8" borderId="46" xfId="3" applyNumberFormat="1" applyFont="1" applyFill="1" applyBorder="1" applyAlignment="1">
      <alignment horizontal="center" vertical="center"/>
    </xf>
    <xf numFmtId="3" fontId="4" fillId="8" borderId="47" xfId="3" applyNumberFormat="1" applyFont="1" applyFill="1" applyBorder="1" applyAlignment="1">
      <alignment horizontal="center" vertical="center"/>
    </xf>
    <xf numFmtId="0" fontId="3" fillId="8" borderId="27" xfId="0" applyFont="1" applyFill="1" applyBorder="1" applyAlignment="1">
      <alignment horizontal="center" vertical="center" wrapText="1"/>
    </xf>
    <xf numFmtId="0" fontId="3" fillId="8" borderId="28" xfId="0" applyFont="1" applyFill="1" applyBorder="1" applyAlignment="1">
      <alignment horizontal="center" vertical="center" wrapText="1"/>
    </xf>
    <xf numFmtId="0" fontId="3" fillId="8" borderId="29" xfId="0" applyFont="1" applyFill="1" applyBorder="1" applyAlignment="1">
      <alignment horizontal="center" vertical="center" wrapText="1"/>
    </xf>
    <xf numFmtId="3" fontId="3" fillId="6" borderId="40" xfId="3" applyNumberFormat="1" applyFont="1" applyFill="1" applyBorder="1" applyAlignment="1">
      <alignment horizontal="center" vertical="center"/>
    </xf>
    <xf numFmtId="3" fontId="3" fillId="2" borderId="41" xfId="3" applyNumberFormat="1" applyFont="1" applyFill="1" applyBorder="1" applyAlignment="1">
      <alignment horizontal="center" vertical="center"/>
    </xf>
    <xf numFmtId="3" fontId="3" fillId="6" borderId="42" xfId="3" applyNumberFormat="1" applyFont="1" applyFill="1" applyBorder="1" applyAlignment="1">
      <alignment horizontal="center" vertical="center"/>
    </xf>
    <xf numFmtId="3" fontId="3" fillId="2" borderId="44" xfId="3" applyNumberFormat="1" applyFont="1" applyFill="1" applyBorder="1" applyAlignment="1">
      <alignment horizontal="center" vertical="center"/>
    </xf>
    <xf numFmtId="3" fontId="3" fillId="3" borderId="44" xfId="3" applyNumberFormat="1" applyFont="1" applyFill="1" applyBorder="1" applyAlignment="1">
      <alignment horizontal="center" vertical="center"/>
    </xf>
    <xf numFmtId="3" fontId="4" fillId="4" borderId="6" xfId="3" applyNumberFormat="1" applyFont="1" applyFill="1" applyBorder="1" applyAlignment="1">
      <alignment horizontal="center" vertical="center"/>
    </xf>
    <xf numFmtId="3" fontId="4" fillId="4" borderId="4" xfId="3" applyNumberFormat="1" applyFont="1" applyFill="1" applyBorder="1" applyAlignment="1">
      <alignment horizontal="center" vertical="center"/>
    </xf>
    <xf numFmtId="3" fontId="3" fillId="6" borderId="4" xfId="3" applyNumberFormat="1" applyFont="1" applyFill="1" applyBorder="1" applyAlignment="1">
      <alignment horizontal="center" vertical="center"/>
    </xf>
    <xf numFmtId="3" fontId="3" fillId="6" borderId="23" xfId="3" applyNumberFormat="1" applyFont="1" applyFill="1" applyBorder="1" applyAlignment="1">
      <alignment horizontal="center" vertical="center"/>
    </xf>
    <xf numFmtId="0" fontId="3" fillId="8" borderId="30" xfId="0" applyFont="1" applyFill="1" applyBorder="1" applyAlignment="1">
      <alignment horizontal="center" vertical="center" wrapText="1"/>
    </xf>
    <xf numFmtId="0" fontId="3" fillId="8" borderId="31" xfId="0" applyFont="1" applyFill="1" applyBorder="1" applyAlignment="1">
      <alignment horizontal="center" vertical="center" wrapText="1"/>
    </xf>
    <xf numFmtId="0" fontId="16" fillId="7" borderId="7" xfId="0" applyFont="1" applyFill="1" applyBorder="1" applyAlignment="1">
      <alignment horizontal="center" vertical="top" wrapText="1"/>
    </xf>
    <xf numFmtId="0" fontId="6" fillId="8" borderId="0" xfId="0" applyFont="1" applyFill="1" applyBorder="1" applyAlignment="1">
      <alignment vertical="center"/>
    </xf>
    <xf numFmtId="0" fontId="6" fillId="8" borderId="10" xfId="0" applyFont="1" applyFill="1" applyBorder="1" applyAlignment="1">
      <alignment vertical="center"/>
    </xf>
    <xf numFmtId="0" fontId="6" fillId="8" borderId="13" xfId="0" applyFont="1" applyFill="1" applyBorder="1" applyAlignment="1">
      <alignment vertical="center"/>
    </xf>
    <xf numFmtId="0" fontId="6" fillId="8" borderId="33" xfId="0" applyFont="1" applyFill="1" applyBorder="1" applyAlignment="1">
      <alignment vertical="center"/>
    </xf>
    <xf numFmtId="0" fontId="6" fillId="8" borderId="38" xfId="0" applyFont="1" applyFill="1" applyBorder="1" applyAlignment="1">
      <alignment vertical="center"/>
    </xf>
    <xf numFmtId="0" fontId="3" fillId="8" borderId="0" xfId="0" applyFont="1" applyFill="1" applyBorder="1" applyAlignment="1">
      <alignment horizontal="center" vertical="center"/>
    </xf>
    <xf numFmtId="3" fontId="3" fillId="10" borderId="48" xfId="3" applyNumberFormat="1" applyFont="1" applyFill="1" applyBorder="1" applyAlignment="1">
      <alignment horizontal="center" vertical="center"/>
    </xf>
    <xf numFmtId="3" fontId="3" fillId="3" borderId="49" xfId="3" applyNumberFormat="1" applyFont="1" applyFill="1" applyBorder="1" applyAlignment="1">
      <alignment horizontal="center" vertical="center"/>
    </xf>
    <xf numFmtId="3" fontId="3" fillId="10" borderId="49" xfId="3" applyNumberFormat="1" applyFont="1" applyFill="1" applyBorder="1" applyAlignment="1">
      <alignment horizontal="center" vertical="center"/>
    </xf>
    <xf numFmtId="3" fontId="4" fillId="8" borderId="50" xfId="3" applyNumberFormat="1" applyFont="1" applyFill="1" applyBorder="1" applyAlignment="1">
      <alignment horizontal="center" vertical="center"/>
    </xf>
    <xf numFmtId="0" fontId="0" fillId="0" borderId="0" xfId="0" applyFill="1" applyBorder="1"/>
    <xf numFmtId="0" fontId="23" fillId="0" borderId="0" xfId="0" applyFont="1" applyFill="1" applyBorder="1"/>
    <xf numFmtId="0" fontId="23" fillId="0" borderId="0" xfId="0" applyFont="1" applyFill="1" applyBorder="1" applyAlignment="1">
      <alignment horizontal="left"/>
    </xf>
    <xf numFmtId="0" fontId="0" fillId="0" borderId="7" xfId="0" applyFill="1" applyBorder="1"/>
    <xf numFmtId="0" fontId="0" fillId="0" borderId="0" xfId="0" applyFill="1" applyBorder="1" applyAlignment="1">
      <alignment horizontal="left"/>
    </xf>
    <xf numFmtId="0" fontId="0" fillId="0" borderId="8" xfId="0" applyFill="1" applyBorder="1"/>
    <xf numFmtId="0" fontId="0" fillId="0" borderId="9" xfId="0" applyFill="1" applyBorder="1"/>
    <xf numFmtId="0" fontId="0" fillId="0" borderId="10" xfId="0" applyFill="1" applyBorder="1"/>
    <xf numFmtId="0" fontId="0" fillId="0" borderId="11" xfId="0" applyFill="1" applyBorder="1"/>
    <xf numFmtId="0" fontId="23" fillId="0" borderId="8" xfId="0" applyFont="1" applyFill="1" applyBorder="1" applyAlignment="1">
      <alignment horizontal="left"/>
    </xf>
    <xf numFmtId="0" fontId="24" fillId="9" borderId="0" xfId="5" applyFont="1" applyFill="1" applyBorder="1" applyAlignment="1"/>
    <xf numFmtId="0" fontId="24" fillId="9" borderId="0" xfId="0" applyFont="1" applyFill="1" applyBorder="1" applyAlignment="1"/>
    <xf numFmtId="3" fontId="3" fillId="0" borderId="49" xfId="3" applyNumberFormat="1" applyFont="1" applyFill="1" applyBorder="1" applyAlignment="1">
      <alignment horizontal="center" vertical="center"/>
    </xf>
    <xf numFmtId="3" fontId="3" fillId="3" borderId="40" xfId="3" applyNumberFormat="1" applyFont="1" applyFill="1" applyBorder="1" applyAlignment="1">
      <alignment horizontal="center" vertical="center"/>
    </xf>
    <xf numFmtId="3" fontId="4" fillId="8" borderId="51" xfId="3" applyNumberFormat="1" applyFont="1" applyFill="1" applyBorder="1" applyAlignment="1">
      <alignment horizontal="center" vertical="center"/>
    </xf>
    <xf numFmtId="0" fontId="8" fillId="8" borderId="0" xfId="0" applyFont="1" applyFill="1" applyBorder="1" applyAlignment="1">
      <alignment vertical="center"/>
    </xf>
    <xf numFmtId="0" fontId="0" fillId="7" borderId="12" xfId="0" applyFill="1" applyBorder="1" applyAlignment="1"/>
    <xf numFmtId="0" fontId="0" fillId="7" borderId="13" xfId="0" applyFill="1" applyBorder="1" applyAlignment="1"/>
    <xf numFmtId="0" fontId="0" fillId="7" borderId="14" xfId="0" applyFill="1" applyBorder="1" applyAlignment="1"/>
    <xf numFmtId="0" fontId="0" fillId="0" borderId="54" xfId="0" applyBorder="1"/>
    <xf numFmtId="0" fontId="0" fillId="0" borderId="55" xfId="0" applyBorder="1"/>
    <xf numFmtId="0" fontId="0" fillId="0" borderId="7" xfId="0" applyBorder="1"/>
    <xf numFmtId="0" fontId="0" fillId="0" borderId="8" xfId="0" applyBorder="1"/>
    <xf numFmtId="0" fontId="0" fillId="0" borderId="9" xfId="0" applyBorder="1"/>
    <xf numFmtId="0" fontId="0" fillId="0" borderId="10" xfId="0" applyBorder="1"/>
    <xf numFmtId="0" fontId="0" fillId="0" borderId="11" xfId="0" applyBorder="1"/>
    <xf numFmtId="0" fontId="10" fillId="3" borderId="57" xfId="1" applyFont="1" applyFill="1" applyBorder="1" applyAlignment="1">
      <alignment horizontal="center" vertical="center"/>
    </xf>
    <xf numFmtId="0" fontId="10" fillId="0" borderId="57" xfId="0" applyFont="1" applyBorder="1" applyAlignment="1">
      <alignment horizontal="center" vertical="center"/>
    </xf>
    <xf numFmtId="3" fontId="3" fillId="10" borderId="61" xfId="3" applyNumberFormat="1" applyFont="1" applyFill="1" applyBorder="1" applyAlignment="1">
      <alignment horizontal="center" vertical="center"/>
    </xf>
    <xf numFmtId="3" fontId="3" fillId="3" borderId="62" xfId="3" applyNumberFormat="1" applyFont="1" applyFill="1" applyBorder="1" applyAlignment="1">
      <alignment horizontal="center" vertical="center"/>
    </xf>
    <xf numFmtId="3" fontId="3" fillId="0" borderId="62" xfId="3" applyNumberFormat="1" applyFont="1" applyFill="1" applyBorder="1" applyAlignment="1">
      <alignment horizontal="center" vertical="center"/>
    </xf>
    <xf numFmtId="49" fontId="3" fillId="0" borderId="63" xfId="1" applyNumberFormat="1" applyFont="1" applyFill="1" applyBorder="1" applyAlignment="1">
      <alignment horizontal="center"/>
    </xf>
    <xf numFmtId="3" fontId="3" fillId="10" borderId="62" xfId="3" applyNumberFormat="1" applyFont="1" applyFill="1" applyBorder="1" applyAlignment="1">
      <alignment horizontal="center" vertical="center"/>
    </xf>
    <xf numFmtId="3" fontId="3" fillId="6" borderId="64" xfId="3" applyNumberFormat="1" applyFont="1" applyFill="1" applyBorder="1" applyAlignment="1">
      <alignment horizontal="center" vertical="center"/>
    </xf>
    <xf numFmtId="0" fontId="27" fillId="3" borderId="56" xfId="0" applyFont="1" applyFill="1" applyBorder="1" applyAlignment="1">
      <alignment horizontal="left" vertical="center"/>
    </xf>
    <xf numFmtId="0" fontId="10" fillId="0" borderId="70" xfId="0" applyFont="1" applyFill="1" applyBorder="1" applyAlignment="1">
      <alignment horizontal="center" vertical="center"/>
    </xf>
    <xf numFmtId="3" fontId="4" fillId="8" borderId="71" xfId="3" applyNumberFormat="1" applyFont="1" applyFill="1" applyBorder="1" applyAlignment="1">
      <alignment horizontal="center" vertical="center"/>
    </xf>
    <xf numFmtId="3" fontId="4" fillId="8" borderId="72" xfId="3" applyNumberFormat="1" applyFont="1" applyFill="1" applyBorder="1" applyAlignment="1">
      <alignment horizontal="center" vertical="center"/>
    </xf>
    <xf numFmtId="3" fontId="3" fillId="10" borderId="56" xfId="3" applyNumberFormat="1" applyFont="1" applyFill="1" applyBorder="1" applyAlignment="1">
      <alignment horizontal="center" vertical="center"/>
    </xf>
    <xf numFmtId="3" fontId="3" fillId="3" borderId="56" xfId="3" applyNumberFormat="1" applyFont="1" applyFill="1" applyBorder="1" applyAlignment="1">
      <alignment horizontal="center" vertical="center"/>
    </xf>
    <xf numFmtId="3" fontId="3" fillId="0" borderId="56" xfId="3" applyNumberFormat="1" applyFont="1" applyFill="1" applyBorder="1" applyAlignment="1">
      <alignment horizontal="center" vertical="center"/>
    </xf>
    <xf numFmtId="3" fontId="3" fillId="10" borderId="67" xfId="3" applyNumberFormat="1" applyFont="1" applyFill="1" applyBorder="1" applyAlignment="1">
      <alignment horizontal="center" vertical="center"/>
    </xf>
    <xf numFmtId="0" fontId="27" fillId="0" borderId="56" xfId="0" applyFont="1" applyFill="1" applyBorder="1" applyAlignment="1">
      <alignment horizontal="left" vertical="center"/>
    </xf>
    <xf numFmtId="3" fontId="4" fillId="5" borderId="3" xfId="3" applyNumberFormat="1" applyFont="1" applyFill="1" applyBorder="1" applyAlignment="1">
      <alignment horizontal="center" vertical="center"/>
    </xf>
    <xf numFmtId="3" fontId="4" fillId="8" borderId="59" xfId="3" applyNumberFormat="1" applyFont="1" applyFill="1" applyBorder="1" applyAlignment="1">
      <alignment horizontal="center" vertical="center"/>
    </xf>
    <xf numFmtId="3" fontId="4" fillId="8" borderId="74" xfId="3" applyNumberFormat="1" applyFont="1" applyFill="1" applyBorder="1" applyAlignment="1">
      <alignment horizontal="center" vertical="center"/>
    </xf>
    <xf numFmtId="3" fontId="3" fillId="10" borderId="60" xfId="3" applyNumberFormat="1" applyFont="1" applyFill="1" applyBorder="1" applyAlignment="1">
      <alignment horizontal="center" vertical="center"/>
    </xf>
    <xf numFmtId="0" fontId="8" fillId="8" borderId="0" xfId="0" applyFont="1" applyFill="1" applyBorder="1" applyAlignment="1">
      <alignment horizontal="center" vertical="center"/>
    </xf>
    <xf numFmtId="3" fontId="3" fillId="10" borderId="75" xfId="3" applyNumberFormat="1" applyFont="1" applyFill="1" applyBorder="1" applyAlignment="1">
      <alignment horizontal="center" vertical="center"/>
    </xf>
    <xf numFmtId="3" fontId="3" fillId="10" borderId="68" xfId="3" applyNumberFormat="1" applyFont="1" applyFill="1" applyBorder="1" applyAlignment="1">
      <alignment horizontal="center" vertical="center"/>
    </xf>
    <xf numFmtId="3" fontId="4" fillId="8" borderId="56" xfId="3" applyNumberFormat="1" applyFont="1" applyFill="1" applyBorder="1" applyAlignment="1">
      <alignment horizontal="center" vertical="center"/>
    </xf>
    <xf numFmtId="3" fontId="3" fillId="6" borderId="56" xfId="3" applyNumberFormat="1" applyFont="1" applyFill="1" applyBorder="1" applyAlignment="1">
      <alignment horizontal="center" vertical="center"/>
    </xf>
    <xf numFmtId="3" fontId="4" fillId="4" borderId="56" xfId="3" applyNumberFormat="1" applyFont="1" applyFill="1" applyBorder="1" applyAlignment="1">
      <alignment horizontal="center" vertical="center"/>
    </xf>
    <xf numFmtId="3" fontId="4" fillId="5" borderId="56" xfId="3" applyNumberFormat="1" applyFont="1" applyFill="1" applyBorder="1" applyAlignment="1">
      <alignment horizontal="center" vertical="center"/>
    </xf>
    <xf numFmtId="0" fontId="2" fillId="0" borderId="0" xfId="5" applyFill="1" applyBorder="1" applyAlignment="1">
      <alignment horizontal="left" wrapText="1"/>
    </xf>
    <xf numFmtId="0" fontId="2" fillId="0" borderId="8" xfId="5" applyFill="1" applyBorder="1" applyAlignment="1">
      <alignment horizontal="left" wrapText="1"/>
    </xf>
    <xf numFmtId="0" fontId="18" fillId="9" borderId="0" xfId="5" applyFont="1" applyFill="1" applyBorder="1" applyAlignment="1">
      <alignment horizontal="left"/>
    </xf>
    <xf numFmtId="0" fontId="12" fillId="0" borderId="0" xfId="2" applyFill="1" applyBorder="1" applyAlignment="1">
      <alignment horizontal="left"/>
    </xf>
    <xf numFmtId="0" fontId="23" fillId="7" borderId="13" xfId="0" applyFont="1" applyFill="1" applyBorder="1" applyAlignment="1">
      <alignment horizontal="left"/>
    </xf>
    <xf numFmtId="0" fontId="23" fillId="7" borderId="14" xfId="0" applyFont="1" applyFill="1" applyBorder="1" applyAlignment="1">
      <alignment horizontal="left"/>
    </xf>
    <xf numFmtId="0" fontId="2" fillId="3" borderId="56" xfId="1" applyFont="1" applyFill="1" applyBorder="1" applyAlignment="1">
      <alignment horizontal="left" wrapText="1"/>
    </xf>
    <xf numFmtId="0" fontId="2" fillId="3" borderId="56" xfId="1" applyFont="1" applyFill="1" applyBorder="1" applyAlignment="1">
      <alignment horizontal="left"/>
    </xf>
    <xf numFmtId="0" fontId="10" fillId="3" borderId="73" xfId="1" applyFont="1" applyFill="1" applyBorder="1" applyAlignment="1">
      <alignment horizontal="left" vertical="center"/>
    </xf>
    <xf numFmtId="0" fontId="10" fillId="3" borderId="28" xfId="1" applyFont="1" applyFill="1" applyBorder="1" applyAlignment="1">
      <alignment horizontal="left" vertical="center"/>
    </xf>
    <xf numFmtId="0" fontId="10" fillId="3" borderId="65" xfId="1" applyFont="1" applyFill="1" applyBorder="1" applyAlignment="1">
      <alignment horizontal="left" vertical="center"/>
    </xf>
    <xf numFmtId="0" fontId="2" fillId="3" borderId="59" xfId="1" applyFont="1" applyFill="1" applyBorder="1" applyAlignment="1">
      <alignment horizontal="left" wrapText="1"/>
    </xf>
    <xf numFmtId="0" fontId="2" fillId="3" borderId="60" xfId="1" applyFont="1" applyFill="1" applyBorder="1" applyAlignment="1">
      <alignment horizontal="left" wrapText="1"/>
    </xf>
    <xf numFmtId="0" fontId="2" fillId="3" borderId="4" xfId="1" applyFont="1" applyFill="1" applyBorder="1" applyAlignment="1">
      <alignment horizontal="left" wrapText="1"/>
    </xf>
    <xf numFmtId="0" fontId="0" fillId="0" borderId="59" xfId="0" applyBorder="1" applyAlignment="1">
      <alignment horizontal="left"/>
    </xf>
    <xf numFmtId="0" fontId="0" fillId="0" borderId="60" xfId="0" applyBorder="1" applyAlignment="1">
      <alignment horizontal="left"/>
    </xf>
    <xf numFmtId="0" fontId="0" fillId="0" borderId="68" xfId="0" applyBorder="1" applyAlignment="1">
      <alignment horizontal="left"/>
    </xf>
    <xf numFmtId="0" fontId="25" fillId="3" borderId="56" xfId="0" applyFont="1" applyFill="1" applyBorder="1" applyAlignment="1">
      <alignment horizontal="left" vertical="center" wrapText="1"/>
    </xf>
    <xf numFmtId="0" fontId="25" fillId="3" borderId="58" xfId="0" applyFont="1" applyFill="1" applyBorder="1" applyAlignment="1">
      <alignment horizontal="left" vertical="center" wrapText="1"/>
    </xf>
    <xf numFmtId="0" fontId="2" fillId="3" borderId="58" xfId="1" applyFont="1" applyFill="1" applyBorder="1" applyAlignment="1">
      <alignment horizontal="left" wrapText="1"/>
    </xf>
    <xf numFmtId="0" fontId="2" fillId="0" borderId="69" xfId="0" applyFont="1" applyFill="1" applyBorder="1" applyAlignment="1">
      <alignment horizontal="left" vertical="center" wrapText="1"/>
    </xf>
    <xf numFmtId="0" fontId="2" fillId="0" borderId="67" xfId="0" applyFont="1" applyFill="1" applyBorder="1" applyAlignment="1">
      <alignment horizontal="left" vertical="center" wrapText="1"/>
    </xf>
    <xf numFmtId="0" fontId="2" fillId="0" borderId="6" xfId="0" applyFont="1" applyFill="1" applyBorder="1" applyAlignment="1">
      <alignment horizontal="left" vertical="center" wrapText="1"/>
    </xf>
    <xf numFmtId="0" fontId="9" fillId="8" borderId="0" xfId="0" applyFont="1" applyFill="1" applyBorder="1" applyAlignment="1">
      <alignment horizontal="center" vertical="center"/>
    </xf>
    <xf numFmtId="0" fontId="2" fillId="0" borderId="65" xfId="0" applyFont="1" applyFill="1" applyBorder="1" applyAlignment="1">
      <alignment horizontal="left" vertical="center" wrapText="1"/>
    </xf>
    <xf numFmtId="0" fontId="2" fillId="0" borderId="66" xfId="0" applyFont="1" applyFill="1" applyBorder="1" applyAlignment="1">
      <alignment horizontal="left" vertical="center" wrapText="1"/>
    </xf>
    <xf numFmtId="0" fontId="16" fillId="7" borderId="19" xfId="0" applyFont="1" applyFill="1" applyBorder="1" applyAlignment="1">
      <alignment horizontal="center" vertical="center" wrapText="1"/>
    </xf>
    <xf numFmtId="0" fontId="16" fillId="7" borderId="20" xfId="0" applyFont="1" applyFill="1" applyBorder="1" applyAlignment="1">
      <alignment horizontal="center" vertical="center" wrapText="1"/>
    </xf>
    <xf numFmtId="0" fontId="16" fillId="7" borderId="52" xfId="0" applyFont="1" applyFill="1" applyBorder="1" applyAlignment="1">
      <alignment horizontal="center" vertical="center" wrapText="1"/>
    </xf>
    <xf numFmtId="0" fontId="16" fillId="7" borderId="53" xfId="0" applyFont="1" applyFill="1" applyBorder="1" applyAlignment="1">
      <alignment horizontal="center" vertical="center" wrapText="1"/>
    </xf>
    <xf numFmtId="0" fontId="16" fillId="7" borderId="18" xfId="0" applyFont="1" applyFill="1" applyBorder="1" applyAlignment="1">
      <alignment horizontal="center" vertical="center" wrapText="1"/>
    </xf>
    <xf numFmtId="0" fontId="8" fillId="8" borderId="0" xfId="0" applyFont="1" applyFill="1" applyBorder="1" applyAlignment="1">
      <alignment horizontal="center"/>
    </xf>
    <xf numFmtId="0" fontId="8" fillId="8" borderId="36" xfId="0" applyFont="1" applyFill="1" applyBorder="1" applyAlignment="1">
      <alignment horizontal="center"/>
    </xf>
    <xf numFmtId="0" fontId="8" fillId="8" borderId="0" xfId="0" applyFont="1" applyFill="1" applyBorder="1" applyAlignment="1">
      <alignment horizontal="center" vertical="center"/>
    </xf>
  </cellXfs>
  <cellStyles count="7">
    <cellStyle name="=C:\WINNT\SYSTEM32\COMMAND.COM 3" xfId="1"/>
    <cellStyle name="Hipervínculo" xfId="2" builtinId="8"/>
    <cellStyle name="Millares" xfId="3" builtinId="3"/>
    <cellStyle name="Normal" xfId="0" builtinId="0"/>
    <cellStyle name="Normal 2" xfId="4"/>
    <cellStyle name="Normal 3" xfId="5"/>
    <cellStyle name="Normal 7" xfId="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3.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baseline="0">
                <a:solidFill>
                  <a:schemeClr val="bg1"/>
                </a:solidFill>
                <a:latin typeface="Calibri"/>
                <a:ea typeface="Calibri"/>
                <a:cs typeface="Calibri"/>
              </a:defRPr>
            </a:pPr>
            <a:r>
              <a:rPr lang="es-EC">
                <a:solidFill>
                  <a:schemeClr val="bg1"/>
                </a:solidFill>
              </a:rPr>
              <a:t>CONECEL</a:t>
            </a:r>
          </a:p>
        </c:rich>
      </c:tx>
      <c:layout/>
      <c:overlay val="0"/>
      <c:spPr>
        <a:noFill/>
        <a:ln w="25400">
          <a:noFill/>
        </a:ln>
        <a:effectLst/>
      </c:spPr>
    </c:title>
    <c:autoTitleDeleted val="0"/>
    <c:plotArea>
      <c:layout/>
      <c:barChart>
        <c:barDir val="col"/>
        <c:grouping val="stacked"/>
        <c:varyColors val="0"/>
        <c:ser>
          <c:idx val="0"/>
          <c:order val="0"/>
          <c:tx>
            <c:strRef>
              <c:f>'Líneas por Tecnología y Pres.'!$B$11</c:f>
              <c:strCache>
                <c:ptCount val="1"/>
                <c:pt idx="0">
                  <c:v>CDMA</c:v>
                </c:pt>
              </c:strCache>
            </c:strRef>
          </c:tx>
          <c:spPr>
            <a:solidFill>
              <a:schemeClr val="accent1"/>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Pres.'!$B$12,'Líneas por Tecnología y Pres.'!$B$24,'Líneas por Tecnología y Pres.'!$B$36,'Líneas por Tecnología y Pres.'!$B$48,'Líneas por Tecnología y Pres.'!$B$60,'Líneas por Tecnología y Pres.'!$B$72,'Líneas por Tecnología y Pres.'!$B$84,'Líneas por Tecnología y Pres.'!$B$96,'Líneas por Tecnología y Pres.'!$B$108,'Líneas por Tecnología y Pres.'!$B$120,'Líneas por Tecnología y Pres.'!$B$132,'Líneas por Tecnología y Pres.'!$B$144,'Líneas por Tecnología y Pres.'!$B$156,'Líneas por Tecnología y Pres.'!$B$168,'Líneas por Tecnología y Pres.'!$B$180,'Líneas por Tecnología y Pres.'!$B$192,'Líneas por Tecnología y Pres.'!$B$204,'Líneas por Tecnología y Pres.'!$B$205,'Líneas por Tecnología y Pres.'!$B$206,'Líneas por Tecnología y Pres.'!$B$207,'Líneas por Tecnología y Pres.'!$B$208,'Líneas por Tecnología y Pres.'!$B$209)</c:f>
              <c:numCache>
                <c:formatCode>#,##0</c:formatCode>
                <c:ptCount val="2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AE8A-466B-B175-8E1E08668BDE}"/>
            </c:ext>
          </c:extLst>
        </c:ser>
        <c:ser>
          <c:idx val="1"/>
          <c:order val="1"/>
          <c:tx>
            <c:strRef>
              <c:f>'Líneas por Tecnología y Pres.'!$C$11</c:f>
              <c:strCache>
                <c:ptCount val="1"/>
                <c:pt idx="0">
                  <c:v>GSM</c:v>
                </c:pt>
              </c:strCache>
            </c:strRef>
          </c:tx>
          <c:spPr>
            <a:solidFill>
              <a:schemeClr val="accent2"/>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Pres.'!$C$12,'Líneas por Tecnología y Pres.'!$C$24,'Líneas por Tecnología y Pres.'!$C$36,'Líneas por Tecnología y Pres.'!$C$48,'Líneas por Tecnología y Pres.'!$C$60,'Líneas por Tecnología y Pres.'!$C$72,'Líneas por Tecnología y Pres.'!$C$84,'Líneas por Tecnología y Pres.'!$C$96,'Líneas por Tecnología y Pres.'!$C$108,'Líneas por Tecnología y Pres.'!$C$120,'Líneas por Tecnología y Pres.'!$C$132,'Líneas por Tecnología y Pres.'!$C$144,'Líneas por Tecnología y Pres.'!$C$156,'Líneas por Tecnología y Pres.'!$C$168,'Líneas por Tecnología y Pres.'!$C$180,'Líneas por Tecnología y Pres.'!$C$192,'Líneas por Tecnología y Pres.'!$C$204,'Líneas por Tecnología y Pres.'!$C$205,'Líneas por Tecnología y Pres.'!$C$206,'Líneas por Tecnología y Pres.'!$C$207,'Líneas por Tecnología y Pres.'!$C$208,'Líneas por Tecnología y Pres.'!$C$209)</c:f>
              <c:numCache>
                <c:formatCode>#,##0</c:formatCode>
                <c:ptCount val="22"/>
                <c:pt idx="0">
                  <c:v>7499370</c:v>
                </c:pt>
                <c:pt idx="1">
                  <c:v>8532691</c:v>
                </c:pt>
                <c:pt idx="2">
                  <c:v>9419193</c:v>
                </c:pt>
                <c:pt idx="3">
                  <c:v>9774865</c:v>
                </c:pt>
                <c:pt idx="4">
                  <c:v>10252457</c:v>
                </c:pt>
                <c:pt idx="5">
                  <c:v>10287259</c:v>
                </c:pt>
                <c:pt idx="6">
                  <c:v>9581956</c:v>
                </c:pt>
                <c:pt idx="7">
                  <c:v>7065313</c:v>
                </c:pt>
                <c:pt idx="8">
                  <c:v>4571999</c:v>
                </c:pt>
                <c:pt idx="9">
                  <c:v>873346</c:v>
                </c:pt>
                <c:pt idx="10">
                  <c:v>1039373</c:v>
                </c:pt>
                <c:pt idx="11">
                  <c:v>1452334</c:v>
                </c:pt>
                <c:pt idx="12">
                  <c:v>1158751</c:v>
                </c:pt>
                <c:pt idx="13">
                  <c:v>1250925</c:v>
                </c:pt>
                <c:pt idx="14">
                  <c:v>1282722</c:v>
                </c:pt>
                <c:pt idx="15">
                  <c:v>1278432</c:v>
                </c:pt>
                <c:pt idx="16">
                  <c:v>1255492</c:v>
                </c:pt>
                <c:pt idx="17">
                  <c:v>1265975</c:v>
                </c:pt>
                <c:pt idx="18">
                  <c:v>1253780</c:v>
                </c:pt>
                <c:pt idx="19">
                  <c:v>1253394</c:v>
                </c:pt>
                <c:pt idx="20">
                  <c:v>1229303</c:v>
                </c:pt>
                <c:pt idx="21">
                  <c:v>1231077</c:v>
                </c:pt>
              </c:numCache>
            </c:numRef>
          </c:val>
          <c:extLst xmlns:c16r2="http://schemas.microsoft.com/office/drawing/2015/06/chart">
            <c:ext xmlns:c16="http://schemas.microsoft.com/office/drawing/2014/chart" uri="{C3380CC4-5D6E-409C-BE32-E72D297353CC}">
              <c16:uniqueId val="{00000003-AE8A-466B-B175-8E1E08668BDE}"/>
            </c:ext>
          </c:extLst>
        </c:ser>
        <c:ser>
          <c:idx val="2"/>
          <c:order val="2"/>
          <c:tx>
            <c:strRef>
              <c:f>'Líneas por Tecnología y Pres.'!$D$11</c:f>
              <c:strCache>
                <c:ptCount val="1"/>
                <c:pt idx="0">
                  <c:v>UMTS</c:v>
                </c:pt>
              </c:strCache>
            </c:strRef>
          </c:tx>
          <c:spPr>
            <a:solidFill>
              <a:schemeClr val="accent3"/>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Pres.'!$D$12,'Líneas por Tecnología y Pres.'!$D$24,'Líneas por Tecnología y Pres.'!$D$36,'Líneas por Tecnología y Pres.'!$D$48,'Líneas por Tecnología y Pres.'!$D$60,'Líneas por Tecnología y Pres.'!$D$72,'Líneas por Tecnología y Pres.'!$D$84,'Líneas por Tecnología y Pres.'!$D$96,'Líneas por Tecnología y Pres.'!$D$108,'Líneas por Tecnología y Pres.'!$D$120,'Líneas por Tecnología y Pres.'!$D$132,'Líneas por Tecnología y Pres.'!$D$144,'Líneas por Tecnología y Pres.'!$D$156,'Líneas por Tecnología y Pres.'!$D$168,'Líneas por Tecnología y Pres.'!$D$180,'Líneas por Tecnología y Pres.'!$D$192,'Líneas por Tecnología y Pres.'!$D$204,'Líneas por Tecnología y Pres.'!$D$205,'Líneas por Tecnología y Pres.'!$D$206,'Líneas por Tecnología y Pres.'!$D$207,'Líneas por Tecnología y Pres.'!$D$208,'Líneas por Tecnología y Pres.'!$D$209)</c:f>
              <c:numCache>
                <c:formatCode>#,##0</c:formatCode>
                <c:ptCount val="22"/>
                <c:pt idx="0">
                  <c:v>656989</c:v>
                </c:pt>
                <c:pt idx="1">
                  <c:v>758577</c:v>
                </c:pt>
                <c:pt idx="2">
                  <c:v>1051309</c:v>
                </c:pt>
                <c:pt idx="3">
                  <c:v>1282451</c:v>
                </c:pt>
                <c:pt idx="4">
                  <c:v>1484003</c:v>
                </c:pt>
                <c:pt idx="5">
                  <c:v>1622034</c:v>
                </c:pt>
                <c:pt idx="6">
                  <c:v>1664758</c:v>
                </c:pt>
                <c:pt idx="7">
                  <c:v>1214567</c:v>
                </c:pt>
                <c:pt idx="8">
                  <c:v>3240700</c:v>
                </c:pt>
                <c:pt idx="9">
                  <c:v>3135577</c:v>
                </c:pt>
                <c:pt idx="10">
                  <c:v>2706058</c:v>
                </c:pt>
                <c:pt idx="11">
                  <c:v>1970422</c:v>
                </c:pt>
                <c:pt idx="12">
                  <c:v>2009264</c:v>
                </c:pt>
                <c:pt idx="13">
                  <c:v>2353798</c:v>
                </c:pt>
                <c:pt idx="14">
                  <c:v>2529818</c:v>
                </c:pt>
                <c:pt idx="15">
                  <c:v>2540715</c:v>
                </c:pt>
                <c:pt idx="16">
                  <c:v>4336883</c:v>
                </c:pt>
                <c:pt idx="17">
                  <c:v>4341702</c:v>
                </c:pt>
                <c:pt idx="18">
                  <c:v>4362577</c:v>
                </c:pt>
                <c:pt idx="19">
                  <c:v>4387488</c:v>
                </c:pt>
                <c:pt idx="20">
                  <c:v>4420362</c:v>
                </c:pt>
                <c:pt idx="21">
                  <c:v>4415879</c:v>
                </c:pt>
              </c:numCache>
            </c:numRef>
          </c:val>
          <c:extLst xmlns:c16r2="http://schemas.microsoft.com/office/drawing/2015/06/chart">
            <c:ext xmlns:c16="http://schemas.microsoft.com/office/drawing/2014/chart" uri="{C3380CC4-5D6E-409C-BE32-E72D297353CC}">
              <c16:uniqueId val="{0000000B-AE8A-466B-B175-8E1E08668BDE}"/>
            </c:ext>
          </c:extLst>
        </c:ser>
        <c:ser>
          <c:idx val="3"/>
          <c:order val="3"/>
          <c:tx>
            <c:strRef>
              <c:f>'Líneas por Tecnología y Pres.'!$E$11</c:f>
              <c:strCache>
                <c:ptCount val="1"/>
                <c:pt idx="0">
                  <c:v>HSPA +</c:v>
                </c:pt>
              </c:strCache>
            </c:strRef>
          </c:tx>
          <c:spPr>
            <a:solidFill>
              <a:schemeClr val="accent4"/>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Pres.'!$E$12,'Líneas por Tecnología y Pres.'!$E$24,'Líneas por Tecnología y Pres.'!$E$36,'Líneas por Tecnología y Pres.'!$E$48,'Líneas por Tecnología y Pres.'!$E$60,'Líneas por Tecnología y Pres.'!$E$72,'Líneas por Tecnología y Pres.'!$E$84,'Líneas por Tecnología y Pres.'!$E$96,'Líneas por Tecnología y Pres.'!$E$108,'Líneas por Tecnología y Pres.'!$E$120,'Líneas por Tecnología y Pres.'!$E$132,'Líneas por Tecnología y Pres.'!$E$144,'Líneas por Tecnología y Pres.'!$E$156,'Líneas por Tecnología y Pres.'!$E$168,'Líneas por Tecnología y Pres.'!$E$180,'Líneas por Tecnología y Pres.'!$E$192,'Líneas por Tecnología y Pres.'!$E$204,'Líneas por Tecnología y Pres.'!$E$205,'Líneas por Tecnología y Pres.'!$E$206,'Líneas por Tecnología y Pres.'!$E$207,'Líneas por Tecnología y Pres.'!$E$208,'Líneas por Tecnología y Pres.'!$E$209)</c:f>
              <c:numCache>
                <c:formatCode>#,##0</c:formatCode>
                <c:ptCount val="22"/>
                <c:pt idx="0">
                  <c:v>0</c:v>
                </c:pt>
                <c:pt idx="1">
                  <c:v>0</c:v>
                </c:pt>
                <c:pt idx="2">
                  <c:v>0</c:v>
                </c:pt>
                <c:pt idx="3">
                  <c:v>0</c:v>
                </c:pt>
                <c:pt idx="4">
                  <c:v>21446</c:v>
                </c:pt>
                <c:pt idx="5">
                  <c:v>121593</c:v>
                </c:pt>
                <c:pt idx="6">
                  <c:v>525306</c:v>
                </c:pt>
                <c:pt idx="7">
                  <c:v>183109</c:v>
                </c:pt>
                <c:pt idx="8">
                  <c:v>201567</c:v>
                </c:pt>
                <c:pt idx="9">
                  <c:v>2399460</c:v>
                </c:pt>
                <c:pt idx="10">
                  <c:v>2049418</c:v>
                </c:pt>
                <c:pt idx="11">
                  <c:v>1937931</c:v>
                </c:pt>
                <c:pt idx="12">
                  <c:v>1548440</c:v>
                </c:pt>
                <c:pt idx="13">
                  <c:v>1675346</c:v>
                </c:pt>
                <c:pt idx="14">
                  <c:v>1745362</c:v>
                </c:pt>
                <c:pt idx="15">
                  <c:v>1722437</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A-AE8A-466B-B175-8E1E08668BDE}"/>
            </c:ext>
          </c:extLst>
        </c:ser>
        <c:ser>
          <c:idx val="4"/>
          <c:order val="4"/>
          <c:tx>
            <c:strRef>
              <c:f>'Líneas por Tecnología y Pres.'!$F$11</c:f>
              <c:strCache>
                <c:ptCount val="1"/>
                <c:pt idx="0">
                  <c:v>LTE</c:v>
                </c:pt>
              </c:strCache>
            </c:strRef>
          </c:tx>
          <c:spPr>
            <a:solidFill>
              <a:schemeClr val="accent5"/>
            </a:soli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Pres.'!$F$12,'Líneas por Tecnología y Pres.'!$F$24,'Líneas por Tecnología y Pres.'!$F$36,'Líneas por Tecnología y Pres.'!$F$48,'Líneas por Tecnología y Pres.'!$F$60,'Líneas por Tecnología y Pres.'!$F$72,'Líneas por Tecnología y Pres.'!$F$84,'Líneas por Tecnología y Pres.'!$F$96,'Líneas por Tecnología y Pres.'!$F$108,'Líneas por Tecnología y Pres.'!$F$120,'Líneas por Tecnología y Pres.'!$F$132,'Líneas por Tecnología y Pres.'!$F$144,'Líneas por Tecnología y Pres.'!$F$156,'Líneas por Tecnología y Pres.'!$F$168,'Líneas por Tecnología y Pres.'!$F$180,'Líneas por Tecnología y Pres.'!$F$192,'Líneas por Tecnología y Pres.'!$F$204,'Líneas por Tecnología y Pres.'!$F$205,'Líneas por Tecnología y Pres.'!$F$206,'Líneas por Tecnología y Pres.'!$F$207,'Líneas por Tecnología y Pres.'!$F$208,'Líneas por Tecnología y Pres.'!$F$209)</c:f>
              <c:numCache>
                <c:formatCode>#,##0</c:formatCode>
                <c:ptCount val="22"/>
                <c:pt idx="0">
                  <c:v>0</c:v>
                </c:pt>
                <c:pt idx="1">
                  <c:v>0</c:v>
                </c:pt>
                <c:pt idx="2">
                  <c:v>0</c:v>
                </c:pt>
                <c:pt idx="3">
                  <c:v>0</c:v>
                </c:pt>
                <c:pt idx="4">
                  <c:v>0</c:v>
                </c:pt>
                <c:pt idx="5">
                  <c:v>0</c:v>
                </c:pt>
                <c:pt idx="6">
                  <c:v>0</c:v>
                </c:pt>
                <c:pt idx="7">
                  <c:v>195630</c:v>
                </c:pt>
                <c:pt idx="8">
                  <c:v>712557</c:v>
                </c:pt>
                <c:pt idx="9">
                  <c:v>1551880</c:v>
                </c:pt>
                <c:pt idx="10">
                  <c:v>2453201</c:v>
                </c:pt>
                <c:pt idx="11">
                  <c:v>3132367</c:v>
                </c:pt>
                <c:pt idx="12">
                  <c:v>3212798</c:v>
                </c:pt>
                <c:pt idx="13">
                  <c:v>3385646</c:v>
                </c:pt>
                <c:pt idx="14">
                  <c:v>3469835</c:v>
                </c:pt>
                <c:pt idx="15">
                  <c:v>3884130</c:v>
                </c:pt>
                <c:pt idx="16">
                  <c:v>4269210</c:v>
                </c:pt>
                <c:pt idx="17">
                  <c:v>4299255</c:v>
                </c:pt>
                <c:pt idx="18">
                  <c:v>4304187</c:v>
                </c:pt>
                <c:pt idx="19">
                  <c:v>4307735</c:v>
                </c:pt>
                <c:pt idx="20">
                  <c:v>4323363</c:v>
                </c:pt>
                <c:pt idx="21">
                  <c:v>4343433</c:v>
                </c:pt>
              </c:numCache>
            </c:numRef>
          </c:val>
          <c:extLst xmlns:c16r2="http://schemas.microsoft.com/office/drawing/2015/06/chart">
            <c:ext xmlns:c16="http://schemas.microsoft.com/office/drawing/2014/chart" uri="{C3380CC4-5D6E-409C-BE32-E72D297353CC}">
              <c16:uniqueId val="{0000002F-AE8A-466B-B175-8E1E08668BDE}"/>
            </c:ext>
          </c:extLst>
        </c:ser>
        <c:dLbls>
          <c:showLegendKey val="0"/>
          <c:showVal val="0"/>
          <c:showCatName val="0"/>
          <c:showSerName val="0"/>
          <c:showPercent val="0"/>
          <c:showBubbleSize val="0"/>
        </c:dLbls>
        <c:gapWidth val="80"/>
        <c:overlap val="100"/>
        <c:axId val="512293648"/>
        <c:axId val="512294736"/>
      </c:barChart>
      <c:catAx>
        <c:axId val="51229364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prstDash val="solid"/>
            <a:round/>
          </a:ln>
          <a:effectLst/>
        </c:spPr>
        <c:txPr>
          <a:bodyPr rot="0" spcFirstLastPara="1" vertOverflow="ellipsis" wrap="square" anchor="ctr" anchorCtr="1"/>
          <a:lstStyle/>
          <a:p>
            <a:pPr>
              <a:defRPr sz="1000" b="0" i="0" u="none" strike="noStrike" kern="1200" baseline="0">
                <a:solidFill>
                  <a:schemeClr val="bg1"/>
                </a:solidFill>
                <a:latin typeface="Calibri"/>
                <a:ea typeface="Calibri"/>
                <a:cs typeface="Calibri"/>
              </a:defRPr>
            </a:pPr>
            <a:endParaRPr lang="es-EC"/>
          </a:p>
        </c:txPr>
        <c:crossAx val="512294736"/>
        <c:crosses val="autoZero"/>
        <c:auto val="1"/>
        <c:lblAlgn val="ctr"/>
        <c:lblOffset val="100"/>
        <c:noMultiLvlLbl val="0"/>
      </c:catAx>
      <c:valAx>
        <c:axId val="512294736"/>
        <c:scaling>
          <c:orientation val="minMax"/>
          <c:max val="12500000"/>
          <c:min val="0"/>
        </c:scaling>
        <c:delete val="0"/>
        <c:axPos val="l"/>
        <c:majorGridlines>
          <c:spPr>
            <a:ln w="9525" cap="flat" cmpd="sng" algn="ctr">
              <a:solidFill>
                <a:schemeClr val="lt1">
                  <a:lumMod val="95000"/>
                  <a:alpha val="10000"/>
                </a:schemeClr>
              </a:solidFill>
              <a:prstDash val="solid"/>
              <a:round/>
            </a:ln>
            <a:effectLst/>
          </c:spPr>
        </c:majorGridlines>
        <c:numFmt formatCode="#,##0" sourceLinked="1"/>
        <c:majorTickMark val="none"/>
        <c:minorTickMark val="none"/>
        <c:tickLblPos val="nextTo"/>
        <c:spPr>
          <a:noFill/>
          <a:ln w="6350" cap="flat" cmpd="sng" algn="ctr">
            <a:noFill/>
            <a:prstDash val="solid"/>
            <a:round/>
          </a:ln>
          <a:effectLst/>
        </c:spPr>
        <c:txPr>
          <a:bodyPr rot="0" spcFirstLastPara="1" vertOverflow="ellipsis" wrap="square" anchor="ctr" anchorCtr="1"/>
          <a:lstStyle/>
          <a:p>
            <a:pPr>
              <a:defRPr sz="900" b="0" i="0" u="none" strike="noStrike" kern="1200" baseline="0">
                <a:solidFill>
                  <a:schemeClr val="bg1"/>
                </a:solidFill>
                <a:latin typeface="Calibri"/>
                <a:ea typeface="Calibri"/>
                <a:cs typeface="Calibri"/>
              </a:defRPr>
            </a:pPr>
            <a:endParaRPr lang="es-EC"/>
          </a:p>
        </c:txPr>
        <c:crossAx val="512293648"/>
        <c:crosses val="autoZero"/>
        <c:crossBetween val="between"/>
        <c:majorUnit val="2500000"/>
      </c:valAx>
      <c:spPr>
        <a:noFill/>
        <a:ln w="25400">
          <a:noFill/>
        </a:ln>
        <a:effectLst/>
      </c:spPr>
    </c:plotArea>
    <c:legend>
      <c:legendPos val="t"/>
      <c:layout/>
      <c:overlay val="0"/>
      <c:spPr>
        <a:noFill/>
        <a:ln w="25400">
          <a:noFill/>
        </a:ln>
        <a:effectLst/>
      </c:spPr>
      <c:txPr>
        <a:bodyPr rot="0" spcFirstLastPara="1" vertOverflow="ellipsis" vert="horz" wrap="square" anchor="ctr" anchorCtr="1"/>
        <a:lstStyle/>
        <a:p>
          <a:pPr>
            <a:defRPr sz="825" b="0" i="0" u="none" strike="noStrike" kern="1200"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w="6350" cap="flat" cmpd="sng" algn="ctr">
      <a:noFill/>
      <a:prstDash val="solid"/>
      <a:round/>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OTECEL</a:t>
            </a:r>
          </a:p>
        </c:rich>
      </c:tx>
      <c:layout/>
      <c:overlay val="0"/>
      <c:spPr>
        <a:noFill/>
        <a:ln>
          <a:noFill/>
        </a:ln>
        <a:effectLst/>
      </c:spPr>
    </c:title>
    <c:autoTitleDeleted val="0"/>
    <c:plotArea>
      <c:layout/>
      <c:barChart>
        <c:barDir val="col"/>
        <c:grouping val="stacked"/>
        <c:varyColors val="0"/>
        <c:ser>
          <c:idx val="0"/>
          <c:order val="0"/>
          <c:tx>
            <c:strRef>
              <c:f>'Líneas por Tecnología y Pres.'!$H$11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Pres.'!$H$12,'Líneas por Tecnología y Pres.'!$H$24,'Líneas por Tecnología y Pres.'!$H$36,'Líneas por Tecnología y Pres.'!$H$48,'Líneas por Tecnología y Pres.'!$H$60,'Líneas por Tecnología y Pres.'!$H$72,'Líneas por Tecnología y Pres.'!$H$84,'Líneas por Tecnología y Pres.'!$H$96,'Líneas por Tecnología y Pres.'!$H$108,'Líneas por Tecnología y Pres.'!$H$120,'Líneas por Tecnología y Pres.'!$H$132,'Líneas por Tecnología y Pres.'!$H$144,'Líneas por Tecnología y Pres.'!$H$156,'Líneas por Tecnología y Pres.'!$H$168,'Líneas por Tecnología y Pres.'!$H$180,'Líneas por Tecnología y Pres.'!$H$192,'Líneas por Tecnología y Pres.'!$H$204,'Líneas por Tecnología y Pres.'!$H$205,'Líneas por Tecnología y Pres.'!$H$206,'Líneas por Tecnología y Pres.'!$H$207,'Líneas por Tecnología y Pres.'!$H$208,'Líneas por Tecnología y Pres.'!$H$209)</c:f>
              <c:numCache>
                <c:formatCode>#,##0</c:formatCode>
                <c:ptCount val="22"/>
                <c:pt idx="0">
                  <c:v>533206</c:v>
                </c:pt>
                <c:pt idx="1">
                  <c:v>370711</c:v>
                </c:pt>
                <c:pt idx="2">
                  <c:v>232396</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6452-4218-A1C0-225C8474E4FD}"/>
            </c:ext>
          </c:extLst>
        </c:ser>
        <c:ser>
          <c:idx val="1"/>
          <c:order val="1"/>
          <c:tx>
            <c:strRef>
              <c:f>'Líneas por Tecnología y Pres.'!$I$11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Pres.'!$I$12,'Líneas por Tecnología y Pres.'!$I$24,'Líneas por Tecnología y Pres.'!$I$36,'Líneas por Tecnología y Pres.'!$I$48,'Líneas por Tecnología y Pres.'!$I$60,'Líneas por Tecnología y Pres.'!$I$72,'Líneas por Tecnología y Pres.'!$I$84,'Líneas por Tecnología y Pres.'!$I$96,'Líneas por Tecnología y Pres.'!$I$108,'Líneas por Tecnología y Pres.'!$I$120,'Líneas por Tecnología y Pres.'!$I$132,'Líneas por Tecnología y Pres.'!$I$144,'Líneas por Tecnología y Pres.'!$I$156,'Líneas por Tecnología y Pres.'!$I$168,'Líneas por Tecnología y Pres.'!$I$180,'Líneas por Tecnología y Pres.'!$I$192,'Líneas por Tecnología y Pres.'!$I$204,'Líneas por Tecnología y Pres.'!$I$205,'Líneas por Tecnología y Pres.'!$I$206,'Líneas por Tecnología y Pres.'!$I$207,'Líneas por Tecnología y Pres.'!$I$208,'Líneas por Tecnología y Pres.'!$I$209)</c:f>
              <c:numCache>
                <c:formatCode>#,##0</c:formatCode>
                <c:ptCount val="22"/>
                <c:pt idx="0">
                  <c:v>2678716</c:v>
                </c:pt>
                <c:pt idx="1">
                  <c:v>3435721</c:v>
                </c:pt>
                <c:pt idx="2">
                  <c:v>4061909</c:v>
                </c:pt>
                <c:pt idx="3">
                  <c:v>4403305</c:v>
                </c:pt>
                <c:pt idx="4">
                  <c:v>4823675</c:v>
                </c:pt>
                <c:pt idx="5">
                  <c:v>4797632</c:v>
                </c:pt>
                <c:pt idx="6">
                  <c:v>4589205</c:v>
                </c:pt>
                <c:pt idx="7">
                  <c:v>2002436</c:v>
                </c:pt>
                <c:pt idx="8">
                  <c:v>1881781</c:v>
                </c:pt>
                <c:pt idx="9">
                  <c:v>1924184.6344552212</c:v>
                </c:pt>
                <c:pt idx="10">
                  <c:v>765658.89108359208</c:v>
                </c:pt>
                <c:pt idx="11">
                  <c:v>525011.50494642626</c:v>
                </c:pt>
                <c:pt idx="12">
                  <c:v>348601.62105436565</c:v>
                </c:pt>
                <c:pt idx="13">
                  <c:v>463116</c:v>
                </c:pt>
                <c:pt idx="14">
                  <c:v>377030.53606728103</c:v>
                </c:pt>
                <c:pt idx="15">
                  <c:v>299210.551309267</c:v>
                </c:pt>
                <c:pt idx="16">
                  <c:v>143843.3474002117</c:v>
                </c:pt>
                <c:pt idx="17">
                  <c:v>140216.33228025289</c:v>
                </c:pt>
                <c:pt idx="18">
                  <c:v>139093.68894883106</c:v>
                </c:pt>
                <c:pt idx="19">
                  <c:v>168549</c:v>
                </c:pt>
                <c:pt idx="20">
                  <c:v>168395.22555959018</c:v>
                </c:pt>
                <c:pt idx="21">
                  <c:v>164777.6300181961</c:v>
                </c:pt>
              </c:numCache>
            </c:numRef>
          </c:val>
          <c:extLst xmlns:c16r2="http://schemas.microsoft.com/office/drawing/2015/06/chart">
            <c:ext xmlns:c16="http://schemas.microsoft.com/office/drawing/2014/chart" uri="{C3380CC4-5D6E-409C-BE32-E72D297353CC}">
              <c16:uniqueId val="{00000001-6452-4218-A1C0-225C8474E4FD}"/>
            </c:ext>
          </c:extLst>
        </c:ser>
        <c:ser>
          <c:idx val="2"/>
          <c:order val="2"/>
          <c:tx>
            <c:strRef>
              <c:f>'Líneas por Tecnología y Pres.'!$J$11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Pres.'!$J$12,'Líneas por Tecnología y Pres.'!$J$24,'Líneas por Tecnología y Pres.'!$J$36,'Líneas por Tecnología y Pres.'!$J$48,'Líneas por Tecnología y Pres.'!$J$60,'Líneas por Tecnología y Pres.'!$J$72,'Líneas por Tecnología y Pres.'!$J$84,'Líneas por Tecnología y Pres.'!$J$96,'Líneas por Tecnología y Pres.'!$J$108,'Líneas por Tecnología y Pres.'!$J$120,'Líneas por Tecnología y Pres.'!$J$132,'Líneas por Tecnología y Pres.'!$J$144,'Líneas por Tecnología y Pres.'!$J$156,'Líneas por Tecnología y Pres.'!$J$168,'Líneas por Tecnología y Pres.'!$J$180,'Líneas por Tecnología y Pres.'!$J$192,'Líneas por Tecnología y Pres.'!$J$204,'Líneas por Tecnología y Pres.'!$J$205,'Líneas por Tecnología y Pres.'!$J$206,'Líneas por Tecnología y Pres.'!$J$207,'Líneas por Tecnología y Pres.'!$J$208,'Líneas por Tecnología y Pres.'!$J$209)</c:f>
              <c:numCache>
                <c:formatCode>#,##0</c:formatCode>
                <c:ptCount val="22"/>
                <c:pt idx="0">
                  <c:v>0</c:v>
                </c:pt>
                <c:pt idx="1">
                  <c:v>0</c:v>
                </c:pt>
                <c:pt idx="2">
                  <c:v>20294</c:v>
                </c:pt>
                <c:pt idx="3">
                  <c:v>110569</c:v>
                </c:pt>
                <c:pt idx="4">
                  <c:v>174375</c:v>
                </c:pt>
                <c:pt idx="5">
                  <c:v>272871</c:v>
                </c:pt>
                <c:pt idx="6">
                  <c:v>341647</c:v>
                </c:pt>
                <c:pt idx="7">
                  <c:v>1805322</c:v>
                </c:pt>
                <c:pt idx="8">
                  <c:v>1787014</c:v>
                </c:pt>
                <c:pt idx="9">
                  <c:v>1552693.0659754639</c:v>
                </c:pt>
                <c:pt idx="10">
                  <c:v>1596404.4152026621</c:v>
                </c:pt>
                <c:pt idx="11">
                  <c:v>1498097.7049002838</c:v>
                </c:pt>
                <c:pt idx="12">
                  <c:v>1305745.0989486256</c:v>
                </c:pt>
                <c:pt idx="13">
                  <c:v>1335075</c:v>
                </c:pt>
                <c:pt idx="14">
                  <c:v>1060440.2833697845</c:v>
                </c:pt>
                <c:pt idx="15">
                  <c:v>896668.87288048351</c:v>
                </c:pt>
                <c:pt idx="16">
                  <c:v>740162.85248466767</c:v>
                </c:pt>
                <c:pt idx="17">
                  <c:v>736708.6789655051</c:v>
                </c:pt>
                <c:pt idx="18">
                  <c:v>714778.22788490541</c:v>
                </c:pt>
                <c:pt idx="19">
                  <c:v>724287</c:v>
                </c:pt>
                <c:pt idx="20">
                  <c:v>717008.24266346695</c:v>
                </c:pt>
                <c:pt idx="21">
                  <c:v>704854.95593142766</c:v>
                </c:pt>
              </c:numCache>
            </c:numRef>
          </c:val>
          <c:extLst xmlns:c16r2="http://schemas.microsoft.com/office/drawing/2015/06/chart">
            <c:ext xmlns:c16="http://schemas.microsoft.com/office/drawing/2014/chart" uri="{C3380CC4-5D6E-409C-BE32-E72D297353CC}">
              <c16:uniqueId val="{00000005-6452-4218-A1C0-225C8474E4FD}"/>
            </c:ext>
          </c:extLst>
        </c:ser>
        <c:ser>
          <c:idx val="3"/>
          <c:order val="3"/>
          <c:tx>
            <c:strRef>
              <c:f>'Líneas por Tecnología y Pres.'!$K$11</c:f>
              <c:strCache>
                <c:ptCount val="1"/>
                <c:pt idx="0">
                  <c:v>HSPA+</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Pres.'!$K$12,'Líneas por Tecnología y Pres.'!$K$24,'Líneas por Tecnología y Pres.'!$K$36,'Líneas por Tecnología y Pres.'!$K$48,'Líneas por Tecnología y Pres.'!$K$60,'Líneas por Tecnología y Pres.'!$K$72,'Líneas por Tecnología y Pres.'!$K$84,'Líneas por Tecnología y Pres.'!$K$96,'Líneas por Tecnología y Pres.'!$K$108,'Líneas por Tecnología y Pres.'!$K$120,'Líneas por Tecnología y Pres.'!$K$132,'Líneas por Tecnología y Pres.'!$K$144,'Líneas por Tecnología y Pres.'!$K$156,'Líneas por Tecnología y Pres.'!$K$168,'Líneas por Tecnología y Pres.'!$K$180,'Líneas por Tecnología y Pres.'!$K$192,'Líneas por Tecnología y Pres.'!$K$204,'Líneas por Tecnología y Pres.'!$K$205,'Líneas por Tecnología y Pres.'!$K$206,'Líneas por Tecnología y Pres.'!$K$207,'Líneas por Tecnología y Pres.'!$K$208,'Líneas por Tecnología y Pres.'!$K$209)</c:f>
              <c:numCache>
                <c:formatCode>#,##0</c:formatCode>
                <c:ptCount val="22"/>
                <c:pt idx="0">
                  <c:v>0</c:v>
                </c:pt>
                <c:pt idx="1">
                  <c:v>0</c:v>
                </c:pt>
                <c:pt idx="2">
                  <c:v>0</c:v>
                </c:pt>
                <c:pt idx="3">
                  <c:v>0</c:v>
                </c:pt>
                <c:pt idx="4">
                  <c:v>21636</c:v>
                </c:pt>
                <c:pt idx="5">
                  <c:v>77805</c:v>
                </c:pt>
                <c:pt idx="6">
                  <c:v>124793</c:v>
                </c:pt>
                <c:pt idx="7">
                  <c:v>136952</c:v>
                </c:pt>
                <c:pt idx="8">
                  <c:v>248541</c:v>
                </c:pt>
                <c:pt idx="9">
                  <c:v>187515.1985817719</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12-6452-4218-A1C0-225C8474E4FD}"/>
            </c:ext>
          </c:extLst>
        </c:ser>
        <c:ser>
          <c:idx val="4"/>
          <c:order val="4"/>
          <c:tx>
            <c:strRef>
              <c:f>'Líneas por Tecnología y Pres.'!$L$11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Pres.'!$L$12,'Líneas por Tecnología y Pres.'!$L$24,'Líneas por Tecnología y Pres.'!$L$36,'Líneas por Tecnología y Pres.'!$L$48,'Líneas por Tecnología y Pres.'!$L$60,'Líneas por Tecnología y Pres.'!$L$72,'Líneas por Tecnología y Pres.'!$L$84,'Líneas por Tecnología y Pres.'!$L$96,'Líneas por Tecnología y Pres.'!$L$108,'Líneas por Tecnología y Pres.'!$L$120,'Líneas por Tecnología y Pres.'!$L$132,'Líneas por Tecnología y Pres.'!$L$144,'Líneas por Tecnología y Pres.'!$L$156,'Líneas por Tecnología y Pres.'!$L$168,'Líneas por Tecnología y Pres.'!$L$180,'Líneas por Tecnología y Pres.'!$L$192,'Líneas por Tecnología y Pres.'!$L$204,'Líneas por Tecnología y Pres.'!$L$205,'Líneas por Tecnología y Pres.'!$L$206,'Líneas por Tecnología y Pres.'!$L$207,'Líneas por Tecnología y Pres.'!$L$208,'Líneas por Tecnología y Pres.'!$L$209)</c:f>
              <c:numCache>
                <c:formatCode>#,##0</c:formatCode>
                <c:ptCount val="22"/>
                <c:pt idx="0">
                  <c:v>0</c:v>
                </c:pt>
                <c:pt idx="1">
                  <c:v>0</c:v>
                </c:pt>
                <c:pt idx="2">
                  <c:v>0</c:v>
                </c:pt>
                <c:pt idx="3">
                  <c:v>0</c:v>
                </c:pt>
                <c:pt idx="4">
                  <c:v>0</c:v>
                </c:pt>
                <c:pt idx="5">
                  <c:v>0</c:v>
                </c:pt>
                <c:pt idx="6">
                  <c:v>0</c:v>
                </c:pt>
                <c:pt idx="7">
                  <c:v>189988</c:v>
                </c:pt>
                <c:pt idx="8">
                  <c:v>662756</c:v>
                </c:pt>
                <c:pt idx="9">
                  <c:v>884631.10098754324</c:v>
                </c:pt>
                <c:pt idx="10">
                  <c:v>2317582.693713746</c:v>
                </c:pt>
                <c:pt idx="11">
                  <c:v>2433246.7901532901</c:v>
                </c:pt>
                <c:pt idx="12">
                  <c:v>3075378.2799970084</c:v>
                </c:pt>
                <c:pt idx="13">
                  <c:v>3456277</c:v>
                </c:pt>
                <c:pt idx="14">
                  <c:v>4013644.1805629344</c:v>
                </c:pt>
                <c:pt idx="15">
                  <c:v>4293696.575810249</c:v>
                </c:pt>
                <c:pt idx="16">
                  <c:v>4369313.8001151206</c:v>
                </c:pt>
                <c:pt idx="17">
                  <c:v>4366148.9887542417</c:v>
                </c:pt>
                <c:pt idx="18">
                  <c:v>4364100.0831662631</c:v>
                </c:pt>
                <c:pt idx="19">
                  <c:v>4381334.5673756814</c:v>
                </c:pt>
                <c:pt idx="20">
                  <c:v>4412713.5317769432</c:v>
                </c:pt>
                <c:pt idx="21">
                  <c:v>4470975.414050377</c:v>
                </c:pt>
              </c:numCache>
            </c:numRef>
          </c:val>
          <c:extLst xmlns:c16r2="http://schemas.microsoft.com/office/drawing/2015/06/chart">
            <c:ext xmlns:c16="http://schemas.microsoft.com/office/drawing/2014/chart" uri="{C3380CC4-5D6E-409C-BE32-E72D297353CC}">
              <c16:uniqueId val="{00000027-6452-4218-A1C0-225C8474E4FD}"/>
            </c:ext>
          </c:extLst>
        </c:ser>
        <c:dLbls>
          <c:showLegendKey val="0"/>
          <c:showVal val="0"/>
          <c:showCatName val="0"/>
          <c:showSerName val="0"/>
          <c:showPercent val="0"/>
          <c:showBubbleSize val="0"/>
        </c:dLbls>
        <c:gapWidth val="80"/>
        <c:overlap val="100"/>
        <c:axId val="512286576"/>
        <c:axId val="512293104"/>
      </c:barChart>
      <c:catAx>
        <c:axId val="512286576"/>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512293104"/>
        <c:crosses val="autoZero"/>
        <c:auto val="1"/>
        <c:lblAlgn val="ctr"/>
        <c:lblOffset val="100"/>
        <c:noMultiLvlLbl val="0"/>
      </c:catAx>
      <c:valAx>
        <c:axId val="512293104"/>
        <c:scaling>
          <c:orientation val="minMax"/>
          <c:max val="60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12286576"/>
        <c:crosses val="autoZero"/>
        <c:crossBetween val="between"/>
        <c:majorUnit val="1000000"/>
        <c:minorUnit val="500000"/>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CNT</a:t>
            </a:r>
          </a:p>
        </c:rich>
      </c:tx>
      <c:layout/>
      <c:overlay val="0"/>
      <c:spPr>
        <a:noFill/>
        <a:ln>
          <a:noFill/>
        </a:ln>
        <a:effectLst/>
      </c:spPr>
    </c:title>
    <c:autoTitleDeleted val="0"/>
    <c:plotArea>
      <c:layout>
        <c:manualLayout>
          <c:layoutTarget val="inner"/>
          <c:xMode val="edge"/>
          <c:yMode val="edge"/>
          <c:x val="6.674358875872223E-2"/>
          <c:y val="0.22549274836580388"/>
          <c:w val="0.92284990717623716"/>
          <c:h val="0.69068333937932558"/>
        </c:manualLayout>
      </c:layout>
      <c:barChart>
        <c:barDir val="col"/>
        <c:grouping val="stacked"/>
        <c:varyColors val="0"/>
        <c:ser>
          <c:idx val="0"/>
          <c:order val="0"/>
          <c:tx>
            <c:strRef>
              <c:f>'Líneas por Tecnología y Pres.'!$N$11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Pres.'!$N$12,'Líneas por Tecnología y Pres.'!$N$24,'Líneas por Tecnología y Pres.'!$N$36,'Líneas por Tecnología y Pres.'!$N$48,'Líneas por Tecnología y Pres.'!$N$60,'Líneas por Tecnología y Pres.'!$N$72,'Líneas por Tecnología y Pres.'!$N$84,'Líneas por Tecnología y Pres.'!$N$96,'Líneas por Tecnología y Pres.'!$N$108,'Líneas por Tecnología y Pres.'!$N$120,'Líneas por Tecnología y Pres.'!$N$132,'Líneas por Tecnología y Pres.'!$N$144,'Líneas por Tecnología y Pres.'!$N$156,'Líneas por Tecnología y Pres.'!$N$168,'Líneas por Tecnología y Pres.'!$N$180,'Líneas por Tecnología y Pres.'!$N$192,'Líneas por Tecnología y Pres.'!$N$204,'Líneas por Tecnología y Pres.'!$N$205,'Líneas por Tecnología y Pres.'!$N$206,'Líneas por Tecnología y Pres.'!$N$207,'Líneas por Tecnología y Pres.'!$N$208,'Líneas por Tecnología y Pres.'!$N$209)</c:f>
              <c:numCache>
                <c:formatCode>#,##0</c:formatCode>
                <c:ptCount val="22"/>
                <c:pt idx="0">
                  <c:v>155151</c:v>
                </c:pt>
                <c:pt idx="1">
                  <c:v>173602</c:v>
                </c:pt>
                <c:pt idx="2">
                  <c:v>157438</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0876-4D0A-9548-9FB7965FF3A0}"/>
            </c:ext>
          </c:extLst>
        </c:ser>
        <c:ser>
          <c:idx val="1"/>
          <c:order val="1"/>
          <c:tx>
            <c:strRef>
              <c:f>'Líneas por Tecnología y Pres.'!$O$11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Pres.'!$O$12,'Líneas por Tecnología y Pres.'!$O$24,'Líneas por Tecnología y Pres.'!$O$36,'Líneas por Tecnología y Pres.'!$O$48,'Líneas por Tecnología y Pres.'!$O$60,'Líneas por Tecnología y Pres.'!$O$72,'Líneas por Tecnología y Pres.'!$O$84,'Líneas por Tecnología y Pres.'!$O$96,'Líneas por Tecnología y Pres.'!$O$108,'Líneas por Tecnología y Pres.'!$O$120,'Líneas por Tecnología y Pres.'!$O$132,'Líneas por Tecnología y Pres.'!$O$144,'Líneas por Tecnología y Pres.'!$O$156,'Líneas por Tecnología y Pres.'!$O$168,'Líneas por Tecnología y Pres.'!$O$180,'Líneas por Tecnología y Pres.'!$O$192,'Líneas por Tecnología y Pres.'!$O$204,'Líneas por Tecnología y Pres.'!$O$205,'Líneas por Tecnología y Pres.'!$O$206,'Líneas por Tecnología y Pres.'!$O$207,'Líneas por Tecnología y Pres.'!$O$208,'Líneas por Tecnología y Pres.'!$O$209)</c:f>
              <c:numCache>
                <c:formatCode>#,##0</c:formatCode>
                <c:ptCount val="22"/>
                <c:pt idx="0">
                  <c:v>168816</c:v>
                </c:pt>
                <c:pt idx="1">
                  <c:v>183298</c:v>
                </c:pt>
                <c:pt idx="2">
                  <c:v>176292</c:v>
                </c:pt>
                <c:pt idx="3">
                  <c:v>201253</c:v>
                </c:pt>
                <c:pt idx="4">
                  <c:v>233874</c:v>
                </c:pt>
                <c:pt idx="5">
                  <c:v>130396</c:v>
                </c:pt>
                <c:pt idx="6">
                  <c:v>246983</c:v>
                </c:pt>
                <c:pt idx="7">
                  <c:v>185171</c:v>
                </c:pt>
                <c:pt idx="8">
                  <c:v>167794</c:v>
                </c:pt>
                <c:pt idx="9">
                  <c:v>105840</c:v>
                </c:pt>
                <c:pt idx="10">
                  <c:v>104907</c:v>
                </c:pt>
                <c:pt idx="11">
                  <c:v>90785</c:v>
                </c:pt>
                <c:pt idx="12">
                  <c:v>88328</c:v>
                </c:pt>
                <c:pt idx="13">
                  <c:v>90490</c:v>
                </c:pt>
                <c:pt idx="14">
                  <c:v>89457</c:v>
                </c:pt>
                <c:pt idx="15">
                  <c:v>91216</c:v>
                </c:pt>
                <c:pt idx="16">
                  <c:v>11298</c:v>
                </c:pt>
                <c:pt idx="17">
                  <c:v>11054</c:v>
                </c:pt>
                <c:pt idx="18">
                  <c:v>11049</c:v>
                </c:pt>
                <c:pt idx="19">
                  <c:v>11069</c:v>
                </c:pt>
                <c:pt idx="20">
                  <c:v>10985</c:v>
                </c:pt>
                <c:pt idx="21">
                  <c:v>10995</c:v>
                </c:pt>
              </c:numCache>
            </c:numRef>
          </c:val>
          <c:extLst xmlns:c16r2="http://schemas.microsoft.com/office/drawing/2015/06/chart">
            <c:ext xmlns:c16="http://schemas.microsoft.com/office/drawing/2014/chart" uri="{C3380CC4-5D6E-409C-BE32-E72D297353CC}">
              <c16:uniqueId val="{00000001-0876-4D0A-9548-9FB7965FF3A0}"/>
            </c:ext>
          </c:extLst>
        </c:ser>
        <c:ser>
          <c:idx val="2"/>
          <c:order val="2"/>
          <c:tx>
            <c:strRef>
              <c:f>'Líneas por Tecnología y Pres.'!$P$11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Pres.'!$P$12,'Líneas por Tecnología y Pres.'!$P$24,'Líneas por Tecnología y Pres.'!$P$36,'Líneas por Tecnología y Pres.'!$P$48,'Líneas por Tecnología y Pres.'!$P$60,'Líneas por Tecnología y Pres.'!$P$72,'Líneas por Tecnología y Pres.'!$P$84,'Líneas por Tecnología y Pres.'!$P$96,'Líneas por Tecnología y Pres.'!$P$108,'Líneas por Tecnología y Pres.'!$P$120,'Líneas por Tecnología y Pres.'!$P$132,'Líneas por Tecnología y Pres.'!$P$144,'Líneas por Tecnología y Pres.'!$P$156,'Líneas por Tecnología y Pres.'!$P$168,'Líneas por Tecnología y Pres.'!$P$180,'Líneas por Tecnología y Pres.'!$P$192,'Líneas por Tecnología y Pres.'!$P$204,'Líneas por Tecnología y Pres.'!$P$205,'Líneas por Tecnología y Pres.'!$P$206,'Líneas por Tecnología y Pres.'!$P$207,'Líneas por Tecnología y Pres.'!$P$208,'Líneas por Tecnología y Pres.'!$P$209)</c:f>
              <c:numCache>
                <c:formatCode>#,##0</c:formatCode>
                <c:ptCount val="22"/>
                <c:pt idx="0">
                  <c:v>0</c:v>
                </c:pt>
                <c:pt idx="1">
                  <c:v>0</c:v>
                </c:pt>
                <c:pt idx="2">
                  <c:v>0</c:v>
                </c:pt>
                <c:pt idx="3">
                  <c:v>0</c:v>
                </c:pt>
                <c:pt idx="4">
                  <c:v>218</c:v>
                </c:pt>
                <c:pt idx="5">
                  <c:v>148416</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2-0876-4D0A-9548-9FB7965FF3A0}"/>
            </c:ext>
          </c:extLst>
        </c:ser>
        <c:ser>
          <c:idx val="3"/>
          <c:order val="3"/>
          <c:tx>
            <c:strRef>
              <c:f>'Líneas por Tecnología y Pres.'!$Q$11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Pres.'!$Q$12,'Líneas por Tecnología y Pres.'!$Q$24,'Líneas por Tecnología y Pres.'!$Q$36,'Líneas por Tecnología y Pres.'!$Q$48,'Líneas por Tecnología y Pres.'!$Q$60,'Líneas por Tecnología y Pres.'!$Q$72,'Líneas por Tecnología y Pres.'!$Q$84,'Líneas por Tecnología y Pres.'!$Q$96,'Líneas por Tecnología y Pres.'!$Q$108,'Líneas por Tecnología y Pres.'!$Q$120,'Líneas por Tecnología y Pres.'!$Q$132,'Líneas por Tecnología y Pres.'!$Q$144,'Líneas por Tecnología y Pres.'!$Q$156,'Líneas por Tecnología y Pres.'!$Q$168,'Líneas por Tecnología y Pres.'!$Q$180,'Líneas por Tecnología y Pres.'!$Q$192,'Líneas por Tecnología y Pres.'!$Q$204,'Líneas por Tecnología y Pres.'!$Q$205,'Líneas por Tecnología y Pres.'!$Q$206,'Líneas por Tecnología y Pres.'!$Q$207,'Líneas por Tecnología y Pres.'!$Q$208,'Líneas por Tecnología y Pres.'!$Q$209)</c:f>
              <c:numCache>
                <c:formatCode>#,##0</c:formatCode>
                <c:ptCount val="22"/>
                <c:pt idx="0">
                  <c:v>0</c:v>
                </c:pt>
                <c:pt idx="1">
                  <c:v>0</c:v>
                </c:pt>
                <c:pt idx="2">
                  <c:v>0</c:v>
                </c:pt>
                <c:pt idx="3">
                  <c:v>0</c:v>
                </c:pt>
                <c:pt idx="4">
                  <c:v>0</c:v>
                </c:pt>
                <c:pt idx="5">
                  <c:v>0</c:v>
                </c:pt>
                <c:pt idx="6">
                  <c:v>498724</c:v>
                </c:pt>
                <c:pt idx="7">
                  <c:v>316427</c:v>
                </c:pt>
                <c:pt idx="8">
                  <c:v>297924</c:v>
                </c:pt>
                <c:pt idx="9">
                  <c:v>265966</c:v>
                </c:pt>
                <c:pt idx="10">
                  <c:v>252233</c:v>
                </c:pt>
                <c:pt idx="11">
                  <c:v>57576</c:v>
                </c:pt>
                <c:pt idx="12">
                  <c:v>42633</c:v>
                </c:pt>
                <c:pt idx="13">
                  <c:v>41720</c:v>
                </c:pt>
                <c:pt idx="14">
                  <c:v>40667</c:v>
                </c:pt>
                <c:pt idx="15">
                  <c:v>40016</c:v>
                </c:pt>
                <c:pt idx="16">
                  <c:v>35706</c:v>
                </c:pt>
                <c:pt idx="17">
                  <c:v>35621</c:v>
                </c:pt>
                <c:pt idx="18">
                  <c:v>35545</c:v>
                </c:pt>
                <c:pt idx="19">
                  <c:v>35505</c:v>
                </c:pt>
                <c:pt idx="20">
                  <c:v>35459</c:v>
                </c:pt>
                <c:pt idx="21">
                  <c:v>35438</c:v>
                </c:pt>
              </c:numCache>
            </c:numRef>
          </c:val>
          <c:extLst xmlns:c16r2="http://schemas.microsoft.com/office/drawing/2015/06/chart">
            <c:ext xmlns:c16="http://schemas.microsoft.com/office/drawing/2014/chart" uri="{C3380CC4-5D6E-409C-BE32-E72D297353CC}">
              <c16:uniqueId val="{00000009-0876-4D0A-9548-9FB7965FF3A0}"/>
            </c:ext>
          </c:extLst>
        </c:ser>
        <c:ser>
          <c:idx val="4"/>
          <c:order val="4"/>
          <c:tx>
            <c:strRef>
              <c:f>'Líneas por Tecnología y Pres.'!$R$11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Pres.'!$R$12,'Líneas por Tecnología y Pres.'!$R$24,'Líneas por Tecnología y Pres.'!$R$36,'Líneas por Tecnología y Pres.'!$R$48,'Líneas por Tecnología y Pres.'!$R$60,'Líneas por Tecnología y Pres.'!$R$72,'Líneas por Tecnología y Pres.'!$R$84,'Líneas por Tecnología y Pres.'!$R$96,'Líneas por Tecnología y Pres.'!$R$108,'Líneas por Tecnología y Pres.'!$R$120,'Líneas por Tecnología y Pres.'!$R$132,'Líneas por Tecnología y Pres.'!$R$144,'Líneas por Tecnología y Pres.'!$R$156,'Líneas por Tecnología y Pres.'!$R$168,'Líneas por Tecnología y Pres.'!$R$180,'Líneas por Tecnología y Pres.'!$R$192,'Líneas por Tecnología y Pres.'!$R$204,'Líneas por Tecnología y Pres.'!$R$205,'Líneas por Tecnología y Pres.'!$R$206,'Líneas por Tecnología y Pres.'!$R$207,'Líneas por Tecnología y Pres.'!$R$208,'Líneas por Tecnología y Pres.'!$R$209)</c:f>
              <c:numCache>
                <c:formatCode>#,##0</c:formatCode>
                <c:ptCount val="22"/>
                <c:pt idx="0">
                  <c:v>0</c:v>
                </c:pt>
                <c:pt idx="1">
                  <c:v>0</c:v>
                </c:pt>
                <c:pt idx="2">
                  <c:v>0</c:v>
                </c:pt>
                <c:pt idx="3">
                  <c:v>0</c:v>
                </c:pt>
                <c:pt idx="4">
                  <c:v>0</c:v>
                </c:pt>
                <c:pt idx="5">
                  <c:v>0</c:v>
                </c:pt>
                <c:pt idx="6">
                  <c:v>28176</c:v>
                </c:pt>
                <c:pt idx="7">
                  <c:v>564105</c:v>
                </c:pt>
                <c:pt idx="8">
                  <c:v>1075501</c:v>
                </c:pt>
                <c:pt idx="9">
                  <c:v>1770311</c:v>
                </c:pt>
                <c:pt idx="10">
                  <c:v>2488002</c:v>
                </c:pt>
                <c:pt idx="11">
                  <c:v>2755329</c:v>
                </c:pt>
                <c:pt idx="12">
                  <c:v>2695427</c:v>
                </c:pt>
                <c:pt idx="13">
                  <c:v>2737207</c:v>
                </c:pt>
                <c:pt idx="14">
                  <c:v>2881775</c:v>
                </c:pt>
                <c:pt idx="15">
                  <c:v>3119071</c:v>
                </c:pt>
                <c:pt idx="16">
                  <c:v>3263422</c:v>
                </c:pt>
                <c:pt idx="17">
                  <c:v>3260095</c:v>
                </c:pt>
                <c:pt idx="18">
                  <c:v>3254298</c:v>
                </c:pt>
                <c:pt idx="19">
                  <c:v>3245697</c:v>
                </c:pt>
                <c:pt idx="20">
                  <c:v>3243428</c:v>
                </c:pt>
                <c:pt idx="21">
                  <c:v>3257519</c:v>
                </c:pt>
              </c:numCache>
            </c:numRef>
          </c:val>
          <c:extLst xmlns:c16r2="http://schemas.microsoft.com/office/drawing/2015/06/chart">
            <c:ext xmlns:c16="http://schemas.microsoft.com/office/drawing/2014/chart" uri="{C3380CC4-5D6E-409C-BE32-E72D297353CC}">
              <c16:uniqueId val="{00000011-0876-4D0A-9548-9FB7965FF3A0}"/>
            </c:ext>
          </c:extLst>
        </c:ser>
        <c:dLbls>
          <c:showLegendKey val="0"/>
          <c:showVal val="0"/>
          <c:showCatName val="0"/>
          <c:showSerName val="0"/>
          <c:showPercent val="0"/>
          <c:showBubbleSize val="0"/>
        </c:dLbls>
        <c:gapWidth val="80"/>
        <c:overlap val="100"/>
        <c:axId val="512301264"/>
        <c:axId val="512292560"/>
      </c:barChart>
      <c:catAx>
        <c:axId val="512301264"/>
        <c:scaling>
          <c:orientation val="minMax"/>
        </c:scaling>
        <c:delete val="0"/>
        <c:axPos val="b"/>
        <c:numFmt formatCode="@" sourceLinked="0"/>
        <c:majorTickMark val="out"/>
        <c:minorTickMark val="none"/>
        <c:tickLblPos val="nextTo"/>
        <c:spPr>
          <a:noFill/>
          <a:ln w="12700" cap="flat" cmpd="sng" algn="ctr">
            <a:solidFill>
              <a:schemeClr val="lt1">
                <a:lumMod val="95000"/>
                <a:alpha val="54000"/>
              </a:schemeClr>
            </a:solidFill>
            <a:round/>
          </a:ln>
          <a:effectLst/>
        </c:spPr>
        <c:txPr>
          <a:bodyPr rot="0" vert="horz"/>
          <a:lstStyle/>
          <a:p>
            <a:pPr>
              <a:defRPr sz="1000" b="0" i="0" u="none" strike="noStrike" baseline="0">
                <a:solidFill>
                  <a:schemeClr val="bg1"/>
                </a:solidFill>
                <a:latin typeface="Calibri"/>
                <a:ea typeface="Calibri"/>
                <a:cs typeface="Calibri"/>
              </a:defRPr>
            </a:pPr>
            <a:endParaRPr lang="es-EC"/>
          </a:p>
        </c:txPr>
        <c:crossAx val="512292560"/>
        <c:crosses val="autoZero"/>
        <c:auto val="1"/>
        <c:lblAlgn val="ctr"/>
        <c:lblOffset val="100"/>
        <c:noMultiLvlLbl val="0"/>
      </c:catAx>
      <c:valAx>
        <c:axId val="512292560"/>
        <c:scaling>
          <c:orientation val="minMax"/>
          <c:max val="3400000"/>
          <c:min val="0"/>
        </c:scaling>
        <c:delete val="0"/>
        <c:axPos val="l"/>
        <c:majorGridlines>
          <c:spPr>
            <a:ln w="9525" cap="flat" cmpd="sng" algn="ctr">
              <a:solidFill>
                <a:schemeClr val="lt1">
                  <a:lumMod val="95000"/>
                  <a:alpha val="10000"/>
                </a:schemeClr>
              </a:solidFill>
              <a:round/>
            </a:ln>
            <a:effectLst/>
          </c:spPr>
        </c:majorGridlines>
        <c:numFmt formatCode="#,##0" sourceLinked="1"/>
        <c:majorTickMark val="out"/>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12301264"/>
        <c:crosses val="autoZero"/>
        <c:crossBetween val="between"/>
        <c:majorUnit val="400000"/>
        <c:minorUnit val="200000"/>
      </c:valAx>
      <c:spPr>
        <a:noFill/>
        <a:ln w="25400">
          <a:noFill/>
        </a:ln>
      </c:spPr>
    </c:plotArea>
    <c:legend>
      <c:legendPos val="t"/>
      <c:layout/>
      <c:overlay val="0"/>
      <c:txPr>
        <a:bodyPr/>
        <a:lstStyle/>
        <a:p>
          <a:pPr>
            <a:defRPr sz="900">
              <a:solidFill>
                <a:schemeClr val="bg1"/>
              </a:solidFill>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w="190500" h="38100"/>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1" i="0" u="none" strike="noStrike" baseline="0">
                <a:solidFill>
                  <a:schemeClr val="bg1"/>
                </a:solidFill>
                <a:latin typeface="Calibri"/>
                <a:ea typeface="Calibri"/>
                <a:cs typeface="Calibri"/>
              </a:defRPr>
            </a:pPr>
            <a:r>
              <a:rPr lang="es-EC">
                <a:solidFill>
                  <a:schemeClr val="bg1"/>
                </a:solidFill>
              </a:rPr>
              <a:t>EVOLUCIÓN DE LÍNEAS ACTIVAS POR TECNOLOGÍA</a:t>
            </a:r>
          </a:p>
        </c:rich>
      </c:tx>
      <c:layout/>
      <c:overlay val="0"/>
      <c:spPr>
        <a:noFill/>
        <a:ln>
          <a:noFill/>
        </a:ln>
        <a:effectLst/>
      </c:spPr>
    </c:title>
    <c:autoTitleDeleted val="0"/>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'Líneas por Tecnología y Pres.'!$T$11</c:f>
              <c:strCache>
                <c:ptCount val="1"/>
                <c:pt idx="0">
                  <c:v>CDMA</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Pres.'!$T$12,'Líneas por Tecnología y Pres.'!$T$24,'Líneas por Tecnología y Pres.'!$T$36,'Líneas por Tecnología y Pres.'!$T$48,'Líneas por Tecnología y Pres.'!$T$60,'Líneas por Tecnología y Pres.'!$T$72,'Líneas por Tecnología y Pres.'!$T$84,'Líneas por Tecnología y Pres.'!$T$96,'Líneas por Tecnología y Pres.'!$T$108,'Líneas por Tecnología y Pres.'!$T$120,'Líneas por Tecnología y Pres.'!$T$132,'Líneas por Tecnología y Pres.'!$T$144,'Líneas por Tecnología y Pres.'!$T$156,'Líneas por Tecnología y Pres.'!$T$168,'Líneas por Tecnología y Pres.'!$T$180,'Líneas por Tecnología y Pres.'!$T$192,'Líneas por Tecnología y Pres.'!$T$204,'Líneas por Tecnología y Pres.'!$T$205,'Líneas por Tecnología y Pres.'!$T$206,'Líneas por Tecnología y Pres.'!$T$207,'Líneas por Tecnología y Pres.'!$T$208,'Líneas por Tecnología y Pres.'!$T$209)</c:f>
              <c:numCache>
                <c:formatCode>#,##0</c:formatCode>
                <c:ptCount val="22"/>
                <c:pt idx="0">
                  <c:v>688357</c:v>
                </c:pt>
                <c:pt idx="1">
                  <c:v>544313</c:v>
                </c:pt>
                <c:pt idx="2">
                  <c:v>389834</c:v>
                </c:pt>
                <c:pt idx="3">
                  <c:v>102115</c:v>
                </c:pt>
                <c:pt idx="4">
                  <c:v>75179</c:v>
                </c:pt>
                <c:pt idx="5">
                  <c:v>83748</c:v>
                </c:pt>
                <c:pt idx="6">
                  <c:v>3009</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numCache>
            </c:numRef>
          </c:val>
          <c:extLst xmlns:c16r2="http://schemas.microsoft.com/office/drawing/2015/06/chart">
            <c:ext xmlns:c16="http://schemas.microsoft.com/office/drawing/2014/chart" uri="{C3380CC4-5D6E-409C-BE32-E72D297353CC}">
              <c16:uniqueId val="{00000000-D3FC-41FD-9BF4-D6A61F6FCEEF}"/>
            </c:ext>
          </c:extLst>
        </c:ser>
        <c:ser>
          <c:idx val="1"/>
          <c:order val="1"/>
          <c:tx>
            <c:strRef>
              <c:f>'Líneas por Tecnología y Pres.'!$U$11</c:f>
              <c:strCache>
                <c:ptCount val="1"/>
                <c:pt idx="0">
                  <c:v>GSM</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Pres.'!$U$12,'Líneas por Tecnología y Pres.'!$U$24,'Líneas por Tecnología y Pres.'!$U$36,'Líneas por Tecnología y Pres.'!$U$48,'Líneas por Tecnología y Pres.'!$U$60,'Líneas por Tecnología y Pres.'!$U$72,'Líneas por Tecnología y Pres.'!$U$84,'Líneas por Tecnología y Pres.'!$U$96,'Líneas por Tecnología y Pres.'!$U$108,'Líneas por Tecnología y Pres.'!$U$120,'Líneas por Tecnología y Pres.'!$U$132,'Líneas por Tecnología y Pres.'!$U$144,'Líneas por Tecnología y Pres.'!$U$156,'Líneas por Tecnología y Pres.'!$U$168,'Líneas por Tecnología y Pres.'!$U$180,'Líneas por Tecnología y Pres.'!$U$192,'Líneas por Tecnología y Pres.'!$U$204,'Líneas por Tecnología y Pres.'!$U$205,'Líneas por Tecnología y Pres.'!$U$206,'Líneas por Tecnología y Pres.'!$U$207,'Líneas por Tecnología y Pres.'!$U$208,'Líneas por Tecnología y Pres.'!$U$209)</c:f>
              <c:numCache>
                <c:formatCode>#,##0</c:formatCode>
                <c:ptCount val="22"/>
                <c:pt idx="0">
                  <c:v>10346902</c:v>
                </c:pt>
                <c:pt idx="1">
                  <c:v>12151710</c:v>
                </c:pt>
                <c:pt idx="2">
                  <c:v>13657394</c:v>
                </c:pt>
                <c:pt idx="3">
                  <c:v>14379423</c:v>
                </c:pt>
                <c:pt idx="4">
                  <c:v>15310006</c:v>
                </c:pt>
                <c:pt idx="5">
                  <c:v>15215287</c:v>
                </c:pt>
                <c:pt idx="6">
                  <c:v>14418144</c:v>
                </c:pt>
                <c:pt idx="7">
                  <c:v>9252920</c:v>
                </c:pt>
                <c:pt idx="8">
                  <c:v>6621574</c:v>
                </c:pt>
                <c:pt idx="9">
                  <c:v>2903370.6344552212</c:v>
                </c:pt>
                <c:pt idx="10">
                  <c:v>1909938.8910835921</c:v>
                </c:pt>
                <c:pt idx="11">
                  <c:v>2068130.5049464263</c:v>
                </c:pt>
                <c:pt idx="12">
                  <c:v>1595680.6210543658</c:v>
                </c:pt>
                <c:pt idx="13">
                  <c:v>1804531</c:v>
                </c:pt>
                <c:pt idx="14">
                  <c:v>1749209.5360672809</c:v>
                </c:pt>
                <c:pt idx="15">
                  <c:v>1668858.5513092671</c:v>
                </c:pt>
                <c:pt idx="16">
                  <c:v>1410633.3474002117</c:v>
                </c:pt>
                <c:pt idx="17">
                  <c:v>1417245.3322802528</c:v>
                </c:pt>
                <c:pt idx="18">
                  <c:v>1403922.6889488311</c:v>
                </c:pt>
                <c:pt idx="19">
                  <c:v>1433012</c:v>
                </c:pt>
                <c:pt idx="20">
                  <c:v>1408683.2255595902</c:v>
                </c:pt>
                <c:pt idx="21">
                  <c:v>1406849.6300181961</c:v>
                </c:pt>
              </c:numCache>
            </c:numRef>
          </c:val>
          <c:extLst xmlns:c16r2="http://schemas.microsoft.com/office/drawing/2015/06/chart">
            <c:ext xmlns:c16="http://schemas.microsoft.com/office/drawing/2014/chart" uri="{C3380CC4-5D6E-409C-BE32-E72D297353CC}">
              <c16:uniqueId val="{00000001-D3FC-41FD-9BF4-D6A61F6FCEEF}"/>
            </c:ext>
          </c:extLst>
        </c:ser>
        <c:ser>
          <c:idx val="2"/>
          <c:order val="2"/>
          <c:tx>
            <c:strRef>
              <c:f>'Líneas por Tecnología y Pres.'!$V$11</c:f>
              <c:strCache>
                <c:ptCount val="1"/>
                <c:pt idx="0">
                  <c:v>UMTS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Pres.'!$V$12,'Líneas por Tecnología y Pres.'!$V$24,'Líneas por Tecnología y Pres.'!$V$36,'Líneas por Tecnología y Pres.'!$V$48,'Líneas por Tecnología y Pres.'!$V$60,'Líneas por Tecnología y Pres.'!$V$72,'Líneas por Tecnología y Pres.'!$V$84,'Líneas por Tecnología y Pres.'!$V$96,'Líneas por Tecnología y Pres.'!$V$108,'Líneas por Tecnología y Pres.'!$V$120,'Líneas por Tecnología y Pres.'!$V$132,'Líneas por Tecnología y Pres.'!$V$144,'Líneas por Tecnología y Pres.'!$V$156,'Líneas por Tecnología y Pres.'!$V$168,'Líneas por Tecnología y Pres.'!$V$180,'Líneas por Tecnología y Pres.'!$V$192,'Líneas por Tecnología y Pres.'!$V$204,'Líneas por Tecnología y Pres.'!$V$205,'Líneas por Tecnología y Pres.'!$V$206,'Líneas por Tecnología y Pres.'!$V$207,'Líneas por Tecnología y Pres.'!$V$208,'Líneas por Tecnología y Pres.'!$V$209)</c:f>
              <c:numCache>
                <c:formatCode>#,##0</c:formatCode>
                <c:ptCount val="22"/>
                <c:pt idx="0">
                  <c:v>656989</c:v>
                </c:pt>
                <c:pt idx="1">
                  <c:v>758577</c:v>
                </c:pt>
                <c:pt idx="2">
                  <c:v>1071603</c:v>
                </c:pt>
                <c:pt idx="3">
                  <c:v>1393020</c:v>
                </c:pt>
                <c:pt idx="4">
                  <c:v>1658596</c:v>
                </c:pt>
                <c:pt idx="5">
                  <c:v>2043321</c:v>
                </c:pt>
                <c:pt idx="6">
                  <c:v>2006405</c:v>
                </c:pt>
                <c:pt idx="7">
                  <c:v>3019889</c:v>
                </c:pt>
                <c:pt idx="8">
                  <c:v>5027714</c:v>
                </c:pt>
                <c:pt idx="9">
                  <c:v>4688270.0659754639</c:v>
                </c:pt>
                <c:pt idx="10">
                  <c:v>4302462.4152026623</c:v>
                </c:pt>
                <c:pt idx="11">
                  <c:v>3468519.7049002838</c:v>
                </c:pt>
                <c:pt idx="12">
                  <c:v>3315009.0989486258</c:v>
                </c:pt>
                <c:pt idx="13">
                  <c:v>3688873</c:v>
                </c:pt>
                <c:pt idx="14">
                  <c:v>3590258.2833697842</c:v>
                </c:pt>
                <c:pt idx="15">
                  <c:v>3437383.8728804835</c:v>
                </c:pt>
                <c:pt idx="16">
                  <c:v>5077045.8524846677</c:v>
                </c:pt>
                <c:pt idx="17">
                  <c:v>5078410.6789655052</c:v>
                </c:pt>
                <c:pt idx="18">
                  <c:v>5077355.2278849054</c:v>
                </c:pt>
                <c:pt idx="19">
                  <c:v>5111775</c:v>
                </c:pt>
                <c:pt idx="20">
                  <c:v>5137370.2426634673</c:v>
                </c:pt>
                <c:pt idx="21">
                  <c:v>5120733.9559314279</c:v>
                </c:pt>
              </c:numCache>
            </c:numRef>
          </c:val>
          <c:extLst xmlns:c16r2="http://schemas.microsoft.com/office/drawing/2015/06/chart">
            <c:ext xmlns:c16="http://schemas.microsoft.com/office/drawing/2014/chart" uri="{C3380CC4-5D6E-409C-BE32-E72D297353CC}">
              <c16:uniqueId val="{00000002-D3FC-41FD-9BF4-D6A61F6FCEEF}"/>
            </c:ext>
          </c:extLst>
        </c:ser>
        <c:ser>
          <c:idx val="3"/>
          <c:order val="3"/>
          <c:tx>
            <c:strRef>
              <c:f>'Líneas por Tecnología y Pres.'!$W$11</c:f>
              <c:strCache>
                <c:ptCount val="1"/>
                <c:pt idx="0">
                  <c:v>HSPA +</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Pres.'!$W$12,'Líneas por Tecnología y Pres.'!$W$24,'Líneas por Tecnología y Pres.'!$W$36,'Líneas por Tecnología y Pres.'!$W$48,'Líneas por Tecnología y Pres.'!$W$60,'Líneas por Tecnología y Pres.'!$W$72,'Líneas por Tecnología y Pres.'!$W$84,'Líneas por Tecnología y Pres.'!$W$96,'Líneas por Tecnología y Pres.'!$W$108,'Líneas por Tecnología y Pres.'!$W$120,'Líneas por Tecnología y Pres.'!$W$132,'Líneas por Tecnología y Pres.'!$W$144,'Líneas por Tecnología y Pres.'!$W$156,'Líneas por Tecnología y Pres.'!$W$168,'Líneas por Tecnología y Pres.'!$W$180,'Líneas por Tecnología y Pres.'!$W$192,'Líneas por Tecnología y Pres.'!$W$204,'Líneas por Tecnología y Pres.'!$W$205,'Líneas por Tecnología y Pres.'!$W$206,'Líneas por Tecnología y Pres.'!$W$207,'Líneas por Tecnología y Pres.'!$W$208,'Líneas por Tecnología y Pres.'!$W$209)</c:f>
              <c:numCache>
                <c:formatCode>#,##0</c:formatCode>
                <c:ptCount val="22"/>
                <c:pt idx="0">
                  <c:v>0</c:v>
                </c:pt>
                <c:pt idx="1">
                  <c:v>0</c:v>
                </c:pt>
                <c:pt idx="2">
                  <c:v>0</c:v>
                </c:pt>
                <c:pt idx="3">
                  <c:v>0</c:v>
                </c:pt>
                <c:pt idx="4">
                  <c:v>43082</c:v>
                </c:pt>
                <c:pt idx="5">
                  <c:v>199398</c:v>
                </c:pt>
                <c:pt idx="6">
                  <c:v>1148823</c:v>
                </c:pt>
                <c:pt idx="7">
                  <c:v>636488</c:v>
                </c:pt>
                <c:pt idx="8">
                  <c:v>748032</c:v>
                </c:pt>
                <c:pt idx="9">
                  <c:v>2852941.1985817719</c:v>
                </c:pt>
                <c:pt idx="10">
                  <c:v>2301651</c:v>
                </c:pt>
                <c:pt idx="11">
                  <c:v>1995507</c:v>
                </c:pt>
                <c:pt idx="12">
                  <c:v>1591073</c:v>
                </c:pt>
                <c:pt idx="13">
                  <c:v>1717066</c:v>
                </c:pt>
                <c:pt idx="14">
                  <c:v>1786029</c:v>
                </c:pt>
                <c:pt idx="15">
                  <c:v>1762453</c:v>
                </c:pt>
                <c:pt idx="16">
                  <c:v>35706</c:v>
                </c:pt>
                <c:pt idx="17">
                  <c:v>35621</c:v>
                </c:pt>
                <c:pt idx="18">
                  <c:v>35545</c:v>
                </c:pt>
                <c:pt idx="19">
                  <c:v>35505</c:v>
                </c:pt>
                <c:pt idx="20">
                  <c:v>35459</c:v>
                </c:pt>
                <c:pt idx="21">
                  <c:v>35438</c:v>
                </c:pt>
              </c:numCache>
            </c:numRef>
          </c:val>
          <c:extLst xmlns:c16r2="http://schemas.microsoft.com/office/drawing/2015/06/chart">
            <c:ext xmlns:c16="http://schemas.microsoft.com/office/drawing/2014/chart" uri="{C3380CC4-5D6E-409C-BE32-E72D297353CC}">
              <c16:uniqueId val="{00000003-D3FC-41FD-9BF4-D6A61F6FCEEF}"/>
            </c:ext>
          </c:extLst>
        </c:ser>
        <c:ser>
          <c:idx val="4"/>
          <c:order val="4"/>
          <c:tx>
            <c:strRef>
              <c:f>'Líneas por Tecnología y Pres.'!$X$11</c:f>
              <c:strCache>
                <c:ptCount val="1"/>
                <c:pt idx="0">
                  <c:v>LTE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invertIfNegative val="0"/>
          <c:cat>
            <c:strRef>
              <c:f>('Líneas por Tecnología y Pres.'!$A$12,'Líneas por Tecnología y Pres.'!$A$24,'Líneas por Tecnología y Pres.'!$A$36,'Líneas por Tecnología y Pres.'!$A$48,'Líneas por Tecnología y Pres.'!$A$60,'Líneas por Tecnología y Pres.'!$A$72,'Líneas por Tecnología y Pres.'!$A$84,'Líneas por Tecnología y Pres.'!$A$96,'Líneas por Tecnología y Pres.'!$A$108,'Líneas por Tecnología y Pres.'!$A$120,'Líneas por Tecnología y Pres.'!$A$132,'Líneas por Tecnología y Pres.'!$A$144,'Líneas por Tecnología y Pres.'!$A$156,'Líneas por Tecnología y Pres.'!$A$168,'Líneas por Tecnología y Pres.'!$A$180,'Líneas por Tecnología y Pres.'!$A$192,'Líneas por Tecnología y Pres.'!$A$204,'Líneas por Tecnología y Pres.'!$A$205,'Líneas por Tecnología y Pres.'!$A$206,'Líneas por Tecnología y Pres.'!$A$207,'Líneas por Tecnología y Pres.'!$A$208,'Líneas por Tecnología y Pres.'!$A$209)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Abr2025</c:v>
                </c:pt>
                <c:pt idx="21">
                  <c:v>May2025</c:v>
                </c:pt>
              </c:strCache>
            </c:strRef>
          </c:cat>
          <c:val>
            <c:numRef>
              <c:f>('Líneas por Tecnología y Pres.'!$X$12,'Líneas por Tecnología y Pres.'!$X$24,'Líneas por Tecnología y Pres.'!$X$36,'Líneas por Tecnología y Pres.'!$X$48,'Líneas por Tecnología y Pres.'!$X$60,'Líneas por Tecnología y Pres.'!$X$72,'Líneas por Tecnología y Pres.'!$X$84,'Líneas por Tecnología y Pres.'!$X$96,'Líneas por Tecnología y Pres.'!$X$108,'Líneas por Tecnología y Pres.'!$X$120,'Líneas por Tecnología y Pres.'!$X$132,'Líneas por Tecnología y Pres.'!$X$144,'Líneas por Tecnología y Pres.'!$X$156,'Líneas por Tecnología y Pres.'!$X$168,'Líneas por Tecnología y Pres.'!$X$180,'Líneas por Tecnología y Pres.'!$X$192,'Líneas por Tecnología y Pres.'!$X$204,'Líneas por Tecnología y Pres.'!$X$205,'Líneas por Tecnología y Pres.'!$X$206,'Líneas por Tecnología y Pres.'!$X$207,'Líneas por Tecnología y Pres.'!$X$208,'Líneas por Tecnología y Pres.'!$X$209)</c:f>
              <c:numCache>
                <c:formatCode>#,##0</c:formatCode>
                <c:ptCount val="22"/>
                <c:pt idx="0">
                  <c:v>0</c:v>
                </c:pt>
                <c:pt idx="1">
                  <c:v>0</c:v>
                </c:pt>
                <c:pt idx="2">
                  <c:v>0</c:v>
                </c:pt>
                <c:pt idx="3">
                  <c:v>0</c:v>
                </c:pt>
                <c:pt idx="4">
                  <c:v>0</c:v>
                </c:pt>
                <c:pt idx="5">
                  <c:v>0</c:v>
                </c:pt>
                <c:pt idx="6">
                  <c:v>28176</c:v>
                </c:pt>
                <c:pt idx="7">
                  <c:v>949723</c:v>
                </c:pt>
                <c:pt idx="8">
                  <c:v>2450814</c:v>
                </c:pt>
                <c:pt idx="9">
                  <c:v>4206822.1009875434</c:v>
                </c:pt>
                <c:pt idx="10">
                  <c:v>7258785.693713746</c:v>
                </c:pt>
                <c:pt idx="11">
                  <c:v>8320942.7901532901</c:v>
                </c:pt>
                <c:pt idx="12">
                  <c:v>8983603.2799970079</c:v>
                </c:pt>
                <c:pt idx="13">
                  <c:v>9579130</c:v>
                </c:pt>
                <c:pt idx="14">
                  <c:v>10365254.180562934</c:v>
                </c:pt>
                <c:pt idx="15">
                  <c:v>11296897.57581025</c:v>
                </c:pt>
                <c:pt idx="16">
                  <c:v>11901945.80011512</c:v>
                </c:pt>
                <c:pt idx="17">
                  <c:v>11925498.988754243</c:v>
                </c:pt>
                <c:pt idx="18">
                  <c:v>11922585.083166264</c:v>
                </c:pt>
                <c:pt idx="19">
                  <c:v>11934766.567375682</c:v>
                </c:pt>
                <c:pt idx="20">
                  <c:v>11979504.531776942</c:v>
                </c:pt>
                <c:pt idx="21">
                  <c:v>12071927.414050378</c:v>
                </c:pt>
              </c:numCache>
            </c:numRef>
          </c:val>
          <c:extLst xmlns:c16r2="http://schemas.microsoft.com/office/drawing/2015/06/chart">
            <c:ext xmlns:c16="http://schemas.microsoft.com/office/drawing/2014/chart" uri="{C3380CC4-5D6E-409C-BE32-E72D297353CC}">
              <c16:uniqueId val="{00000004-D3FC-41FD-9BF4-D6A61F6FCEEF}"/>
            </c:ext>
          </c:extLst>
        </c:ser>
        <c:dLbls>
          <c:showLegendKey val="0"/>
          <c:showVal val="0"/>
          <c:showCatName val="0"/>
          <c:showSerName val="0"/>
          <c:showPercent val="0"/>
          <c:showBubbleSize val="0"/>
        </c:dLbls>
        <c:gapWidth val="150"/>
        <c:shape val="box"/>
        <c:axId val="512299088"/>
        <c:axId val="512299632"/>
        <c:axId val="0"/>
      </c:bar3DChart>
      <c:catAx>
        <c:axId val="512299088"/>
        <c:scaling>
          <c:orientation val="minMax"/>
        </c:scaling>
        <c:delete val="0"/>
        <c:axPos val="b"/>
        <c:numFmt formatCode="General"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12299632"/>
        <c:crosses val="autoZero"/>
        <c:auto val="1"/>
        <c:lblAlgn val="ctr"/>
        <c:lblOffset val="100"/>
        <c:noMultiLvlLbl val="0"/>
      </c:catAx>
      <c:valAx>
        <c:axId val="512299632"/>
        <c:scaling>
          <c:orientation val="minMax"/>
        </c:scaling>
        <c:delete val="0"/>
        <c:axPos val="l"/>
        <c:majorGridlines>
          <c:spPr>
            <a:ln w="9525" cap="flat" cmpd="sng" algn="ctr">
              <a:solidFill>
                <a:schemeClr val="dk1">
                  <a:lumMod val="50000"/>
                  <a:lumOff val="50000"/>
                </a:schemeClr>
              </a:solidFill>
              <a:round/>
            </a:ln>
            <a:effectLst/>
          </c:spPr>
        </c:majorGridlines>
        <c:numFmt formatCode="#,##0" sourceLinked="1"/>
        <c:majorTickMark val="none"/>
        <c:minorTickMark val="none"/>
        <c:tickLblPos val="nextTo"/>
        <c:spPr>
          <a:noFill/>
          <a:ln>
            <a:noFill/>
          </a:ln>
          <a:effectLst/>
        </c:spPr>
        <c:txPr>
          <a:bodyPr rot="0" vert="horz"/>
          <a:lstStyle/>
          <a:p>
            <a:pPr>
              <a:defRPr sz="900" b="0" i="0" u="none" strike="noStrike" baseline="0">
                <a:solidFill>
                  <a:schemeClr val="bg1"/>
                </a:solidFill>
                <a:latin typeface="Calibri"/>
                <a:ea typeface="Calibri"/>
                <a:cs typeface="Calibri"/>
              </a:defRPr>
            </a:pPr>
            <a:endParaRPr lang="es-EC"/>
          </a:p>
        </c:txPr>
        <c:crossAx val="512299088"/>
        <c:crosses val="autoZero"/>
        <c:crossBetween val="between"/>
      </c:valAx>
      <c:spPr>
        <a:noFill/>
        <a:ln w="25400">
          <a:noFill/>
        </a:ln>
      </c:spPr>
    </c:plotArea>
    <c:legend>
      <c:legendPos val="t"/>
      <c:layout/>
      <c:overlay val="0"/>
      <c:spPr>
        <a:noFill/>
        <a:ln>
          <a:noFill/>
        </a:ln>
        <a:effectLst/>
      </c:spPr>
      <c:txPr>
        <a:bodyPr/>
        <a:lstStyle/>
        <a:p>
          <a:pPr>
            <a:defRPr sz="825" b="0" i="0" u="none" strike="noStrike" baseline="0">
              <a:solidFill>
                <a:schemeClr val="bg1"/>
              </a:solidFill>
              <a:latin typeface="Calibri"/>
              <a:ea typeface="Calibri"/>
              <a:cs typeface="Calibri"/>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prst="angle"/>
    </a:sp3d>
  </c:spPr>
  <c:txPr>
    <a:bodyPr/>
    <a:lstStyle/>
    <a:p>
      <a:pPr>
        <a:defRPr sz="1000" b="0" i="0" u="none" strike="noStrike" baseline="0">
          <a:solidFill>
            <a:srgbClr val="000000"/>
          </a:solidFill>
          <a:latin typeface="Calibri"/>
          <a:ea typeface="Calibri"/>
          <a:cs typeface="Calibri"/>
        </a:defRPr>
      </a:pPr>
      <a:endParaRPr lang="es-EC"/>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742950</xdr:colOff>
      <xdr:row>0</xdr:row>
      <xdr:rowOff>197982</xdr:rowOff>
    </xdr:from>
    <xdr:to>
      <xdr:col>10</xdr:col>
      <xdr:colOff>581025</xdr:colOff>
      <xdr:row>3</xdr:row>
      <xdr:rowOff>87130</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410325" y="197982"/>
          <a:ext cx="2124075" cy="63209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21</xdr:col>
      <xdr:colOff>295275</xdr:colOff>
      <xdr:row>1</xdr:row>
      <xdr:rowOff>19050</xdr:rowOff>
    </xdr:from>
    <xdr:to>
      <xdr:col>24</xdr:col>
      <xdr:colOff>561975</xdr:colOff>
      <xdr:row>3</xdr:row>
      <xdr:rowOff>155848</xdr:rowOff>
    </xdr:to>
    <xdr:pic>
      <xdr:nvPicPr>
        <xdr:cNvPr id="4" name="Imagen 3"/>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392150" y="266700"/>
          <a:ext cx="2124075" cy="63209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10</xdr:row>
      <xdr:rowOff>104775</xdr:rowOff>
    </xdr:from>
    <xdr:to>
      <xdr:col>14</xdr:col>
      <xdr:colOff>744682</xdr:colOff>
      <xdr:row>29</xdr:row>
      <xdr:rowOff>19050</xdr:rowOff>
    </xdr:to>
    <xdr:graphicFrame macro="">
      <xdr:nvGraphicFramePr>
        <xdr:cNvPr id="3074" name="Gráfico 3">
          <a:extLst>
            <a:ext uri="{FF2B5EF4-FFF2-40B4-BE49-F238E27FC236}">
              <a16:creationId xmlns="" xmlns:a16="http://schemas.microsoft.com/office/drawing/2014/main" id="{00000000-0008-0000-0200-000002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0</xdr:colOff>
      <xdr:row>29</xdr:row>
      <xdr:rowOff>104775</xdr:rowOff>
    </xdr:from>
    <xdr:to>
      <xdr:col>14</xdr:col>
      <xdr:colOff>718705</xdr:colOff>
      <xdr:row>48</xdr:row>
      <xdr:rowOff>0</xdr:rowOff>
    </xdr:to>
    <xdr:graphicFrame macro="">
      <xdr:nvGraphicFramePr>
        <xdr:cNvPr id="3075" name="Gráfico 4">
          <a:extLst>
            <a:ext uri="{FF2B5EF4-FFF2-40B4-BE49-F238E27FC236}">
              <a16:creationId xmlns="" xmlns:a16="http://schemas.microsoft.com/office/drawing/2014/main" id="{00000000-0008-0000-0200-000003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0</xdr:colOff>
      <xdr:row>48</xdr:row>
      <xdr:rowOff>95250</xdr:rowOff>
    </xdr:from>
    <xdr:to>
      <xdr:col>14</xdr:col>
      <xdr:colOff>676275</xdr:colOff>
      <xdr:row>67</xdr:row>
      <xdr:rowOff>180976</xdr:rowOff>
    </xdr:to>
    <xdr:graphicFrame macro="">
      <xdr:nvGraphicFramePr>
        <xdr:cNvPr id="3076" name="Gráfico 8">
          <a:extLst>
            <a:ext uri="{FF2B5EF4-FFF2-40B4-BE49-F238E27FC236}">
              <a16:creationId xmlns="" xmlns:a16="http://schemas.microsoft.com/office/drawing/2014/main" id="{00000000-0008-0000-0200-0000040C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12</xdr:col>
      <xdr:colOff>43296</xdr:colOff>
      <xdr:row>1</xdr:row>
      <xdr:rowOff>51954</xdr:rowOff>
    </xdr:from>
    <xdr:to>
      <xdr:col>14</xdr:col>
      <xdr:colOff>643371</xdr:colOff>
      <xdr:row>3</xdr:row>
      <xdr:rowOff>181825</xdr:rowOff>
    </xdr:to>
    <xdr:pic>
      <xdr:nvPicPr>
        <xdr:cNvPr id="7" name="Imagen 6"/>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9187296" y="303068"/>
          <a:ext cx="2124075" cy="63209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9525</xdr:colOff>
      <xdr:row>9</xdr:row>
      <xdr:rowOff>9525</xdr:rowOff>
    </xdr:from>
    <xdr:to>
      <xdr:col>14</xdr:col>
      <xdr:colOff>752474</xdr:colOff>
      <xdr:row>34</xdr:row>
      <xdr:rowOff>0</xdr:rowOff>
    </xdr:to>
    <xdr:graphicFrame macro="">
      <xdr:nvGraphicFramePr>
        <xdr:cNvPr id="4098" name="Gráfico 3">
          <a:extLst>
            <a:ext uri="{FF2B5EF4-FFF2-40B4-BE49-F238E27FC236}">
              <a16:creationId xmlns="" xmlns:a16="http://schemas.microsoft.com/office/drawing/2014/main" id="{00000000-0008-0000-0300-0000021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11</xdr:col>
      <xdr:colOff>593725</xdr:colOff>
      <xdr:row>1</xdr:row>
      <xdr:rowOff>28575</xdr:rowOff>
    </xdr:from>
    <xdr:to>
      <xdr:col>14</xdr:col>
      <xdr:colOff>431800</xdr:colOff>
      <xdr:row>3</xdr:row>
      <xdr:rowOff>165373</xdr:rowOff>
    </xdr:to>
    <xdr:pic>
      <xdr:nvPicPr>
        <xdr:cNvPr id="5" name="Imagen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975725" y="282575"/>
          <a:ext cx="2162175" cy="644798"/>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2"/>
  <sheetViews>
    <sheetView showGridLines="0" tabSelected="1" zoomScaleNormal="100" zoomScaleSheetLayoutView="100" workbookViewId="0"/>
  </sheetViews>
  <sheetFormatPr baseColWidth="10" defaultColWidth="0" defaultRowHeight="15" zeroHeight="1" x14ac:dyDescent="0.25"/>
  <cols>
    <col min="1" max="3" width="11.42578125" customWidth="1"/>
    <col min="4" max="4" width="16.42578125" customWidth="1"/>
    <col min="5" max="12" width="11.42578125" customWidth="1"/>
    <col min="13" max="16384" width="11.42578125" hidden="1"/>
  </cols>
  <sheetData>
    <row r="1" spans="1:12" ht="20.100000000000001" customHeight="1" x14ac:dyDescent="0.25">
      <c r="A1" s="70"/>
      <c r="B1" s="71"/>
      <c r="C1" s="71"/>
      <c r="D1" s="71"/>
      <c r="E1" s="71"/>
      <c r="F1" s="71"/>
      <c r="G1" s="71"/>
      <c r="H1" s="71"/>
      <c r="I1" s="71"/>
      <c r="J1" s="71"/>
      <c r="K1" s="72"/>
    </row>
    <row r="2" spans="1:12" ht="20.100000000000001" customHeight="1" x14ac:dyDescent="0.25">
      <c r="A2" s="73"/>
      <c r="B2" s="66" t="s">
        <v>92</v>
      </c>
      <c r="C2" s="67"/>
      <c r="D2" s="67"/>
      <c r="E2" s="67"/>
      <c r="F2" s="67"/>
      <c r="G2" s="67"/>
      <c r="H2" s="67"/>
      <c r="I2" s="67"/>
      <c r="J2" s="67"/>
      <c r="K2" s="74"/>
    </row>
    <row r="3" spans="1:12" ht="20.100000000000001" customHeight="1" x14ac:dyDescent="0.25">
      <c r="A3" s="73"/>
      <c r="B3" s="221"/>
      <c r="C3" s="221"/>
      <c r="D3" s="221"/>
      <c r="E3" s="221"/>
      <c r="F3" s="221"/>
      <c r="G3" s="67"/>
      <c r="H3" s="67"/>
      <c r="I3" s="67"/>
      <c r="J3" s="67"/>
      <c r="K3" s="74"/>
    </row>
    <row r="4" spans="1:12" ht="20.100000000000001" customHeight="1" x14ac:dyDescent="0.25">
      <c r="A4" s="73"/>
      <c r="B4" s="175" t="s">
        <v>110</v>
      </c>
      <c r="C4" s="68"/>
      <c r="D4" s="68"/>
      <c r="E4" s="68"/>
      <c r="F4" s="67"/>
      <c r="G4" s="67"/>
      <c r="H4" s="67"/>
      <c r="I4" s="67"/>
      <c r="J4" s="67"/>
      <c r="K4" s="74"/>
    </row>
    <row r="5" spans="1:12" ht="20.100000000000001" customHeight="1" thickBot="1" x14ac:dyDescent="0.3">
      <c r="A5" s="73"/>
      <c r="B5" s="175" t="s">
        <v>111</v>
      </c>
      <c r="C5" s="67"/>
      <c r="D5" s="67"/>
      <c r="E5" s="67"/>
      <c r="F5" s="67"/>
      <c r="G5" s="67"/>
      <c r="H5" s="67"/>
      <c r="I5" s="67"/>
      <c r="J5" s="67"/>
      <c r="K5" s="74"/>
    </row>
    <row r="6" spans="1:12" ht="20.100000000000001" customHeight="1" x14ac:dyDescent="0.25">
      <c r="A6" s="77"/>
      <c r="B6" s="78" t="s">
        <v>93</v>
      </c>
      <c r="C6" s="79"/>
      <c r="D6" s="79"/>
      <c r="E6" s="79"/>
      <c r="F6" s="79"/>
      <c r="G6" s="79"/>
      <c r="H6" s="79"/>
      <c r="I6" s="79"/>
      <c r="J6" s="79"/>
      <c r="K6" s="80"/>
    </row>
    <row r="7" spans="1:12" ht="20.100000000000001" customHeight="1" x14ac:dyDescent="0.25">
      <c r="A7" s="75"/>
      <c r="B7" s="155" t="s">
        <v>268</v>
      </c>
      <c r="C7" s="155"/>
      <c r="D7" s="155"/>
      <c r="E7" s="155"/>
      <c r="F7" s="155"/>
      <c r="G7" s="155"/>
      <c r="H7" s="69"/>
      <c r="I7" s="69"/>
      <c r="J7" s="69"/>
      <c r="K7" s="76"/>
    </row>
    <row r="8" spans="1:12" ht="20.100000000000001" customHeight="1" thickBot="1" x14ac:dyDescent="0.3">
      <c r="A8" s="81"/>
      <c r="B8" s="156" t="s">
        <v>269</v>
      </c>
      <c r="C8" s="156"/>
      <c r="D8" s="156"/>
      <c r="E8" s="156"/>
      <c r="F8" s="156"/>
      <c r="G8" s="156"/>
      <c r="H8" s="82"/>
      <c r="I8" s="82"/>
      <c r="J8" s="82"/>
      <c r="K8" s="83"/>
    </row>
    <row r="9" spans="1:12" ht="20.100000000000001" customHeight="1" thickBot="1" x14ac:dyDescent="0.3">
      <c r="A9" s="84"/>
      <c r="B9" s="85"/>
      <c r="C9" s="85"/>
      <c r="D9" s="85"/>
      <c r="E9" s="85"/>
      <c r="F9" s="85"/>
      <c r="G9" s="85"/>
      <c r="H9" s="85"/>
      <c r="I9" s="85"/>
      <c r="J9" s="85"/>
      <c r="K9" s="86"/>
    </row>
    <row r="10" spans="1:12" ht="20.100000000000001" customHeight="1" x14ac:dyDescent="0.25">
      <c r="A10" s="88"/>
      <c r="B10" s="90" t="s">
        <v>94</v>
      </c>
      <c r="C10" s="89"/>
      <c r="D10" s="89"/>
      <c r="E10" s="89"/>
      <c r="F10" s="223" t="s">
        <v>95</v>
      </c>
      <c r="G10" s="223"/>
      <c r="H10" s="223"/>
      <c r="I10" s="223"/>
      <c r="J10" s="223"/>
      <c r="K10" s="224"/>
      <c r="L10" s="87"/>
    </row>
    <row r="11" spans="1:12" s="87" customFormat="1" ht="15.75" customHeight="1" x14ac:dyDescent="0.25">
      <c r="A11" s="168"/>
      <c r="B11" s="166"/>
      <c r="C11" s="165"/>
      <c r="D11" s="165"/>
      <c r="E11" s="165"/>
      <c r="F11" s="167"/>
      <c r="G11" s="167"/>
      <c r="H11" s="167"/>
      <c r="I11" s="167"/>
      <c r="J11" s="167"/>
      <c r="K11" s="174"/>
    </row>
    <row r="12" spans="1:12" ht="20.100000000000001" customHeight="1" x14ac:dyDescent="0.25">
      <c r="A12" s="168"/>
      <c r="B12" s="222" t="s">
        <v>104</v>
      </c>
      <c r="C12" s="222"/>
      <c r="D12" s="222"/>
      <c r="E12" s="165"/>
      <c r="F12" s="219" t="s">
        <v>102</v>
      </c>
      <c r="G12" s="219"/>
      <c r="H12" s="219"/>
      <c r="I12" s="219"/>
      <c r="J12" s="219"/>
      <c r="K12" s="220"/>
    </row>
    <row r="13" spans="1:12" ht="20.100000000000001" customHeight="1" x14ac:dyDescent="0.25">
      <c r="A13" s="168"/>
      <c r="B13" s="169"/>
      <c r="C13" s="169"/>
      <c r="D13" s="169"/>
      <c r="E13" s="165"/>
      <c r="F13" s="165"/>
      <c r="G13" s="165"/>
      <c r="H13" s="165"/>
      <c r="I13" s="165"/>
      <c r="J13" s="165"/>
      <c r="K13" s="170"/>
    </row>
    <row r="14" spans="1:12" x14ac:dyDescent="0.25">
      <c r="A14" s="168"/>
      <c r="B14" s="222" t="s">
        <v>103</v>
      </c>
      <c r="C14" s="222"/>
      <c r="D14" s="222"/>
      <c r="E14" s="165"/>
      <c r="F14" s="219" t="s">
        <v>108</v>
      </c>
      <c r="G14" s="219"/>
      <c r="H14" s="219"/>
      <c r="I14" s="219"/>
      <c r="J14" s="219"/>
      <c r="K14" s="220"/>
    </row>
    <row r="15" spans="1:12" ht="20.100000000000001" customHeight="1" x14ac:dyDescent="0.25">
      <c r="A15" s="168"/>
      <c r="B15" s="169"/>
      <c r="C15" s="169"/>
      <c r="D15" s="169"/>
      <c r="E15" s="165"/>
      <c r="F15" s="165"/>
      <c r="G15" s="165"/>
      <c r="H15" s="165"/>
      <c r="I15" s="165"/>
      <c r="J15" s="165"/>
      <c r="K15" s="170"/>
    </row>
    <row r="16" spans="1:12" x14ac:dyDescent="0.25">
      <c r="A16" s="168"/>
      <c r="B16" s="222" t="s">
        <v>101</v>
      </c>
      <c r="C16" s="222"/>
      <c r="D16" s="222"/>
      <c r="E16" s="165"/>
      <c r="F16" s="219" t="s">
        <v>109</v>
      </c>
      <c r="G16" s="219"/>
      <c r="H16" s="219"/>
      <c r="I16" s="219"/>
      <c r="J16" s="219"/>
      <c r="K16" s="220"/>
    </row>
    <row r="17" spans="1:11" ht="20.100000000000001" customHeight="1" thickBot="1" x14ac:dyDescent="0.3">
      <c r="A17" s="171"/>
      <c r="B17" s="172"/>
      <c r="C17" s="172"/>
      <c r="D17" s="172"/>
      <c r="E17" s="172"/>
      <c r="F17" s="172"/>
      <c r="G17" s="172"/>
      <c r="H17" s="172"/>
      <c r="I17" s="172"/>
      <c r="J17" s="172"/>
      <c r="K17" s="173"/>
    </row>
    <row r="18" spans="1:11" ht="20.100000000000001" customHeight="1" x14ac:dyDescent="0.25"/>
    <row r="19" spans="1:11" ht="20.100000000000001" hidden="1" customHeight="1" x14ac:dyDescent="0.25"/>
    <row r="20" spans="1:11" ht="20.100000000000001" hidden="1" customHeight="1" x14ac:dyDescent="0.25"/>
    <row r="21" spans="1:11" ht="20.100000000000001" hidden="1" customHeight="1" x14ac:dyDescent="0.25"/>
    <row r="22" spans="1:11" ht="20.100000000000001" hidden="1" customHeight="1" x14ac:dyDescent="0.25"/>
  </sheetData>
  <mergeCells count="8">
    <mergeCell ref="F16:K16"/>
    <mergeCell ref="B3:F3"/>
    <mergeCell ref="F12:K12"/>
    <mergeCell ref="F14:K14"/>
    <mergeCell ref="B12:D12"/>
    <mergeCell ref="B14:D14"/>
    <mergeCell ref="B16:D16"/>
    <mergeCell ref="F10:K10"/>
  </mergeCells>
  <hyperlinks>
    <hyperlink ref="B12" location="'Tecnologia y operador'!A1" display="1. Tecnología y operador"/>
    <hyperlink ref="B14" location="'POR OPERADORA'!A1" display="2. Por Operadora"/>
    <hyperlink ref="B16" location="EVOLUCION!A1" display="3. Evolución"/>
    <hyperlink ref="B12:D12" location="'Líneas por Tecnología y Pres.'!A1" display="1. Líneas por Tecnología y Operador"/>
    <hyperlink ref="B14:D14" location="'Evolución '!A1" display="2. Evolución de Tecnología por Operador"/>
    <hyperlink ref="B16:D16" location="'Evolución Tecnológica'!A1" display="3. Evolución Tecnológica"/>
  </hyperlinks>
  <pageMargins left="0.7" right="0.7" top="0.75" bottom="0.75" header="0.3" footer="0.3"/>
  <pageSetup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10"/>
  <sheetViews>
    <sheetView showGridLines="0" zoomScaleNormal="100" workbookViewId="0">
      <pane xSplit="1" ySplit="11" topLeftCell="B192" activePane="bottomRight" state="frozen"/>
      <selection pane="topRight" activeCell="B1" sqref="B1"/>
      <selection pane="bottomLeft" activeCell="A12" sqref="A12"/>
      <selection pane="bottomRight" activeCell="A204" sqref="A204"/>
    </sheetView>
  </sheetViews>
  <sheetFormatPr baseColWidth="10" defaultRowHeight="15" x14ac:dyDescent="0.25"/>
  <cols>
    <col min="1" max="2" width="10" customWidth="1"/>
    <col min="3" max="25" width="9.28515625" style="9" customWidth="1"/>
  </cols>
  <sheetData>
    <row r="1" spans="1:25" s="1" customFormat="1" ht="20.100000000000001" customHeight="1" x14ac:dyDescent="0.2">
      <c r="A1" s="40"/>
      <c r="B1" s="41"/>
      <c r="C1" s="42"/>
      <c r="D1" s="42"/>
      <c r="E1" s="42"/>
      <c r="F1" s="42"/>
      <c r="G1" s="42"/>
      <c r="H1" s="42"/>
      <c r="I1" s="42"/>
      <c r="J1" s="42"/>
      <c r="K1" s="42"/>
      <c r="L1" s="42"/>
      <c r="M1" s="42"/>
      <c r="N1" s="42"/>
      <c r="O1" s="42"/>
      <c r="P1" s="42"/>
      <c r="Q1" s="42"/>
      <c r="R1" s="42"/>
      <c r="S1" s="42"/>
      <c r="T1" s="42"/>
      <c r="U1" s="42"/>
      <c r="V1" s="42"/>
      <c r="W1" s="42"/>
      <c r="X1" s="42"/>
      <c r="Y1" s="43"/>
    </row>
    <row r="2" spans="1:25" s="1" customFormat="1" ht="20.100000000000001" customHeight="1" x14ac:dyDescent="0.25">
      <c r="A2" s="44"/>
      <c r="B2" s="45" t="s">
        <v>92</v>
      </c>
      <c r="C2" s="46"/>
      <c r="D2" s="46"/>
      <c r="E2" s="46"/>
      <c r="F2" s="46"/>
      <c r="G2" s="46"/>
      <c r="H2" s="46"/>
      <c r="I2" s="46"/>
      <c r="J2" s="46"/>
      <c r="K2" s="46"/>
      <c r="L2" s="46"/>
      <c r="M2" s="46"/>
      <c r="N2" s="46"/>
      <c r="O2" s="46"/>
      <c r="P2" s="46"/>
      <c r="Q2" s="46"/>
      <c r="R2" s="46"/>
      <c r="S2" s="46"/>
      <c r="T2" s="46"/>
      <c r="U2" s="46"/>
      <c r="V2" s="46"/>
      <c r="W2" s="46"/>
      <c r="X2" s="46"/>
      <c r="Y2" s="47"/>
    </row>
    <row r="3" spans="1:25" s="1" customFormat="1" ht="20.100000000000001" customHeight="1" x14ac:dyDescent="0.25">
      <c r="A3" s="44"/>
      <c r="B3" s="46"/>
      <c r="C3" s="46"/>
      <c r="D3" s="46"/>
      <c r="E3" s="46"/>
      <c r="F3" s="46"/>
      <c r="G3" s="48"/>
      <c r="H3" s="48"/>
      <c r="I3" s="48"/>
      <c r="J3" s="48"/>
      <c r="K3" s="48"/>
      <c r="L3" s="48"/>
      <c r="M3" s="46"/>
      <c r="N3" s="46"/>
      <c r="O3" s="46"/>
      <c r="P3" s="46"/>
      <c r="Q3" s="46"/>
      <c r="R3" s="46"/>
      <c r="S3" s="46"/>
      <c r="T3" s="46"/>
      <c r="U3" s="46"/>
      <c r="V3" s="46"/>
      <c r="W3" s="46"/>
      <c r="X3" s="46"/>
      <c r="Y3" s="47"/>
    </row>
    <row r="4" spans="1:25" s="1" customFormat="1" ht="20.100000000000001" customHeight="1" x14ac:dyDescent="0.25">
      <c r="A4" s="44"/>
      <c r="B4" s="176" t="s">
        <v>106</v>
      </c>
      <c r="C4" s="46"/>
      <c r="D4" s="46"/>
      <c r="E4" s="46"/>
      <c r="F4" s="46"/>
      <c r="G4" s="50"/>
      <c r="H4" s="49"/>
      <c r="I4" s="49"/>
      <c r="J4" s="49"/>
      <c r="K4" s="51"/>
      <c r="L4" s="51"/>
      <c r="M4" s="46"/>
      <c r="N4" s="46"/>
      <c r="O4" s="46"/>
      <c r="P4" s="46"/>
      <c r="Q4" s="46"/>
      <c r="R4" s="46"/>
      <c r="S4" s="46"/>
      <c r="T4" s="46"/>
      <c r="U4" s="46"/>
      <c r="V4" s="46"/>
      <c r="W4" s="46"/>
      <c r="X4" s="46"/>
      <c r="Y4" s="47"/>
    </row>
    <row r="5" spans="1:25" s="1" customFormat="1" ht="20.100000000000001" customHeight="1" thickBot="1" x14ac:dyDescent="0.3">
      <c r="A5" s="44"/>
      <c r="B5" s="46"/>
      <c r="C5" s="46"/>
      <c r="D5" s="46"/>
      <c r="E5" s="46"/>
      <c r="F5" s="46"/>
      <c r="G5" s="52"/>
      <c r="H5" s="51"/>
      <c r="I5" s="51"/>
      <c r="J5" s="51"/>
      <c r="K5" s="51"/>
      <c r="L5" s="51"/>
      <c r="M5" s="46"/>
      <c r="N5" s="46"/>
      <c r="O5" s="46"/>
      <c r="P5" s="46"/>
      <c r="Q5" s="46"/>
      <c r="R5" s="46"/>
      <c r="S5" s="46"/>
      <c r="T5" s="46"/>
      <c r="U5" s="46"/>
      <c r="V5" s="46"/>
      <c r="W5" s="46"/>
      <c r="X5" s="46"/>
      <c r="Y5" s="47"/>
    </row>
    <row r="6" spans="1:25" s="1" customFormat="1" ht="20.100000000000001" customHeight="1" x14ac:dyDescent="0.25">
      <c r="A6" s="30"/>
      <c r="B6" s="157" t="str">
        <f>Índice!B6</f>
        <v>Fuente: Registros administrativos ARCOTEL</v>
      </c>
      <c r="C6" s="157"/>
      <c r="D6" s="157"/>
      <c r="E6" s="157"/>
      <c r="F6" s="157"/>
      <c r="G6" s="157"/>
      <c r="H6" s="157"/>
      <c r="I6" s="31"/>
      <c r="J6" s="31"/>
      <c r="K6" s="31"/>
      <c r="L6" s="31"/>
      <c r="M6" s="32"/>
      <c r="N6" s="32"/>
      <c r="O6" s="32"/>
      <c r="P6" s="32"/>
      <c r="Q6" s="32"/>
      <c r="R6" s="32"/>
      <c r="S6" s="32"/>
      <c r="T6" s="32"/>
      <c r="U6" s="32"/>
      <c r="V6" s="32"/>
      <c r="W6" s="32"/>
      <c r="X6" s="32"/>
      <c r="Y6" s="33"/>
    </row>
    <row r="7" spans="1:25" s="1" customFormat="1" ht="20.100000000000001" customHeight="1" x14ac:dyDescent="0.25">
      <c r="A7" s="23"/>
      <c r="B7" s="155" t="str">
        <f>Índice!B7</f>
        <v>Fecha de Publicación: Junio 2025</v>
      </c>
      <c r="C7" s="155"/>
      <c r="D7" s="155"/>
      <c r="E7" s="155"/>
      <c r="F7" s="155"/>
      <c r="G7" s="155"/>
      <c r="H7" s="155"/>
      <c r="I7" s="24"/>
      <c r="J7" s="24"/>
      <c r="K7" s="24"/>
      <c r="L7" s="24"/>
      <c r="M7" s="25"/>
      <c r="N7" s="242" t="s">
        <v>99</v>
      </c>
      <c r="O7" s="242"/>
      <c r="P7" s="242"/>
      <c r="Q7" s="25"/>
      <c r="R7" s="25"/>
      <c r="S7" s="25"/>
      <c r="T7" s="25"/>
      <c r="U7" s="160"/>
      <c r="V7" s="25"/>
      <c r="W7" s="25"/>
      <c r="X7" s="25"/>
      <c r="Y7" s="26"/>
    </row>
    <row r="8" spans="1:25" s="1" customFormat="1" ht="20.100000000000001" customHeight="1" thickBot="1" x14ac:dyDescent="0.25">
      <c r="A8" s="27"/>
      <c r="B8" s="156" t="str">
        <f>Índice!B8</f>
        <v>Fecha de corte: Mayo 2025</v>
      </c>
      <c r="C8" s="156"/>
      <c r="D8" s="156"/>
      <c r="E8" s="156"/>
      <c r="F8" s="156"/>
      <c r="G8" s="156"/>
      <c r="H8" s="156"/>
      <c r="I8" s="28"/>
      <c r="J8" s="28"/>
      <c r="K8" s="28"/>
      <c r="L8" s="28"/>
      <c r="M8" s="28"/>
      <c r="N8" s="28"/>
      <c r="O8" s="28"/>
      <c r="P8" s="28"/>
      <c r="Q8" s="28"/>
      <c r="R8" s="28"/>
      <c r="S8" s="28"/>
      <c r="T8" s="28"/>
      <c r="U8" s="28"/>
      <c r="V8" s="28"/>
      <c r="W8" s="28"/>
      <c r="X8" s="28"/>
      <c r="Y8" s="29"/>
    </row>
    <row r="9" spans="1:25" s="1" customFormat="1" ht="12" customHeight="1" thickBot="1" x14ac:dyDescent="0.3">
      <c r="A9" s="21"/>
      <c r="B9" s="21"/>
      <c r="C9" s="22"/>
      <c r="D9" s="22"/>
      <c r="E9" s="22"/>
      <c r="F9" s="22"/>
      <c r="G9" s="22"/>
      <c r="H9" s="22"/>
      <c r="I9" s="22"/>
      <c r="J9" s="22"/>
      <c r="K9" s="22"/>
      <c r="L9" s="22"/>
      <c r="M9" s="22"/>
      <c r="N9" s="22"/>
      <c r="O9" s="22"/>
      <c r="P9" s="22"/>
      <c r="Q9" s="22"/>
      <c r="R9" s="22"/>
      <c r="S9" s="22"/>
      <c r="T9" s="22"/>
      <c r="U9" s="22"/>
      <c r="V9" s="22"/>
      <c r="W9" s="22"/>
      <c r="X9" s="22"/>
      <c r="Y9" s="22"/>
    </row>
    <row r="10" spans="1:25" s="2" customFormat="1" ht="15.75" customHeight="1" thickBot="1" x14ac:dyDescent="0.25">
      <c r="A10" s="34"/>
      <c r="B10" s="245" t="s">
        <v>1</v>
      </c>
      <c r="C10" s="245"/>
      <c r="D10" s="245"/>
      <c r="E10" s="245"/>
      <c r="F10" s="246"/>
      <c r="G10" s="36" t="s">
        <v>2</v>
      </c>
      <c r="H10" s="249" t="s">
        <v>3</v>
      </c>
      <c r="I10" s="245"/>
      <c r="J10" s="245"/>
      <c r="K10" s="245"/>
      <c r="L10" s="246"/>
      <c r="M10" s="36" t="s">
        <v>2</v>
      </c>
      <c r="N10" s="245" t="s">
        <v>98</v>
      </c>
      <c r="O10" s="245"/>
      <c r="P10" s="245"/>
      <c r="Q10" s="245"/>
      <c r="R10" s="245"/>
      <c r="S10" s="37" t="s">
        <v>2</v>
      </c>
      <c r="T10" s="36" t="s">
        <v>2</v>
      </c>
      <c r="U10" s="36" t="s">
        <v>2</v>
      </c>
      <c r="V10" s="36" t="s">
        <v>2</v>
      </c>
      <c r="W10" s="36" t="s">
        <v>2</v>
      </c>
      <c r="X10" s="37" t="s">
        <v>2</v>
      </c>
      <c r="Y10" s="247" t="s">
        <v>2</v>
      </c>
    </row>
    <row r="11" spans="1:25" s="2" customFormat="1" ht="15.75" customHeight="1" thickBot="1" x14ac:dyDescent="0.25">
      <c r="A11" s="35" t="s">
        <v>0</v>
      </c>
      <c r="B11" s="94" t="s">
        <v>11</v>
      </c>
      <c r="C11" s="94" t="s">
        <v>7</v>
      </c>
      <c r="D11" s="95" t="s">
        <v>8</v>
      </c>
      <c r="E11" s="95" t="s">
        <v>9</v>
      </c>
      <c r="F11" s="96" t="s">
        <v>10</v>
      </c>
      <c r="G11" s="38" t="s">
        <v>4</v>
      </c>
      <c r="H11" s="140" t="s">
        <v>11</v>
      </c>
      <c r="I11" s="141" t="s">
        <v>7</v>
      </c>
      <c r="J11" s="141" t="s">
        <v>8</v>
      </c>
      <c r="K11" s="141" t="s">
        <v>12</v>
      </c>
      <c r="L11" s="142" t="s">
        <v>10</v>
      </c>
      <c r="M11" s="38" t="s">
        <v>5</v>
      </c>
      <c r="N11" s="152" t="s">
        <v>11</v>
      </c>
      <c r="O11" s="141" t="s">
        <v>7</v>
      </c>
      <c r="P11" s="141" t="s">
        <v>8</v>
      </c>
      <c r="Q11" s="141" t="s">
        <v>9</v>
      </c>
      <c r="R11" s="153" t="s">
        <v>10</v>
      </c>
      <c r="S11" s="154" t="s">
        <v>6</v>
      </c>
      <c r="T11" s="39" t="s">
        <v>11</v>
      </c>
      <c r="U11" s="39" t="s">
        <v>7</v>
      </c>
      <c r="V11" s="39" t="s">
        <v>8</v>
      </c>
      <c r="W11" s="39" t="s">
        <v>9</v>
      </c>
      <c r="X11" s="39" t="s">
        <v>10</v>
      </c>
      <c r="Y11" s="248"/>
    </row>
    <row r="12" spans="1:25" s="2" customFormat="1" ht="12.75" x14ac:dyDescent="0.2">
      <c r="A12" s="12">
        <v>2008</v>
      </c>
      <c r="B12" s="131">
        <v>0</v>
      </c>
      <c r="C12" s="132">
        <v>7499370</v>
      </c>
      <c r="D12" s="133">
        <v>656989</v>
      </c>
      <c r="E12" s="134">
        <v>0</v>
      </c>
      <c r="F12" s="134">
        <v>0</v>
      </c>
      <c r="G12" s="138">
        <f>SUM(B12:F12)</f>
        <v>8156359</v>
      </c>
      <c r="H12" s="144">
        <v>533206</v>
      </c>
      <c r="I12" s="133">
        <v>2678716</v>
      </c>
      <c r="J12" s="145">
        <v>0</v>
      </c>
      <c r="K12" s="145">
        <v>0</v>
      </c>
      <c r="L12" s="145">
        <v>0</v>
      </c>
      <c r="M12" s="138">
        <f t="shared" ref="M12:M43" si="0">+SUM(H12:L12)</f>
        <v>3211922</v>
      </c>
      <c r="N12" s="144">
        <v>155151</v>
      </c>
      <c r="O12" s="133">
        <v>168816</v>
      </c>
      <c r="P12" s="145">
        <v>0</v>
      </c>
      <c r="Q12" s="145">
        <v>0</v>
      </c>
      <c r="R12" s="145">
        <v>0</v>
      </c>
      <c r="S12" s="135">
        <f t="shared" ref="S12:S59" si="1">+SUM(N12:R12)</f>
        <v>323967</v>
      </c>
      <c r="T12" s="148">
        <f>SUM(B12,H12,N12)</f>
        <v>688357</v>
      </c>
      <c r="U12" s="15">
        <f>SUM(C12,I12,O12)</f>
        <v>10346902</v>
      </c>
      <c r="V12" s="15">
        <f>SUM(D12,J12,P12)</f>
        <v>656989</v>
      </c>
      <c r="W12" s="17">
        <f>SUM(E12,K12,Q12)</f>
        <v>0</v>
      </c>
      <c r="X12" s="17">
        <f>SUM(F12,L12,R12)</f>
        <v>0</v>
      </c>
      <c r="Y12" s="16">
        <f t="shared" ref="Y12:Y43" si="2">+G12+M12+S12</f>
        <v>11692248</v>
      </c>
    </row>
    <row r="13" spans="1:25" s="2" customFormat="1" ht="12.75" x14ac:dyDescent="0.2">
      <c r="A13" s="10" t="s">
        <v>13</v>
      </c>
      <c r="B13" s="136">
        <v>0</v>
      </c>
      <c r="C13" s="129">
        <v>7603388</v>
      </c>
      <c r="D13" s="130">
        <v>684096</v>
      </c>
      <c r="E13" s="128">
        <v>0</v>
      </c>
      <c r="F13" s="128">
        <v>0</v>
      </c>
      <c r="G13" s="139">
        <f t="shared" ref="G13:G76" si="3">SUM(B13:F13)</f>
        <v>8287484</v>
      </c>
      <c r="H13" s="146">
        <v>520002</v>
      </c>
      <c r="I13" s="130">
        <v>2653202</v>
      </c>
      <c r="J13" s="143">
        <v>0</v>
      </c>
      <c r="K13" s="143">
        <v>0</v>
      </c>
      <c r="L13" s="143">
        <v>0</v>
      </c>
      <c r="M13" s="139">
        <f t="shared" si="0"/>
        <v>3173204</v>
      </c>
      <c r="N13" s="146">
        <v>167804</v>
      </c>
      <c r="O13" s="130">
        <v>162465</v>
      </c>
      <c r="P13" s="143">
        <v>0</v>
      </c>
      <c r="Q13" s="143">
        <v>0</v>
      </c>
      <c r="R13" s="143">
        <v>0</v>
      </c>
      <c r="S13" s="137">
        <f t="shared" si="1"/>
        <v>330269</v>
      </c>
      <c r="T13" s="149">
        <f t="shared" ref="T13:T76" si="4">SUM(B13,H13,N13)</f>
        <v>687806</v>
      </c>
      <c r="U13" s="13">
        <f t="shared" ref="U13:U76" si="5">SUM(C13,I13,O13)</f>
        <v>10419055</v>
      </c>
      <c r="V13" s="13">
        <f t="shared" ref="V13:V76" si="6">SUM(D13,J13,P13)</f>
        <v>684096</v>
      </c>
      <c r="W13" s="18">
        <f t="shared" ref="W13:W76" si="7">SUM(E13,K13,Q13)</f>
        <v>0</v>
      </c>
      <c r="X13" s="18">
        <f t="shared" ref="X13:X76" si="8">SUM(F13,L13,R13)</f>
        <v>0</v>
      </c>
      <c r="Y13" s="14">
        <f t="shared" si="2"/>
        <v>11790957</v>
      </c>
    </row>
    <row r="14" spans="1:25" s="2" customFormat="1" ht="12.75" x14ac:dyDescent="0.2">
      <c r="A14" s="10" t="s">
        <v>14</v>
      </c>
      <c r="B14" s="136">
        <v>0</v>
      </c>
      <c r="C14" s="129">
        <v>7815731</v>
      </c>
      <c r="D14" s="130">
        <v>572803</v>
      </c>
      <c r="E14" s="128">
        <v>0</v>
      </c>
      <c r="F14" s="128">
        <v>0</v>
      </c>
      <c r="G14" s="139">
        <f t="shared" si="3"/>
        <v>8388534</v>
      </c>
      <c r="H14" s="146">
        <v>505813</v>
      </c>
      <c r="I14" s="130">
        <v>2670689</v>
      </c>
      <c r="J14" s="143">
        <v>0</v>
      </c>
      <c r="K14" s="143">
        <v>0</v>
      </c>
      <c r="L14" s="143">
        <v>0</v>
      </c>
      <c r="M14" s="139">
        <f t="shared" si="0"/>
        <v>3176502</v>
      </c>
      <c r="N14" s="146">
        <v>167698</v>
      </c>
      <c r="O14" s="130">
        <v>166643</v>
      </c>
      <c r="P14" s="143">
        <v>0</v>
      </c>
      <c r="Q14" s="143">
        <v>0</v>
      </c>
      <c r="R14" s="143">
        <v>0</v>
      </c>
      <c r="S14" s="137">
        <f t="shared" si="1"/>
        <v>334341</v>
      </c>
      <c r="T14" s="149">
        <f t="shared" si="4"/>
        <v>673511</v>
      </c>
      <c r="U14" s="13">
        <f t="shared" si="5"/>
        <v>10653063</v>
      </c>
      <c r="V14" s="13">
        <f t="shared" si="6"/>
        <v>572803</v>
      </c>
      <c r="W14" s="18">
        <f t="shared" si="7"/>
        <v>0</v>
      </c>
      <c r="X14" s="18">
        <f t="shared" si="8"/>
        <v>0</v>
      </c>
      <c r="Y14" s="14">
        <f t="shared" si="2"/>
        <v>11899377</v>
      </c>
    </row>
    <row r="15" spans="1:25" s="2" customFormat="1" ht="12.75" x14ac:dyDescent="0.2">
      <c r="A15" s="10" t="s">
        <v>15</v>
      </c>
      <c r="B15" s="136">
        <v>0</v>
      </c>
      <c r="C15" s="129">
        <v>7802923</v>
      </c>
      <c r="D15" s="130">
        <v>660611</v>
      </c>
      <c r="E15" s="128">
        <v>0</v>
      </c>
      <c r="F15" s="128">
        <v>0</v>
      </c>
      <c r="G15" s="139">
        <f t="shared" si="3"/>
        <v>8463534</v>
      </c>
      <c r="H15" s="146">
        <v>497862</v>
      </c>
      <c r="I15" s="130">
        <v>2759837</v>
      </c>
      <c r="J15" s="143">
        <v>0</v>
      </c>
      <c r="K15" s="143">
        <v>0</v>
      </c>
      <c r="L15" s="143">
        <v>0</v>
      </c>
      <c r="M15" s="139">
        <f t="shared" si="0"/>
        <v>3257699</v>
      </c>
      <c r="N15" s="146">
        <v>167698</v>
      </c>
      <c r="O15" s="130">
        <v>166643</v>
      </c>
      <c r="P15" s="143">
        <v>0</v>
      </c>
      <c r="Q15" s="143">
        <v>0</v>
      </c>
      <c r="R15" s="143">
        <v>0</v>
      </c>
      <c r="S15" s="137">
        <f t="shared" si="1"/>
        <v>334341</v>
      </c>
      <c r="T15" s="149">
        <f t="shared" si="4"/>
        <v>665560</v>
      </c>
      <c r="U15" s="13">
        <f t="shared" si="5"/>
        <v>10729403</v>
      </c>
      <c r="V15" s="13">
        <f t="shared" si="6"/>
        <v>660611</v>
      </c>
      <c r="W15" s="18">
        <f t="shared" si="7"/>
        <v>0</v>
      </c>
      <c r="X15" s="18">
        <f t="shared" si="8"/>
        <v>0</v>
      </c>
      <c r="Y15" s="14">
        <f t="shared" si="2"/>
        <v>12055574</v>
      </c>
    </row>
    <row r="16" spans="1:25" s="2" customFormat="1" ht="12.75" x14ac:dyDescent="0.2">
      <c r="A16" s="10" t="s">
        <v>16</v>
      </c>
      <c r="B16" s="136">
        <v>0</v>
      </c>
      <c r="C16" s="129">
        <v>7947261</v>
      </c>
      <c r="D16" s="130">
        <v>593793</v>
      </c>
      <c r="E16" s="128">
        <v>0</v>
      </c>
      <c r="F16" s="128">
        <v>0</v>
      </c>
      <c r="G16" s="139">
        <f t="shared" si="3"/>
        <v>8541054</v>
      </c>
      <c r="H16" s="146">
        <v>483139</v>
      </c>
      <c r="I16" s="130">
        <v>2779563</v>
      </c>
      <c r="J16" s="143">
        <v>0</v>
      </c>
      <c r="K16" s="143">
        <v>0</v>
      </c>
      <c r="L16" s="143">
        <v>0</v>
      </c>
      <c r="M16" s="139">
        <f t="shared" si="0"/>
        <v>3262702</v>
      </c>
      <c r="N16" s="146">
        <v>167772</v>
      </c>
      <c r="O16" s="130">
        <v>163484</v>
      </c>
      <c r="P16" s="143">
        <v>0</v>
      </c>
      <c r="Q16" s="143">
        <v>0</v>
      </c>
      <c r="R16" s="143">
        <v>0</v>
      </c>
      <c r="S16" s="137">
        <f t="shared" si="1"/>
        <v>331256</v>
      </c>
      <c r="T16" s="149">
        <f t="shared" si="4"/>
        <v>650911</v>
      </c>
      <c r="U16" s="13">
        <f t="shared" si="5"/>
        <v>10890308</v>
      </c>
      <c r="V16" s="13">
        <f t="shared" si="6"/>
        <v>593793</v>
      </c>
      <c r="W16" s="18">
        <f t="shared" si="7"/>
        <v>0</v>
      </c>
      <c r="X16" s="18">
        <f t="shared" si="8"/>
        <v>0</v>
      </c>
      <c r="Y16" s="14">
        <f t="shared" si="2"/>
        <v>12135012</v>
      </c>
    </row>
    <row r="17" spans="1:26" s="2" customFormat="1" ht="12.75" x14ac:dyDescent="0.2">
      <c r="A17" s="10" t="s">
        <v>17</v>
      </c>
      <c r="B17" s="136">
        <v>0</v>
      </c>
      <c r="C17" s="129">
        <v>8009207</v>
      </c>
      <c r="D17" s="130">
        <v>622374</v>
      </c>
      <c r="E17" s="128">
        <v>0</v>
      </c>
      <c r="F17" s="128">
        <v>0</v>
      </c>
      <c r="G17" s="139">
        <f t="shared" si="3"/>
        <v>8631581</v>
      </c>
      <c r="H17" s="146">
        <v>473401</v>
      </c>
      <c r="I17" s="130">
        <v>2834228</v>
      </c>
      <c r="J17" s="143">
        <v>0</v>
      </c>
      <c r="K17" s="143">
        <v>0</v>
      </c>
      <c r="L17" s="143">
        <v>0</v>
      </c>
      <c r="M17" s="139">
        <f t="shared" si="0"/>
        <v>3307629</v>
      </c>
      <c r="N17" s="146">
        <v>163025</v>
      </c>
      <c r="O17" s="130">
        <v>172700</v>
      </c>
      <c r="P17" s="143">
        <v>0</v>
      </c>
      <c r="Q17" s="143">
        <v>0</v>
      </c>
      <c r="R17" s="143">
        <v>0</v>
      </c>
      <c r="S17" s="137">
        <f t="shared" si="1"/>
        <v>335725</v>
      </c>
      <c r="T17" s="149">
        <f t="shared" si="4"/>
        <v>636426</v>
      </c>
      <c r="U17" s="13">
        <f t="shared" si="5"/>
        <v>11016135</v>
      </c>
      <c r="V17" s="13">
        <f t="shared" si="6"/>
        <v>622374</v>
      </c>
      <c r="W17" s="18">
        <f t="shared" si="7"/>
        <v>0</v>
      </c>
      <c r="X17" s="18">
        <f t="shared" si="8"/>
        <v>0</v>
      </c>
      <c r="Y17" s="14">
        <f t="shared" si="2"/>
        <v>12274935</v>
      </c>
    </row>
    <row r="18" spans="1:26" s="2" customFormat="1" ht="12.75" x14ac:dyDescent="0.2">
      <c r="A18" s="10" t="s">
        <v>18</v>
      </c>
      <c r="B18" s="136">
        <v>0</v>
      </c>
      <c r="C18" s="129">
        <v>8092652</v>
      </c>
      <c r="D18" s="130">
        <v>600318</v>
      </c>
      <c r="E18" s="128">
        <v>0</v>
      </c>
      <c r="F18" s="128">
        <v>0</v>
      </c>
      <c r="G18" s="139">
        <f t="shared" si="3"/>
        <v>8692970</v>
      </c>
      <c r="H18" s="146">
        <v>455938</v>
      </c>
      <c r="I18" s="130">
        <v>2874018</v>
      </c>
      <c r="J18" s="143">
        <v>0</v>
      </c>
      <c r="K18" s="143">
        <v>0</v>
      </c>
      <c r="L18" s="143">
        <v>0</v>
      </c>
      <c r="M18" s="139">
        <f t="shared" si="0"/>
        <v>3329956</v>
      </c>
      <c r="N18" s="146">
        <v>165982</v>
      </c>
      <c r="O18" s="130">
        <v>181770</v>
      </c>
      <c r="P18" s="143">
        <v>0</v>
      </c>
      <c r="Q18" s="143">
        <v>0</v>
      </c>
      <c r="R18" s="143">
        <v>0</v>
      </c>
      <c r="S18" s="137">
        <f t="shared" si="1"/>
        <v>347752</v>
      </c>
      <c r="T18" s="149">
        <f t="shared" si="4"/>
        <v>621920</v>
      </c>
      <c r="U18" s="13">
        <f t="shared" si="5"/>
        <v>11148440</v>
      </c>
      <c r="V18" s="13">
        <f t="shared" si="6"/>
        <v>600318</v>
      </c>
      <c r="W18" s="18">
        <f t="shared" si="7"/>
        <v>0</v>
      </c>
      <c r="X18" s="18">
        <f t="shared" si="8"/>
        <v>0</v>
      </c>
      <c r="Y18" s="14">
        <f t="shared" si="2"/>
        <v>12370678</v>
      </c>
    </row>
    <row r="19" spans="1:26" s="2" customFormat="1" ht="12.75" x14ac:dyDescent="0.2">
      <c r="A19" s="10" t="s">
        <v>19</v>
      </c>
      <c r="B19" s="136">
        <v>0</v>
      </c>
      <c r="C19" s="130">
        <v>8084564</v>
      </c>
      <c r="D19" s="130">
        <v>672757</v>
      </c>
      <c r="E19" s="128">
        <v>0</v>
      </c>
      <c r="F19" s="128">
        <v>0</v>
      </c>
      <c r="G19" s="139">
        <f t="shared" si="3"/>
        <v>8757321</v>
      </c>
      <c r="H19" s="146">
        <v>440911</v>
      </c>
      <c r="I19" s="130">
        <v>2944822</v>
      </c>
      <c r="J19" s="143">
        <v>0</v>
      </c>
      <c r="K19" s="143">
        <v>0</v>
      </c>
      <c r="L19" s="143">
        <v>0</v>
      </c>
      <c r="M19" s="139">
        <f t="shared" si="0"/>
        <v>3385733</v>
      </c>
      <c r="N19" s="146">
        <v>166528</v>
      </c>
      <c r="O19" s="130">
        <v>187029</v>
      </c>
      <c r="P19" s="143">
        <v>0</v>
      </c>
      <c r="Q19" s="143">
        <v>0</v>
      </c>
      <c r="R19" s="143">
        <v>0</v>
      </c>
      <c r="S19" s="137">
        <f t="shared" si="1"/>
        <v>353557</v>
      </c>
      <c r="T19" s="149">
        <f t="shared" si="4"/>
        <v>607439</v>
      </c>
      <c r="U19" s="13">
        <f t="shared" si="5"/>
        <v>11216415</v>
      </c>
      <c r="V19" s="13">
        <f t="shared" si="6"/>
        <v>672757</v>
      </c>
      <c r="W19" s="18">
        <f t="shared" si="7"/>
        <v>0</v>
      </c>
      <c r="X19" s="18">
        <f t="shared" si="8"/>
        <v>0</v>
      </c>
      <c r="Y19" s="14">
        <f t="shared" si="2"/>
        <v>12496611</v>
      </c>
    </row>
    <row r="20" spans="1:26" s="3" customFormat="1" ht="12.75" x14ac:dyDescent="0.2">
      <c r="A20" s="10" t="s">
        <v>20</v>
      </c>
      <c r="B20" s="136">
        <v>0</v>
      </c>
      <c r="C20" s="130">
        <v>8135589</v>
      </c>
      <c r="D20" s="130">
        <v>680120</v>
      </c>
      <c r="E20" s="128">
        <v>0</v>
      </c>
      <c r="F20" s="128">
        <v>0</v>
      </c>
      <c r="G20" s="139">
        <f t="shared" si="3"/>
        <v>8815709</v>
      </c>
      <c r="H20" s="146">
        <v>426996</v>
      </c>
      <c r="I20" s="130">
        <v>3039217</v>
      </c>
      <c r="J20" s="143">
        <v>0</v>
      </c>
      <c r="K20" s="143">
        <v>0</v>
      </c>
      <c r="L20" s="143">
        <v>0</v>
      </c>
      <c r="M20" s="139">
        <f t="shared" si="0"/>
        <v>3466213</v>
      </c>
      <c r="N20" s="146">
        <v>167120</v>
      </c>
      <c r="O20" s="130">
        <v>189207</v>
      </c>
      <c r="P20" s="143">
        <v>0</v>
      </c>
      <c r="Q20" s="143">
        <v>0</v>
      </c>
      <c r="R20" s="143">
        <v>0</v>
      </c>
      <c r="S20" s="137">
        <f t="shared" si="1"/>
        <v>356327</v>
      </c>
      <c r="T20" s="149">
        <f t="shared" si="4"/>
        <v>594116</v>
      </c>
      <c r="U20" s="13">
        <f t="shared" si="5"/>
        <v>11364013</v>
      </c>
      <c r="V20" s="13">
        <f t="shared" si="6"/>
        <v>680120</v>
      </c>
      <c r="W20" s="18">
        <f t="shared" si="7"/>
        <v>0</v>
      </c>
      <c r="X20" s="18">
        <f t="shared" si="8"/>
        <v>0</v>
      </c>
      <c r="Y20" s="14">
        <f t="shared" si="2"/>
        <v>12638249</v>
      </c>
      <c r="Z20" s="2"/>
    </row>
    <row r="21" spans="1:26" s="3" customFormat="1" ht="12.75" x14ac:dyDescent="0.2">
      <c r="A21" s="10" t="s">
        <v>21</v>
      </c>
      <c r="B21" s="136">
        <v>0</v>
      </c>
      <c r="C21" s="130">
        <v>8170036</v>
      </c>
      <c r="D21" s="130">
        <v>719529</v>
      </c>
      <c r="E21" s="128">
        <v>0</v>
      </c>
      <c r="F21" s="128">
        <v>0</v>
      </c>
      <c r="G21" s="139">
        <f t="shared" si="3"/>
        <v>8889565</v>
      </c>
      <c r="H21" s="146">
        <v>413505</v>
      </c>
      <c r="I21" s="130">
        <v>3119180</v>
      </c>
      <c r="J21" s="143">
        <v>0</v>
      </c>
      <c r="K21" s="143">
        <v>0</v>
      </c>
      <c r="L21" s="143">
        <v>0</v>
      </c>
      <c r="M21" s="139">
        <f t="shared" si="0"/>
        <v>3532685</v>
      </c>
      <c r="N21" s="146">
        <v>167120</v>
      </c>
      <c r="O21" s="130">
        <v>189207</v>
      </c>
      <c r="P21" s="143">
        <v>0</v>
      </c>
      <c r="Q21" s="143">
        <v>0</v>
      </c>
      <c r="R21" s="143">
        <v>0</v>
      </c>
      <c r="S21" s="137">
        <f t="shared" si="1"/>
        <v>356327</v>
      </c>
      <c r="T21" s="149">
        <f t="shared" si="4"/>
        <v>580625</v>
      </c>
      <c r="U21" s="13">
        <f t="shared" si="5"/>
        <v>11478423</v>
      </c>
      <c r="V21" s="13">
        <f t="shared" si="6"/>
        <v>719529</v>
      </c>
      <c r="W21" s="18">
        <f t="shared" si="7"/>
        <v>0</v>
      </c>
      <c r="X21" s="18">
        <f t="shared" si="8"/>
        <v>0</v>
      </c>
      <c r="Y21" s="14">
        <f t="shared" si="2"/>
        <v>12778577</v>
      </c>
      <c r="Z21" s="2"/>
    </row>
    <row r="22" spans="1:26" s="4" customFormat="1" ht="12.75" x14ac:dyDescent="0.2">
      <c r="A22" s="10" t="s">
        <v>22</v>
      </c>
      <c r="B22" s="136">
        <v>0</v>
      </c>
      <c r="C22" s="129">
        <v>8320558</v>
      </c>
      <c r="D22" s="129">
        <v>659001</v>
      </c>
      <c r="E22" s="128">
        <v>0</v>
      </c>
      <c r="F22" s="128">
        <v>0</v>
      </c>
      <c r="G22" s="139">
        <f t="shared" si="3"/>
        <v>8979559</v>
      </c>
      <c r="H22" s="147">
        <v>397954</v>
      </c>
      <c r="I22" s="129">
        <v>3196942</v>
      </c>
      <c r="J22" s="143">
        <v>0</v>
      </c>
      <c r="K22" s="143">
        <v>0</v>
      </c>
      <c r="L22" s="143">
        <v>0</v>
      </c>
      <c r="M22" s="139">
        <f t="shared" si="0"/>
        <v>3594896</v>
      </c>
      <c r="N22" s="147">
        <v>170384</v>
      </c>
      <c r="O22" s="129">
        <v>186186</v>
      </c>
      <c r="P22" s="143">
        <v>0</v>
      </c>
      <c r="Q22" s="143">
        <v>0</v>
      </c>
      <c r="R22" s="143">
        <v>0</v>
      </c>
      <c r="S22" s="137">
        <f t="shared" si="1"/>
        <v>356570</v>
      </c>
      <c r="T22" s="149">
        <f t="shared" si="4"/>
        <v>568338</v>
      </c>
      <c r="U22" s="13">
        <f t="shared" si="5"/>
        <v>11703686</v>
      </c>
      <c r="V22" s="13">
        <f t="shared" si="6"/>
        <v>659001</v>
      </c>
      <c r="W22" s="18">
        <f t="shared" si="7"/>
        <v>0</v>
      </c>
      <c r="X22" s="18">
        <f t="shared" si="8"/>
        <v>0</v>
      </c>
      <c r="Y22" s="14">
        <f t="shared" si="2"/>
        <v>12931025</v>
      </c>
    </row>
    <row r="23" spans="1:26" s="2" customFormat="1" ht="12.75" x14ac:dyDescent="0.2">
      <c r="A23" s="10" t="s">
        <v>23</v>
      </c>
      <c r="B23" s="136">
        <v>0</v>
      </c>
      <c r="C23" s="129">
        <v>8402701</v>
      </c>
      <c r="D23" s="129">
        <v>682348</v>
      </c>
      <c r="E23" s="128">
        <v>0</v>
      </c>
      <c r="F23" s="128">
        <v>0</v>
      </c>
      <c r="G23" s="139">
        <f t="shared" si="3"/>
        <v>9085049</v>
      </c>
      <c r="H23" s="147">
        <v>385729</v>
      </c>
      <c r="I23" s="129">
        <v>3260265</v>
      </c>
      <c r="J23" s="143">
        <v>0</v>
      </c>
      <c r="K23" s="143">
        <v>0</v>
      </c>
      <c r="L23" s="143">
        <v>0</v>
      </c>
      <c r="M23" s="139">
        <f t="shared" si="0"/>
        <v>3645994</v>
      </c>
      <c r="N23" s="147">
        <v>173602</v>
      </c>
      <c r="O23" s="129">
        <v>183298</v>
      </c>
      <c r="P23" s="143">
        <v>0</v>
      </c>
      <c r="Q23" s="143">
        <v>0</v>
      </c>
      <c r="R23" s="143">
        <v>0</v>
      </c>
      <c r="S23" s="137">
        <f t="shared" si="1"/>
        <v>356900</v>
      </c>
      <c r="T23" s="149">
        <f t="shared" si="4"/>
        <v>559331</v>
      </c>
      <c r="U23" s="13">
        <f t="shared" si="5"/>
        <v>11846264</v>
      </c>
      <c r="V23" s="13">
        <f t="shared" si="6"/>
        <v>682348</v>
      </c>
      <c r="W23" s="18">
        <f t="shared" si="7"/>
        <v>0</v>
      </c>
      <c r="X23" s="18">
        <f t="shared" si="8"/>
        <v>0</v>
      </c>
      <c r="Y23" s="14">
        <f t="shared" si="2"/>
        <v>13087943</v>
      </c>
    </row>
    <row r="24" spans="1:26" s="2" customFormat="1" ht="12.75" x14ac:dyDescent="0.2">
      <c r="A24" s="10" t="s">
        <v>24</v>
      </c>
      <c r="B24" s="136">
        <v>0</v>
      </c>
      <c r="C24" s="129">
        <v>8532691</v>
      </c>
      <c r="D24" s="129">
        <v>758577</v>
      </c>
      <c r="E24" s="128">
        <v>0</v>
      </c>
      <c r="F24" s="128">
        <v>0</v>
      </c>
      <c r="G24" s="139">
        <f t="shared" si="3"/>
        <v>9291268</v>
      </c>
      <c r="H24" s="147">
        <v>370711</v>
      </c>
      <c r="I24" s="129">
        <v>3435721</v>
      </c>
      <c r="J24" s="143">
        <v>0</v>
      </c>
      <c r="K24" s="143">
        <v>0</v>
      </c>
      <c r="L24" s="143">
        <v>0</v>
      </c>
      <c r="M24" s="139">
        <f t="shared" si="0"/>
        <v>3806432</v>
      </c>
      <c r="N24" s="147">
        <v>173602</v>
      </c>
      <c r="O24" s="129">
        <v>183298</v>
      </c>
      <c r="P24" s="143">
        <v>0</v>
      </c>
      <c r="Q24" s="143">
        <v>0</v>
      </c>
      <c r="R24" s="143">
        <v>0</v>
      </c>
      <c r="S24" s="137">
        <f t="shared" si="1"/>
        <v>356900</v>
      </c>
      <c r="T24" s="149">
        <f t="shared" si="4"/>
        <v>544313</v>
      </c>
      <c r="U24" s="13">
        <f t="shared" si="5"/>
        <v>12151710</v>
      </c>
      <c r="V24" s="13">
        <f t="shared" si="6"/>
        <v>758577</v>
      </c>
      <c r="W24" s="18">
        <f t="shared" si="7"/>
        <v>0</v>
      </c>
      <c r="X24" s="18">
        <f t="shared" si="8"/>
        <v>0</v>
      </c>
      <c r="Y24" s="14">
        <f t="shared" si="2"/>
        <v>13454600</v>
      </c>
    </row>
    <row r="25" spans="1:26" s="4" customFormat="1" ht="12.75" x14ac:dyDescent="0.2">
      <c r="A25" s="10" t="s">
        <v>25</v>
      </c>
      <c r="B25" s="136">
        <v>0</v>
      </c>
      <c r="C25" s="129">
        <v>8653128</v>
      </c>
      <c r="D25" s="129">
        <v>759892</v>
      </c>
      <c r="E25" s="128">
        <v>0</v>
      </c>
      <c r="F25" s="128">
        <v>0</v>
      </c>
      <c r="G25" s="139">
        <f t="shared" si="3"/>
        <v>9413020</v>
      </c>
      <c r="H25" s="147">
        <v>366081</v>
      </c>
      <c r="I25" s="129">
        <v>3490808</v>
      </c>
      <c r="J25" s="129">
        <v>11678</v>
      </c>
      <c r="K25" s="143">
        <v>0</v>
      </c>
      <c r="L25" s="143">
        <v>0</v>
      </c>
      <c r="M25" s="139">
        <f t="shared" si="0"/>
        <v>3868567</v>
      </c>
      <c r="N25" s="147">
        <v>172131</v>
      </c>
      <c r="O25" s="129">
        <v>185213</v>
      </c>
      <c r="P25" s="143">
        <v>0</v>
      </c>
      <c r="Q25" s="143">
        <v>0</v>
      </c>
      <c r="R25" s="143">
        <v>0</v>
      </c>
      <c r="S25" s="137">
        <f t="shared" si="1"/>
        <v>357344</v>
      </c>
      <c r="T25" s="149">
        <f t="shared" si="4"/>
        <v>538212</v>
      </c>
      <c r="U25" s="13">
        <f t="shared" si="5"/>
        <v>12329149</v>
      </c>
      <c r="V25" s="13">
        <f t="shared" si="6"/>
        <v>771570</v>
      </c>
      <c r="W25" s="18">
        <f t="shared" si="7"/>
        <v>0</v>
      </c>
      <c r="X25" s="18">
        <f t="shared" si="8"/>
        <v>0</v>
      </c>
      <c r="Y25" s="14">
        <f t="shared" si="2"/>
        <v>13638931</v>
      </c>
    </row>
    <row r="26" spans="1:26" s="2" customFormat="1" ht="12.75" x14ac:dyDescent="0.2">
      <c r="A26" s="10" t="s">
        <v>26</v>
      </c>
      <c r="B26" s="136">
        <v>0</v>
      </c>
      <c r="C26" s="129">
        <v>8770619</v>
      </c>
      <c r="D26" s="129">
        <v>743980</v>
      </c>
      <c r="E26" s="128">
        <v>0</v>
      </c>
      <c r="F26" s="128">
        <v>0</v>
      </c>
      <c r="G26" s="139">
        <f t="shared" si="3"/>
        <v>9514599</v>
      </c>
      <c r="H26" s="147">
        <v>353858</v>
      </c>
      <c r="I26" s="129">
        <v>3537657</v>
      </c>
      <c r="J26" s="129">
        <v>12875</v>
      </c>
      <c r="K26" s="143">
        <v>0</v>
      </c>
      <c r="L26" s="143">
        <v>0</v>
      </c>
      <c r="M26" s="139">
        <f t="shared" si="0"/>
        <v>3904390</v>
      </c>
      <c r="N26" s="147">
        <v>173294</v>
      </c>
      <c r="O26" s="129">
        <v>179887</v>
      </c>
      <c r="P26" s="143">
        <v>0</v>
      </c>
      <c r="Q26" s="143">
        <v>0</v>
      </c>
      <c r="R26" s="143">
        <v>0</v>
      </c>
      <c r="S26" s="137">
        <f t="shared" si="1"/>
        <v>353181</v>
      </c>
      <c r="T26" s="149">
        <f t="shared" si="4"/>
        <v>527152</v>
      </c>
      <c r="U26" s="13">
        <f t="shared" si="5"/>
        <v>12488163</v>
      </c>
      <c r="V26" s="13">
        <f t="shared" si="6"/>
        <v>756855</v>
      </c>
      <c r="W26" s="18">
        <f t="shared" si="7"/>
        <v>0</v>
      </c>
      <c r="X26" s="18">
        <f t="shared" si="8"/>
        <v>0</v>
      </c>
      <c r="Y26" s="14">
        <f t="shared" si="2"/>
        <v>13772170</v>
      </c>
    </row>
    <row r="27" spans="1:26" s="2" customFormat="1" ht="12.75" x14ac:dyDescent="0.2">
      <c r="A27" s="10" t="s">
        <v>27</v>
      </c>
      <c r="B27" s="136">
        <v>0</v>
      </c>
      <c r="C27" s="129">
        <v>8796369</v>
      </c>
      <c r="D27" s="129">
        <v>832116</v>
      </c>
      <c r="E27" s="128">
        <v>0</v>
      </c>
      <c r="F27" s="128">
        <v>0</v>
      </c>
      <c r="G27" s="139">
        <f t="shared" si="3"/>
        <v>9628485</v>
      </c>
      <c r="H27" s="147">
        <v>338784</v>
      </c>
      <c r="I27" s="129">
        <v>3582186</v>
      </c>
      <c r="J27" s="129">
        <v>14637</v>
      </c>
      <c r="K27" s="143">
        <v>0</v>
      </c>
      <c r="L27" s="143">
        <v>0</v>
      </c>
      <c r="M27" s="139">
        <f t="shared" si="0"/>
        <v>3935607</v>
      </c>
      <c r="N27" s="147">
        <v>171645</v>
      </c>
      <c r="O27" s="129">
        <v>185699</v>
      </c>
      <c r="P27" s="143">
        <v>0</v>
      </c>
      <c r="Q27" s="143">
        <v>0</v>
      </c>
      <c r="R27" s="143">
        <v>0</v>
      </c>
      <c r="S27" s="137">
        <f t="shared" si="1"/>
        <v>357344</v>
      </c>
      <c r="T27" s="149">
        <f t="shared" si="4"/>
        <v>510429</v>
      </c>
      <c r="U27" s="13">
        <f t="shared" si="5"/>
        <v>12564254</v>
      </c>
      <c r="V27" s="13">
        <f t="shared" si="6"/>
        <v>846753</v>
      </c>
      <c r="W27" s="18">
        <f t="shared" si="7"/>
        <v>0</v>
      </c>
      <c r="X27" s="18">
        <f t="shared" si="8"/>
        <v>0</v>
      </c>
      <c r="Y27" s="14">
        <f t="shared" si="2"/>
        <v>13921436</v>
      </c>
    </row>
    <row r="28" spans="1:26" s="2" customFormat="1" ht="12.75" x14ac:dyDescent="0.2">
      <c r="A28" s="10" t="s">
        <v>28</v>
      </c>
      <c r="B28" s="136">
        <v>0</v>
      </c>
      <c r="C28" s="129">
        <v>8909214</v>
      </c>
      <c r="D28" s="129">
        <v>810429</v>
      </c>
      <c r="E28" s="128">
        <v>0</v>
      </c>
      <c r="F28" s="128">
        <v>0</v>
      </c>
      <c r="G28" s="139">
        <f t="shared" si="3"/>
        <v>9719643</v>
      </c>
      <c r="H28" s="147">
        <v>325985</v>
      </c>
      <c r="I28" s="129">
        <v>3643422</v>
      </c>
      <c r="J28" s="129">
        <v>14638</v>
      </c>
      <c r="K28" s="143">
        <v>0</v>
      </c>
      <c r="L28" s="143">
        <v>0</v>
      </c>
      <c r="M28" s="139">
        <f t="shared" si="0"/>
        <v>3984045</v>
      </c>
      <c r="N28" s="147">
        <v>167328</v>
      </c>
      <c r="O28" s="129">
        <v>188347</v>
      </c>
      <c r="P28" s="143">
        <v>0</v>
      </c>
      <c r="Q28" s="143">
        <v>0</v>
      </c>
      <c r="R28" s="143">
        <v>0</v>
      </c>
      <c r="S28" s="137">
        <f t="shared" si="1"/>
        <v>355675</v>
      </c>
      <c r="T28" s="149">
        <f t="shared" si="4"/>
        <v>493313</v>
      </c>
      <c r="U28" s="13">
        <f t="shared" si="5"/>
        <v>12740983</v>
      </c>
      <c r="V28" s="13">
        <f t="shared" si="6"/>
        <v>825067</v>
      </c>
      <c r="W28" s="18">
        <f t="shared" si="7"/>
        <v>0</v>
      </c>
      <c r="X28" s="18">
        <f t="shared" si="8"/>
        <v>0</v>
      </c>
      <c r="Y28" s="14">
        <f t="shared" si="2"/>
        <v>14059363</v>
      </c>
    </row>
    <row r="29" spans="1:26" s="2" customFormat="1" ht="12.75" x14ac:dyDescent="0.2">
      <c r="A29" s="10" t="s">
        <v>29</v>
      </c>
      <c r="B29" s="136">
        <v>0</v>
      </c>
      <c r="C29" s="129">
        <v>8986610</v>
      </c>
      <c r="D29" s="129">
        <v>827865</v>
      </c>
      <c r="E29" s="128">
        <v>0</v>
      </c>
      <c r="F29" s="128">
        <v>0</v>
      </c>
      <c r="G29" s="139">
        <f t="shared" si="3"/>
        <v>9814475</v>
      </c>
      <c r="H29" s="147">
        <v>314164</v>
      </c>
      <c r="I29" s="129">
        <v>3710073</v>
      </c>
      <c r="J29" s="129">
        <v>14925</v>
      </c>
      <c r="K29" s="143">
        <v>0</v>
      </c>
      <c r="L29" s="143">
        <v>0</v>
      </c>
      <c r="M29" s="139">
        <f t="shared" si="0"/>
        <v>4039162</v>
      </c>
      <c r="N29" s="147">
        <v>167828</v>
      </c>
      <c r="O29" s="129">
        <v>159491</v>
      </c>
      <c r="P29" s="143">
        <v>0</v>
      </c>
      <c r="Q29" s="143">
        <v>0</v>
      </c>
      <c r="R29" s="143">
        <v>0</v>
      </c>
      <c r="S29" s="137">
        <f t="shared" si="1"/>
        <v>327319</v>
      </c>
      <c r="T29" s="149">
        <f t="shared" si="4"/>
        <v>481992</v>
      </c>
      <c r="U29" s="13">
        <f t="shared" si="5"/>
        <v>12856174</v>
      </c>
      <c r="V29" s="13">
        <f t="shared" si="6"/>
        <v>842790</v>
      </c>
      <c r="W29" s="18">
        <f t="shared" si="7"/>
        <v>0</v>
      </c>
      <c r="X29" s="18">
        <f t="shared" si="8"/>
        <v>0</v>
      </c>
      <c r="Y29" s="14">
        <f t="shared" si="2"/>
        <v>14180956</v>
      </c>
    </row>
    <row r="30" spans="1:26" s="2" customFormat="1" ht="12.75" x14ac:dyDescent="0.2">
      <c r="A30" s="10" t="s">
        <v>30</v>
      </c>
      <c r="B30" s="136">
        <v>0</v>
      </c>
      <c r="C30" s="129">
        <v>9075650</v>
      </c>
      <c r="D30" s="129">
        <v>829949</v>
      </c>
      <c r="E30" s="128">
        <v>0</v>
      </c>
      <c r="F30" s="128">
        <v>0</v>
      </c>
      <c r="G30" s="139">
        <f t="shared" si="3"/>
        <v>9905599</v>
      </c>
      <c r="H30" s="147">
        <v>303058</v>
      </c>
      <c r="I30" s="129">
        <v>3748376</v>
      </c>
      <c r="J30" s="129">
        <v>18541</v>
      </c>
      <c r="K30" s="143">
        <v>0</v>
      </c>
      <c r="L30" s="143">
        <v>0</v>
      </c>
      <c r="M30" s="139">
        <f t="shared" si="0"/>
        <v>4069975</v>
      </c>
      <c r="N30" s="147">
        <v>163982</v>
      </c>
      <c r="O30" s="129">
        <v>175736</v>
      </c>
      <c r="P30" s="143">
        <v>0</v>
      </c>
      <c r="Q30" s="143">
        <v>0</v>
      </c>
      <c r="R30" s="143">
        <v>0</v>
      </c>
      <c r="S30" s="137">
        <f t="shared" si="1"/>
        <v>339718</v>
      </c>
      <c r="T30" s="149">
        <f t="shared" si="4"/>
        <v>467040</v>
      </c>
      <c r="U30" s="13">
        <f t="shared" si="5"/>
        <v>12999762</v>
      </c>
      <c r="V30" s="13">
        <f t="shared" si="6"/>
        <v>848490</v>
      </c>
      <c r="W30" s="18">
        <f t="shared" si="7"/>
        <v>0</v>
      </c>
      <c r="X30" s="18">
        <f t="shared" si="8"/>
        <v>0</v>
      </c>
      <c r="Y30" s="14">
        <f t="shared" si="2"/>
        <v>14315292</v>
      </c>
    </row>
    <row r="31" spans="1:26" s="2" customFormat="1" ht="12.75" x14ac:dyDescent="0.2">
      <c r="A31" s="10" t="s">
        <v>31</v>
      </c>
      <c r="B31" s="136">
        <v>0</v>
      </c>
      <c r="C31" s="129">
        <v>9132968</v>
      </c>
      <c r="D31" s="129">
        <v>873677</v>
      </c>
      <c r="E31" s="128">
        <v>0</v>
      </c>
      <c r="F31" s="128">
        <v>0</v>
      </c>
      <c r="G31" s="139">
        <f t="shared" si="3"/>
        <v>10006645</v>
      </c>
      <c r="H31" s="147">
        <v>293734</v>
      </c>
      <c r="I31" s="129">
        <v>3772471</v>
      </c>
      <c r="J31" s="129">
        <v>17326</v>
      </c>
      <c r="K31" s="143">
        <v>0</v>
      </c>
      <c r="L31" s="143">
        <v>0</v>
      </c>
      <c r="M31" s="139">
        <f t="shared" si="0"/>
        <v>4083531</v>
      </c>
      <c r="N31" s="147">
        <v>155525</v>
      </c>
      <c r="O31" s="129">
        <v>162359</v>
      </c>
      <c r="P31" s="143">
        <v>0</v>
      </c>
      <c r="Q31" s="143">
        <v>0</v>
      </c>
      <c r="R31" s="143">
        <v>0</v>
      </c>
      <c r="S31" s="137">
        <f t="shared" si="1"/>
        <v>317884</v>
      </c>
      <c r="T31" s="149">
        <f t="shared" si="4"/>
        <v>449259</v>
      </c>
      <c r="U31" s="13">
        <f t="shared" si="5"/>
        <v>13067798</v>
      </c>
      <c r="V31" s="13">
        <f t="shared" si="6"/>
        <v>891003</v>
      </c>
      <c r="W31" s="18">
        <f t="shared" si="7"/>
        <v>0</v>
      </c>
      <c r="X31" s="18">
        <f t="shared" si="8"/>
        <v>0</v>
      </c>
      <c r="Y31" s="14">
        <f t="shared" si="2"/>
        <v>14408060</v>
      </c>
    </row>
    <row r="32" spans="1:26" s="2" customFormat="1" ht="12.75" x14ac:dyDescent="0.2">
      <c r="A32" s="10" t="s">
        <v>32</v>
      </c>
      <c r="B32" s="136">
        <v>0</v>
      </c>
      <c r="C32" s="129">
        <v>9219596</v>
      </c>
      <c r="D32" s="129">
        <v>881174</v>
      </c>
      <c r="E32" s="128">
        <v>0</v>
      </c>
      <c r="F32" s="128">
        <v>0</v>
      </c>
      <c r="G32" s="139">
        <f t="shared" si="3"/>
        <v>10100770</v>
      </c>
      <c r="H32" s="147">
        <v>283611</v>
      </c>
      <c r="I32" s="129">
        <v>3807181</v>
      </c>
      <c r="J32" s="129">
        <v>17859</v>
      </c>
      <c r="K32" s="143">
        <v>0</v>
      </c>
      <c r="L32" s="143">
        <v>0</v>
      </c>
      <c r="M32" s="139">
        <f t="shared" si="0"/>
        <v>4108651</v>
      </c>
      <c r="N32" s="147">
        <v>158180</v>
      </c>
      <c r="O32" s="129">
        <v>162235</v>
      </c>
      <c r="P32" s="143">
        <v>0</v>
      </c>
      <c r="Q32" s="143">
        <v>0</v>
      </c>
      <c r="R32" s="143">
        <v>0</v>
      </c>
      <c r="S32" s="137">
        <f t="shared" si="1"/>
        <v>320415</v>
      </c>
      <c r="T32" s="149">
        <f t="shared" si="4"/>
        <v>441791</v>
      </c>
      <c r="U32" s="13">
        <f t="shared" si="5"/>
        <v>13189012</v>
      </c>
      <c r="V32" s="13">
        <f t="shared" si="6"/>
        <v>899033</v>
      </c>
      <c r="W32" s="18">
        <f t="shared" si="7"/>
        <v>0</v>
      </c>
      <c r="X32" s="18">
        <f t="shared" si="8"/>
        <v>0</v>
      </c>
      <c r="Y32" s="14">
        <f t="shared" si="2"/>
        <v>14529836</v>
      </c>
    </row>
    <row r="33" spans="1:25" s="2" customFormat="1" ht="12.75" x14ac:dyDescent="0.2">
      <c r="A33" s="10" t="s">
        <v>33</v>
      </c>
      <c r="B33" s="136">
        <v>0</v>
      </c>
      <c r="C33" s="129">
        <v>9299957</v>
      </c>
      <c r="D33" s="129">
        <v>872114</v>
      </c>
      <c r="E33" s="128">
        <v>0</v>
      </c>
      <c r="F33" s="128">
        <v>0</v>
      </c>
      <c r="G33" s="139">
        <f t="shared" si="3"/>
        <v>10172071</v>
      </c>
      <c r="H33" s="147">
        <v>274313</v>
      </c>
      <c r="I33" s="129">
        <v>3862072</v>
      </c>
      <c r="J33" s="129">
        <v>18388</v>
      </c>
      <c r="K33" s="143">
        <v>0</v>
      </c>
      <c r="L33" s="143">
        <v>0</v>
      </c>
      <c r="M33" s="139">
        <f t="shared" si="0"/>
        <v>4154773</v>
      </c>
      <c r="N33" s="147">
        <v>160898</v>
      </c>
      <c r="O33" s="129">
        <v>158054</v>
      </c>
      <c r="P33" s="143">
        <v>0</v>
      </c>
      <c r="Q33" s="143">
        <v>0</v>
      </c>
      <c r="R33" s="143">
        <v>0</v>
      </c>
      <c r="S33" s="137">
        <f t="shared" si="1"/>
        <v>318952</v>
      </c>
      <c r="T33" s="149">
        <f t="shared" si="4"/>
        <v>435211</v>
      </c>
      <c r="U33" s="13">
        <f t="shared" si="5"/>
        <v>13320083</v>
      </c>
      <c r="V33" s="13">
        <f t="shared" si="6"/>
        <v>890502</v>
      </c>
      <c r="W33" s="18">
        <f t="shared" si="7"/>
        <v>0</v>
      </c>
      <c r="X33" s="18">
        <f t="shared" si="8"/>
        <v>0</v>
      </c>
      <c r="Y33" s="14">
        <f t="shared" si="2"/>
        <v>14645796</v>
      </c>
    </row>
    <row r="34" spans="1:25" s="5" customFormat="1" ht="12.75" x14ac:dyDescent="0.25">
      <c r="A34" s="11" t="s">
        <v>34</v>
      </c>
      <c r="B34" s="136">
        <v>0</v>
      </c>
      <c r="C34" s="129">
        <v>9238584</v>
      </c>
      <c r="D34" s="129">
        <v>1020104</v>
      </c>
      <c r="E34" s="128">
        <v>0</v>
      </c>
      <c r="F34" s="128">
        <v>0</v>
      </c>
      <c r="G34" s="139">
        <f t="shared" si="3"/>
        <v>10258688</v>
      </c>
      <c r="H34" s="147">
        <v>264185</v>
      </c>
      <c r="I34" s="129">
        <v>3911189</v>
      </c>
      <c r="J34" s="129">
        <v>19206</v>
      </c>
      <c r="K34" s="143">
        <v>0</v>
      </c>
      <c r="L34" s="143">
        <v>0</v>
      </c>
      <c r="M34" s="139">
        <f t="shared" si="0"/>
        <v>4194580</v>
      </c>
      <c r="N34" s="147">
        <v>163016</v>
      </c>
      <c r="O34" s="129">
        <v>153172</v>
      </c>
      <c r="P34" s="143">
        <v>0</v>
      </c>
      <c r="Q34" s="143">
        <v>0</v>
      </c>
      <c r="R34" s="143">
        <v>0</v>
      </c>
      <c r="S34" s="137">
        <f t="shared" si="1"/>
        <v>316188</v>
      </c>
      <c r="T34" s="149">
        <f t="shared" si="4"/>
        <v>427201</v>
      </c>
      <c r="U34" s="13">
        <f t="shared" si="5"/>
        <v>13302945</v>
      </c>
      <c r="V34" s="13">
        <f t="shared" si="6"/>
        <v>1039310</v>
      </c>
      <c r="W34" s="18">
        <f t="shared" si="7"/>
        <v>0</v>
      </c>
      <c r="X34" s="18">
        <f t="shared" si="8"/>
        <v>0</v>
      </c>
      <c r="Y34" s="14">
        <f t="shared" si="2"/>
        <v>14769456</v>
      </c>
    </row>
    <row r="35" spans="1:25" s="2" customFormat="1" ht="12.75" customHeight="1" x14ac:dyDescent="0.2">
      <c r="A35" s="10" t="s">
        <v>35</v>
      </c>
      <c r="B35" s="136">
        <v>0</v>
      </c>
      <c r="C35" s="129">
        <v>9411356</v>
      </c>
      <c r="D35" s="129">
        <v>937913</v>
      </c>
      <c r="E35" s="128">
        <v>0</v>
      </c>
      <c r="F35" s="128">
        <v>0</v>
      </c>
      <c r="G35" s="139">
        <f t="shared" si="3"/>
        <v>10349269</v>
      </c>
      <c r="H35" s="147">
        <v>253753</v>
      </c>
      <c r="I35" s="129">
        <v>3948242</v>
      </c>
      <c r="J35" s="129">
        <v>19598</v>
      </c>
      <c r="K35" s="143">
        <v>0</v>
      </c>
      <c r="L35" s="143">
        <v>0</v>
      </c>
      <c r="M35" s="139">
        <f t="shared" si="0"/>
        <v>4221593</v>
      </c>
      <c r="N35" s="147">
        <v>156845</v>
      </c>
      <c r="O35" s="129">
        <v>163474</v>
      </c>
      <c r="P35" s="143">
        <v>0</v>
      </c>
      <c r="Q35" s="143">
        <v>0</v>
      </c>
      <c r="R35" s="143">
        <v>0</v>
      </c>
      <c r="S35" s="137">
        <f t="shared" si="1"/>
        <v>320319</v>
      </c>
      <c r="T35" s="149">
        <f t="shared" si="4"/>
        <v>410598</v>
      </c>
      <c r="U35" s="13">
        <f t="shared" si="5"/>
        <v>13523072</v>
      </c>
      <c r="V35" s="13">
        <f t="shared" si="6"/>
        <v>957511</v>
      </c>
      <c r="W35" s="18">
        <f t="shared" si="7"/>
        <v>0</v>
      </c>
      <c r="X35" s="18">
        <f t="shared" si="8"/>
        <v>0</v>
      </c>
      <c r="Y35" s="14">
        <f t="shared" si="2"/>
        <v>14891181</v>
      </c>
    </row>
    <row r="36" spans="1:25" s="2" customFormat="1" ht="12.75" x14ac:dyDescent="0.2">
      <c r="A36" s="10" t="s">
        <v>36</v>
      </c>
      <c r="B36" s="136">
        <v>0</v>
      </c>
      <c r="C36" s="129">
        <v>9419193</v>
      </c>
      <c r="D36" s="129">
        <v>1051309</v>
      </c>
      <c r="E36" s="128">
        <v>0</v>
      </c>
      <c r="F36" s="128">
        <v>0</v>
      </c>
      <c r="G36" s="139">
        <f t="shared" si="3"/>
        <v>10470502</v>
      </c>
      <c r="H36" s="147">
        <v>232396</v>
      </c>
      <c r="I36" s="129">
        <v>4061909</v>
      </c>
      <c r="J36" s="129">
        <v>20294</v>
      </c>
      <c r="K36" s="143">
        <v>0</v>
      </c>
      <c r="L36" s="143">
        <v>0</v>
      </c>
      <c r="M36" s="139">
        <f t="shared" si="0"/>
        <v>4314599</v>
      </c>
      <c r="N36" s="147">
        <v>157438</v>
      </c>
      <c r="O36" s="129">
        <v>176292</v>
      </c>
      <c r="P36" s="143">
        <v>0</v>
      </c>
      <c r="Q36" s="143">
        <v>0</v>
      </c>
      <c r="R36" s="143">
        <v>0</v>
      </c>
      <c r="S36" s="137">
        <f t="shared" si="1"/>
        <v>333730</v>
      </c>
      <c r="T36" s="149">
        <f t="shared" si="4"/>
        <v>389834</v>
      </c>
      <c r="U36" s="13">
        <f t="shared" si="5"/>
        <v>13657394</v>
      </c>
      <c r="V36" s="13">
        <f t="shared" si="6"/>
        <v>1071603</v>
      </c>
      <c r="W36" s="18">
        <f t="shared" si="7"/>
        <v>0</v>
      </c>
      <c r="X36" s="18">
        <f t="shared" si="8"/>
        <v>0</v>
      </c>
      <c r="Y36" s="14">
        <f t="shared" si="2"/>
        <v>15118831</v>
      </c>
    </row>
    <row r="37" spans="1:25" s="2" customFormat="1" ht="13.5" customHeight="1" x14ac:dyDescent="0.2">
      <c r="A37" s="10" t="s">
        <v>37</v>
      </c>
      <c r="B37" s="136">
        <v>0</v>
      </c>
      <c r="C37" s="129">
        <v>9450397</v>
      </c>
      <c r="D37" s="129">
        <v>1092439</v>
      </c>
      <c r="E37" s="128">
        <v>0</v>
      </c>
      <c r="F37" s="128">
        <v>0</v>
      </c>
      <c r="G37" s="139">
        <f t="shared" si="3"/>
        <v>10542836</v>
      </c>
      <c r="H37" s="147">
        <v>211616</v>
      </c>
      <c r="I37" s="129">
        <v>4128875</v>
      </c>
      <c r="J37" s="129">
        <v>55507</v>
      </c>
      <c r="K37" s="143">
        <v>0</v>
      </c>
      <c r="L37" s="143">
        <v>0</v>
      </c>
      <c r="M37" s="139">
        <f t="shared" si="0"/>
        <v>4395998</v>
      </c>
      <c r="N37" s="147">
        <v>160043</v>
      </c>
      <c r="O37" s="129">
        <v>180160</v>
      </c>
      <c r="P37" s="143">
        <v>0</v>
      </c>
      <c r="Q37" s="143">
        <v>0</v>
      </c>
      <c r="R37" s="143">
        <v>0</v>
      </c>
      <c r="S37" s="137">
        <f t="shared" si="1"/>
        <v>340203</v>
      </c>
      <c r="T37" s="149">
        <f t="shared" si="4"/>
        <v>371659</v>
      </c>
      <c r="U37" s="13">
        <f t="shared" si="5"/>
        <v>13759432</v>
      </c>
      <c r="V37" s="13">
        <f t="shared" si="6"/>
        <v>1147946</v>
      </c>
      <c r="W37" s="18">
        <f t="shared" si="7"/>
        <v>0</v>
      </c>
      <c r="X37" s="18">
        <f t="shared" si="8"/>
        <v>0</v>
      </c>
      <c r="Y37" s="14">
        <f t="shared" si="2"/>
        <v>15279037</v>
      </c>
    </row>
    <row r="38" spans="1:25" s="2" customFormat="1" ht="12.75" x14ac:dyDescent="0.2">
      <c r="A38" s="10" t="s">
        <v>38</v>
      </c>
      <c r="B38" s="136">
        <v>0</v>
      </c>
      <c r="C38" s="129">
        <v>9535293</v>
      </c>
      <c r="D38" s="129">
        <v>1080253</v>
      </c>
      <c r="E38" s="128">
        <v>0</v>
      </c>
      <c r="F38" s="128">
        <v>0</v>
      </c>
      <c r="G38" s="139">
        <f t="shared" si="3"/>
        <v>10615546</v>
      </c>
      <c r="H38" s="147">
        <v>191478</v>
      </c>
      <c r="I38" s="129">
        <v>4200921</v>
      </c>
      <c r="J38" s="129">
        <v>65557</v>
      </c>
      <c r="K38" s="143">
        <v>0</v>
      </c>
      <c r="L38" s="143">
        <v>0</v>
      </c>
      <c r="M38" s="139">
        <f t="shared" si="0"/>
        <v>4457956</v>
      </c>
      <c r="N38" s="147">
        <v>154720</v>
      </c>
      <c r="O38" s="129">
        <v>186457</v>
      </c>
      <c r="P38" s="143">
        <v>0</v>
      </c>
      <c r="Q38" s="143">
        <v>0</v>
      </c>
      <c r="R38" s="143">
        <v>0</v>
      </c>
      <c r="S38" s="137">
        <f t="shared" si="1"/>
        <v>341177</v>
      </c>
      <c r="T38" s="149">
        <f t="shared" si="4"/>
        <v>346198</v>
      </c>
      <c r="U38" s="13">
        <f t="shared" si="5"/>
        <v>13922671</v>
      </c>
      <c r="V38" s="13">
        <f t="shared" si="6"/>
        <v>1145810</v>
      </c>
      <c r="W38" s="18">
        <f t="shared" si="7"/>
        <v>0</v>
      </c>
      <c r="X38" s="18">
        <f t="shared" si="8"/>
        <v>0</v>
      </c>
      <c r="Y38" s="14">
        <f t="shared" si="2"/>
        <v>15414679</v>
      </c>
    </row>
    <row r="39" spans="1:25" s="2" customFormat="1" ht="12.75" x14ac:dyDescent="0.2">
      <c r="A39" s="10" t="s">
        <v>39</v>
      </c>
      <c r="B39" s="136">
        <v>0</v>
      </c>
      <c r="C39" s="129">
        <v>9711813</v>
      </c>
      <c r="D39" s="129">
        <v>994798</v>
      </c>
      <c r="E39" s="128">
        <v>0</v>
      </c>
      <c r="F39" s="128">
        <v>0</v>
      </c>
      <c r="G39" s="139">
        <f t="shared" si="3"/>
        <v>10706611</v>
      </c>
      <c r="H39" s="147">
        <v>161851</v>
      </c>
      <c r="I39" s="129">
        <v>4225950</v>
      </c>
      <c r="J39" s="129">
        <v>81130</v>
      </c>
      <c r="K39" s="143">
        <v>0</v>
      </c>
      <c r="L39" s="143">
        <v>0</v>
      </c>
      <c r="M39" s="139">
        <f t="shared" si="0"/>
        <v>4468931</v>
      </c>
      <c r="N39" s="147">
        <v>147629</v>
      </c>
      <c r="O39" s="129">
        <v>184169</v>
      </c>
      <c r="P39" s="143">
        <v>0</v>
      </c>
      <c r="Q39" s="143">
        <v>0</v>
      </c>
      <c r="R39" s="143">
        <v>0</v>
      </c>
      <c r="S39" s="137">
        <f t="shared" si="1"/>
        <v>331798</v>
      </c>
      <c r="T39" s="149">
        <f t="shared" si="4"/>
        <v>309480</v>
      </c>
      <c r="U39" s="13">
        <f t="shared" si="5"/>
        <v>14121932</v>
      </c>
      <c r="V39" s="13">
        <f t="shared" si="6"/>
        <v>1075928</v>
      </c>
      <c r="W39" s="18">
        <f t="shared" si="7"/>
        <v>0</v>
      </c>
      <c r="X39" s="18">
        <f t="shared" si="8"/>
        <v>0</v>
      </c>
      <c r="Y39" s="14">
        <f t="shared" si="2"/>
        <v>15507340</v>
      </c>
    </row>
    <row r="40" spans="1:25" s="2" customFormat="1" ht="12.75" x14ac:dyDescent="0.2">
      <c r="A40" s="10" t="s">
        <v>40</v>
      </c>
      <c r="B40" s="136">
        <v>0</v>
      </c>
      <c r="C40" s="129">
        <v>9776606</v>
      </c>
      <c r="D40" s="129">
        <v>1011119</v>
      </c>
      <c r="E40" s="128">
        <v>0</v>
      </c>
      <c r="F40" s="128">
        <v>0</v>
      </c>
      <c r="G40" s="139">
        <f t="shared" si="3"/>
        <v>10787725</v>
      </c>
      <c r="H40" s="147">
        <v>146962</v>
      </c>
      <c r="I40" s="129">
        <v>4206992</v>
      </c>
      <c r="J40" s="129">
        <v>83000</v>
      </c>
      <c r="K40" s="143">
        <v>0</v>
      </c>
      <c r="L40" s="143">
        <v>0</v>
      </c>
      <c r="M40" s="139">
        <f t="shared" si="0"/>
        <v>4436954</v>
      </c>
      <c r="N40" s="147">
        <v>143947</v>
      </c>
      <c r="O40" s="129">
        <v>184694</v>
      </c>
      <c r="P40" s="143">
        <v>0</v>
      </c>
      <c r="Q40" s="143">
        <v>0</v>
      </c>
      <c r="R40" s="143">
        <v>0</v>
      </c>
      <c r="S40" s="137">
        <f t="shared" si="1"/>
        <v>328641</v>
      </c>
      <c r="T40" s="149">
        <f t="shared" si="4"/>
        <v>290909</v>
      </c>
      <c r="U40" s="13">
        <f t="shared" si="5"/>
        <v>14168292</v>
      </c>
      <c r="V40" s="13">
        <f t="shared" si="6"/>
        <v>1094119</v>
      </c>
      <c r="W40" s="18">
        <f t="shared" si="7"/>
        <v>0</v>
      </c>
      <c r="X40" s="18">
        <f t="shared" si="8"/>
        <v>0</v>
      </c>
      <c r="Y40" s="14">
        <f t="shared" si="2"/>
        <v>15553320</v>
      </c>
    </row>
    <row r="41" spans="1:25" s="2" customFormat="1" ht="12.75" x14ac:dyDescent="0.2">
      <c r="A41" s="10" t="s">
        <v>41</v>
      </c>
      <c r="B41" s="136">
        <v>0</v>
      </c>
      <c r="C41" s="129">
        <v>9735671</v>
      </c>
      <c r="D41" s="129">
        <v>1123607</v>
      </c>
      <c r="E41" s="128">
        <v>0</v>
      </c>
      <c r="F41" s="128">
        <v>0</v>
      </c>
      <c r="G41" s="139">
        <f t="shared" si="3"/>
        <v>10859278</v>
      </c>
      <c r="H41" s="147">
        <v>131742</v>
      </c>
      <c r="I41" s="129">
        <v>4267217</v>
      </c>
      <c r="J41" s="129">
        <v>77125</v>
      </c>
      <c r="K41" s="143">
        <v>0</v>
      </c>
      <c r="L41" s="143">
        <v>0</v>
      </c>
      <c r="M41" s="139">
        <f t="shared" si="0"/>
        <v>4476084</v>
      </c>
      <c r="N41" s="147">
        <v>136521</v>
      </c>
      <c r="O41" s="129">
        <v>198808</v>
      </c>
      <c r="P41" s="143">
        <v>0</v>
      </c>
      <c r="Q41" s="143">
        <v>0</v>
      </c>
      <c r="R41" s="143">
        <v>0</v>
      </c>
      <c r="S41" s="137">
        <f t="shared" si="1"/>
        <v>335329</v>
      </c>
      <c r="T41" s="149">
        <f t="shared" si="4"/>
        <v>268263</v>
      </c>
      <c r="U41" s="13">
        <f t="shared" si="5"/>
        <v>14201696</v>
      </c>
      <c r="V41" s="13">
        <f t="shared" si="6"/>
        <v>1200732</v>
      </c>
      <c r="W41" s="18">
        <f t="shared" si="7"/>
        <v>0</v>
      </c>
      <c r="X41" s="18">
        <f t="shared" si="8"/>
        <v>0</v>
      </c>
      <c r="Y41" s="14">
        <f t="shared" si="2"/>
        <v>15670691</v>
      </c>
    </row>
    <row r="42" spans="1:25" s="2" customFormat="1" ht="12.75" x14ac:dyDescent="0.2">
      <c r="A42" s="10" t="s">
        <v>42</v>
      </c>
      <c r="B42" s="136">
        <v>0</v>
      </c>
      <c r="C42" s="129">
        <v>9725717</v>
      </c>
      <c r="D42" s="129">
        <v>1179321</v>
      </c>
      <c r="E42" s="128">
        <v>0</v>
      </c>
      <c r="F42" s="128">
        <v>0</v>
      </c>
      <c r="G42" s="139">
        <f t="shared" si="3"/>
        <v>10905038</v>
      </c>
      <c r="H42" s="147">
        <v>114020</v>
      </c>
      <c r="I42" s="129">
        <v>4325717</v>
      </c>
      <c r="J42" s="129">
        <v>74229</v>
      </c>
      <c r="K42" s="143">
        <v>0</v>
      </c>
      <c r="L42" s="143">
        <v>0</v>
      </c>
      <c r="M42" s="139">
        <f t="shared" si="0"/>
        <v>4513966</v>
      </c>
      <c r="N42" s="147">
        <v>129998</v>
      </c>
      <c r="O42" s="129">
        <v>199726</v>
      </c>
      <c r="P42" s="143">
        <v>0</v>
      </c>
      <c r="Q42" s="143">
        <v>0</v>
      </c>
      <c r="R42" s="143">
        <v>0</v>
      </c>
      <c r="S42" s="137">
        <f t="shared" si="1"/>
        <v>329724</v>
      </c>
      <c r="T42" s="149">
        <f t="shared" si="4"/>
        <v>244018</v>
      </c>
      <c r="U42" s="13">
        <f t="shared" si="5"/>
        <v>14251160</v>
      </c>
      <c r="V42" s="13">
        <f t="shared" si="6"/>
        <v>1253550</v>
      </c>
      <c r="W42" s="18">
        <f t="shared" si="7"/>
        <v>0</v>
      </c>
      <c r="X42" s="18">
        <f t="shared" si="8"/>
        <v>0</v>
      </c>
      <c r="Y42" s="14">
        <f t="shared" si="2"/>
        <v>15748728</v>
      </c>
    </row>
    <row r="43" spans="1:25" s="2" customFormat="1" ht="12.75" x14ac:dyDescent="0.2">
      <c r="A43" s="10" t="s">
        <v>43</v>
      </c>
      <c r="B43" s="136">
        <v>0</v>
      </c>
      <c r="C43" s="129">
        <v>9737593</v>
      </c>
      <c r="D43" s="129">
        <v>1219338</v>
      </c>
      <c r="E43" s="128">
        <v>0</v>
      </c>
      <c r="F43" s="128">
        <v>0</v>
      </c>
      <c r="G43" s="139">
        <f t="shared" si="3"/>
        <v>10956931</v>
      </c>
      <c r="H43" s="147">
        <v>106632</v>
      </c>
      <c r="I43" s="129">
        <v>4301273</v>
      </c>
      <c r="J43" s="129">
        <v>89044</v>
      </c>
      <c r="K43" s="143">
        <v>0</v>
      </c>
      <c r="L43" s="143">
        <v>0</v>
      </c>
      <c r="M43" s="139">
        <f t="shared" si="0"/>
        <v>4496949</v>
      </c>
      <c r="N43" s="147">
        <v>128073</v>
      </c>
      <c r="O43" s="129">
        <v>204431</v>
      </c>
      <c r="P43" s="143">
        <v>0</v>
      </c>
      <c r="Q43" s="143">
        <v>0</v>
      </c>
      <c r="R43" s="143">
        <v>0</v>
      </c>
      <c r="S43" s="137">
        <f t="shared" si="1"/>
        <v>332504</v>
      </c>
      <c r="T43" s="149">
        <f t="shared" si="4"/>
        <v>234705</v>
      </c>
      <c r="U43" s="13">
        <f t="shared" si="5"/>
        <v>14243297</v>
      </c>
      <c r="V43" s="13">
        <f t="shared" si="6"/>
        <v>1308382</v>
      </c>
      <c r="W43" s="18">
        <f t="shared" si="7"/>
        <v>0</v>
      </c>
      <c r="X43" s="18">
        <f t="shared" si="8"/>
        <v>0</v>
      </c>
      <c r="Y43" s="14">
        <f t="shared" si="2"/>
        <v>15786384</v>
      </c>
    </row>
    <row r="44" spans="1:25" s="2" customFormat="1" ht="12.75" x14ac:dyDescent="0.2">
      <c r="A44" s="10" t="s">
        <v>44</v>
      </c>
      <c r="B44" s="136">
        <v>0</v>
      </c>
      <c r="C44" s="129">
        <v>9770734</v>
      </c>
      <c r="D44" s="129">
        <v>1235917</v>
      </c>
      <c r="E44" s="128">
        <v>0</v>
      </c>
      <c r="F44" s="128">
        <v>0</v>
      </c>
      <c r="G44" s="139">
        <f t="shared" si="3"/>
        <v>11006651</v>
      </c>
      <c r="H44" s="147">
        <v>92587</v>
      </c>
      <c r="I44" s="129">
        <v>4345598</v>
      </c>
      <c r="J44" s="129">
        <v>83573</v>
      </c>
      <c r="K44" s="143">
        <v>0</v>
      </c>
      <c r="L44" s="143">
        <v>0</v>
      </c>
      <c r="M44" s="139">
        <f t="shared" ref="M44:M75" si="9">+SUM(H44:L44)</f>
        <v>4521758</v>
      </c>
      <c r="N44" s="147">
        <v>117113</v>
      </c>
      <c r="O44" s="129">
        <v>201361</v>
      </c>
      <c r="P44" s="143">
        <v>0</v>
      </c>
      <c r="Q44" s="143">
        <v>0</v>
      </c>
      <c r="R44" s="143">
        <v>0</v>
      </c>
      <c r="S44" s="137">
        <f t="shared" si="1"/>
        <v>318474</v>
      </c>
      <c r="T44" s="149">
        <f t="shared" si="4"/>
        <v>209700</v>
      </c>
      <c r="U44" s="13">
        <f t="shared" si="5"/>
        <v>14317693</v>
      </c>
      <c r="V44" s="13">
        <f t="shared" si="6"/>
        <v>1319490</v>
      </c>
      <c r="W44" s="18">
        <f t="shared" si="7"/>
        <v>0</v>
      </c>
      <c r="X44" s="18">
        <f t="shared" si="8"/>
        <v>0</v>
      </c>
      <c r="Y44" s="14">
        <f t="shared" ref="Y44:Y75" si="10">+G44+M44+S44</f>
        <v>15846883</v>
      </c>
    </row>
    <row r="45" spans="1:25" s="2" customFormat="1" ht="12.75" x14ac:dyDescent="0.2">
      <c r="A45" s="10" t="s">
        <v>45</v>
      </c>
      <c r="B45" s="136">
        <v>0</v>
      </c>
      <c r="C45" s="129">
        <v>9847550</v>
      </c>
      <c r="D45" s="129">
        <v>1209571</v>
      </c>
      <c r="E45" s="128">
        <v>0</v>
      </c>
      <c r="F45" s="128">
        <v>0</v>
      </c>
      <c r="G45" s="139">
        <f t="shared" si="3"/>
        <v>11057121</v>
      </c>
      <c r="H45" s="147">
        <v>68522</v>
      </c>
      <c r="I45" s="129">
        <v>4340581</v>
      </c>
      <c r="J45" s="129">
        <v>92369</v>
      </c>
      <c r="K45" s="143">
        <v>0</v>
      </c>
      <c r="L45" s="143">
        <v>0</v>
      </c>
      <c r="M45" s="139">
        <f t="shared" si="9"/>
        <v>4501472</v>
      </c>
      <c r="N45" s="147">
        <v>111994</v>
      </c>
      <c r="O45" s="129">
        <v>197425</v>
      </c>
      <c r="P45" s="143">
        <v>0</v>
      </c>
      <c r="Q45" s="143">
        <v>0</v>
      </c>
      <c r="R45" s="143">
        <v>0</v>
      </c>
      <c r="S45" s="137">
        <f t="shared" si="1"/>
        <v>309419</v>
      </c>
      <c r="T45" s="149">
        <f t="shared" si="4"/>
        <v>180516</v>
      </c>
      <c r="U45" s="13">
        <f t="shared" si="5"/>
        <v>14385556</v>
      </c>
      <c r="V45" s="13">
        <f t="shared" si="6"/>
        <v>1301940</v>
      </c>
      <c r="W45" s="18">
        <f t="shared" si="7"/>
        <v>0</v>
      </c>
      <c r="X45" s="18">
        <f t="shared" si="8"/>
        <v>0</v>
      </c>
      <c r="Y45" s="14">
        <f t="shared" si="10"/>
        <v>15868012</v>
      </c>
    </row>
    <row r="46" spans="1:25" s="2" customFormat="1" ht="12.75" x14ac:dyDescent="0.2">
      <c r="A46" s="10" t="s">
        <v>46</v>
      </c>
      <c r="B46" s="136">
        <v>0</v>
      </c>
      <c r="C46" s="129">
        <v>9746336</v>
      </c>
      <c r="D46" s="129">
        <v>1354381</v>
      </c>
      <c r="E46" s="128">
        <v>0</v>
      </c>
      <c r="F46" s="128">
        <v>0</v>
      </c>
      <c r="G46" s="139">
        <f t="shared" si="3"/>
        <v>11100717</v>
      </c>
      <c r="H46" s="147">
        <v>47871</v>
      </c>
      <c r="I46" s="129">
        <v>4342342</v>
      </c>
      <c r="J46" s="129">
        <v>95158</v>
      </c>
      <c r="K46" s="143">
        <v>0</v>
      </c>
      <c r="L46" s="143">
        <v>0</v>
      </c>
      <c r="M46" s="139">
        <f t="shared" si="9"/>
        <v>4485371</v>
      </c>
      <c r="N46" s="147">
        <v>108087</v>
      </c>
      <c r="O46" s="129">
        <v>203255</v>
      </c>
      <c r="P46" s="143">
        <v>0</v>
      </c>
      <c r="Q46" s="143">
        <v>0</v>
      </c>
      <c r="R46" s="143">
        <v>0</v>
      </c>
      <c r="S46" s="137">
        <f t="shared" si="1"/>
        <v>311342</v>
      </c>
      <c r="T46" s="149">
        <f t="shared" si="4"/>
        <v>155958</v>
      </c>
      <c r="U46" s="13">
        <f t="shared" si="5"/>
        <v>14291933</v>
      </c>
      <c r="V46" s="13">
        <f t="shared" si="6"/>
        <v>1449539</v>
      </c>
      <c r="W46" s="18">
        <f t="shared" si="7"/>
        <v>0</v>
      </c>
      <c r="X46" s="18">
        <f t="shared" si="8"/>
        <v>0</v>
      </c>
      <c r="Y46" s="14">
        <f t="shared" si="10"/>
        <v>15897430</v>
      </c>
    </row>
    <row r="47" spans="1:25" s="2" customFormat="1" ht="12.75" x14ac:dyDescent="0.2">
      <c r="A47" s="10" t="s">
        <v>47</v>
      </c>
      <c r="B47" s="136">
        <v>0</v>
      </c>
      <c r="C47" s="129">
        <v>9859674</v>
      </c>
      <c r="D47" s="129">
        <v>1269240</v>
      </c>
      <c r="E47" s="128">
        <v>0</v>
      </c>
      <c r="F47" s="128">
        <v>0</v>
      </c>
      <c r="G47" s="139">
        <f t="shared" si="3"/>
        <v>11128914</v>
      </c>
      <c r="H47" s="147">
        <v>33775</v>
      </c>
      <c r="I47" s="129">
        <v>4338159</v>
      </c>
      <c r="J47" s="129">
        <v>100347</v>
      </c>
      <c r="K47" s="143">
        <v>0</v>
      </c>
      <c r="L47" s="143">
        <v>0</v>
      </c>
      <c r="M47" s="139">
        <f t="shared" si="9"/>
        <v>4472281</v>
      </c>
      <c r="N47" s="147">
        <v>100619</v>
      </c>
      <c r="O47" s="129">
        <v>184419</v>
      </c>
      <c r="P47" s="143">
        <v>0</v>
      </c>
      <c r="Q47" s="143">
        <v>0</v>
      </c>
      <c r="R47" s="143">
        <v>0</v>
      </c>
      <c r="S47" s="137">
        <f t="shared" si="1"/>
        <v>285038</v>
      </c>
      <c r="T47" s="149">
        <f t="shared" si="4"/>
        <v>134394</v>
      </c>
      <c r="U47" s="13">
        <f t="shared" si="5"/>
        <v>14382252</v>
      </c>
      <c r="V47" s="13">
        <f t="shared" si="6"/>
        <v>1369587</v>
      </c>
      <c r="W47" s="18">
        <f t="shared" si="7"/>
        <v>0</v>
      </c>
      <c r="X47" s="18">
        <f t="shared" si="8"/>
        <v>0</v>
      </c>
      <c r="Y47" s="14">
        <f t="shared" si="10"/>
        <v>15886233</v>
      </c>
    </row>
    <row r="48" spans="1:25" s="2" customFormat="1" ht="12.75" x14ac:dyDescent="0.2">
      <c r="A48" s="10" t="s">
        <v>48</v>
      </c>
      <c r="B48" s="136">
        <v>0</v>
      </c>
      <c r="C48" s="129">
        <v>9774865</v>
      </c>
      <c r="D48" s="129">
        <v>1282451</v>
      </c>
      <c r="E48" s="128">
        <v>0</v>
      </c>
      <c r="F48" s="128">
        <v>0</v>
      </c>
      <c r="G48" s="139">
        <f t="shared" si="3"/>
        <v>11057316</v>
      </c>
      <c r="H48" s="136">
        <v>0</v>
      </c>
      <c r="I48" s="129">
        <v>4403305</v>
      </c>
      <c r="J48" s="129">
        <v>110569</v>
      </c>
      <c r="K48" s="143">
        <v>0</v>
      </c>
      <c r="L48" s="143">
        <v>0</v>
      </c>
      <c r="M48" s="139">
        <f t="shared" si="9"/>
        <v>4513874</v>
      </c>
      <c r="N48" s="147">
        <v>102115</v>
      </c>
      <c r="O48" s="129">
        <v>201253</v>
      </c>
      <c r="P48" s="143">
        <v>0</v>
      </c>
      <c r="Q48" s="143">
        <v>0</v>
      </c>
      <c r="R48" s="143">
        <v>0</v>
      </c>
      <c r="S48" s="137">
        <f t="shared" si="1"/>
        <v>303368</v>
      </c>
      <c r="T48" s="149">
        <f t="shared" si="4"/>
        <v>102115</v>
      </c>
      <c r="U48" s="13">
        <f t="shared" si="5"/>
        <v>14379423</v>
      </c>
      <c r="V48" s="13">
        <f t="shared" si="6"/>
        <v>1393020</v>
      </c>
      <c r="W48" s="18">
        <f t="shared" si="7"/>
        <v>0</v>
      </c>
      <c r="X48" s="18">
        <f t="shared" si="8"/>
        <v>0</v>
      </c>
      <c r="Y48" s="14">
        <f t="shared" si="10"/>
        <v>15874558</v>
      </c>
    </row>
    <row r="49" spans="1:25" s="2" customFormat="1" ht="12.75" x14ac:dyDescent="0.2">
      <c r="A49" s="10" t="s">
        <v>49</v>
      </c>
      <c r="B49" s="136">
        <v>0</v>
      </c>
      <c r="C49" s="129">
        <v>9797595</v>
      </c>
      <c r="D49" s="129">
        <v>1288373</v>
      </c>
      <c r="E49" s="128">
        <v>0</v>
      </c>
      <c r="F49" s="128">
        <v>0</v>
      </c>
      <c r="G49" s="139">
        <f t="shared" si="3"/>
        <v>11085968</v>
      </c>
      <c r="H49" s="136">
        <v>0</v>
      </c>
      <c r="I49" s="129">
        <v>4440536</v>
      </c>
      <c r="J49" s="129">
        <v>117860</v>
      </c>
      <c r="K49" s="143">
        <v>0</v>
      </c>
      <c r="L49" s="143">
        <v>0</v>
      </c>
      <c r="M49" s="139">
        <f t="shared" si="9"/>
        <v>4558396</v>
      </c>
      <c r="N49" s="147">
        <v>101614</v>
      </c>
      <c r="O49" s="129">
        <v>220074</v>
      </c>
      <c r="P49" s="143">
        <v>0</v>
      </c>
      <c r="Q49" s="143">
        <v>0</v>
      </c>
      <c r="R49" s="143">
        <v>0</v>
      </c>
      <c r="S49" s="137">
        <f t="shared" si="1"/>
        <v>321688</v>
      </c>
      <c r="T49" s="149">
        <f t="shared" si="4"/>
        <v>101614</v>
      </c>
      <c r="U49" s="13">
        <f t="shared" si="5"/>
        <v>14458205</v>
      </c>
      <c r="V49" s="13">
        <f t="shared" si="6"/>
        <v>1406233</v>
      </c>
      <c r="W49" s="18">
        <f t="shared" si="7"/>
        <v>0</v>
      </c>
      <c r="X49" s="18">
        <f t="shared" si="8"/>
        <v>0</v>
      </c>
      <c r="Y49" s="14">
        <f t="shared" si="10"/>
        <v>15966052</v>
      </c>
    </row>
    <row r="50" spans="1:25" s="2" customFormat="1" ht="12.75" x14ac:dyDescent="0.2">
      <c r="A50" s="10" t="s">
        <v>50</v>
      </c>
      <c r="B50" s="136">
        <v>0</v>
      </c>
      <c r="C50" s="129">
        <v>9813983</v>
      </c>
      <c r="D50" s="129">
        <v>1302381</v>
      </c>
      <c r="E50" s="128">
        <v>0</v>
      </c>
      <c r="F50" s="128">
        <v>0</v>
      </c>
      <c r="G50" s="139">
        <f t="shared" si="3"/>
        <v>11116364</v>
      </c>
      <c r="H50" s="136">
        <v>0</v>
      </c>
      <c r="I50" s="129">
        <v>4492653</v>
      </c>
      <c r="J50" s="129">
        <v>124207</v>
      </c>
      <c r="K50" s="143">
        <v>0</v>
      </c>
      <c r="L50" s="143">
        <v>0</v>
      </c>
      <c r="M50" s="139">
        <f t="shared" si="9"/>
        <v>4616860</v>
      </c>
      <c r="N50" s="147">
        <v>98125</v>
      </c>
      <c r="O50" s="129">
        <v>240338</v>
      </c>
      <c r="P50" s="143">
        <v>0</v>
      </c>
      <c r="Q50" s="143">
        <v>0</v>
      </c>
      <c r="R50" s="143">
        <v>0</v>
      </c>
      <c r="S50" s="137">
        <f t="shared" si="1"/>
        <v>338463</v>
      </c>
      <c r="T50" s="149">
        <f t="shared" si="4"/>
        <v>98125</v>
      </c>
      <c r="U50" s="13">
        <f t="shared" si="5"/>
        <v>14546974</v>
      </c>
      <c r="V50" s="13">
        <f t="shared" si="6"/>
        <v>1426588</v>
      </c>
      <c r="W50" s="18">
        <f t="shared" si="7"/>
        <v>0</v>
      </c>
      <c r="X50" s="18">
        <f t="shared" si="8"/>
        <v>0</v>
      </c>
      <c r="Y50" s="14">
        <f t="shared" si="10"/>
        <v>16071687</v>
      </c>
    </row>
    <row r="51" spans="1:25" s="2" customFormat="1" ht="12.75" x14ac:dyDescent="0.2">
      <c r="A51" s="10" t="s">
        <v>51</v>
      </c>
      <c r="B51" s="136">
        <v>0</v>
      </c>
      <c r="C51" s="129">
        <v>9828446</v>
      </c>
      <c r="D51" s="129">
        <v>1313458</v>
      </c>
      <c r="E51" s="129">
        <v>6655</v>
      </c>
      <c r="F51" s="128">
        <v>0</v>
      </c>
      <c r="G51" s="139">
        <f t="shared" si="3"/>
        <v>11148559</v>
      </c>
      <c r="H51" s="136">
        <v>0</v>
      </c>
      <c r="I51" s="129">
        <v>4535724</v>
      </c>
      <c r="J51" s="129">
        <v>132497</v>
      </c>
      <c r="K51" s="143">
        <v>0</v>
      </c>
      <c r="L51" s="143">
        <v>0</v>
      </c>
      <c r="M51" s="139">
        <f t="shared" si="9"/>
        <v>4668221</v>
      </c>
      <c r="N51" s="147">
        <v>88918</v>
      </c>
      <c r="O51" s="129">
        <v>240460</v>
      </c>
      <c r="P51" s="143">
        <v>0</v>
      </c>
      <c r="Q51" s="143">
        <v>0</v>
      </c>
      <c r="R51" s="143">
        <v>0</v>
      </c>
      <c r="S51" s="137">
        <f t="shared" si="1"/>
        <v>329378</v>
      </c>
      <c r="T51" s="149">
        <f t="shared" si="4"/>
        <v>88918</v>
      </c>
      <c r="U51" s="13">
        <f t="shared" si="5"/>
        <v>14604630</v>
      </c>
      <c r="V51" s="13">
        <f t="shared" si="6"/>
        <v>1445955</v>
      </c>
      <c r="W51" s="13">
        <f t="shared" si="7"/>
        <v>6655</v>
      </c>
      <c r="X51" s="18">
        <f t="shared" si="8"/>
        <v>0</v>
      </c>
      <c r="Y51" s="14">
        <f t="shared" si="10"/>
        <v>16146158</v>
      </c>
    </row>
    <row r="52" spans="1:25" s="2" customFormat="1" ht="12.75" x14ac:dyDescent="0.2">
      <c r="A52" s="10" t="s">
        <v>52</v>
      </c>
      <c r="B52" s="136">
        <v>0</v>
      </c>
      <c r="C52" s="129">
        <v>9855491</v>
      </c>
      <c r="D52" s="129">
        <v>1327059</v>
      </c>
      <c r="E52" s="129">
        <v>7602</v>
      </c>
      <c r="F52" s="128">
        <v>0</v>
      </c>
      <c r="G52" s="139">
        <f t="shared" si="3"/>
        <v>11190152</v>
      </c>
      <c r="H52" s="136">
        <v>0</v>
      </c>
      <c r="I52" s="129">
        <v>4547743</v>
      </c>
      <c r="J52" s="129">
        <v>137775</v>
      </c>
      <c r="K52" s="143">
        <v>0</v>
      </c>
      <c r="L52" s="143">
        <v>0</v>
      </c>
      <c r="M52" s="139">
        <f t="shared" si="9"/>
        <v>4685518</v>
      </c>
      <c r="N52" s="147">
        <v>94518</v>
      </c>
      <c r="O52" s="129">
        <v>262318</v>
      </c>
      <c r="P52" s="143">
        <v>0</v>
      </c>
      <c r="Q52" s="143">
        <v>0</v>
      </c>
      <c r="R52" s="143">
        <v>0</v>
      </c>
      <c r="S52" s="137">
        <f t="shared" si="1"/>
        <v>356836</v>
      </c>
      <c r="T52" s="149">
        <f t="shared" si="4"/>
        <v>94518</v>
      </c>
      <c r="U52" s="13">
        <f t="shared" si="5"/>
        <v>14665552</v>
      </c>
      <c r="V52" s="13">
        <f t="shared" si="6"/>
        <v>1464834</v>
      </c>
      <c r="W52" s="13">
        <f t="shared" si="7"/>
        <v>7602</v>
      </c>
      <c r="X52" s="18">
        <f t="shared" si="8"/>
        <v>0</v>
      </c>
      <c r="Y52" s="14">
        <f t="shared" si="10"/>
        <v>16232506</v>
      </c>
    </row>
    <row r="53" spans="1:25" s="2" customFormat="1" ht="12.75" x14ac:dyDescent="0.2">
      <c r="A53" s="10" t="s">
        <v>53</v>
      </c>
      <c r="B53" s="136">
        <v>0</v>
      </c>
      <c r="C53" s="129">
        <v>9889363</v>
      </c>
      <c r="D53" s="129">
        <v>1346262</v>
      </c>
      <c r="E53" s="129">
        <v>9653</v>
      </c>
      <c r="F53" s="128">
        <v>0</v>
      </c>
      <c r="G53" s="139">
        <f t="shared" si="3"/>
        <v>11245278</v>
      </c>
      <c r="H53" s="136">
        <v>0</v>
      </c>
      <c r="I53" s="129">
        <v>4592169</v>
      </c>
      <c r="J53" s="129">
        <v>140131</v>
      </c>
      <c r="K53" s="129">
        <v>5977</v>
      </c>
      <c r="L53" s="143">
        <v>0</v>
      </c>
      <c r="M53" s="139">
        <f t="shared" si="9"/>
        <v>4738277</v>
      </c>
      <c r="N53" s="147">
        <v>92800</v>
      </c>
      <c r="O53" s="129">
        <v>266333</v>
      </c>
      <c r="P53" s="143">
        <v>0</v>
      </c>
      <c r="Q53" s="143">
        <v>0</v>
      </c>
      <c r="R53" s="143">
        <v>0</v>
      </c>
      <c r="S53" s="137">
        <f t="shared" si="1"/>
        <v>359133</v>
      </c>
      <c r="T53" s="149">
        <f t="shared" si="4"/>
        <v>92800</v>
      </c>
      <c r="U53" s="13">
        <f t="shared" si="5"/>
        <v>14747865</v>
      </c>
      <c r="V53" s="13">
        <f t="shared" si="6"/>
        <v>1486393</v>
      </c>
      <c r="W53" s="13">
        <f t="shared" si="7"/>
        <v>15630</v>
      </c>
      <c r="X53" s="18">
        <f t="shared" si="8"/>
        <v>0</v>
      </c>
      <c r="Y53" s="14">
        <f t="shared" si="10"/>
        <v>16342688</v>
      </c>
    </row>
    <row r="54" spans="1:25" s="2" customFormat="1" ht="12.75" x14ac:dyDescent="0.2">
      <c r="A54" s="10" t="s">
        <v>54</v>
      </c>
      <c r="B54" s="136">
        <v>0</v>
      </c>
      <c r="C54" s="129">
        <v>9917796</v>
      </c>
      <c r="D54" s="129">
        <v>1363647</v>
      </c>
      <c r="E54" s="129">
        <v>11691</v>
      </c>
      <c r="F54" s="128">
        <v>0</v>
      </c>
      <c r="G54" s="139">
        <f t="shared" si="3"/>
        <v>11293134</v>
      </c>
      <c r="H54" s="136">
        <v>0</v>
      </c>
      <c r="I54" s="129">
        <v>4596233</v>
      </c>
      <c r="J54" s="129">
        <v>147416</v>
      </c>
      <c r="K54" s="129">
        <v>6763</v>
      </c>
      <c r="L54" s="143">
        <v>0</v>
      </c>
      <c r="M54" s="139">
        <f t="shared" si="9"/>
        <v>4750412</v>
      </c>
      <c r="N54" s="147">
        <v>90859</v>
      </c>
      <c r="O54" s="129">
        <v>258810</v>
      </c>
      <c r="P54" s="143">
        <v>0</v>
      </c>
      <c r="Q54" s="143">
        <v>0</v>
      </c>
      <c r="R54" s="143">
        <v>0</v>
      </c>
      <c r="S54" s="137">
        <f t="shared" si="1"/>
        <v>349669</v>
      </c>
      <c r="T54" s="149">
        <f t="shared" si="4"/>
        <v>90859</v>
      </c>
      <c r="U54" s="13">
        <f t="shared" si="5"/>
        <v>14772839</v>
      </c>
      <c r="V54" s="13">
        <f t="shared" si="6"/>
        <v>1511063</v>
      </c>
      <c r="W54" s="13">
        <f t="shared" si="7"/>
        <v>18454</v>
      </c>
      <c r="X54" s="18">
        <f t="shared" si="8"/>
        <v>0</v>
      </c>
      <c r="Y54" s="14">
        <f t="shared" si="10"/>
        <v>16393215</v>
      </c>
    </row>
    <row r="55" spans="1:25" s="2" customFormat="1" ht="12.75" x14ac:dyDescent="0.2">
      <c r="A55" s="10" t="s">
        <v>55</v>
      </c>
      <c r="B55" s="136">
        <v>0</v>
      </c>
      <c r="C55" s="129">
        <v>9958735</v>
      </c>
      <c r="D55" s="129">
        <v>1381981</v>
      </c>
      <c r="E55" s="129">
        <v>12607</v>
      </c>
      <c r="F55" s="128">
        <v>0</v>
      </c>
      <c r="G55" s="139">
        <f t="shared" si="3"/>
        <v>11353323</v>
      </c>
      <c r="H55" s="136">
        <v>0</v>
      </c>
      <c r="I55" s="129">
        <v>4571621</v>
      </c>
      <c r="J55" s="129">
        <v>152101</v>
      </c>
      <c r="K55" s="129">
        <v>7541</v>
      </c>
      <c r="L55" s="143">
        <v>0</v>
      </c>
      <c r="M55" s="139">
        <f t="shared" si="9"/>
        <v>4731263</v>
      </c>
      <c r="N55" s="147">
        <v>88288</v>
      </c>
      <c r="O55" s="129">
        <v>259714</v>
      </c>
      <c r="P55" s="143">
        <v>0</v>
      </c>
      <c r="Q55" s="143">
        <v>0</v>
      </c>
      <c r="R55" s="143">
        <v>0</v>
      </c>
      <c r="S55" s="137">
        <f t="shared" si="1"/>
        <v>348002</v>
      </c>
      <c r="T55" s="149">
        <f t="shared" si="4"/>
        <v>88288</v>
      </c>
      <c r="U55" s="13">
        <f t="shared" si="5"/>
        <v>14790070</v>
      </c>
      <c r="V55" s="13">
        <f t="shared" si="6"/>
        <v>1534082</v>
      </c>
      <c r="W55" s="13">
        <f t="shared" si="7"/>
        <v>20148</v>
      </c>
      <c r="X55" s="18">
        <f t="shared" si="8"/>
        <v>0</v>
      </c>
      <c r="Y55" s="14">
        <f t="shared" si="10"/>
        <v>16432588</v>
      </c>
    </row>
    <row r="56" spans="1:25" s="2" customFormat="1" ht="12.75" x14ac:dyDescent="0.2">
      <c r="A56" s="10" t="s">
        <v>56</v>
      </c>
      <c r="B56" s="136">
        <v>0</v>
      </c>
      <c r="C56" s="129">
        <v>9994234</v>
      </c>
      <c r="D56" s="129">
        <v>1400104</v>
      </c>
      <c r="E56" s="129">
        <v>13338</v>
      </c>
      <c r="F56" s="128">
        <v>0</v>
      </c>
      <c r="G56" s="139">
        <f t="shared" si="3"/>
        <v>11407676</v>
      </c>
      <c r="H56" s="136">
        <v>0</v>
      </c>
      <c r="I56" s="129">
        <v>4572675</v>
      </c>
      <c r="J56" s="129">
        <v>156746</v>
      </c>
      <c r="K56" s="129">
        <v>8459</v>
      </c>
      <c r="L56" s="143">
        <v>0</v>
      </c>
      <c r="M56" s="139">
        <f t="shared" si="9"/>
        <v>4737880</v>
      </c>
      <c r="N56" s="147">
        <v>85395</v>
      </c>
      <c r="O56" s="129">
        <v>253593</v>
      </c>
      <c r="P56" s="143">
        <v>0</v>
      </c>
      <c r="Q56" s="143">
        <v>0</v>
      </c>
      <c r="R56" s="143">
        <v>0</v>
      </c>
      <c r="S56" s="137">
        <f t="shared" si="1"/>
        <v>338988</v>
      </c>
      <c r="T56" s="149">
        <f t="shared" si="4"/>
        <v>85395</v>
      </c>
      <c r="U56" s="13">
        <f t="shared" si="5"/>
        <v>14820502</v>
      </c>
      <c r="V56" s="13">
        <f t="shared" si="6"/>
        <v>1556850</v>
      </c>
      <c r="W56" s="13">
        <f t="shared" si="7"/>
        <v>21797</v>
      </c>
      <c r="X56" s="18">
        <f t="shared" si="8"/>
        <v>0</v>
      </c>
      <c r="Y56" s="14">
        <f t="shared" si="10"/>
        <v>16484544</v>
      </c>
    </row>
    <row r="57" spans="1:25" s="2" customFormat="1" ht="12.75" x14ac:dyDescent="0.2">
      <c r="A57" s="10" t="s">
        <v>57</v>
      </c>
      <c r="B57" s="136">
        <v>0</v>
      </c>
      <c r="C57" s="129">
        <v>9877885</v>
      </c>
      <c r="D57" s="129">
        <v>1568017</v>
      </c>
      <c r="E57" s="129">
        <v>16410</v>
      </c>
      <c r="F57" s="128">
        <v>0</v>
      </c>
      <c r="G57" s="139">
        <f t="shared" si="3"/>
        <v>11462312</v>
      </c>
      <c r="H57" s="136">
        <v>0</v>
      </c>
      <c r="I57" s="129">
        <v>4585425</v>
      </c>
      <c r="J57" s="129">
        <v>156953</v>
      </c>
      <c r="K57" s="129">
        <v>13187</v>
      </c>
      <c r="L57" s="143">
        <v>0</v>
      </c>
      <c r="M57" s="139">
        <f t="shared" si="9"/>
        <v>4755565</v>
      </c>
      <c r="N57" s="147">
        <v>83794</v>
      </c>
      <c r="O57" s="129">
        <v>251067</v>
      </c>
      <c r="P57" s="143">
        <v>0</v>
      </c>
      <c r="Q57" s="143">
        <v>0</v>
      </c>
      <c r="R57" s="143">
        <v>0</v>
      </c>
      <c r="S57" s="137">
        <f t="shared" si="1"/>
        <v>334861</v>
      </c>
      <c r="T57" s="149">
        <f t="shared" si="4"/>
        <v>83794</v>
      </c>
      <c r="U57" s="13">
        <f t="shared" si="5"/>
        <v>14714377</v>
      </c>
      <c r="V57" s="13">
        <f t="shared" si="6"/>
        <v>1724970</v>
      </c>
      <c r="W57" s="13">
        <f t="shared" si="7"/>
        <v>29597</v>
      </c>
      <c r="X57" s="18">
        <f t="shared" si="8"/>
        <v>0</v>
      </c>
      <c r="Y57" s="14">
        <f t="shared" si="10"/>
        <v>16552738</v>
      </c>
    </row>
    <row r="58" spans="1:25" s="2" customFormat="1" ht="12.75" x14ac:dyDescent="0.2">
      <c r="A58" s="10" t="s">
        <v>58</v>
      </c>
      <c r="B58" s="136">
        <v>0</v>
      </c>
      <c r="C58" s="129">
        <v>10075412</v>
      </c>
      <c r="D58" s="129">
        <v>1439286</v>
      </c>
      <c r="E58" s="129">
        <v>18205</v>
      </c>
      <c r="F58" s="128">
        <v>0</v>
      </c>
      <c r="G58" s="139">
        <f t="shared" si="3"/>
        <v>11532903</v>
      </c>
      <c r="H58" s="136">
        <v>0</v>
      </c>
      <c r="I58" s="129">
        <v>4733302</v>
      </c>
      <c r="J58" s="129">
        <v>162055</v>
      </c>
      <c r="K58" s="129">
        <v>15220</v>
      </c>
      <c r="L58" s="143">
        <v>0</v>
      </c>
      <c r="M58" s="139">
        <f t="shared" si="9"/>
        <v>4910577</v>
      </c>
      <c r="N58" s="147">
        <v>83872</v>
      </c>
      <c r="O58" s="129">
        <v>249297</v>
      </c>
      <c r="P58" s="143">
        <v>0</v>
      </c>
      <c r="Q58" s="143">
        <v>0</v>
      </c>
      <c r="R58" s="143">
        <v>0</v>
      </c>
      <c r="S58" s="137">
        <f t="shared" si="1"/>
        <v>333169</v>
      </c>
      <c r="T58" s="149">
        <f t="shared" si="4"/>
        <v>83872</v>
      </c>
      <c r="U58" s="13">
        <f t="shared" si="5"/>
        <v>15058011</v>
      </c>
      <c r="V58" s="13">
        <f t="shared" si="6"/>
        <v>1601341</v>
      </c>
      <c r="W58" s="13">
        <f t="shared" si="7"/>
        <v>33425</v>
      </c>
      <c r="X58" s="18">
        <f t="shared" si="8"/>
        <v>0</v>
      </c>
      <c r="Y58" s="14">
        <f t="shared" si="10"/>
        <v>16776649</v>
      </c>
    </row>
    <row r="59" spans="1:25" s="2" customFormat="1" ht="12.75" x14ac:dyDescent="0.2">
      <c r="A59" s="10" t="s">
        <v>59</v>
      </c>
      <c r="B59" s="136">
        <v>0</v>
      </c>
      <c r="C59" s="129">
        <v>10156415</v>
      </c>
      <c r="D59" s="129">
        <v>1459521</v>
      </c>
      <c r="E59" s="129">
        <v>20542</v>
      </c>
      <c r="F59" s="128">
        <v>0</v>
      </c>
      <c r="G59" s="139">
        <f t="shared" si="3"/>
        <v>11636478</v>
      </c>
      <c r="H59" s="136">
        <v>0</v>
      </c>
      <c r="I59" s="129">
        <v>4774536</v>
      </c>
      <c r="J59" s="129">
        <v>165964</v>
      </c>
      <c r="K59" s="129">
        <v>17950</v>
      </c>
      <c r="L59" s="143">
        <v>0</v>
      </c>
      <c r="M59" s="139">
        <f t="shared" si="9"/>
        <v>4958450</v>
      </c>
      <c r="N59" s="147">
        <v>82852</v>
      </c>
      <c r="O59" s="129">
        <v>244221</v>
      </c>
      <c r="P59" s="143">
        <v>0</v>
      </c>
      <c r="Q59" s="143">
        <v>0</v>
      </c>
      <c r="R59" s="143">
        <v>0</v>
      </c>
      <c r="S59" s="137">
        <f t="shared" si="1"/>
        <v>327073</v>
      </c>
      <c r="T59" s="149">
        <f t="shared" si="4"/>
        <v>82852</v>
      </c>
      <c r="U59" s="13">
        <f t="shared" si="5"/>
        <v>15175172</v>
      </c>
      <c r="V59" s="13">
        <f t="shared" si="6"/>
        <v>1625485</v>
      </c>
      <c r="W59" s="13">
        <f t="shared" si="7"/>
        <v>38492</v>
      </c>
      <c r="X59" s="18">
        <f t="shared" si="8"/>
        <v>0</v>
      </c>
      <c r="Y59" s="14">
        <f t="shared" si="10"/>
        <v>16922001</v>
      </c>
    </row>
    <row r="60" spans="1:25" s="2" customFormat="1" ht="12.75" x14ac:dyDescent="0.2">
      <c r="A60" s="10" t="s">
        <v>60</v>
      </c>
      <c r="B60" s="136">
        <v>0</v>
      </c>
      <c r="C60" s="129">
        <v>10252457</v>
      </c>
      <c r="D60" s="129">
        <v>1484003</v>
      </c>
      <c r="E60" s="129">
        <v>21446</v>
      </c>
      <c r="F60" s="128">
        <v>0</v>
      </c>
      <c r="G60" s="139">
        <f t="shared" si="3"/>
        <v>11757906</v>
      </c>
      <c r="H60" s="136">
        <v>0</v>
      </c>
      <c r="I60" s="129">
        <v>4823675</v>
      </c>
      <c r="J60" s="129">
        <v>174375</v>
      </c>
      <c r="K60" s="129">
        <v>21636</v>
      </c>
      <c r="L60" s="143">
        <v>0</v>
      </c>
      <c r="M60" s="139">
        <f t="shared" si="9"/>
        <v>5019686</v>
      </c>
      <c r="N60" s="147">
        <v>75179</v>
      </c>
      <c r="O60" s="129">
        <v>233874</v>
      </c>
      <c r="P60" s="178">
        <v>218</v>
      </c>
      <c r="Q60" s="143">
        <v>0</v>
      </c>
      <c r="R60" s="143">
        <v>0</v>
      </c>
      <c r="S60" s="137">
        <f>+SUM(N60+O60+P60+R60)</f>
        <v>309271</v>
      </c>
      <c r="T60" s="149">
        <f t="shared" si="4"/>
        <v>75179</v>
      </c>
      <c r="U60" s="13">
        <f t="shared" si="5"/>
        <v>15310006</v>
      </c>
      <c r="V60" s="13">
        <f t="shared" si="6"/>
        <v>1658596</v>
      </c>
      <c r="W60" s="13">
        <f t="shared" si="7"/>
        <v>43082</v>
      </c>
      <c r="X60" s="18">
        <f t="shared" si="8"/>
        <v>0</v>
      </c>
      <c r="Y60" s="14">
        <f t="shared" si="10"/>
        <v>17086863</v>
      </c>
    </row>
    <row r="61" spans="1:25" s="2" customFormat="1" ht="12.75" x14ac:dyDescent="0.2">
      <c r="A61" s="10" t="s">
        <v>61</v>
      </c>
      <c r="B61" s="136">
        <v>0</v>
      </c>
      <c r="C61" s="129">
        <v>10332675</v>
      </c>
      <c r="D61" s="129">
        <v>1501189</v>
      </c>
      <c r="E61" s="129">
        <v>21264</v>
      </c>
      <c r="F61" s="128">
        <v>0</v>
      </c>
      <c r="G61" s="139">
        <f t="shared" si="3"/>
        <v>11855128</v>
      </c>
      <c r="H61" s="136">
        <v>0</v>
      </c>
      <c r="I61" s="129">
        <v>4826362</v>
      </c>
      <c r="J61" s="129">
        <v>182503</v>
      </c>
      <c r="K61" s="129">
        <v>24779</v>
      </c>
      <c r="L61" s="143">
        <v>0</v>
      </c>
      <c r="M61" s="139">
        <f t="shared" si="9"/>
        <v>5033644</v>
      </c>
      <c r="N61" s="147">
        <v>70753</v>
      </c>
      <c r="O61" s="129">
        <v>123445</v>
      </c>
      <c r="P61" s="178">
        <v>154853</v>
      </c>
      <c r="Q61" s="143">
        <v>0</v>
      </c>
      <c r="R61" s="143">
        <v>0</v>
      </c>
      <c r="S61" s="137">
        <f t="shared" ref="S61:S72" si="11">+SUM(N61+O61+P61+R61)</f>
        <v>349051</v>
      </c>
      <c r="T61" s="149">
        <f t="shared" si="4"/>
        <v>70753</v>
      </c>
      <c r="U61" s="13">
        <f t="shared" si="5"/>
        <v>15282482</v>
      </c>
      <c r="V61" s="13">
        <f t="shared" si="6"/>
        <v>1838545</v>
      </c>
      <c r="W61" s="13">
        <f t="shared" si="7"/>
        <v>46043</v>
      </c>
      <c r="X61" s="18">
        <f t="shared" si="8"/>
        <v>0</v>
      </c>
      <c r="Y61" s="14">
        <f t="shared" si="10"/>
        <v>17237823</v>
      </c>
    </row>
    <row r="62" spans="1:25" s="2" customFormat="1" ht="12.75" x14ac:dyDescent="0.2">
      <c r="A62" s="10" t="s">
        <v>62</v>
      </c>
      <c r="B62" s="136">
        <v>0</v>
      </c>
      <c r="C62" s="129">
        <v>10417477</v>
      </c>
      <c r="D62" s="129">
        <v>1518484</v>
      </c>
      <c r="E62" s="129">
        <v>20602</v>
      </c>
      <c r="F62" s="128">
        <v>0</v>
      </c>
      <c r="G62" s="139">
        <f t="shared" si="3"/>
        <v>11956563</v>
      </c>
      <c r="H62" s="136">
        <v>0</v>
      </c>
      <c r="I62" s="129">
        <v>4833804</v>
      </c>
      <c r="J62" s="129">
        <v>189584</v>
      </c>
      <c r="K62" s="129">
        <v>27811</v>
      </c>
      <c r="L62" s="143">
        <v>0</v>
      </c>
      <c r="M62" s="139">
        <f t="shared" si="9"/>
        <v>5051199</v>
      </c>
      <c r="N62" s="147">
        <v>84948</v>
      </c>
      <c r="O62" s="129">
        <v>118974</v>
      </c>
      <c r="P62" s="178">
        <v>145491</v>
      </c>
      <c r="Q62" s="143">
        <v>0</v>
      </c>
      <c r="R62" s="143">
        <v>0</v>
      </c>
      <c r="S62" s="137">
        <f t="shared" si="11"/>
        <v>349413</v>
      </c>
      <c r="T62" s="149">
        <f t="shared" si="4"/>
        <v>84948</v>
      </c>
      <c r="U62" s="13">
        <f t="shared" si="5"/>
        <v>15370255</v>
      </c>
      <c r="V62" s="13">
        <f t="shared" si="6"/>
        <v>1853559</v>
      </c>
      <c r="W62" s="13">
        <f t="shared" si="7"/>
        <v>48413</v>
      </c>
      <c r="X62" s="18">
        <f t="shared" si="8"/>
        <v>0</v>
      </c>
      <c r="Y62" s="14">
        <f t="shared" si="10"/>
        <v>17357175</v>
      </c>
    </row>
    <row r="63" spans="1:25" s="2" customFormat="1" ht="12.75" x14ac:dyDescent="0.2">
      <c r="A63" s="10" t="s">
        <v>63</v>
      </c>
      <c r="B63" s="136">
        <v>0</v>
      </c>
      <c r="C63" s="129">
        <v>10451340</v>
      </c>
      <c r="D63" s="129">
        <v>1534483</v>
      </c>
      <c r="E63" s="129">
        <v>20892</v>
      </c>
      <c r="F63" s="128">
        <v>0</v>
      </c>
      <c r="G63" s="139">
        <f t="shared" si="3"/>
        <v>12006715</v>
      </c>
      <c r="H63" s="136">
        <v>0</v>
      </c>
      <c r="I63" s="129">
        <v>4792575</v>
      </c>
      <c r="J63" s="129">
        <v>200111</v>
      </c>
      <c r="K63" s="129">
        <v>40611</v>
      </c>
      <c r="L63" s="143">
        <v>0</v>
      </c>
      <c r="M63" s="139">
        <f t="shared" si="9"/>
        <v>5033297</v>
      </c>
      <c r="N63" s="147">
        <v>83748</v>
      </c>
      <c r="O63" s="129">
        <v>130396</v>
      </c>
      <c r="P63" s="178">
        <v>148416</v>
      </c>
      <c r="Q63" s="143">
        <v>0</v>
      </c>
      <c r="R63" s="143">
        <v>0</v>
      </c>
      <c r="S63" s="137">
        <f t="shared" si="11"/>
        <v>362560</v>
      </c>
      <c r="T63" s="149">
        <f t="shared" si="4"/>
        <v>83748</v>
      </c>
      <c r="U63" s="13">
        <f t="shared" si="5"/>
        <v>15374311</v>
      </c>
      <c r="V63" s="13">
        <f t="shared" si="6"/>
        <v>1883010</v>
      </c>
      <c r="W63" s="13">
        <f t="shared" si="7"/>
        <v>61503</v>
      </c>
      <c r="X63" s="18">
        <f t="shared" si="8"/>
        <v>0</v>
      </c>
      <c r="Y63" s="14">
        <f t="shared" si="10"/>
        <v>17402572</v>
      </c>
    </row>
    <row r="64" spans="1:25" s="2" customFormat="1" ht="12.75" x14ac:dyDescent="0.2">
      <c r="A64" s="10" t="s">
        <v>64</v>
      </c>
      <c r="B64" s="136">
        <v>0</v>
      </c>
      <c r="C64" s="129">
        <v>10513587</v>
      </c>
      <c r="D64" s="129">
        <v>1551075</v>
      </c>
      <c r="E64" s="129">
        <v>20126</v>
      </c>
      <c r="F64" s="128">
        <v>0</v>
      </c>
      <c r="G64" s="139">
        <f t="shared" si="3"/>
        <v>12084788</v>
      </c>
      <c r="H64" s="136">
        <v>0</v>
      </c>
      <c r="I64" s="129">
        <v>4791133</v>
      </c>
      <c r="J64" s="129">
        <v>208921</v>
      </c>
      <c r="K64" s="129">
        <v>43592</v>
      </c>
      <c r="L64" s="143">
        <v>0</v>
      </c>
      <c r="M64" s="139">
        <f t="shared" si="9"/>
        <v>5043646</v>
      </c>
      <c r="N64" s="147">
        <v>83748</v>
      </c>
      <c r="O64" s="129">
        <v>130396</v>
      </c>
      <c r="P64" s="178">
        <v>148416</v>
      </c>
      <c r="Q64" s="143">
        <v>0</v>
      </c>
      <c r="R64" s="143">
        <v>0</v>
      </c>
      <c r="S64" s="137">
        <f t="shared" si="11"/>
        <v>362560</v>
      </c>
      <c r="T64" s="149">
        <f t="shared" si="4"/>
        <v>83748</v>
      </c>
      <c r="U64" s="13">
        <f t="shared" si="5"/>
        <v>15435116</v>
      </c>
      <c r="V64" s="13">
        <f t="shared" si="6"/>
        <v>1908412</v>
      </c>
      <c r="W64" s="13">
        <f t="shared" si="7"/>
        <v>63718</v>
      </c>
      <c r="X64" s="18">
        <f t="shared" si="8"/>
        <v>0</v>
      </c>
      <c r="Y64" s="14">
        <f t="shared" si="10"/>
        <v>17490994</v>
      </c>
    </row>
    <row r="65" spans="1:25" s="2" customFormat="1" ht="12.75" x14ac:dyDescent="0.2">
      <c r="A65" s="10" t="s">
        <v>65</v>
      </c>
      <c r="B65" s="136">
        <v>0</v>
      </c>
      <c r="C65" s="129">
        <v>9996082</v>
      </c>
      <c r="D65" s="129">
        <v>1543562</v>
      </c>
      <c r="E65" s="129">
        <v>107758</v>
      </c>
      <c r="F65" s="128">
        <v>0</v>
      </c>
      <c r="G65" s="139">
        <f t="shared" si="3"/>
        <v>11647402</v>
      </c>
      <c r="H65" s="136">
        <v>0</v>
      </c>
      <c r="I65" s="129">
        <v>4793971</v>
      </c>
      <c r="J65" s="129">
        <v>218576</v>
      </c>
      <c r="K65" s="129">
        <v>46650</v>
      </c>
      <c r="L65" s="143">
        <v>0</v>
      </c>
      <c r="M65" s="139">
        <f t="shared" si="9"/>
        <v>5059197</v>
      </c>
      <c r="N65" s="147">
        <v>83748</v>
      </c>
      <c r="O65" s="129">
        <v>130396</v>
      </c>
      <c r="P65" s="178">
        <v>148416</v>
      </c>
      <c r="Q65" s="143">
        <v>0</v>
      </c>
      <c r="R65" s="143">
        <v>0</v>
      </c>
      <c r="S65" s="137">
        <f t="shared" si="11"/>
        <v>362560</v>
      </c>
      <c r="T65" s="149">
        <f t="shared" si="4"/>
        <v>83748</v>
      </c>
      <c r="U65" s="13">
        <f t="shared" si="5"/>
        <v>14920449</v>
      </c>
      <c r="V65" s="13">
        <f t="shared" si="6"/>
        <v>1910554</v>
      </c>
      <c r="W65" s="13">
        <f t="shared" si="7"/>
        <v>154408</v>
      </c>
      <c r="X65" s="18">
        <f t="shared" si="8"/>
        <v>0</v>
      </c>
      <c r="Y65" s="14">
        <f t="shared" si="10"/>
        <v>17069159</v>
      </c>
    </row>
    <row r="66" spans="1:25" s="2" customFormat="1" ht="12.75" x14ac:dyDescent="0.2">
      <c r="A66" s="10" t="s">
        <v>66</v>
      </c>
      <c r="B66" s="136">
        <v>0</v>
      </c>
      <c r="C66" s="129">
        <v>10036386</v>
      </c>
      <c r="D66" s="129">
        <v>1556247</v>
      </c>
      <c r="E66" s="129">
        <v>107391</v>
      </c>
      <c r="F66" s="128">
        <v>0</v>
      </c>
      <c r="G66" s="139">
        <f t="shared" si="3"/>
        <v>11700024</v>
      </c>
      <c r="H66" s="136">
        <v>0</v>
      </c>
      <c r="I66" s="129">
        <v>4812366</v>
      </c>
      <c r="J66" s="129">
        <v>218576</v>
      </c>
      <c r="K66" s="129">
        <v>47308</v>
      </c>
      <c r="L66" s="143">
        <v>0</v>
      </c>
      <c r="M66" s="139">
        <f t="shared" si="9"/>
        <v>5078250</v>
      </c>
      <c r="N66" s="147">
        <v>83748</v>
      </c>
      <c r="O66" s="129">
        <v>130396</v>
      </c>
      <c r="P66" s="178">
        <v>148416</v>
      </c>
      <c r="Q66" s="143">
        <v>0</v>
      </c>
      <c r="R66" s="143">
        <v>0</v>
      </c>
      <c r="S66" s="137">
        <f t="shared" si="11"/>
        <v>362560</v>
      </c>
      <c r="T66" s="149">
        <f t="shared" si="4"/>
        <v>83748</v>
      </c>
      <c r="U66" s="13">
        <f t="shared" si="5"/>
        <v>14979148</v>
      </c>
      <c r="V66" s="13">
        <f t="shared" si="6"/>
        <v>1923239</v>
      </c>
      <c r="W66" s="13">
        <f t="shared" si="7"/>
        <v>154699</v>
      </c>
      <c r="X66" s="18">
        <f t="shared" si="8"/>
        <v>0</v>
      </c>
      <c r="Y66" s="14">
        <f t="shared" si="10"/>
        <v>17140834</v>
      </c>
    </row>
    <row r="67" spans="1:25" s="2" customFormat="1" ht="12.75" x14ac:dyDescent="0.2">
      <c r="A67" s="10" t="s">
        <v>67</v>
      </c>
      <c r="B67" s="136">
        <v>0</v>
      </c>
      <c r="C67" s="129">
        <v>10083309</v>
      </c>
      <c r="D67" s="129">
        <v>1570123</v>
      </c>
      <c r="E67" s="129">
        <v>107014</v>
      </c>
      <c r="F67" s="128">
        <v>0</v>
      </c>
      <c r="G67" s="139">
        <f t="shared" si="3"/>
        <v>11760446</v>
      </c>
      <c r="H67" s="136">
        <v>0</v>
      </c>
      <c r="I67" s="129">
        <v>4802340</v>
      </c>
      <c r="J67" s="129">
        <v>238366</v>
      </c>
      <c r="K67" s="129">
        <v>51332</v>
      </c>
      <c r="L67" s="143">
        <v>0</v>
      </c>
      <c r="M67" s="139">
        <f t="shared" si="9"/>
        <v>5092038</v>
      </c>
      <c r="N67" s="147">
        <v>83748</v>
      </c>
      <c r="O67" s="129">
        <v>130396</v>
      </c>
      <c r="P67" s="178">
        <v>148416</v>
      </c>
      <c r="Q67" s="143">
        <v>0</v>
      </c>
      <c r="R67" s="143">
        <v>0</v>
      </c>
      <c r="S67" s="137">
        <f t="shared" si="11"/>
        <v>362560</v>
      </c>
      <c r="T67" s="149">
        <f t="shared" si="4"/>
        <v>83748</v>
      </c>
      <c r="U67" s="13">
        <f t="shared" si="5"/>
        <v>15016045</v>
      </c>
      <c r="V67" s="13">
        <f t="shared" si="6"/>
        <v>1956905</v>
      </c>
      <c r="W67" s="13">
        <f t="shared" si="7"/>
        <v>158346</v>
      </c>
      <c r="X67" s="18">
        <f t="shared" si="8"/>
        <v>0</v>
      </c>
      <c r="Y67" s="14">
        <f t="shared" si="10"/>
        <v>17215044</v>
      </c>
    </row>
    <row r="68" spans="1:25" s="2" customFormat="1" ht="12.75" x14ac:dyDescent="0.2">
      <c r="A68" s="10" t="s">
        <v>68</v>
      </c>
      <c r="B68" s="136">
        <v>0</v>
      </c>
      <c r="C68" s="129">
        <v>10134493</v>
      </c>
      <c r="D68" s="129">
        <v>1583693</v>
      </c>
      <c r="E68" s="129">
        <v>104485</v>
      </c>
      <c r="F68" s="128">
        <v>0</v>
      </c>
      <c r="G68" s="139">
        <f t="shared" si="3"/>
        <v>11822671</v>
      </c>
      <c r="H68" s="136">
        <v>0</v>
      </c>
      <c r="I68" s="129">
        <v>4799113</v>
      </c>
      <c r="J68" s="129">
        <v>245992</v>
      </c>
      <c r="K68" s="129">
        <v>53158</v>
      </c>
      <c r="L68" s="143">
        <v>0</v>
      </c>
      <c r="M68" s="139">
        <f t="shared" si="9"/>
        <v>5098263</v>
      </c>
      <c r="N68" s="147">
        <v>83748</v>
      </c>
      <c r="O68" s="129">
        <v>130396</v>
      </c>
      <c r="P68" s="178">
        <v>148416</v>
      </c>
      <c r="Q68" s="143">
        <v>0</v>
      </c>
      <c r="R68" s="143">
        <v>0</v>
      </c>
      <c r="S68" s="137">
        <f t="shared" si="11"/>
        <v>362560</v>
      </c>
      <c r="T68" s="149">
        <f t="shared" si="4"/>
        <v>83748</v>
      </c>
      <c r="U68" s="13">
        <f t="shared" si="5"/>
        <v>15064002</v>
      </c>
      <c r="V68" s="13">
        <f t="shared" si="6"/>
        <v>1978101</v>
      </c>
      <c r="W68" s="13">
        <f t="shared" si="7"/>
        <v>157643</v>
      </c>
      <c r="X68" s="18">
        <f t="shared" si="8"/>
        <v>0</v>
      </c>
      <c r="Y68" s="14">
        <f t="shared" si="10"/>
        <v>17283494</v>
      </c>
    </row>
    <row r="69" spans="1:25" s="2" customFormat="1" ht="12.75" x14ac:dyDescent="0.2">
      <c r="A69" s="10" t="s">
        <v>69</v>
      </c>
      <c r="B69" s="136">
        <v>0</v>
      </c>
      <c r="C69" s="129">
        <v>10183985</v>
      </c>
      <c r="D69" s="129">
        <v>1592977</v>
      </c>
      <c r="E69" s="129">
        <v>109841</v>
      </c>
      <c r="F69" s="128">
        <v>0</v>
      </c>
      <c r="G69" s="139">
        <f t="shared" si="3"/>
        <v>11886803</v>
      </c>
      <c r="H69" s="136">
        <v>0</v>
      </c>
      <c r="I69" s="129">
        <v>4788476</v>
      </c>
      <c r="J69" s="129">
        <v>251467</v>
      </c>
      <c r="K69" s="129">
        <v>56123</v>
      </c>
      <c r="L69" s="143">
        <v>0</v>
      </c>
      <c r="M69" s="139">
        <f t="shared" si="9"/>
        <v>5096066</v>
      </c>
      <c r="N69" s="147">
        <v>83748</v>
      </c>
      <c r="O69" s="129">
        <v>130396</v>
      </c>
      <c r="P69" s="178">
        <v>148416</v>
      </c>
      <c r="Q69" s="143">
        <v>0</v>
      </c>
      <c r="R69" s="143">
        <v>0</v>
      </c>
      <c r="S69" s="137">
        <f t="shared" si="11"/>
        <v>362560</v>
      </c>
      <c r="T69" s="149">
        <f t="shared" si="4"/>
        <v>83748</v>
      </c>
      <c r="U69" s="13">
        <f t="shared" si="5"/>
        <v>15102857</v>
      </c>
      <c r="V69" s="13">
        <f t="shared" si="6"/>
        <v>1992860</v>
      </c>
      <c r="W69" s="13">
        <f t="shared" si="7"/>
        <v>165964</v>
      </c>
      <c r="X69" s="18">
        <f t="shared" si="8"/>
        <v>0</v>
      </c>
      <c r="Y69" s="14">
        <f t="shared" si="10"/>
        <v>17345429</v>
      </c>
    </row>
    <row r="70" spans="1:25" s="2" customFormat="1" ht="12.75" x14ac:dyDescent="0.2">
      <c r="A70" s="10" t="s">
        <v>70</v>
      </c>
      <c r="B70" s="136">
        <v>0</v>
      </c>
      <c r="C70" s="129">
        <v>10245644</v>
      </c>
      <c r="D70" s="129">
        <v>1606574</v>
      </c>
      <c r="E70" s="129">
        <v>116226</v>
      </c>
      <c r="F70" s="128">
        <v>0</v>
      </c>
      <c r="G70" s="139">
        <f t="shared" si="3"/>
        <v>11968444</v>
      </c>
      <c r="H70" s="136">
        <v>0</v>
      </c>
      <c r="I70" s="129">
        <v>4779229</v>
      </c>
      <c r="J70" s="129">
        <v>257128</v>
      </c>
      <c r="K70" s="129">
        <v>62345</v>
      </c>
      <c r="L70" s="143">
        <v>0</v>
      </c>
      <c r="M70" s="139">
        <f t="shared" si="9"/>
        <v>5098702</v>
      </c>
      <c r="N70" s="147">
        <v>83748</v>
      </c>
      <c r="O70" s="129">
        <v>130396</v>
      </c>
      <c r="P70" s="178">
        <v>148416</v>
      </c>
      <c r="Q70" s="143">
        <v>0</v>
      </c>
      <c r="R70" s="143">
        <v>0</v>
      </c>
      <c r="S70" s="137">
        <f t="shared" si="11"/>
        <v>362560</v>
      </c>
      <c r="T70" s="149">
        <f t="shared" si="4"/>
        <v>83748</v>
      </c>
      <c r="U70" s="13">
        <f t="shared" si="5"/>
        <v>15155269</v>
      </c>
      <c r="V70" s="13">
        <f t="shared" si="6"/>
        <v>2012118</v>
      </c>
      <c r="W70" s="13">
        <f t="shared" si="7"/>
        <v>178571</v>
      </c>
      <c r="X70" s="18">
        <f t="shared" si="8"/>
        <v>0</v>
      </c>
      <c r="Y70" s="14">
        <f t="shared" si="10"/>
        <v>17429706</v>
      </c>
    </row>
    <row r="71" spans="1:25" s="2" customFormat="1" ht="12.75" x14ac:dyDescent="0.2">
      <c r="A71" s="10" t="s">
        <v>71</v>
      </c>
      <c r="B71" s="136">
        <v>0</v>
      </c>
      <c r="C71" s="129">
        <v>10278555</v>
      </c>
      <c r="D71" s="129">
        <v>1613046</v>
      </c>
      <c r="E71" s="129">
        <v>117386</v>
      </c>
      <c r="F71" s="128">
        <v>0</v>
      </c>
      <c r="G71" s="139">
        <f t="shared" si="3"/>
        <v>12008987</v>
      </c>
      <c r="H71" s="136">
        <v>0</v>
      </c>
      <c r="I71" s="129">
        <v>4756247</v>
      </c>
      <c r="J71" s="129">
        <v>263986</v>
      </c>
      <c r="K71" s="129">
        <v>70259</v>
      </c>
      <c r="L71" s="143">
        <v>0</v>
      </c>
      <c r="M71" s="139">
        <f t="shared" si="9"/>
        <v>5090492</v>
      </c>
      <c r="N71" s="147">
        <v>83748</v>
      </c>
      <c r="O71" s="129">
        <v>130396</v>
      </c>
      <c r="P71" s="178">
        <v>148416</v>
      </c>
      <c r="Q71" s="143">
        <v>0</v>
      </c>
      <c r="R71" s="143">
        <v>0</v>
      </c>
      <c r="S71" s="137">
        <f t="shared" si="11"/>
        <v>362560</v>
      </c>
      <c r="T71" s="149">
        <f t="shared" si="4"/>
        <v>83748</v>
      </c>
      <c r="U71" s="13">
        <f t="shared" si="5"/>
        <v>15165198</v>
      </c>
      <c r="V71" s="13">
        <f t="shared" si="6"/>
        <v>2025448</v>
      </c>
      <c r="W71" s="13">
        <f t="shared" si="7"/>
        <v>187645</v>
      </c>
      <c r="X71" s="18">
        <f t="shared" si="8"/>
        <v>0</v>
      </c>
      <c r="Y71" s="14">
        <f t="shared" si="10"/>
        <v>17462039</v>
      </c>
    </row>
    <row r="72" spans="1:25" s="2" customFormat="1" ht="12.75" x14ac:dyDescent="0.2">
      <c r="A72" s="10" t="s">
        <v>72</v>
      </c>
      <c r="B72" s="136">
        <v>0</v>
      </c>
      <c r="C72" s="129">
        <v>10287259</v>
      </c>
      <c r="D72" s="129">
        <v>1622034</v>
      </c>
      <c r="E72" s="129">
        <v>121593</v>
      </c>
      <c r="F72" s="128">
        <v>0</v>
      </c>
      <c r="G72" s="139">
        <f t="shared" si="3"/>
        <v>12030886</v>
      </c>
      <c r="H72" s="136">
        <v>0</v>
      </c>
      <c r="I72" s="129">
        <v>4797632</v>
      </c>
      <c r="J72" s="129">
        <v>272871</v>
      </c>
      <c r="K72" s="129">
        <v>77805</v>
      </c>
      <c r="L72" s="143">
        <v>0</v>
      </c>
      <c r="M72" s="139">
        <f t="shared" si="9"/>
        <v>5148308</v>
      </c>
      <c r="N72" s="147">
        <v>83748</v>
      </c>
      <c r="O72" s="129">
        <v>130396</v>
      </c>
      <c r="P72" s="178">
        <v>148416</v>
      </c>
      <c r="Q72" s="143">
        <v>0</v>
      </c>
      <c r="R72" s="143">
        <v>0</v>
      </c>
      <c r="S72" s="137">
        <f t="shared" si="11"/>
        <v>362560</v>
      </c>
      <c r="T72" s="149">
        <f t="shared" si="4"/>
        <v>83748</v>
      </c>
      <c r="U72" s="13">
        <f t="shared" si="5"/>
        <v>15215287</v>
      </c>
      <c r="V72" s="13">
        <f t="shared" si="6"/>
        <v>2043321</v>
      </c>
      <c r="W72" s="13">
        <f t="shared" si="7"/>
        <v>199398</v>
      </c>
      <c r="X72" s="18">
        <f t="shared" si="8"/>
        <v>0</v>
      </c>
      <c r="Y72" s="14">
        <f t="shared" si="10"/>
        <v>17541754</v>
      </c>
    </row>
    <row r="73" spans="1:25" s="2" customFormat="1" ht="12.75" x14ac:dyDescent="0.2">
      <c r="A73" s="10" t="s">
        <v>73</v>
      </c>
      <c r="B73" s="136">
        <v>0</v>
      </c>
      <c r="C73" s="129">
        <v>10310310</v>
      </c>
      <c r="D73" s="129">
        <v>1629482</v>
      </c>
      <c r="E73" s="129">
        <v>124168</v>
      </c>
      <c r="F73" s="128">
        <v>0</v>
      </c>
      <c r="G73" s="139">
        <f t="shared" si="3"/>
        <v>12063960</v>
      </c>
      <c r="H73" s="136">
        <v>0</v>
      </c>
      <c r="I73" s="129">
        <v>4818105</v>
      </c>
      <c r="J73" s="129">
        <v>347797</v>
      </c>
      <c r="K73" s="129">
        <v>80817</v>
      </c>
      <c r="L73" s="143">
        <v>0</v>
      </c>
      <c r="M73" s="139">
        <f t="shared" si="9"/>
        <v>5246719</v>
      </c>
      <c r="N73" s="147">
        <v>78082</v>
      </c>
      <c r="O73" s="129">
        <v>243864</v>
      </c>
      <c r="P73" s="178">
        <v>119789</v>
      </c>
      <c r="Q73" s="129">
        <v>116162</v>
      </c>
      <c r="R73" s="129">
        <v>310</v>
      </c>
      <c r="S73" s="137">
        <f t="shared" ref="S73:S83" si="12">+SUM(N73:R73)</f>
        <v>558207</v>
      </c>
      <c r="T73" s="149">
        <f t="shared" si="4"/>
        <v>78082</v>
      </c>
      <c r="U73" s="13">
        <f t="shared" si="5"/>
        <v>15372279</v>
      </c>
      <c r="V73" s="13">
        <f t="shared" si="6"/>
        <v>2097068</v>
      </c>
      <c r="W73" s="13">
        <f t="shared" si="7"/>
        <v>321147</v>
      </c>
      <c r="X73" s="13">
        <f t="shared" si="8"/>
        <v>310</v>
      </c>
      <c r="Y73" s="14">
        <f t="shared" si="10"/>
        <v>17868886</v>
      </c>
    </row>
    <row r="74" spans="1:25" s="2" customFormat="1" ht="12.75" x14ac:dyDescent="0.2">
      <c r="A74" s="10" t="s">
        <v>74</v>
      </c>
      <c r="B74" s="136">
        <v>0</v>
      </c>
      <c r="C74" s="129">
        <v>10341475</v>
      </c>
      <c r="D74" s="129">
        <v>1642202</v>
      </c>
      <c r="E74" s="129">
        <v>124363</v>
      </c>
      <c r="F74" s="128">
        <v>0</v>
      </c>
      <c r="G74" s="139">
        <f t="shared" si="3"/>
        <v>12108040</v>
      </c>
      <c r="H74" s="136">
        <v>0</v>
      </c>
      <c r="I74" s="129">
        <v>4808957</v>
      </c>
      <c r="J74" s="129">
        <v>351461</v>
      </c>
      <c r="K74" s="129">
        <v>83163</v>
      </c>
      <c r="L74" s="143">
        <v>0</v>
      </c>
      <c r="M74" s="139">
        <f t="shared" si="9"/>
        <v>5243581</v>
      </c>
      <c r="N74" s="147">
        <v>77966</v>
      </c>
      <c r="O74" s="129">
        <v>244414</v>
      </c>
      <c r="P74" s="178">
        <v>119007</v>
      </c>
      <c r="Q74" s="129">
        <v>124298</v>
      </c>
      <c r="R74" s="129">
        <v>476</v>
      </c>
      <c r="S74" s="137">
        <f t="shared" si="12"/>
        <v>566161</v>
      </c>
      <c r="T74" s="149">
        <f t="shared" si="4"/>
        <v>77966</v>
      </c>
      <c r="U74" s="13">
        <f t="shared" si="5"/>
        <v>15394846</v>
      </c>
      <c r="V74" s="13">
        <f t="shared" si="6"/>
        <v>2112670</v>
      </c>
      <c r="W74" s="13">
        <f t="shared" si="7"/>
        <v>331824</v>
      </c>
      <c r="X74" s="13">
        <f t="shared" si="8"/>
        <v>476</v>
      </c>
      <c r="Y74" s="14">
        <f t="shared" si="10"/>
        <v>17917782</v>
      </c>
    </row>
    <row r="75" spans="1:25" s="2" customFormat="1" ht="12.75" x14ac:dyDescent="0.2">
      <c r="A75" s="10" t="s">
        <v>75</v>
      </c>
      <c r="B75" s="136">
        <v>0</v>
      </c>
      <c r="C75" s="129">
        <v>10369827</v>
      </c>
      <c r="D75" s="129">
        <v>1651362</v>
      </c>
      <c r="E75" s="129">
        <v>124104</v>
      </c>
      <c r="F75" s="128">
        <v>0</v>
      </c>
      <c r="G75" s="139">
        <f t="shared" si="3"/>
        <v>12145293</v>
      </c>
      <c r="H75" s="136">
        <v>0</v>
      </c>
      <c r="I75" s="129">
        <v>4781171</v>
      </c>
      <c r="J75" s="129">
        <v>359490</v>
      </c>
      <c r="K75" s="129">
        <v>84233</v>
      </c>
      <c r="L75" s="143">
        <v>0</v>
      </c>
      <c r="M75" s="139">
        <f t="shared" si="9"/>
        <v>5224894</v>
      </c>
      <c r="N75" s="147">
        <v>78629</v>
      </c>
      <c r="O75" s="129">
        <v>247159</v>
      </c>
      <c r="P75" s="178">
        <v>119989</v>
      </c>
      <c r="Q75" s="129">
        <v>143876</v>
      </c>
      <c r="R75" s="129">
        <v>822</v>
      </c>
      <c r="S75" s="137">
        <f t="shared" si="12"/>
        <v>590475</v>
      </c>
      <c r="T75" s="149">
        <f t="shared" si="4"/>
        <v>78629</v>
      </c>
      <c r="U75" s="13">
        <f t="shared" si="5"/>
        <v>15398157</v>
      </c>
      <c r="V75" s="13">
        <f t="shared" si="6"/>
        <v>2130841</v>
      </c>
      <c r="W75" s="13">
        <f t="shared" si="7"/>
        <v>352213</v>
      </c>
      <c r="X75" s="13">
        <f t="shared" si="8"/>
        <v>822</v>
      </c>
      <c r="Y75" s="14">
        <f t="shared" si="10"/>
        <v>17960662</v>
      </c>
    </row>
    <row r="76" spans="1:25" s="2" customFormat="1" ht="12.75" x14ac:dyDescent="0.2">
      <c r="A76" s="10" t="s">
        <v>76</v>
      </c>
      <c r="B76" s="136">
        <v>0</v>
      </c>
      <c r="C76" s="129">
        <v>10397234</v>
      </c>
      <c r="D76" s="129">
        <v>1660266</v>
      </c>
      <c r="E76" s="129">
        <v>123507</v>
      </c>
      <c r="F76" s="128">
        <v>0</v>
      </c>
      <c r="G76" s="139">
        <f t="shared" si="3"/>
        <v>12181007</v>
      </c>
      <c r="H76" s="136">
        <v>0</v>
      </c>
      <c r="I76" s="129">
        <v>4766106</v>
      </c>
      <c r="J76" s="129">
        <v>360582</v>
      </c>
      <c r="K76" s="129">
        <v>86191</v>
      </c>
      <c r="L76" s="143">
        <v>0</v>
      </c>
      <c r="M76" s="139">
        <f t="shared" ref="M76:M90" si="13">+SUM(H76:L76)</f>
        <v>5212879</v>
      </c>
      <c r="N76" s="147">
        <v>72068</v>
      </c>
      <c r="O76" s="129">
        <v>245841</v>
      </c>
      <c r="P76" s="178">
        <v>120940</v>
      </c>
      <c r="Q76" s="129">
        <v>154224</v>
      </c>
      <c r="R76" s="129">
        <v>1420</v>
      </c>
      <c r="S76" s="137">
        <f t="shared" si="12"/>
        <v>594493</v>
      </c>
      <c r="T76" s="149">
        <f t="shared" si="4"/>
        <v>72068</v>
      </c>
      <c r="U76" s="13">
        <f t="shared" si="5"/>
        <v>15409181</v>
      </c>
      <c r="V76" s="13">
        <f t="shared" si="6"/>
        <v>2141788</v>
      </c>
      <c r="W76" s="13">
        <f t="shared" si="7"/>
        <v>363922</v>
      </c>
      <c r="X76" s="13">
        <f t="shared" si="8"/>
        <v>1420</v>
      </c>
      <c r="Y76" s="14">
        <f t="shared" ref="Y76:Y90" si="14">+G76+M76+S76</f>
        <v>17988379</v>
      </c>
    </row>
    <row r="77" spans="1:25" s="2" customFormat="1" ht="12.75" x14ac:dyDescent="0.2">
      <c r="A77" s="10" t="s">
        <v>77</v>
      </c>
      <c r="B77" s="136">
        <v>0</v>
      </c>
      <c r="C77" s="129">
        <v>10410517</v>
      </c>
      <c r="D77" s="129">
        <v>1670603</v>
      </c>
      <c r="E77" s="129">
        <v>124303</v>
      </c>
      <c r="F77" s="128">
        <v>0</v>
      </c>
      <c r="G77" s="139">
        <f t="shared" ref="G77:G90" si="15">SUM(B77:F77)</f>
        <v>12205423</v>
      </c>
      <c r="H77" s="136">
        <v>0</v>
      </c>
      <c r="I77" s="129">
        <v>4742622</v>
      </c>
      <c r="J77" s="129">
        <v>358884</v>
      </c>
      <c r="K77" s="129">
        <v>87015</v>
      </c>
      <c r="L77" s="143">
        <v>0</v>
      </c>
      <c r="M77" s="139">
        <f t="shared" si="13"/>
        <v>5188521</v>
      </c>
      <c r="N77" s="147">
        <v>70162</v>
      </c>
      <c r="O77" s="129">
        <v>243918</v>
      </c>
      <c r="P77" s="178">
        <v>121814</v>
      </c>
      <c r="Q77" s="129">
        <v>167677</v>
      </c>
      <c r="R77" s="129">
        <v>2333</v>
      </c>
      <c r="S77" s="137">
        <f t="shared" si="12"/>
        <v>605904</v>
      </c>
      <c r="T77" s="149">
        <f t="shared" ref="T77:T90" si="16">SUM(B77,H77,N77)</f>
        <v>70162</v>
      </c>
      <c r="U77" s="13">
        <f t="shared" ref="U77:U90" si="17">SUM(C77,I77,O77)</f>
        <v>15397057</v>
      </c>
      <c r="V77" s="13">
        <f t="shared" ref="V77:V90" si="18">SUM(D77,J77,P77)</f>
        <v>2151301</v>
      </c>
      <c r="W77" s="13">
        <f t="shared" ref="W77:W90" si="19">SUM(E77,K77,Q77)</f>
        <v>378995</v>
      </c>
      <c r="X77" s="13">
        <f t="shared" ref="X77:X90" si="20">SUM(F77,L77,R77)</f>
        <v>2333</v>
      </c>
      <c r="Y77" s="14">
        <f t="shared" si="14"/>
        <v>17999848</v>
      </c>
    </row>
    <row r="78" spans="1:25" s="2" customFormat="1" ht="12.75" x14ac:dyDescent="0.2">
      <c r="A78" s="10" t="s">
        <v>78</v>
      </c>
      <c r="B78" s="136">
        <v>0</v>
      </c>
      <c r="C78" s="129">
        <v>10423067</v>
      </c>
      <c r="D78" s="129">
        <v>1676933</v>
      </c>
      <c r="E78" s="129">
        <v>125752</v>
      </c>
      <c r="F78" s="128">
        <v>0</v>
      </c>
      <c r="G78" s="139">
        <f t="shared" si="15"/>
        <v>12225752</v>
      </c>
      <c r="H78" s="136">
        <v>0</v>
      </c>
      <c r="I78" s="129">
        <v>4758766</v>
      </c>
      <c r="J78" s="129">
        <v>355935</v>
      </c>
      <c r="K78" s="129">
        <v>90246</v>
      </c>
      <c r="L78" s="143">
        <v>0</v>
      </c>
      <c r="M78" s="139">
        <f t="shared" si="13"/>
        <v>5204947</v>
      </c>
      <c r="N78" s="147">
        <v>69251</v>
      </c>
      <c r="O78" s="129">
        <v>244263</v>
      </c>
      <c r="P78" s="178">
        <v>122409</v>
      </c>
      <c r="Q78" s="129">
        <v>186769</v>
      </c>
      <c r="R78" s="129">
        <v>3658</v>
      </c>
      <c r="S78" s="137">
        <f t="shared" si="12"/>
        <v>626350</v>
      </c>
      <c r="T78" s="149">
        <f t="shared" si="16"/>
        <v>69251</v>
      </c>
      <c r="U78" s="13">
        <f t="shared" si="17"/>
        <v>15426096</v>
      </c>
      <c r="V78" s="13">
        <f t="shared" si="18"/>
        <v>2155277</v>
      </c>
      <c r="W78" s="13">
        <f t="shared" si="19"/>
        <v>402767</v>
      </c>
      <c r="X78" s="13">
        <f t="shared" si="20"/>
        <v>3658</v>
      </c>
      <c r="Y78" s="14">
        <f t="shared" si="14"/>
        <v>18057049</v>
      </c>
    </row>
    <row r="79" spans="1:25" s="2" customFormat="1" ht="12.75" x14ac:dyDescent="0.2">
      <c r="A79" s="10" t="s">
        <v>79</v>
      </c>
      <c r="B79" s="136">
        <v>0</v>
      </c>
      <c r="C79" s="129">
        <v>10434854</v>
      </c>
      <c r="D79" s="129">
        <v>1681450</v>
      </c>
      <c r="E79" s="129">
        <v>129700</v>
      </c>
      <c r="F79" s="128">
        <v>0</v>
      </c>
      <c r="G79" s="139">
        <f t="shared" si="15"/>
        <v>12246004</v>
      </c>
      <c r="H79" s="136">
        <v>0</v>
      </c>
      <c r="I79" s="129">
        <v>4710161</v>
      </c>
      <c r="J79" s="129">
        <v>352658</v>
      </c>
      <c r="K79" s="129">
        <v>93713</v>
      </c>
      <c r="L79" s="143">
        <v>0</v>
      </c>
      <c r="M79" s="139">
        <f t="shared" si="13"/>
        <v>5156532</v>
      </c>
      <c r="N79" s="147">
        <v>53733</v>
      </c>
      <c r="O79" s="129">
        <v>245637</v>
      </c>
      <c r="P79" s="178">
        <v>123670</v>
      </c>
      <c r="Q79" s="129">
        <v>207662</v>
      </c>
      <c r="R79" s="129">
        <v>5218</v>
      </c>
      <c r="S79" s="137">
        <f t="shared" si="12"/>
        <v>635920</v>
      </c>
      <c r="T79" s="149">
        <f t="shared" si="16"/>
        <v>53733</v>
      </c>
      <c r="U79" s="13">
        <f t="shared" si="17"/>
        <v>15390652</v>
      </c>
      <c r="V79" s="13">
        <f t="shared" si="18"/>
        <v>2157778</v>
      </c>
      <c r="W79" s="13">
        <f t="shared" si="19"/>
        <v>431075</v>
      </c>
      <c r="X79" s="13">
        <f t="shared" si="20"/>
        <v>5218</v>
      </c>
      <c r="Y79" s="14">
        <f t="shared" si="14"/>
        <v>18038456</v>
      </c>
    </row>
    <row r="80" spans="1:25" s="2" customFormat="1" ht="12.75" x14ac:dyDescent="0.2">
      <c r="A80" s="10" t="s">
        <v>80</v>
      </c>
      <c r="B80" s="136">
        <v>0</v>
      </c>
      <c r="C80" s="129">
        <v>10444455</v>
      </c>
      <c r="D80" s="129">
        <v>1684063</v>
      </c>
      <c r="E80" s="129">
        <v>138038</v>
      </c>
      <c r="F80" s="128">
        <v>0</v>
      </c>
      <c r="G80" s="139">
        <f t="shared" si="15"/>
        <v>12266556</v>
      </c>
      <c r="H80" s="136">
        <v>0</v>
      </c>
      <c r="I80" s="129">
        <v>4700908</v>
      </c>
      <c r="J80" s="129">
        <v>350378</v>
      </c>
      <c r="K80" s="129">
        <v>97462</v>
      </c>
      <c r="L80" s="143">
        <v>0</v>
      </c>
      <c r="M80" s="139">
        <f t="shared" si="13"/>
        <v>5148748</v>
      </c>
      <c r="N80" s="147">
        <v>40096</v>
      </c>
      <c r="O80" s="129">
        <v>246636</v>
      </c>
      <c r="P80" s="128">
        <v>0</v>
      </c>
      <c r="Q80" s="129">
        <v>356720</v>
      </c>
      <c r="R80" s="129">
        <v>7230</v>
      </c>
      <c r="S80" s="137">
        <f t="shared" si="12"/>
        <v>650682</v>
      </c>
      <c r="T80" s="149">
        <f t="shared" si="16"/>
        <v>40096</v>
      </c>
      <c r="U80" s="13">
        <f t="shared" si="17"/>
        <v>15391999</v>
      </c>
      <c r="V80" s="13">
        <f t="shared" si="18"/>
        <v>2034441</v>
      </c>
      <c r="W80" s="13">
        <f t="shared" si="19"/>
        <v>592220</v>
      </c>
      <c r="X80" s="13">
        <f t="shared" si="20"/>
        <v>7230</v>
      </c>
      <c r="Y80" s="14">
        <f t="shared" si="14"/>
        <v>18065986</v>
      </c>
    </row>
    <row r="81" spans="1:25" s="2" customFormat="1" ht="12.75" x14ac:dyDescent="0.2">
      <c r="A81" s="10" t="s">
        <v>81</v>
      </c>
      <c r="B81" s="136">
        <v>0</v>
      </c>
      <c r="C81" s="129">
        <v>10370114</v>
      </c>
      <c r="D81" s="129">
        <v>1686293</v>
      </c>
      <c r="E81" s="129">
        <v>223821</v>
      </c>
      <c r="F81" s="128">
        <v>0</v>
      </c>
      <c r="G81" s="139">
        <f t="shared" si="15"/>
        <v>12280228</v>
      </c>
      <c r="H81" s="136">
        <v>0</v>
      </c>
      <c r="I81" s="129">
        <v>4597240</v>
      </c>
      <c r="J81" s="129">
        <v>348699</v>
      </c>
      <c r="K81" s="129">
        <v>101324</v>
      </c>
      <c r="L81" s="143">
        <v>0</v>
      </c>
      <c r="M81" s="139">
        <f t="shared" si="13"/>
        <v>5047263</v>
      </c>
      <c r="N81" s="147">
        <v>39222</v>
      </c>
      <c r="O81" s="129">
        <v>243463</v>
      </c>
      <c r="P81" s="128">
        <v>0</v>
      </c>
      <c r="Q81" s="129">
        <v>399614</v>
      </c>
      <c r="R81" s="129">
        <v>11522</v>
      </c>
      <c r="S81" s="137">
        <f t="shared" si="12"/>
        <v>693821</v>
      </c>
      <c r="T81" s="149">
        <f t="shared" si="16"/>
        <v>39222</v>
      </c>
      <c r="U81" s="13">
        <f t="shared" si="17"/>
        <v>15210817</v>
      </c>
      <c r="V81" s="13">
        <f t="shared" si="18"/>
        <v>2034992</v>
      </c>
      <c r="W81" s="13">
        <f t="shared" si="19"/>
        <v>724759</v>
      </c>
      <c r="X81" s="13">
        <f t="shared" si="20"/>
        <v>11522</v>
      </c>
      <c r="Y81" s="14">
        <f t="shared" si="14"/>
        <v>18021312</v>
      </c>
    </row>
    <row r="82" spans="1:25" s="2" customFormat="1" ht="12.75" x14ac:dyDescent="0.2">
      <c r="A82" s="10" t="s">
        <v>82</v>
      </c>
      <c r="B82" s="136">
        <v>0</v>
      </c>
      <c r="C82" s="129">
        <v>10218872</v>
      </c>
      <c r="D82" s="129">
        <v>1687159</v>
      </c>
      <c r="E82" s="129">
        <v>375403</v>
      </c>
      <c r="F82" s="128">
        <v>0</v>
      </c>
      <c r="G82" s="139">
        <f t="shared" si="15"/>
        <v>12281434</v>
      </c>
      <c r="H82" s="136">
        <v>0</v>
      </c>
      <c r="I82" s="129">
        <v>4574077</v>
      </c>
      <c r="J82" s="129">
        <v>344972</v>
      </c>
      <c r="K82" s="129">
        <v>106918</v>
      </c>
      <c r="L82" s="143">
        <v>0</v>
      </c>
      <c r="M82" s="139">
        <f t="shared" si="13"/>
        <v>5025967</v>
      </c>
      <c r="N82" s="147">
        <v>18361</v>
      </c>
      <c r="O82" s="129">
        <v>243568</v>
      </c>
      <c r="P82" s="128">
        <v>0</v>
      </c>
      <c r="Q82" s="129">
        <v>438789</v>
      </c>
      <c r="R82" s="129">
        <v>16912</v>
      </c>
      <c r="S82" s="137">
        <f t="shared" si="12"/>
        <v>717630</v>
      </c>
      <c r="T82" s="149">
        <f t="shared" si="16"/>
        <v>18361</v>
      </c>
      <c r="U82" s="13">
        <f t="shared" si="17"/>
        <v>15036517</v>
      </c>
      <c r="V82" s="13">
        <f t="shared" si="18"/>
        <v>2032131</v>
      </c>
      <c r="W82" s="13">
        <f t="shared" si="19"/>
        <v>921110</v>
      </c>
      <c r="X82" s="13">
        <f t="shared" si="20"/>
        <v>16912</v>
      </c>
      <c r="Y82" s="14">
        <f t="shared" si="14"/>
        <v>18025031</v>
      </c>
    </row>
    <row r="83" spans="1:25" s="2" customFormat="1" ht="12.75" x14ac:dyDescent="0.2">
      <c r="A83" s="10" t="s">
        <v>83</v>
      </c>
      <c r="B83" s="136">
        <v>0</v>
      </c>
      <c r="C83" s="129">
        <v>10134243</v>
      </c>
      <c r="D83" s="129">
        <v>1684907</v>
      </c>
      <c r="E83" s="129">
        <v>451234</v>
      </c>
      <c r="F83" s="128">
        <v>0</v>
      </c>
      <c r="G83" s="139">
        <f t="shared" si="15"/>
        <v>12270384</v>
      </c>
      <c r="H83" s="136">
        <v>0</v>
      </c>
      <c r="I83" s="129">
        <v>4540113</v>
      </c>
      <c r="J83" s="129">
        <v>342781</v>
      </c>
      <c r="K83" s="129">
        <v>113043</v>
      </c>
      <c r="L83" s="143">
        <v>0</v>
      </c>
      <c r="M83" s="139">
        <f t="shared" si="13"/>
        <v>4995937</v>
      </c>
      <c r="N83" s="147">
        <v>8472</v>
      </c>
      <c r="O83" s="129">
        <v>244483</v>
      </c>
      <c r="P83" s="128">
        <v>0</v>
      </c>
      <c r="Q83" s="129">
        <v>491699</v>
      </c>
      <c r="R83" s="129">
        <v>22256</v>
      </c>
      <c r="S83" s="137">
        <f t="shared" si="12"/>
        <v>766910</v>
      </c>
      <c r="T83" s="149">
        <f t="shared" si="16"/>
        <v>8472</v>
      </c>
      <c r="U83" s="13">
        <f t="shared" si="17"/>
        <v>14918839</v>
      </c>
      <c r="V83" s="13">
        <f t="shared" si="18"/>
        <v>2027688</v>
      </c>
      <c r="W83" s="13">
        <f t="shared" si="19"/>
        <v>1055976</v>
      </c>
      <c r="X83" s="13">
        <f t="shared" si="20"/>
        <v>22256</v>
      </c>
      <c r="Y83" s="14">
        <f t="shared" si="14"/>
        <v>18033231</v>
      </c>
    </row>
    <row r="84" spans="1:25" s="2" customFormat="1" ht="12.75" x14ac:dyDescent="0.2">
      <c r="A84" s="10" t="s">
        <v>84</v>
      </c>
      <c r="B84" s="136">
        <v>0</v>
      </c>
      <c r="C84" s="129">
        <v>9581956</v>
      </c>
      <c r="D84" s="129">
        <v>1664758</v>
      </c>
      <c r="E84" s="129">
        <v>525306</v>
      </c>
      <c r="F84" s="128">
        <v>0</v>
      </c>
      <c r="G84" s="139">
        <f t="shared" si="15"/>
        <v>11772020</v>
      </c>
      <c r="H84" s="136">
        <v>0</v>
      </c>
      <c r="I84" s="129">
        <v>4589205</v>
      </c>
      <c r="J84" s="129">
        <v>341647</v>
      </c>
      <c r="K84" s="129">
        <v>124793</v>
      </c>
      <c r="L84" s="143">
        <v>0</v>
      </c>
      <c r="M84" s="139">
        <f t="shared" si="13"/>
        <v>5055645</v>
      </c>
      <c r="N84" s="147">
        <v>3009</v>
      </c>
      <c r="O84" s="129">
        <v>246983</v>
      </c>
      <c r="P84" s="128">
        <v>0</v>
      </c>
      <c r="Q84" s="129">
        <v>498724</v>
      </c>
      <c r="R84" s="129">
        <v>28176</v>
      </c>
      <c r="S84" s="137">
        <f t="shared" ref="S84:S90" si="21">SUM(N84:R84)</f>
        <v>776892</v>
      </c>
      <c r="T84" s="149">
        <f t="shared" si="16"/>
        <v>3009</v>
      </c>
      <c r="U84" s="13">
        <f t="shared" si="17"/>
        <v>14418144</v>
      </c>
      <c r="V84" s="13">
        <f t="shared" si="18"/>
        <v>2006405</v>
      </c>
      <c r="W84" s="13">
        <f t="shared" si="19"/>
        <v>1148823</v>
      </c>
      <c r="X84" s="13">
        <f t="shared" si="20"/>
        <v>28176</v>
      </c>
      <c r="Y84" s="14">
        <f t="shared" si="14"/>
        <v>17604557</v>
      </c>
    </row>
    <row r="85" spans="1:25" s="2" customFormat="1" ht="12.75" x14ac:dyDescent="0.2">
      <c r="A85" s="10" t="s">
        <v>85</v>
      </c>
      <c r="B85" s="136">
        <v>0</v>
      </c>
      <c r="C85" s="129">
        <v>9146755</v>
      </c>
      <c r="D85" s="129">
        <v>1641546</v>
      </c>
      <c r="E85" s="129">
        <v>542170</v>
      </c>
      <c r="F85" s="128">
        <v>0</v>
      </c>
      <c r="G85" s="139">
        <f t="shared" si="15"/>
        <v>11330471</v>
      </c>
      <c r="H85" s="136">
        <v>0</v>
      </c>
      <c r="I85" s="129">
        <v>4571476</v>
      </c>
      <c r="J85" s="129">
        <v>337990</v>
      </c>
      <c r="K85" s="129">
        <v>132078</v>
      </c>
      <c r="L85" s="143">
        <v>0</v>
      </c>
      <c r="M85" s="139">
        <f t="shared" si="13"/>
        <v>5041544</v>
      </c>
      <c r="N85" s="147">
        <v>2310</v>
      </c>
      <c r="O85" s="129">
        <v>229810</v>
      </c>
      <c r="P85" s="128">
        <v>0</v>
      </c>
      <c r="Q85" s="129">
        <v>548441</v>
      </c>
      <c r="R85" s="129">
        <v>108216</v>
      </c>
      <c r="S85" s="137">
        <f t="shared" si="21"/>
        <v>888777</v>
      </c>
      <c r="T85" s="149">
        <f t="shared" si="16"/>
        <v>2310</v>
      </c>
      <c r="U85" s="13">
        <f t="shared" si="17"/>
        <v>13948041</v>
      </c>
      <c r="V85" s="13">
        <f t="shared" si="18"/>
        <v>1979536</v>
      </c>
      <c r="W85" s="13">
        <f t="shared" si="19"/>
        <v>1222689</v>
      </c>
      <c r="X85" s="13">
        <f t="shared" si="20"/>
        <v>108216</v>
      </c>
      <c r="Y85" s="14">
        <f t="shared" si="14"/>
        <v>17260792</v>
      </c>
    </row>
    <row r="86" spans="1:25" s="2" customFormat="1" ht="12.75" x14ac:dyDescent="0.2">
      <c r="A86" s="10" t="s">
        <v>86</v>
      </c>
      <c r="B86" s="136">
        <v>0</v>
      </c>
      <c r="C86" s="129">
        <v>8685881</v>
      </c>
      <c r="D86" s="129">
        <v>1616146</v>
      </c>
      <c r="E86" s="129">
        <v>567987</v>
      </c>
      <c r="F86" s="128">
        <v>0</v>
      </c>
      <c r="G86" s="139">
        <f t="shared" si="15"/>
        <v>10870014</v>
      </c>
      <c r="H86" s="136">
        <v>0</v>
      </c>
      <c r="I86" s="129">
        <v>4564274</v>
      </c>
      <c r="J86" s="129">
        <v>335472</v>
      </c>
      <c r="K86" s="129">
        <v>138890</v>
      </c>
      <c r="L86" s="143">
        <v>0</v>
      </c>
      <c r="M86" s="139">
        <f t="shared" si="13"/>
        <v>5038636</v>
      </c>
      <c r="N86" s="147">
        <v>1716</v>
      </c>
      <c r="O86" s="129">
        <v>229985</v>
      </c>
      <c r="P86" s="128">
        <v>0</v>
      </c>
      <c r="Q86" s="129">
        <v>581320</v>
      </c>
      <c r="R86" s="129">
        <v>132846</v>
      </c>
      <c r="S86" s="137">
        <f t="shared" si="21"/>
        <v>945867</v>
      </c>
      <c r="T86" s="149">
        <f t="shared" si="16"/>
        <v>1716</v>
      </c>
      <c r="U86" s="13">
        <f t="shared" si="17"/>
        <v>13480140</v>
      </c>
      <c r="V86" s="13">
        <f t="shared" si="18"/>
        <v>1951618</v>
      </c>
      <c r="W86" s="13">
        <f t="shared" si="19"/>
        <v>1288197</v>
      </c>
      <c r="X86" s="13">
        <f t="shared" si="20"/>
        <v>132846</v>
      </c>
      <c r="Y86" s="14">
        <f t="shared" si="14"/>
        <v>16854517</v>
      </c>
    </row>
    <row r="87" spans="1:25" s="2" customFormat="1" ht="12.75" x14ac:dyDescent="0.2">
      <c r="A87" s="10" t="s">
        <v>87</v>
      </c>
      <c r="B87" s="136">
        <v>0</v>
      </c>
      <c r="C87" s="129">
        <v>8347296</v>
      </c>
      <c r="D87" s="129">
        <v>1596466</v>
      </c>
      <c r="E87" s="129">
        <v>561069</v>
      </c>
      <c r="F87" s="128">
        <v>0</v>
      </c>
      <c r="G87" s="139">
        <f t="shared" si="15"/>
        <v>10504831</v>
      </c>
      <c r="H87" s="136">
        <v>0</v>
      </c>
      <c r="I87" s="129">
        <v>4244051</v>
      </c>
      <c r="J87" s="129">
        <v>325738</v>
      </c>
      <c r="K87" s="129">
        <v>153596</v>
      </c>
      <c r="L87" s="143">
        <v>0</v>
      </c>
      <c r="M87" s="139">
        <f t="shared" si="13"/>
        <v>4723385</v>
      </c>
      <c r="N87" s="136">
        <v>0</v>
      </c>
      <c r="O87" s="129">
        <v>223268</v>
      </c>
      <c r="P87" s="128">
        <v>0</v>
      </c>
      <c r="Q87" s="129">
        <v>615250</v>
      </c>
      <c r="R87" s="129">
        <v>193805</v>
      </c>
      <c r="S87" s="137">
        <f t="shared" si="21"/>
        <v>1032323</v>
      </c>
      <c r="T87" s="150">
        <f t="shared" si="16"/>
        <v>0</v>
      </c>
      <c r="U87" s="13">
        <f t="shared" si="17"/>
        <v>12814615</v>
      </c>
      <c r="V87" s="13">
        <f t="shared" si="18"/>
        <v>1922204</v>
      </c>
      <c r="W87" s="13">
        <f t="shared" si="19"/>
        <v>1329915</v>
      </c>
      <c r="X87" s="13">
        <f t="shared" si="20"/>
        <v>193805</v>
      </c>
      <c r="Y87" s="14">
        <f t="shared" si="14"/>
        <v>16260539</v>
      </c>
    </row>
    <row r="88" spans="1:25" s="2" customFormat="1" ht="12.75" x14ac:dyDescent="0.2">
      <c r="A88" s="10" t="s">
        <v>88</v>
      </c>
      <c r="B88" s="136">
        <v>0</v>
      </c>
      <c r="C88" s="129">
        <v>8137359</v>
      </c>
      <c r="D88" s="129">
        <v>1595756</v>
      </c>
      <c r="E88" s="129">
        <v>559887</v>
      </c>
      <c r="F88" s="128">
        <v>0</v>
      </c>
      <c r="G88" s="139">
        <f t="shared" si="15"/>
        <v>10293002</v>
      </c>
      <c r="H88" s="136">
        <v>0</v>
      </c>
      <c r="I88" s="129">
        <v>4202478</v>
      </c>
      <c r="J88" s="129">
        <v>318105</v>
      </c>
      <c r="K88" s="129">
        <v>168402</v>
      </c>
      <c r="L88" s="143">
        <v>0</v>
      </c>
      <c r="M88" s="139">
        <f t="shared" si="13"/>
        <v>4688985</v>
      </c>
      <c r="N88" s="136">
        <v>0</v>
      </c>
      <c r="O88" s="129">
        <v>221264</v>
      </c>
      <c r="P88" s="128">
        <v>0</v>
      </c>
      <c r="Q88" s="129">
        <v>626708</v>
      </c>
      <c r="R88" s="129">
        <v>224404</v>
      </c>
      <c r="S88" s="137">
        <f t="shared" si="21"/>
        <v>1072376</v>
      </c>
      <c r="T88" s="150">
        <f t="shared" si="16"/>
        <v>0</v>
      </c>
      <c r="U88" s="13">
        <f t="shared" si="17"/>
        <v>12561101</v>
      </c>
      <c r="V88" s="13">
        <f t="shared" si="18"/>
        <v>1913861</v>
      </c>
      <c r="W88" s="13">
        <f t="shared" si="19"/>
        <v>1354997</v>
      </c>
      <c r="X88" s="13">
        <f t="shared" si="20"/>
        <v>224404</v>
      </c>
      <c r="Y88" s="14">
        <f t="shared" si="14"/>
        <v>16054363</v>
      </c>
    </row>
    <row r="89" spans="1:25" s="2" customFormat="1" ht="12.75" x14ac:dyDescent="0.2">
      <c r="A89" s="10" t="s">
        <v>89</v>
      </c>
      <c r="B89" s="136">
        <v>0</v>
      </c>
      <c r="C89" s="129">
        <v>7867450</v>
      </c>
      <c r="D89" s="129">
        <v>1594391</v>
      </c>
      <c r="E89" s="129">
        <v>645636</v>
      </c>
      <c r="F89" s="128">
        <v>0</v>
      </c>
      <c r="G89" s="139">
        <f t="shared" si="15"/>
        <v>10107477</v>
      </c>
      <c r="H89" s="136">
        <v>0</v>
      </c>
      <c r="I89" s="129">
        <v>4077090</v>
      </c>
      <c r="J89" s="129">
        <v>309061</v>
      </c>
      <c r="K89" s="129">
        <v>146570</v>
      </c>
      <c r="L89" s="129">
        <v>36551</v>
      </c>
      <c r="M89" s="139">
        <f t="shared" si="13"/>
        <v>4569272</v>
      </c>
      <c r="N89" s="136">
        <v>0</v>
      </c>
      <c r="O89" s="129">
        <v>221691</v>
      </c>
      <c r="P89" s="128">
        <v>0</v>
      </c>
      <c r="Q89" s="129">
        <v>638789</v>
      </c>
      <c r="R89" s="129">
        <v>255981</v>
      </c>
      <c r="S89" s="137">
        <f t="shared" si="21"/>
        <v>1116461</v>
      </c>
      <c r="T89" s="150">
        <f t="shared" si="16"/>
        <v>0</v>
      </c>
      <c r="U89" s="13">
        <f t="shared" si="17"/>
        <v>12166231</v>
      </c>
      <c r="V89" s="13">
        <f t="shared" si="18"/>
        <v>1903452</v>
      </c>
      <c r="W89" s="13">
        <f t="shared" si="19"/>
        <v>1430995</v>
      </c>
      <c r="X89" s="13">
        <f t="shared" si="20"/>
        <v>292532</v>
      </c>
      <c r="Y89" s="14">
        <f t="shared" si="14"/>
        <v>15793210</v>
      </c>
    </row>
    <row r="90" spans="1:25" s="2" customFormat="1" ht="12.75" x14ac:dyDescent="0.2">
      <c r="A90" s="10" t="s">
        <v>90</v>
      </c>
      <c r="B90" s="136">
        <v>0</v>
      </c>
      <c r="C90" s="129">
        <v>7721787</v>
      </c>
      <c r="D90" s="129">
        <v>1569091</v>
      </c>
      <c r="E90" s="129">
        <v>631840</v>
      </c>
      <c r="F90" s="128">
        <v>0</v>
      </c>
      <c r="G90" s="139">
        <f t="shared" si="15"/>
        <v>9922718</v>
      </c>
      <c r="H90" s="136">
        <v>0</v>
      </c>
      <c r="I90" s="129">
        <v>4063644</v>
      </c>
      <c r="J90" s="129">
        <v>301183</v>
      </c>
      <c r="K90" s="129">
        <v>151320</v>
      </c>
      <c r="L90" s="129">
        <v>44179</v>
      </c>
      <c r="M90" s="139">
        <f t="shared" si="13"/>
        <v>4560326</v>
      </c>
      <c r="N90" s="136">
        <v>0</v>
      </c>
      <c r="O90" s="129">
        <v>221929</v>
      </c>
      <c r="P90" s="128">
        <v>0</v>
      </c>
      <c r="Q90" s="129">
        <v>678424</v>
      </c>
      <c r="R90" s="129">
        <v>283486</v>
      </c>
      <c r="S90" s="137">
        <f t="shared" si="21"/>
        <v>1183839</v>
      </c>
      <c r="T90" s="150">
        <f t="shared" si="16"/>
        <v>0</v>
      </c>
      <c r="U90" s="13">
        <f t="shared" si="17"/>
        <v>12007360</v>
      </c>
      <c r="V90" s="13">
        <f t="shared" si="18"/>
        <v>1870274</v>
      </c>
      <c r="W90" s="13">
        <f t="shared" si="19"/>
        <v>1461584</v>
      </c>
      <c r="X90" s="13">
        <f t="shared" si="20"/>
        <v>327665</v>
      </c>
      <c r="Y90" s="14">
        <f t="shared" si="14"/>
        <v>15666883</v>
      </c>
    </row>
    <row r="91" spans="1:25" s="2" customFormat="1" ht="12.75" x14ac:dyDescent="0.2">
      <c r="A91" s="91" t="s">
        <v>91</v>
      </c>
      <c r="B91" s="136">
        <v>0</v>
      </c>
      <c r="C91" s="129">
        <v>7507427</v>
      </c>
      <c r="D91" s="129">
        <v>1592522</v>
      </c>
      <c r="E91" s="129">
        <v>519676</v>
      </c>
      <c r="F91" s="128">
        <v>0</v>
      </c>
      <c r="G91" s="139">
        <f t="shared" ref="G91:G158" si="22">SUM(B91:F91)</f>
        <v>9619625</v>
      </c>
      <c r="H91" s="136">
        <v>0</v>
      </c>
      <c r="I91" s="129">
        <v>4055726</v>
      </c>
      <c r="J91" s="129">
        <v>291551</v>
      </c>
      <c r="K91" s="129">
        <v>150919</v>
      </c>
      <c r="L91" s="129">
        <v>57106</v>
      </c>
      <c r="M91" s="139">
        <f t="shared" ref="M91:M96" si="23">+SUM(H91:L91)</f>
        <v>4555302</v>
      </c>
      <c r="N91" s="136">
        <v>0</v>
      </c>
      <c r="O91" s="129">
        <v>221730</v>
      </c>
      <c r="P91" s="128">
        <v>0</v>
      </c>
      <c r="Q91" s="129">
        <v>411989</v>
      </c>
      <c r="R91" s="129">
        <v>308750</v>
      </c>
      <c r="S91" s="137">
        <f t="shared" ref="S91:S96" si="24">SUM(N91:R91)</f>
        <v>942469</v>
      </c>
      <c r="T91" s="151">
        <f t="shared" ref="T91:X94" si="25">SUM(B91,H91,N91)</f>
        <v>0</v>
      </c>
      <c r="U91" s="92">
        <f t="shared" si="25"/>
        <v>11784883</v>
      </c>
      <c r="V91" s="92">
        <f t="shared" si="25"/>
        <v>1884073</v>
      </c>
      <c r="W91" s="92">
        <f t="shared" si="25"/>
        <v>1082584</v>
      </c>
      <c r="X91" s="92">
        <f t="shared" si="25"/>
        <v>365856</v>
      </c>
      <c r="Y91" s="93">
        <f t="shared" ref="Y91:Y103" si="26">+G91+M91+S91</f>
        <v>15117396</v>
      </c>
    </row>
    <row r="92" spans="1:25" s="2" customFormat="1" ht="12.75" x14ac:dyDescent="0.2">
      <c r="A92" s="91" t="s">
        <v>97</v>
      </c>
      <c r="B92" s="136">
        <v>0</v>
      </c>
      <c r="C92" s="129">
        <v>7439699</v>
      </c>
      <c r="D92" s="129">
        <v>1529088</v>
      </c>
      <c r="E92" s="129">
        <v>479307</v>
      </c>
      <c r="F92" s="128">
        <v>0</v>
      </c>
      <c r="G92" s="139">
        <f t="shared" si="22"/>
        <v>9448094</v>
      </c>
      <c r="H92" s="136">
        <v>0</v>
      </c>
      <c r="I92" s="129">
        <v>4003445</v>
      </c>
      <c r="J92" s="129">
        <v>328679</v>
      </c>
      <c r="K92" s="129">
        <v>127403</v>
      </c>
      <c r="L92" s="129">
        <v>92449</v>
      </c>
      <c r="M92" s="139">
        <f t="shared" si="23"/>
        <v>4551976</v>
      </c>
      <c r="N92" s="136">
        <v>0</v>
      </c>
      <c r="O92" s="129">
        <v>221564</v>
      </c>
      <c r="P92" s="128">
        <v>0</v>
      </c>
      <c r="Q92" s="129">
        <v>413897</v>
      </c>
      <c r="R92" s="129">
        <v>324167</v>
      </c>
      <c r="S92" s="137">
        <f t="shared" si="24"/>
        <v>959628</v>
      </c>
      <c r="T92" s="151">
        <f t="shared" si="25"/>
        <v>0</v>
      </c>
      <c r="U92" s="92">
        <f t="shared" si="25"/>
        <v>11664708</v>
      </c>
      <c r="V92" s="92">
        <f t="shared" si="25"/>
        <v>1857767</v>
      </c>
      <c r="W92" s="92">
        <f t="shared" si="25"/>
        <v>1020607</v>
      </c>
      <c r="X92" s="92">
        <f t="shared" si="25"/>
        <v>416616</v>
      </c>
      <c r="Y92" s="93">
        <f t="shared" si="26"/>
        <v>14959698</v>
      </c>
    </row>
    <row r="93" spans="1:25" s="2" customFormat="1" ht="12.75" x14ac:dyDescent="0.2">
      <c r="A93" s="91" t="s">
        <v>96</v>
      </c>
      <c r="B93" s="161">
        <v>0</v>
      </c>
      <c r="C93" s="162">
        <v>7324458</v>
      </c>
      <c r="D93" s="162">
        <v>1506883</v>
      </c>
      <c r="E93" s="162">
        <v>441363</v>
      </c>
      <c r="F93" s="163">
        <v>0</v>
      </c>
      <c r="G93" s="164">
        <f t="shared" si="22"/>
        <v>9272704</v>
      </c>
      <c r="H93" s="161">
        <v>0</v>
      </c>
      <c r="I93" s="162">
        <v>3900735</v>
      </c>
      <c r="J93" s="162">
        <v>331079</v>
      </c>
      <c r="K93" s="162">
        <v>104097</v>
      </c>
      <c r="L93" s="162">
        <v>127450</v>
      </c>
      <c r="M93" s="164">
        <f t="shared" si="23"/>
        <v>4463361</v>
      </c>
      <c r="N93" s="161">
        <v>0</v>
      </c>
      <c r="O93" s="162">
        <v>234000</v>
      </c>
      <c r="P93" s="163">
        <v>0</v>
      </c>
      <c r="Q93" s="162">
        <v>332718</v>
      </c>
      <c r="R93" s="162">
        <v>452685</v>
      </c>
      <c r="S93" s="137">
        <f t="shared" si="24"/>
        <v>1019403</v>
      </c>
      <c r="T93" s="151">
        <f t="shared" si="25"/>
        <v>0</v>
      </c>
      <c r="U93" s="92">
        <f t="shared" si="25"/>
        <v>11459193</v>
      </c>
      <c r="V93" s="92">
        <f t="shared" si="25"/>
        <v>1837962</v>
      </c>
      <c r="W93" s="92">
        <f t="shared" si="25"/>
        <v>878178</v>
      </c>
      <c r="X93" s="92">
        <f t="shared" si="25"/>
        <v>580135</v>
      </c>
      <c r="Y93" s="93">
        <f t="shared" si="26"/>
        <v>14755468</v>
      </c>
    </row>
    <row r="94" spans="1:25" s="2" customFormat="1" ht="12.75" x14ac:dyDescent="0.2">
      <c r="A94" s="91" t="s">
        <v>112</v>
      </c>
      <c r="B94" s="161">
        <v>0</v>
      </c>
      <c r="C94" s="162">
        <v>7225301</v>
      </c>
      <c r="D94" s="162">
        <v>1441047</v>
      </c>
      <c r="E94" s="162">
        <v>312157</v>
      </c>
      <c r="F94" s="177">
        <v>105991</v>
      </c>
      <c r="G94" s="164">
        <f t="shared" si="22"/>
        <v>9084496</v>
      </c>
      <c r="H94" s="161">
        <v>0</v>
      </c>
      <c r="I94" s="162">
        <v>3648796</v>
      </c>
      <c r="J94" s="162">
        <v>333836</v>
      </c>
      <c r="K94" s="162">
        <v>127633</v>
      </c>
      <c r="L94" s="162">
        <v>122163</v>
      </c>
      <c r="M94" s="164">
        <f t="shared" si="23"/>
        <v>4232428</v>
      </c>
      <c r="N94" s="161">
        <v>0</v>
      </c>
      <c r="O94" s="162">
        <v>234839</v>
      </c>
      <c r="P94" s="163">
        <v>0</v>
      </c>
      <c r="Q94" s="162">
        <v>311560</v>
      </c>
      <c r="R94" s="162">
        <v>503670</v>
      </c>
      <c r="S94" s="137">
        <f t="shared" si="24"/>
        <v>1050069</v>
      </c>
      <c r="T94" s="151">
        <f t="shared" si="25"/>
        <v>0</v>
      </c>
      <c r="U94" s="92">
        <f t="shared" si="25"/>
        <v>11108936</v>
      </c>
      <c r="V94" s="92">
        <f t="shared" si="25"/>
        <v>1774883</v>
      </c>
      <c r="W94" s="92">
        <f t="shared" si="25"/>
        <v>751350</v>
      </c>
      <c r="X94" s="92">
        <f t="shared" si="25"/>
        <v>731824</v>
      </c>
      <c r="Y94" s="93">
        <f t="shared" si="26"/>
        <v>14366993</v>
      </c>
    </row>
    <row r="95" spans="1:25" s="2" customFormat="1" ht="12.75" x14ac:dyDescent="0.2">
      <c r="A95" s="91" t="s">
        <v>113</v>
      </c>
      <c r="B95" s="161">
        <v>0</v>
      </c>
      <c r="C95" s="162">
        <v>7048699</v>
      </c>
      <c r="D95" s="162">
        <v>1346691</v>
      </c>
      <c r="E95" s="162">
        <v>256123</v>
      </c>
      <c r="F95" s="177">
        <v>136398</v>
      </c>
      <c r="G95" s="164">
        <f t="shared" si="22"/>
        <v>8787911</v>
      </c>
      <c r="H95" s="161">
        <v>0</v>
      </c>
      <c r="I95" s="162">
        <v>3816931</v>
      </c>
      <c r="J95" s="162">
        <v>191763</v>
      </c>
      <c r="K95" s="162">
        <v>123354</v>
      </c>
      <c r="L95" s="162">
        <v>171282</v>
      </c>
      <c r="M95" s="164">
        <f t="shared" si="23"/>
        <v>4303330</v>
      </c>
      <c r="N95" s="161">
        <v>0</v>
      </c>
      <c r="O95" s="162">
        <v>236722</v>
      </c>
      <c r="P95" s="163">
        <v>0</v>
      </c>
      <c r="Q95" s="162">
        <v>302529</v>
      </c>
      <c r="R95" s="162">
        <v>491968</v>
      </c>
      <c r="S95" s="137">
        <f t="shared" si="24"/>
        <v>1031219</v>
      </c>
      <c r="T95" s="151">
        <v>0</v>
      </c>
      <c r="U95" s="92">
        <f t="shared" ref="U95:U103" si="27">SUM(C95,I95,O95)</f>
        <v>11102352</v>
      </c>
      <c r="V95" s="92">
        <f t="shared" ref="V95:V103" si="28">SUM(D95,J95,P95)</f>
        <v>1538454</v>
      </c>
      <c r="W95" s="92">
        <f t="shared" ref="W95:W103" si="29">SUM(E95,K95,Q95)</f>
        <v>682006</v>
      </c>
      <c r="X95" s="92">
        <f t="shared" ref="X95:X103" si="30">SUM(F95,L95,R95)</f>
        <v>799648</v>
      </c>
      <c r="Y95" s="93">
        <f t="shared" si="26"/>
        <v>14122460</v>
      </c>
    </row>
    <row r="96" spans="1:25" s="2" customFormat="1" ht="12.75" x14ac:dyDescent="0.2">
      <c r="A96" s="91" t="s">
        <v>114</v>
      </c>
      <c r="B96" s="161">
        <v>0</v>
      </c>
      <c r="C96" s="162">
        <v>7065313</v>
      </c>
      <c r="D96" s="162">
        <v>1214567</v>
      </c>
      <c r="E96" s="162">
        <v>183109</v>
      </c>
      <c r="F96" s="177">
        <v>195630</v>
      </c>
      <c r="G96" s="164">
        <f t="shared" si="22"/>
        <v>8658619</v>
      </c>
      <c r="H96" s="161">
        <v>0</v>
      </c>
      <c r="I96" s="162">
        <v>2002436</v>
      </c>
      <c r="J96" s="162">
        <v>1805322</v>
      </c>
      <c r="K96" s="162">
        <v>136952</v>
      </c>
      <c r="L96" s="162">
        <v>189988</v>
      </c>
      <c r="M96" s="164">
        <f t="shared" si="23"/>
        <v>4134698</v>
      </c>
      <c r="N96" s="161">
        <v>0</v>
      </c>
      <c r="O96" s="162">
        <v>185171</v>
      </c>
      <c r="P96" s="163">
        <v>0</v>
      </c>
      <c r="Q96" s="162">
        <v>316427</v>
      </c>
      <c r="R96" s="162">
        <v>564105</v>
      </c>
      <c r="S96" s="137">
        <f t="shared" si="24"/>
        <v>1065703</v>
      </c>
      <c r="T96" s="151">
        <f t="shared" ref="T96:T103" si="31">SUM(B96,H96,N96)</f>
        <v>0</v>
      </c>
      <c r="U96" s="92">
        <f t="shared" si="27"/>
        <v>9252920</v>
      </c>
      <c r="V96" s="92">
        <f t="shared" si="28"/>
        <v>3019889</v>
      </c>
      <c r="W96" s="92">
        <f t="shared" si="29"/>
        <v>636488</v>
      </c>
      <c r="X96" s="92">
        <f t="shared" si="30"/>
        <v>949723</v>
      </c>
      <c r="Y96" s="93">
        <f t="shared" si="26"/>
        <v>13859020</v>
      </c>
    </row>
    <row r="97" spans="1:25" s="2" customFormat="1" ht="12.75" x14ac:dyDescent="0.2">
      <c r="A97" s="91" t="s">
        <v>115</v>
      </c>
      <c r="B97" s="161">
        <v>0</v>
      </c>
      <c r="C97" s="162">
        <v>6935665</v>
      </c>
      <c r="D97" s="162">
        <v>1234616</v>
      </c>
      <c r="E97" s="162">
        <v>141161</v>
      </c>
      <c r="F97" s="177">
        <v>226503</v>
      </c>
      <c r="G97" s="164">
        <f t="shared" si="22"/>
        <v>8537945</v>
      </c>
      <c r="H97" s="161">
        <v>0</v>
      </c>
      <c r="I97" s="162">
        <v>2052400</v>
      </c>
      <c r="J97" s="162">
        <v>1779834</v>
      </c>
      <c r="K97" s="162">
        <v>146855</v>
      </c>
      <c r="L97" s="162">
        <v>221435</v>
      </c>
      <c r="M97" s="164">
        <f t="shared" ref="M97:M117" si="32">+SUM(H97:L97)</f>
        <v>4200524</v>
      </c>
      <c r="N97" s="161">
        <v>0</v>
      </c>
      <c r="O97" s="162">
        <v>163369</v>
      </c>
      <c r="P97" s="163">
        <v>0</v>
      </c>
      <c r="Q97" s="162">
        <v>336631</v>
      </c>
      <c r="R97" s="162">
        <v>595492</v>
      </c>
      <c r="S97" s="137">
        <f t="shared" ref="S97:S106" si="33">SUM(N97:R97)</f>
        <v>1095492</v>
      </c>
      <c r="T97" s="151">
        <f t="shared" si="31"/>
        <v>0</v>
      </c>
      <c r="U97" s="92">
        <f t="shared" si="27"/>
        <v>9151434</v>
      </c>
      <c r="V97" s="92">
        <f t="shared" si="28"/>
        <v>3014450</v>
      </c>
      <c r="W97" s="92">
        <f t="shared" si="29"/>
        <v>624647</v>
      </c>
      <c r="X97" s="92">
        <f t="shared" si="30"/>
        <v>1043430</v>
      </c>
      <c r="Y97" s="93">
        <f t="shared" si="26"/>
        <v>13833961</v>
      </c>
    </row>
    <row r="98" spans="1:25" s="2" customFormat="1" ht="12.75" x14ac:dyDescent="0.2">
      <c r="A98" s="91" t="s">
        <v>116</v>
      </c>
      <c r="B98" s="161">
        <v>0</v>
      </c>
      <c r="C98" s="162">
        <v>6979874</v>
      </c>
      <c r="D98" s="162">
        <v>1210672</v>
      </c>
      <c r="E98" s="162">
        <v>101253</v>
      </c>
      <c r="F98" s="177">
        <v>308501</v>
      </c>
      <c r="G98" s="164">
        <f t="shared" si="22"/>
        <v>8600300</v>
      </c>
      <c r="H98" s="161">
        <v>0</v>
      </c>
      <c r="I98" s="162">
        <v>1913877</v>
      </c>
      <c r="J98" s="162">
        <v>1716159</v>
      </c>
      <c r="K98" s="162">
        <v>266928</v>
      </c>
      <c r="L98" s="162">
        <v>291133</v>
      </c>
      <c r="M98" s="164">
        <f t="shared" si="32"/>
        <v>4188097</v>
      </c>
      <c r="N98" s="161">
        <v>0</v>
      </c>
      <c r="O98" s="162">
        <v>166966</v>
      </c>
      <c r="P98" s="163">
        <v>0</v>
      </c>
      <c r="Q98" s="162">
        <v>333461</v>
      </c>
      <c r="R98" s="162">
        <v>633795</v>
      </c>
      <c r="S98" s="137">
        <f t="shared" si="33"/>
        <v>1134222</v>
      </c>
      <c r="T98" s="151">
        <f t="shared" si="31"/>
        <v>0</v>
      </c>
      <c r="U98" s="92">
        <f t="shared" si="27"/>
        <v>9060717</v>
      </c>
      <c r="V98" s="92">
        <f t="shared" si="28"/>
        <v>2926831</v>
      </c>
      <c r="W98" s="92">
        <f t="shared" si="29"/>
        <v>701642</v>
      </c>
      <c r="X98" s="92">
        <f t="shared" si="30"/>
        <v>1233429</v>
      </c>
      <c r="Y98" s="93">
        <f t="shared" si="26"/>
        <v>13922619</v>
      </c>
    </row>
    <row r="99" spans="1:25" s="2" customFormat="1" ht="12.75" x14ac:dyDescent="0.2">
      <c r="A99" s="91" t="s">
        <v>118</v>
      </c>
      <c r="B99" s="161">
        <v>0</v>
      </c>
      <c r="C99" s="162">
        <v>7037382</v>
      </c>
      <c r="D99" s="162">
        <v>1277543</v>
      </c>
      <c r="E99" s="162">
        <v>100391</v>
      </c>
      <c r="F99" s="177">
        <v>249640</v>
      </c>
      <c r="G99" s="164">
        <f t="shared" si="22"/>
        <v>8664956</v>
      </c>
      <c r="H99" s="161">
        <v>0</v>
      </c>
      <c r="I99" s="162">
        <v>1835041</v>
      </c>
      <c r="J99" s="162">
        <v>1768861</v>
      </c>
      <c r="K99" s="162">
        <v>270157</v>
      </c>
      <c r="L99" s="162">
        <v>308707</v>
      </c>
      <c r="M99" s="164">
        <f t="shared" si="32"/>
        <v>4182766</v>
      </c>
      <c r="N99" s="161">
        <v>0</v>
      </c>
      <c r="O99" s="162">
        <v>166950</v>
      </c>
      <c r="P99" s="163">
        <v>0</v>
      </c>
      <c r="Q99" s="162">
        <v>329835</v>
      </c>
      <c r="R99" s="162">
        <v>678162</v>
      </c>
      <c r="S99" s="137">
        <f t="shared" si="33"/>
        <v>1174947</v>
      </c>
      <c r="T99" s="151">
        <f t="shared" si="31"/>
        <v>0</v>
      </c>
      <c r="U99" s="92">
        <f t="shared" si="27"/>
        <v>9039373</v>
      </c>
      <c r="V99" s="92">
        <f t="shared" si="28"/>
        <v>3046404</v>
      </c>
      <c r="W99" s="92">
        <f t="shared" si="29"/>
        <v>700383</v>
      </c>
      <c r="X99" s="92">
        <f t="shared" si="30"/>
        <v>1236509</v>
      </c>
      <c r="Y99" s="93">
        <f t="shared" si="26"/>
        <v>14022669</v>
      </c>
    </row>
    <row r="100" spans="1:25" s="2" customFormat="1" ht="12.75" x14ac:dyDescent="0.2">
      <c r="A100" s="91" t="s">
        <v>119</v>
      </c>
      <c r="B100" s="161">
        <v>0</v>
      </c>
      <c r="C100" s="162">
        <v>7122276</v>
      </c>
      <c r="D100" s="162">
        <v>1292993</v>
      </c>
      <c r="E100" s="162">
        <v>101745</v>
      </c>
      <c r="F100" s="177">
        <v>246893</v>
      </c>
      <c r="G100" s="164">
        <f t="shared" si="22"/>
        <v>8763907</v>
      </c>
      <c r="H100" s="161">
        <v>0</v>
      </c>
      <c r="I100" s="162">
        <v>1850948</v>
      </c>
      <c r="J100" s="162">
        <v>1781939</v>
      </c>
      <c r="K100" s="162">
        <v>264357</v>
      </c>
      <c r="L100" s="162">
        <v>314705</v>
      </c>
      <c r="M100" s="164">
        <f t="shared" si="32"/>
        <v>4211949</v>
      </c>
      <c r="N100" s="161">
        <v>0</v>
      </c>
      <c r="O100" s="162">
        <v>168963</v>
      </c>
      <c r="P100" s="163">
        <v>0</v>
      </c>
      <c r="Q100" s="162">
        <v>326352</v>
      </c>
      <c r="R100" s="162">
        <v>720323</v>
      </c>
      <c r="S100" s="137">
        <f t="shared" si="33"/>
        <v>1215638</v>
      </c>
      <c r="T100" s="151">
        <f t="shared" si="31"/>
        <v>0</v>
      </c>
      <c r="U100" s="92">
        <f t="shared" si="27"/>
        <v>9142187</v>
      </c>
      <c r="V100" s="92">
        <f t="shared" si="28"/>
        <v>3074932</v>
      </c>
      <c r="W100" s="92">
        <f t="shared" si="29"/>
        <v>692454</v>
      </c>
      <c r="X100" s="92">
        <f t="shared" si="30"/>
        <v>1281921</v>
      </c>
      <c r="Y100" s="93">
        <f t="shared" si="26"/>
        <v>14191494</v>
      </c>
    </row>
    <row r="101" spans="1:25" s="2" customFormat="1" ht="12.75" x14ac:dyDescent="0.2">
      <c r="A101" s="91" t="s">
        <v>122</v>
      </c>
      <c r="B101" s="161">
        <v>0</v>
      </c>
      <c r="C101" s="162">
        <v>7183309</v>
      </c>
      <c r="D101" s="162">
        <v>1209441</v>
      </c>
      <c r="E101" s="162">
        <v>100701</v>
      </c>
      <c r="F101" s="177">
        <v>336642</v>
      </c>
      <c r="G101" s="164">
        <f t="shared" si="22"/>
        <v>8830093</v>
      </c>
      <c r="H101" s="161">
        <v>0</v>
      </c>
      <c r="I101" s="162">
        <v>1918729</v>
      </c>
      <c r="J101" s="162">
        <v>1639352</v>
      </c>
      <c r="K101" s="162">
        <v>274697</v>
      </c>
      <c r="L101" s="162">
        <v>319013</v>
      </c>
      <c r="M101" s="164">
        <f t="shared" si="32"/>
        <v>4151791</v>
      </c>
      <c r="N101" s="161">
        <v>0</v>
      </c>
      <c r="O101" s="162">
        <v>169236</v>
      </c>
      <c r="P101" s="163">
        <v>0</v>
      </c>
      <c r="Q101" s="162">
        <v>322759</v>
      </c>
      <c r="R101" s="162">
        <v>753158</v>
      </c>
      <c r="S101" s="137">
        <f t="shared" si="33"/>
        <v>1245153</v>
      </c>
      <c r="T101" s="151">
        <f t="shared" si="31"/>
        <v>0</v>
      </c>
      <c r="U101" s="92">
        <f t="shared" si="27"/>
        <v>9271274</v>
      </c>
      <c r="V101" s="92">
        <f t="shared" si="28"/>
        <v>2848793</v>
      </c>
      <c r="W101" s="92">
        <f t="shared" si="29"/>
        <v>698157</v>
      </c>
      <c r="X101" s="92">
        <f t="shared" si="30"/>
        <v>1408813</v>
      </c>
      <c r="Y101" s="93">
        <f t="shared" si="26"/>
        <v>14227037</v>
      </c>
    </row>
    <row r="102" spans="1:25" s="2" customFormat="1" ht="12.75" x14ac:dyDescent="0.2">
      <c r="A102" s="91" t="s">
        <v>123</v>
      </c>
      <c r="B102" s="161">
        <v>0</v>
      </c>
      <c r="C102" s="162">
        <v>5196081</v>
      </c>
      <c r="D102" s="162">
        <v>3107664</v>
      </c>
      <c r="E102" s="162">
        <v>206627</v>
      </c>
      <c r="F102" s="177">
        <v>354061</v>
      </c>
      <c r="G102" s="164">
        <f t="shared" si="22"/>
        <v>8864433</v>
      </c>
      <c r="H102" s="161">
        <v>0</v>
      </c>
      <c r="I102" s="162">
        <v>1906140</v>
      </c>
      <c r="J102" s="162">
        <v>1839636</v>
      </c>
      <c r="K102" s="162">
        <v>274784</v>
      </c>
      <c r="L102" s="162">
        <v>372145</v>
      </c>
      <c r="M102" s="164">
        <f t="shared" si="32"/>
        <v>4392705</v>
      </c>
      <c r="N102" s="161">
        <v>0</v>
      </c>
      <c r="O102" s="162">
        <v>169387</v>
      </c>
      <c r="P102" s="163">
        <v>0</v>
      </c>
      <c r="Q102" s="162">
        <v>321040</v>
      </c>
      <c r="R102" s="162">
        <v>792499</v>
      </c>
      <c r="S102" s="179">
        <f t="shared" si="33"/>
        <v>1282926</v>
      </c>
      <c r="T102" s="151">
        <f t="shared" si="31"/>
        <v>0</v>
      </c>
      <c r="U102" s="92">
        <f t="shared" si="27"/>
        <v>7271608</v>
      </c>
      <c r="V102" s="92">
        <f t="shared" si="28"/>
        <v>4947300</v>
      </c>
      <c r="W102" s="92">
        <f t="shared" si="29"/>
        <v>802451</v>
      </c>
      <c r="X102" s="92">
        <f t="shared" si="30"/>
        <v>1518705</v>
      </c>
      <c r="Y102" s="93">
        <f t="shared" si="26"/>
        <v>14540064</v>
      </c>
    </row>
    <row r="103" spans="1:25" s="2" customFormat="1" ht="12.75" x14ac:dyDescent="0.2">
      <c r="A103" s="91" t="s">
        <v>124</v>
      </c>
      <c r="B103" s="161">
        <v>0</v>
      </c>
      <c r="C103" s="162">
        <v>5780893</v>
      </c>
      <c r="D103" s="162">
        <v>2647035</v>
      </c>
      <c r="E103" s="162">
        <v>224895</v>
      </c>
      <c r="F103" s="177">
        <v>240650</v>
      </c>
      <c r="G103" s="164">
        <f t="shared" si="22"/>
        <v>8893473</v>
      </c>
      <c r="H103" s="161">
        <v>0</v>
      </c>
      <c r="I103" s="162">
        <v>1978738</v>
      </c>
      <c r="J103" s="162">
        <v>1768049</v>
      </c>
      <c r="K103" s="162">
        <v>273073</v>
      </c>
      <c r="L103" s="162">
        <v>479965</v>
      </c>
      <c r="M103" s="164">
        <f t="shared" si="32"/>
        <v>4499825</v>
      </c>
      <c r="N103" s="161">
        <v>0</v>
      </c>
      <c r="O103" s="162">
        <v>168955</v>
      </c>
      <c r="P103" s="163">
        <v>0</v>
      </c>
      <c r="Q103" s="162">
        <v>318229</v>
      </c>
      <c r="R103" s="162">
        <v>841023</v>
      </c>
      <c r="S103" s="179">
        <f t="shared" si="33"/>
        <v>1328207</v>
      </c>
      <c r="T103" s="151">
        <f t="shared" si="31"/>
        <v>0</v>
      </c>
      <c r="U103" s="92">
        <f t="shared" si="27"/>
        <v>7928586</v>
      </c>
      <c r="V103" s="92">
        <f t="shared" si="28"/>
        <v>4415084</v>
      </c>
      <c r="W103" s="92">
        <f t="shared" si="29"/>
        <v>816197</v>
      </c>
      <c r="X103" s="92">
        <f t="shared" si="30"/>
        <v>1561638</v>
      </c>
      <c r="Y103" s="93">
        <f t="shared" si="26"/>
        <v>14721505</v>
      </c>
    </row>
    <row r="104" spans="1:25" s="2" customFormat="1" ht="12.75" x14ac:dyDescent="0.2">
      <c r="A104" s="91" t="s">
        <v>125</v>
      </c>
      <c r="B104" s="161">
        <v>0</v>
      </c>
      <c r="C104" s="162">
        <v>5012052</v>
      </c>
      <c r="D104" s="162">
        <v>3122252</v>
      </c>
      <c r="E104" s="162">
        <v>274598</v>
      </c>
      <c r="F104" s="177">
        <v>493495</v>
      </c>
      <c r="G104" s="164">
        <f t="shared" si="22"/>
        <v>8902397</v>
      </c>
      <c r="H104" s="161">
        <v>0</v>
      </c>
      <c r="I104" s="162">
        <v>2113488</v>
      </c>
      <c r="J104" s="162">
        <v>1821036</v>
      </c>
      <c r="K104" s="162">
        <v>270543</v>
      </c>
      <c r="L104" s="162">
        <v>428664</v>
      </c>
      <c r="M104" s="164">
        <f t="shared" si="32"/>
        <v>4633731</v>
      </c>
      <c r="N104" s="161">
        <v>0</v>
      </c>
      <c r="O104" s="162">
        <v>168645</v>
      </c>
      <c r="P104" s="163">
        <v>0</v>
      </c>
      <c r="Q104" s="162">
        <v>308797</v>
      </c>
      <c r="R104" s="162">
        <v>894645</v>
      </c>
      <c r="S104" s="179">
        <f t="shared" si="33"/>
        <v>1372087</v>
      </c>
      <c r="T104" s="151">
        <f t="shared" ref="T104" si="34">SUM(B104,H104,N104)</f>
        <v>0</v>
      </c>
      <c r="U104" s="92">
        <f t="shared" ref="U104" si="35">SUM(C104,I104,O104)</f>
        <v>7294185</v>
      </c>
      <c r="V104" s="92">
        <f t="shared" ref="V104" si="36">SUM(D104,J104,P104)</f>
        <v>4943288</v>
      </c>
      <c r="W104" s="92">
        <f t="shared" ref="W104" si="37">SUM(E104,K104,Q104)</f>
        <v>853938</v>
      </c>
      <c r="X104" s="92">
        <f t="shared" ref="X104" si="38">SUM(F104,L104,R104)</f>
        <v>1816804</v>
      </c>
      <c r="Y104" s="93">
        <f t="shared" ref="Y104" si="39">+G104+M104+S104</f>
        <v>14908215</v>
      </c>
    </row>
    <row r="105" spans="1:25" s="2" customFormat="1" ht="12.75" x14ac:dyDescent="0.2">
      <c r="A105" s="91" t="s">
        <v>126</v>
      </c>
      <c r="B105" s="161">
        <v>0</v>
      </c>
      <c r="C105" s="162">
        <v>4973761</v>
      </c>
      <c r="D105" s="162">
        <v>3222201</v>
      </c>
      <c r="E105" s="162">
        <v>195932</v>
      </c>
      <c r="F105" s="177">
        <v>523537</v>
      </c>
      <c r="G105" s="164">
        <f t="shared" si="22"/>
        <v>8915431</v>
      </c>
      <c r="H105" s="161">
        <v>0</v>
      </c>
      <c r="I105" s="162">
        <v>1965717</v>
      </c>
      <c r="J105" s="162">
        <v>1786349</v>
      </c>
      <c r="K105" s="162">
        <v>267976</v>
      </c>
      <c r="L105" s="162">
        <v>528453</v>
      </c>
      <c r="M105" s="164">
        <f t="shared" si="32"/>
        <v>4548495</v>
      </c>
      <c r="N105" s="161">
        <v>0</v>
      </c>
      <c r="O105" s="162">
        <v>168392</v>
      </c>
      <c r="P105" s="163">
        <v>0</v>
      </c>
      <c r="Q105" s="162">
        <v>305974</v>
      </c>
      <c r="R105" s="162">
        <v>906357</v>
      </c>
      <c r="S105" s="179">
        <f t="shared" si="33"/>
        <v>1380723</v>
      </c>
      <c r="T105" s="151">
        <f t="shared" ref="T105" si="40">SUM(B105,H105,N105)</f>
        <v>0</v>
      </c>
      <c r="U105" s="92">
        <f t="shared" ref="U105" si="41">SUM(C105,I105,O105)</f>
        <v>7107870</v>
      </c>
      <c r="V105" s="92">
        <f t="shared" ref="V105" si="42">SUM(D105,J105,P105)</f>
        <v>5008550</v>
      </c>
      <c r="W105" s="92">
        <f t="shared" ref="W105" si="43">SUM(E105,K105,Q105)</f>
        <v>769882</v>
      </c>
      <c r="X105" s="92">
        <f t="shared" ref="X105" si="44">SUM(F105,L105,R105)</f>
        <v>1958347</v>
      </c>
      <c r="Y105" s="93">
        <f t="shared" ref="Y105" si="45">+G105+M105+S105</f>
        <v>14844649</v>
      </c>
    </row>
    <row r="106" spans="1:25" s="2" customFormat="1" ht="12.75" x14ac:dyDescent="0.2">
      <c r="A106" s="91" t="s">
        <v>127</v>
      </c>
      <c r="B106" s="161">
        <v>0</v>
      </c>
      <c r="C106" s="162">
        <v>4914141</v>
      </c>
      <c r="D106" s="162">
        <v>3224349</v>
      </c>
      <c r="E106" s="162">
        <v>197402</v>
      </c>
      <c r="F106" s="177">
        <v>593235</v>
      </c>
      <c r="G106" s="164">
        <f t="shared" si="22"/>
        <v>8929127</v>
      </c>
      <c r="H106" s="161">
        <v>0</v>
      </c>
      <c r="I106" s="162">
        <v>1930861</v>
      </c>
      <c r="J106" s="162">
        <v>1780785</v>
      </c>
      <c r="K106" s="162">
        <v>262535</v>
      </c>
      <c r="L106" s="162">
        <v>589478</v>
      </c>
      <c r="M106" s="164">
        <f t="shared" si="32"/>
        <v>4563659</v>
      </c>
      <c r="N106" s="161">
        <v>0</v>
      </c>
      <c r="O106" s="162">
        <v>168501</v>
      </c>
      <c r="P106" s="163">
        <v>0</v>
      </c>
      <c r="Q106" s="162">
        <v>302680</v>
      </c>
      <c r="R106" s="162">
        <v>910408</v>
      </c>
      <c r="S106" s="179">
        <f t="shared" si="33"/>
        <v>1381589</v>
      </c>
      <c r="T106" s="151">
        <f t="shared" ref="T106" si="46">SUM(B106,H106,N106)</f>
        <v>0</v>
      </c>
      <c r="U106" s="92">
        <f t="shared" ref="U106" si="47">SUM(C106,I106,O106)</f>
        <v>7013503</v>
      </c>
      <c r="V106" s="92">
        <f t="shared" ref="V106" si="48">SUM(D106,J106,P106)</f>
        <v>5005134</v>
      </c>
      <c r="W106" s="92">
        <f t="shared" ref="W106" si="49">SUM(E106,K106,Q106)</f>
        <v>762617</v>
      </c>
      <c r="X106" s="92">
        <f t="shared" ref="X106" si="50">SUM(F106,L106,R106)</f>
        <v>2093121</v>
      </c>
      <c r="Y106" s="93">
        <f t="shared" ref="Y106" si="51">+G106+M106+S106</f>
        <v>14874375</v>
      </c>
    </row>
    <row r="107" spans="1:25" s="2" customFormat="1" ht="12.75" x14ac:dyDescent="0.2">
      <c r="A107" s="91" t="s">
        <v>128</v>
      </c>
      <c r="B107" s="161">
        <v>0</v>
      </c>
      <c r="C107" s="162">
        <v>4800686</v>
      </c>
      <c r="D107" s="162">
        <v>3155425</v>
      </c>
      <c r="E107" s="162">
        <v>198683</v>
      </c>
      <c r="F107" s="177">
        <v>623182</v>
      </c>
      <c r="G107" s="164">
        <f t="shared" si="22"/>
        <v>8777976</v>
      </c>
      <c r="H107" s="161">
        <v>0</v>
      </c>
      <c r="I107" s="162">
        <v>1899117</v>
      </c>
      <c r="J107" s="162">
        <v>1717745</v>
      </c>
      <c r="K107" s="162">
        <v>255378</v>
      </c>
      <c r="L107" s="162">
        <v>626771</v>
      </c>
      <c r="M107" s="164">
        <f t="shared" si="32"/>
        <v>4499011</v>
      </c>
      <c r="N107" s="161">
        <v>0</v>
      </c>
      <c r="O107" s="162">
        <v>168460</v>
      </c>
      <c r="P107" s="163">
        <v>0</v>
      </c>
      <c r="Q107" s="162">
        <v>300115</v>
      </c>
      <c r="R107" s="162">
        <v>996861</v>
      </c>
      <c r="S107" s="179">
        <f t="shared" ref="S107:S110" si="52">SUM(N107:R107)</f>
        <v>1465436</v>
      </c>
      <c r="T107" s="151">
        <f t="shared" ref="T107" si="53">SUM(B107,H107,N107)</f>
        <v>0</v>
      </c>
      <c r="U107" s="92">
        <f t="shared" ref="U107" si="54">SUM(C107,I107,O107)</f>
        <v>6868263</v>
      </c>
      <c r="V107" s="92">
        <f t="shared" ref="V107" si="55">SUM(D107,J107,P107)</f>
        <v>4873170</v>
      </c>
      <c r="W107" s="92">
        <f t="shared" ref="W107" si="56">SUM(E107,K107,Q107)</f>
        <v>754176</v>
      </c>
      <c r="X107" s="92">
        <f t="shared" ref="X107" si="57">SUM(F107,L107,R107)</f>
        <v>2246814</v>
      </c>
      <c r="Y107" s="93">
        <f t="shared" ref="Y107" si="58">+G107+M107+S107</f>
        <v>14742423</v>
      </c>
    </row>
    <row r="108" spans="1:25" s="2" customFormat="1" ht="12.75" x14ac:dyDescent="0.2">
      <c r="A108" s="91" t="s">
        <v>129</v>
      </c>
      <c r="B108" s="161">
        <v>0</v>
      </c>
      <c r="C108" s="162">
        <v>4571999</v>
      </c>
      <c r="D108" s="162">
        <v>3240700</v>
      </c>
      <c r="E108" s="162">
        <v>201567</v>
      </c>
      <c r="F108" s="177">
        <v>712557</v>
      </c>
      <c r="G108" s="164">
        <f t="shared" si="22"/>
        <v>8726823</v>
      </c>
      <c r="H108" s="161">
        <v>0</v>
      </c>
      <c r="I108" s="162">
        <v>1881781</v>
      </c>
      <c r="J108" s="162">
        <v>1787014</v>
      </c>
      <c r="K108" s="162">
        <v>248541</v>
      </c>
      <c r="L108" s="162">
        <v>662756</v>
      </c>
      <c r="M108" s="164">
        <f t="shared" si="32"/>
        <v>4580092</v>
      </c>
      <c r="N108" s="161">
        <v>0</v>
      </c>
      <c r="O108" s="162">
        <v>167794</v>
      </c>
      <c r="P108" s="163">
        <v>0</v>
      </c>
      <c r="Q108" s="162">
        <v>297924</v>
      </c>
      <c r="R108" s="162">
        <v>1075501</v>
      </c>
      <c r="S108" s="179">
        <f t="shared" si="52"/>
        <v>1541219</v>
      </c>
      <c r="T108" s="151">
        <f t="shared" ref="T108" si="59">SUM(B108,H108,N108)</f>
        <v>0</v>
      </c>
      <c r="U108" s="92">
        <f t="shared" ref="U108" si="60">SUM(C108,I108,O108)</f>
        <v>6621574</v>
      </c>
      <c r="V108" s="92">
        <f t="shared" ref="V108" si="61">SUM(D108,J108,P108)</f>
        <v>5027714</v>
      </c>
      <c r="W108" s="92">
        <f t="shared" ref="W108" si="62">SUM(E108,K108,Q108)</f>
        <v>748032</v>
      </c>
      <c r="X108" s="92">
        <f t="shared" ref="X108" si="63">SUM(F108,L108,R108)</f>
        <v>2450814</v>
      </c>
      <c r="Y108" s="93">
        <f t="shared" ref="Y108:Y109" si="64">+G108+M108+S108</f>
        <v>14848134</v>
      </c>
    </row>
    <row r="109" spans="1:25" s="2" customFormat="1" ht="12.75" x14ac:dyDescent="0.2">
      <c r="A109" s="91" t="s">
        <v>130</v>
      </c>
      <c r="B109" s="161">
        <v>0</v>
      </c>
      <c r="C109" s="162">
        <v>2050264.9312365737</v>
      </c>
      <c r="D109" s="162">
        <v>4026574</v>
      </c>
      <c r="E109" s="162">
        <v>2133964</v>
      </c>
      <c r="F109" s="177">
        <v>530016</v>
      </c>
      <c r="G109" s="164">
        <f t="shared" si="22"/>
        <v>8740818.9312365726</v>
      </c>
      <c r="H109" s="161">
        <v>0</v>
      </c>
      <c r="I109" s="162">
        <v>1858877</v>
      </c>
      <c r="J109" s="162">
        <v>1764699</v>
      </c>
      <c r="K109" s="162">
        <v>240323</v>
      </c>
      <c r="L109" s="162">
        <v>661851</v>
      </c>
      <c r="M109" s="164">
        <f t="shared" si="32"/>
        <v>4525750</v>
      </c>
      <c r="N109" s="161">
        <v>0</v>
      </c>
      <c r="O109" s="162">
        <v>168362</v>
      </c>
      <c r="P109" s="163">
        <v>0</v>
      </c>
      <c r="Q109" s="162">
        <v>292663</v>
      </c>
      <c r="R109" s="162">
        <v>1145632</v>
      </c>
      <c r="S109" s="179">
        <f t="shared" si="52"/>
        <v>1606657</v>
      </c>
      <c r="T109" s="151">
        <f t="shared" ref="T109" si="65">SUM(B109,H109,N109)</f>
        <v>0</v>
      </c>
      <c r="U109" s="92">
        <f t="shared" ref="U109" si="66">SUM(C109,I109,O109)</f>
        <v>4077503.9312365735</v>
      </c>
      <c r="V109" s="92">
        <f t="shared" ref="V109" si="67">SUM(D109,J109,P109)</f>
        <v>5791273</v>
      </c>
      <c r="W109" s="92">
        <f t="shared" ref="W109" si="68">SUM(E109,K109,Q109)</f>
        <v>2666950</v>
      </c>
      <c r="X109" s="92">
        <f t="shared" ref="X109" si="69">SUM(F109,L109,R109)</f>
        <v>2337499</v>
      </c>
      <c r="Y109" s="93">
        <f t="shared" si="64"/>
        <v>14873225.931236573</v>
      </c>
    </row>
    <row r="110" spans="1:25" s="2" customFormat="1" ht="12.75" x14ac:dyDescent="0.2">
      <c r="A110" s="91" t="s">
        <v>133</v>
      </c>
      <c r="B110" s="161">
        <v>0</v>
      </c>
      <c r="C110" s="162">
        <v>1066466</v>
      </c>
      <c r="D110" s="162">
        <v>4523342</v>
      </c>
      <c r="E110" s="162">
        <v>2557462</v>
      </c>
      <c r="F110" s="177">
        <v>609417</v>
      </c>
      <c r="G110" s="164">
        <f t="shared" si="22"/>
        <v>8756687</v>
      </c>
      <c r="H110" s="161">
        <v>0</v>
      </c>
      <c r="I110" s="162">
        <v>1884291</v>
      </c>
      <c r="J110" s="162">
        <v>1783584</v>
      </c>
      <c r="K110" s="162">
        <v>234461</v>
      </c>
      <c r="L110" s="162">
        <v>676596</v>
      </c>
      <c r="M110" s="164">
        <f t="shared" si="32"/>
        <v>4578932</v>
      </c>
      <c r="N110" s="161">
        <v>0</v>
      </c>
      <c r="O110" s="162">
        <v>162617</v>
      </c>
      <c r="P110" s="163">
        <v>0</v>
      </c>
      <c r="Q110" s="162">
        <v>291626</v>
      </c>
      <c r="R110" s="162">
        <v>1179619</v>
      </c>
      <c r="S110" s="179">
        <f t="shared" si="52"/>
        <v>1633862</v>
      </c>
      <c r="T110" s="151">
        <f t="shared" ref="T110" si="70">SUM(B110,H110,N110)</f>
        <v>0</v>
      </c>
      <c r="U110" s="92">
        <f t="shared" ref="U110" si="71">SUM(C110,I110,O110)</f>
        <v>3113374</v>
      </c>
      <c r="V110" s="92">
        <f t="shared" ref="V110" si="72">SUM(D110,J110,P110)</f>
        <v>6306926</v>
      </c>
      <c r="W110" s="92">
        <f t="shared" ref="W110" si="73">SUM(E110,K110,Q110)</f>
        <v>3083549</v>
      </c>
      <c r="X110" s="92">
        <f t="shared" ref="X110" si="74">SUM(F110,L110,R110)</f>
        <v>2465632</v>
      </c>
      <c r="Y110" s="93">
        <f t="shared" ref="Y110" si="75">+G110+M110+S110</f>
        <v>14969481</v>
      </c>
    </row>
    <row r="111" spans="1:25" s="2" customFormat="1" ht="12.75" x14ac:dyDescent="0.2">
      <c r="A111" s="91" t="s">
        <v>134</v>
      </c>
      <c r="B111" s="161">
        <v>0</v>
      </c>
      <c r="C111" s="162">
        <v>779614</v>
      </c>
      <c r="D111" s="162">
        <v>4431126</v>
      </c>
      <c r="E111" s="162">
        <v>2770133</v>
      </c>
      <c r="F111" s="177">
        <v>789958</v>
      </c>
      <c r="G111" s="164">
        <f t="shared" si="22"/>
        <v>8770831</v>
      </c>
      <c r="H111" s="161">
        <v>0</v>
      </c>
      <c r="I111" s="162">
        <v>1894010</v>
      </c>
      <c r="J111" s="162">
        <v>1677347</v>
      </c>
      <c r="K111" s="162">
        <v>225823</v>
      </c>
      <c r="L111" s="162">
        <v>747925</v>
      </c>
      <c r="M111" s="164">
        <f t="shared" si="32"/>
        <v>4545105</v>
      </c>
      <c r="N111" s="161">
        <v>0</v>
      </c>
      <c r="O111" s="162">
        <v>161903</v>
      </c>
      <c r="P111" s="163">
        <v>0</v>
      </c>
      <c r="Q111" s="162">
        <v>290472</v>
      </c>
      <c r="R111" s="162">
        <v>1202756</v>
      </c>
      <c r="S111" s="179">
        <f t="shared" ref="S111:S112" si="76">SUM(N111:R111)</f>
        <v>1655131</v>
      </c>
      <c r="T111" s="151">
        <f t="shared" ref="T111" si="77">SUM(B111,H111,N111)</f>
        <v>0</v>
      </c>
      <c r="U111" s="92">
        <f t="shared" ref="U111" si="78">SUM(C111,I111,O111)</f>
        <v>2835527</v>
      </c>
      <c r="V111" s="92">
        <f t="shared" ref="V111" si="79">SUM(D111,J111,P111)</f>
        <v>6108473</v>
      </c>
      <c r="W111" s="92">
        <f t="shared" ref="W111" si="80">SUM(E111,K111,Q111)</f>
        <v>3286428</v>
      </c>
      <c r="X111" s="92">
        <f t="shared" ref="X111" si="81">SUM(F111,L111,R111)</f>
        <v>2740639</v>
      </c>
      <c r="Y111" s="93">
        <f t="shared" ref="Y111" si="82">+G111+M111+S111</f>
        <v>14971067</v>
      </c>
    </row>
    <row r="112" spans="1:25" s="2" customFormat="1" ht="12.75" x14ac:dyDescent="0.2">
      <c r="A112" s="91" t="s">
        <v>135</v>
      </c>
      <c r="B112" s="161">
        <v>0</v>
      </c>
      <c r="C112" s="162">
        <v>991865</v>
      </c>
      <c r="D112" s="162">
        <v>4139688</v>
      </c>
      <c r="E112" s="162">
        <v>2789011</v>
      </c>
      <c r="F112" s="177">
        <v>859164</v>
      </c>
      <c r="G112" s="164">
        <f t="shared" si="22"/>
        <v>8779728</v>
      </c>
      <c r="H112" s="161">
        <v>0</v>
      </c>
      <c r="I112" s="162">
        <v>1950607</v>
      </c>
      <c r="J112" s="162">
        <v>1684825</v>
      </c>
      <c r="K112" s="162">
        <v>219287</v>
      </c>
      <c r="L112" s="162">
        <v>748611</v>
      </c>
      <c r="M112" s="164">
        <f t="shared" si="32"/>
        <v>4603330</v>
      </c>
      <c r="N112" s="161">
        <v>0</v>
      </c>
      <c r="O112" s="162">
        <v>161918</v>
      </c>
      <c r="P112" s="163">
        <v>0</v>
      </c>
      <c r="Q112" s="162">
        <v>288623</v>
      </c>
      <c r="R112" s="162">
        <v>1270868</v>
      </c>
      <c r="S112" s="179">
        <f t="shared" si="76"/>
        <v>1721409</v>
      </c>
      <c r="T112" s="151">
        <f t="shared" ref="T112" si="83">SUM(B112,H112,N112)</f>
        <v>0</v>
      </c>
      <c r="U112" s="92">
        <f t="shared" ref="U112" si="84">SUM(C112,I112,O112)</f>
        <v>3104390</v>
      </c>
      <c r="V112" s="92">
        <f t="shared" ref="V112" si="85">SUM(D112,J112,P112)</f>
        <v>5824513</v>
      </c>
      <c r="W112" s="92">
        <f t="shared" ref="W112" si="86">SUM(E112,K112,Q112)</f>
        <v>3296921</v>
      </c>
      <c r="X112" s="92">
        <f t="shared" ref="X112" si="87">SUM(F112,L112,R112)</f>
        <v>2878643</v>
      </c>
      <c r="Y112" s="93">
        <f t="shared" ref="Y112" si="88">+G112+M112+S112</f>
        <v>15104467</v>
      </c>
    </row>
    <row r="113" spans="1:25" s="2" customFormat="1" ht="12.75" x14ac:dyDescent="0.2">
      <c r="A113" s="91" t="s">
        <v>136</v>
      </c>
      <c r="B113" s="161">
        <v>0</v>
      </c>
      <c r="C113" s="162">
        <v>1014576</v>
      </c>
      <c r="D113" s="162">
        <v>4084533</v>
      </c>
      <c r="E113" s="162">
        <v>2771959</v>
      </c>
      <c r="F113" s="177">
        <v>930154</v>
      </c>
      <c r="G113" s="164">
        <f t="shared" si="22"/>
        <v>8801222</v>
      </c>
      <c r="H113" s="161">
        <v>0</v>
      </c>
      <c r="I113" s="162">
        <v>2017118</v>
      </c>
      <c r="J113" s="162">
        <v>1550688</v>
      </c>
      <c r="K113" s="162">
        <v>148788</v>
      </c>
      <c r="L113" s="162">
        <v>820559</v>
      </c>
      <c r="M113" s="164">
        <f t="shared" si="32"/>
        <v>4537153</v>
      </c>
      <c r="N113" s="161">
        <v>0</v>
      </c>
      <c r="O113" s="162">
        <v>160558</v>
      </c>
      <c r="P113" s="163">
        <v>0</v>
      </c>
      <c r="Q113" s="162">
        <v>286873</v>
      </c>
      <c r="R113" s="162">
        <v>1276052</v>
      </c>
      <c r="S113" s="179">
        <f t="shared" ref="S113" si="89">SUM(N113:R113)</f>
        <v>1723483</v>
      </c>
      <c r="T113" s="151">
        <f t="shared" ref="T113" si="90">SUM(B113,H113,N113)</f>
        <v>0</v>
      </c>
      <c r="U113" s="92">
        <f t="shared" ref="U113" si="91">SUM(C113,I113,O113)</f>
        <v>3192252</v>
      </c>
      <c r="V113" s="92">
        <f t="shared" ref="V113" si="92">SUM(D113,J113,P113)</f>
        <v>5635221</v>
      </c>
      <c r="W113" s="92">
        <f t="shared" ref="W113" si="93">SUM(E113,K113,Q113)</f>
        <v>3207620</v>
      </c>
      <c r="X113" s="92">
        <f t="shared" ref="X113" si="94">SUM(F113,L113,R113)</f>
        <v>3026765</v>
      </c>
      <c r="Y113" s="93">
        <f t="shared" ref="Y113" si="95">+G113+M113+S113</f>
        <v>15061858</v>
      </c>
    </row>
    <row r="114" spans="1:25" s="2" customFormat="1" ht="12.75" x14ac:dyDescent="0.2">
      <c r="A114" s="91" t="s">
        <v>138</v>
      </c>
      <c r="B114" s="161">
        <v>0</v>
      </c>
      <c r="C114" s="162">
        <v>1042895</v>
      </c>
      <c r="D114" s="162">
        <v>4011244</v>
      </c>
      <c r="E114" s="162">
        <v>2710927</v>
      </c>
      <c r="F114" s="177">
        <v>1056510</v>
      </c>
      <c r="G114" s="164">
        <f t="shared" si="22"/>
        <v>8821576</v>
      </c>
      <c r="H114" s="161">
        <v>0</v>
      </c>
      <c r="I114" s="162">
        <v>2088471</v>
      </c>
      <c r="J114" s="162">
        <v>1399745</v>
      </c>
      <c r="K114" s="162">
        <v>199688</v>
      </c>
      <c r="L114" s="162">
        <v>791145</v>
      </c>
      <c r="M114" s="164">
        <f t="shared" si="32"/>
        <v>4479049</v>
      </c>
      <c r="N114" s="161">
        <v>0</v>
      </c>
      <c r="O114" s="162">
        <v>105646</v>
      </c>
      <c r="P114" s="163">
        <v>0</v>
      </c>
      <c r="Q114" s="162">
        <v>284589</v>
      </c>
      <c r="R114" s="162">
        <v>1285911</v>
      </c>
      <c r="S114" s="179">
        <f t="shared" ref="S114" si="96">SUM(N114:R114)</f>
        <v>1676146</v>
      </c>
      <c r="T114" s="151">
        <f t="shared" ref="T114" si="97">SUM(B114,H114,N114)</f>
        <v>0</v>
      </c>
      <c r="U114" s="92">
        <f t="shared" ref="U114" si="98">SUM(C114,I114,O114)</f>
        <v>3237012</v>
      </c>
      <c r="V114" s="92">
        <f t="shared" ref="V114" si="99">SUM(D114,J114,P114)</f>
        <v>5410989</v>
      </c>
      <c r="W114" s="92">
        <f t="shared" ref="W114" si="100">SUM(E114,K114,Q114)</f>
        <v>3195204</v>
      </c>
      <c r="X114" s="92">
        <f t="shared" ref="X114" si="101">SUM(F114,L114,R114)</f>
        <v>3133566</v>
      </c>
      <c r="Y114" s="93">
        <f t="shared" ref="Y114" si="102">+G114+M114+S114</f>
        <v>14976771</v>
      </c>
    </row>
    <row r="115" spans="1:25" s="2" customFormat="1" ht="12.75" x14ac:dyDescent="0.2">
      <c r="A115" s="91" t="s">
        <v>140</v>
      </c>
      <c r="B115" s="161">
        <v>0</v>
      </c>
      <c r="C115" s="162">
        <v>1031011</v>
      </c>
      <c r="D115" s="162">
        <v>3875422</v>
      </c>
      <c r="E115" s="162">
        <v>2705464</v>
      </c>
      <c r="F115" s="177">
        <v>1139700</v>
      </c>
      <c r="G115" s="164">
        <f t="shared" si="22"/>
        <v>8751597</v>
      </c>
      <c r="H115" s="161">
        <v>0</v>
      </c>
      <c r="I115" s="162">
        <v>2035325</v>
      </c>
      <c r="J115" s="162">
        <v>1396956</v>
      </c>
      <c r="K115" s="162">
        <v>211683</v>
      </c>
      <c r="L115" s="162">
        <v>830492</v>
      </c>
      <c r="M115" s="164">
        <f t="shared" si="32"/>
        <v>4474456</v>
      </c>
      <c r="N115" s="161">
        <v>0</v>
      </c>
      <c r="O115" s="162">
        <v>105324</v>
      </c>
      <c r="P115" s="163">
        <v>0</v>
      </c>
      <c r="Q115" s="162">
        <v>283545</v>
      </c>
      <c r="R115" s="162">
        <v>1440288</v>
      </c>
      <c r="S115" s="179">
        <f t="shared" ref="S115" si="103">SUM(N115:R115)</f>
        <v>1829157</v>
      </c>
      <c r="T115" s="151">
        <f t="shared" ref="T115" si="104">SUM(B115,H115,N115)</f>
        <v>0</v>
      </c>
      <c r="U115" s="92">
        <f t="shared" ref="U115" si="105">SUM(C115,I115,O115)</f>
        <v>3171660</v>
      </c>
      <c r="V115" s="92">
        <f t="shared" ref="V115" si="106">SUM(D115,J115,P115)</f>
        <v>5272378</v>
      </c>
      <c r="W115" s="92">
        <f t="shared" ref="W115" si="107">SUM(E115,K115,Q115)</f>
        <v>3200692</v>
      </c>
      <c r="X115" s="92">
        <f t="shared" ref="X115" si="108">SUM(F115,L115,R115)</f>
        <v>3410480</v>
      </c>
      <c r="Y115" s="93">
        <f t="shared" ref="Y115" si="109">+G115+M115+S115</f>
        <v>15055210</v>
      </c>
    </row>
    <row r="116" spans="1:25" s="2" customFormat="1" ht="12.75" x14ac:dyDescent="0.2">
      <c r="A116" s="91" t="s">
        <v>141</v>
      </c>
      <c r="B116" s="161">
        <v>0</v>
      </c>
      <c r="C116" s="162">
        <v>1028079</v>
      </c>
      <c r="D116" s="162">
        <v>3767362</v>
      </c>
      <c r="E116" s="162">
        <v>2667594</v>
      </c>
      <c r="F116" s="177">
        <v>1218998</v>
      </c>
      <c r="G116" s="164">
        <f t="shared" si="22"/>
        <v>8682033</v>
      </c>
      <c r="H116" s="161">
        <v>0</v>
      </c>
      <c r="I116" s="162">
        <v>1943751</v>
      </c>
      <c r="J116" s="162">
        <v>1550434</v>
      </c>
      <c r="K116" s="162">
        <v>200473</v>
      </c>
      <c r="L116" s="162">
        <v>791144</v>
      </c>
      <c r="M116" s="164">
        <f t="shared" si="32"/>
        <v>4485802</v>
      </c>
      <c r="N116" s="161">
        <v>0</v>
      </c>
      <c r="O116" s="162">
        <v>105430</v>
      </c>
      <c r="P116" s="163">
        <v>0</v>
      </c>
      <c r="Q116" s="162">
        <v>281683</v>
      </c>
      <c r="R116" s="162">
        <v>1495049</v>
      </c>
      <c r="S116" s="179">
        <f t="shared" ref="S116" si="110">SUM(N116:R116)</f>
        <v>1882162</v>
      </c>
      <c r="T116" s="151">
        <f t="shared" ref="T116" si="111">SUM(B116,H116,N116)</f>
        <v>0</v>
      </c>
      <c r="U116" s="92">
        <f t="shared" ref="U116" si="112">SUM(C116,I116,O116)</f>
        <v>3077260</v>
      </c>
      <c r="V116" s="92">
        <f t="shared" ref="V116" si="113">SUM(D116,J116,P116)</f>
        <v>5317796</v>
      </c>
      <c r="W116" s="92">
        <f t="shared" ref="W116" si="114">SUM(E116,K116,Q116)</f>
        <v>3149750</v>
      </c>
      <c r="X116" s="92">
        <f t="shared" ref="X116" si="115">SUM(F116,L116,R116)</f>
        <v>3505191</v>
      </c>
      <c r="Y116" s="93">
        <f t="shared" ref="Y116" si="116">+G116+M116+S116</f>
        <v>15049997</v>
      </c>
    </row>
    <row r="117" spans="1:25" s="2" customFormat="1" ht="12.75" x14ac:dyDescent="0.2">
      <c r="A117" s="91" t="s">
        <v>142</v>
      </c>
      <c r="B117" s="161">
        <v>0</v>
      </c>
      <c r="C117" s="162">
        <v>1029752</v>
      </c>
      <c r="D117" s="162">
        <v>3706102</v>
      </c>
      <c r="E117" s="162">
        <v>2595328</v>
      </c>
      <c r="F117" s="177">
        <v>1280371</v>
      </c>
      <c r="G117" s="164">
        <f t="shared" si="22"/>
        <v>8611553</v>
      </c>
      <c r="H117" s="161">
        <v>0</v>
      </c>
      <c r="I117" s="162">
        <v>1912167</v>
      </c>
      <c r="J117" s="162">
        <v>1543974</v>
      </c>
      <c r="K117" s="162">
        <v>182549</v>
      </c>
      <c r="L117" s="162">
        <v>862626</v>
      </c>
      <c r="M117" s="164">
        <f t="shared" si="32"/>
        <v>4501316</v>
      </c>
      <c r="N117" s="161">
        <v>0</v>
      </c>
      <c r="O117" s="162">
        <v>105531</v>
      </c>
      <c r="P117" s="163">
        <v>0</v>
      </c>
      <c r="Q117" s="162">
        <v>279440</v>
      </c>
      <c r="R117" s="162">
        <v>1539381</v>
      </c>
      <c r="S117" s="179">
        <f t="shared" ref="S117:S119" si="117">SUM(N117:R117)</f>
        <v>1924352</v>
      </c>
      <c r="T117" s="151">
        <f t="shared" ref="T117" si="118">SUM(B117,H117,N117)</f>
        <v>0</v>
      </c>
      <c r="U117" s="92">
        <f t="shared" ref="U117" si="119">SUM(C117,I117,O117)</f>
        <v>3047450</v>
      </c>
      <c r="V117" s="92">
        <f t="shared" ref="V117" si="120">SUM(D117,J117,P117)</f>
        <v>5250076</v>
      </c>
      <c r="W117" s="92">
        <f t="shared" ref="W117" si="121">SUM(E117,K117,Q117)</f>
        <v>3057317</v>
      </c>
      <c r="X117" s="92">
        <f t="shared" ref="X117" si="122">SUM(F117,L117,R117)</f>
        <v>3682378</v>
      </c>
      <c r="Y117" s="93">
        <f t="shared" ref="Y117" si="123">+G117+M117+S117</f>
        <v>15037221</v>
      </c>
    </row>
    <row r="118" spans="1:25" s="2" customFormat="1" ht="12.75" x14ac:dyDescent="0.2">
      <c r="A118" s="91" t="s">
        <v>143</v>
      </c>
      <c r="B118" s="161">
        <v>0</v>
      </c>
      <c r="C118" s="162">
        <v>1091698</v>
      </c>
      <c r="D118" s="162">
        <v>3555300</v>
      </c>
      <c r="E118" s="162">
        <v>2569684</v>
      </c>
      <c r="F118" s="177">
        <v>1304865</v>
      </c>
      <c r="G118" s="164">
        <f t="shared" si="22"/>
        <v>8521547</v>
      </c>
      <c r="H118" s="161">
        <v>0</v>
      </c>
      <c r="I118" s="162">
        <v>1879186.7327834452</v>
      </c>
      <c r="J118" s="162">
        <v>1518573.7414339255</v>
      </c>
      <c r="K118" s="162">
        <v>182171.906767618</v>
      </c>
      <c r="L118" s="162">
        <v>859993.61901501124</v>
      </c>
      <c r="M118" s="164">
        <f t="shared" ref="M118:M166" si="124">+SUM(H118:L118)</f>
        <v>4439926</v>
      </c>
      <c r="N118" s="161">
        <v>0</v>
      </c>
      <c r="O118" s="162">
        <v>105404</v>
      </c>
      <c r="P118" s="163">
        <v>0</v>
      </c>
      <c r="Q118" s="162">
        <v>276280</v>
      </c>
      <c r="R118" s="162">
        <v>1604242</v>
      </c>
      <c r="S118" s="179">
        <f t="shared" si="117"/>
        <v>1985926</v>
      </c>
      <c r="T118" s="151">
        <f t="shared" ref="T118" si="125">SUM(B118,H118,N118)</f>
        <v>0</v>
      </c>
      <c r="U118" s="92">
        <f t="shared" ref="U118" si="126">SUM(C118,I118,O118)</f>
        <v>3076288.7327834452</v>
      </c>
      <c r="V118" s="92">
        <f t="shared" ref="V118" si="127">SUM(D118,J118,P118)</f>
        <v>5073873.7414339259</v>
      </c>
      <c r="W118" s="92">
        <f t="shared" ref="W118" si="128">SUM(E118,K118,Q118)</f>
        <v>3028135.9067676179</v>
      </c>
      <c r="X118" s="92">
        <f t="shared" ref="X118" si="129">SUM(F118,L118,R118)</f>
        <v>3769100.619015011</v>
      </c>
      <c r="Y118" s="93">
        <f t="shared" ref="Y118" si="130">+G118+M118+S118</f>
        <v>14947399</v>
      </c>
    </row>
    <row r="119" spans="1:25" s="2" customFormat="1" ht="12.75" x14ac:dyDescent="0.2">
      <c r="A119" s="91" t="s">
        <v>146</v>
      </c>
      <c r="B119" s="161">
        <v>0</v>
      </c>
      <c r="C119" s="162">
        <v>902517</v>
      </c>
      <c r="D119" s="162">
        <v>2788678</v>
      </c>
      <c r="E119" s="162">
        <v>3323309</v>
      </c>
      <c r="F119" s="177">
        <v>1406562</v>
      </c>
      <c r="G119" s="164">
        <f t="shared" si="22"/>
        <v>8421066</v>
      </c>
      <c r="H119" s="161">
        <v>0</v>
      </c>
      <c r="I119" s="162">
        <v>1888098.6573392518</v>
      </c>
      <c r="J119" s="162">
        <v>1524114.2243062672</v>
      </c>
      <c r="K119" s="162">
        <v>184590.25607122824</v>
      </c>
      <c r="L119" s="162">
        <v>870714.86228325299</v>
      </c>
      <c r="M119" s="164">
        <f t="shared" si="124"/>
        <v>4467518</v>
      </c>
      <c r="N119" s="161">
        <v>0</v>
      </c>
      <c r="O119" s="162">
        <v>105422</v>
      </c>
      <c r="P119" s="163">
        <v>0</v>
      </c>
      <c r="Q119" s="162">
        <v>257910</v>
      </c>
      <c r="R119" s="162">
        <v>1664077</v>
      </c>
      <c r="S119" s="179">
        <f t="shared" si="117"/>
        <v>2027409</v>
      </c>
      <c r="T119" s="151">
        <f t="shared" ref="T119" si="131">SUM(B119,H119,N119)</f>
        <v>0</v>
      </c>
      <c r="U119" s="92">
        <f t="shared" ref="U119" si="132">SUM(C119,I119,O119)</f>
        <v>2896037.6573392516</v>
      </c>
      <c r="V119" s="92">
        <f t="shared" ref="V119" si="133">SUM(D119,J119,P119)</f>
        <v>4312792.2243062668</v>
      </c>
      <c r="W119" s="92">
        <f t="shared" ref="W119" si="134">SUM(E119,K119,Q119)</f>
        <v>3765809.2560712281</v>
      </c>
      <c r="X119" s="92">
        <f t="shared" ref="X119" si="135">SUM(F119,L119,R119)</f>
        <v>3941353.8622832531</v>
      </c>
      <c r="Y119" s="93">
        <f t="shared" ref="Y119" si="136">+G119+M119+S119</f>
        <v>14915993</v>
      </c>
    </row>
    <row r="120" spans="1:25" s="2" customFormat="1" ht="12.75" x14ac:dyDescent="0.2">
      <c r="A120" s="91">
        <v>2017</v>
      </c>
      <c r="B120" s="161">
        <v>0</v>
      </c>
      <c r="C120" s="162">
        <v>873346</v>
      </c>
      <c r="D120" s="162">
        <v>3135577</v>
      </c>
      <c r="E120" s="162">
        <v>2399460</v>
      </c>
      <c r="F120" s="177">
        <v>1551880</v>
      </c>
      <c r="G120" s="164">
        <f t="shared" si="22"/>
        <v>7960263</v>
      </c>
      <c r="H120" s="161">
        <v>0</v>
      </c>
      <c r="I120" s="162">
        <v>1924184.6344552212</v>
      </c>
      <c r="J120" s="162">
        <v>1552693.0659754639</v>
      </c>
      <c r="K120" s="162">
        <v>187515.1985817719</v>
      </c>
      <c r="L120" s="162">
        <v>884631.10098754324</v>
      </c>
      <c r="M120" s="164">
        <f t="shared" si="124"/>
        <v>4549024</v>
      </c>
      <c r="N120" s="161">
        <v>0</v>
      </c>
      <c r="O120" s="162">
        <v>105840</v>
      </c>
      <c r="P120" s="163">
        <v>0</v>
      </c>
      <c r="Q120" s="162">
        <v>265966</v>
      </c>
      <c r="R120" s="162">
        <v>1770311</v>
      </c>
      <c r="S120" s="179">
        <f t="shared" ref="S120" si="137">SUM(N120:R120)</f>
        <v>2142117</v>
      </c>
      <c r="T120" s="151">
        <f t="shared" ref="T120" si="138">SUM(B120,H120,N120)</f>
        <v>0</v>
      </c>
      <c r="U120" s="92">
        <f t="shared" ref="U120" si="139">SUM(C120,I120,O120)</f>
        <v>2903370.6344552212</v>
      </c>
      <c r="V120" s="92">
        <f t="shared" ref="V120" si="140">SUM(D120,J120,P120)</f>
        <v>4688270.0659754639</v>
      </c>
      <c r="W120" s="92">
        <f t="shared" ref="W120" si="141">SUM(E120,K120,Q120)</f>
        <v>2852941.1985817719</v>
      </c>
      <c r="X120" s="92">
        <f t="shared" ref="X120" si="142">SUM(F120,L120,R120)</f>
        <v>4206822.1009875434</v>
      </c>
      <c r="Y120" s="93">
        <f t="shared" ref="Y120" si="143">+G120+M120+S120</f>
        <v>14651404</v>
      </c>
    </row>
    <row r="121" spans="1:25" s="2" customFormat="1" ht="12.75" x14ac:dyDescent="0.2">
      <c r="A121" s="91" t="s">
        <v>149</v>
      </c>
      <c r="B121" s="161">
        <v>0</v>
      </c>
      <c r="C121" s="162">
        <v>1142730</v>
      </c>
      <c r="D121" s="162">
        <v>3197671</v>
      </c>
      <c r="E121" s="162">
        <v>2202568</v>
      </c>
      <c r="F121" s="177">
        <v>1433061</v>
      </c>
      <c r="G121" s="164">
        <f t="shared" si="22"/>
        <v>7976030</v>
      </c>
      <c r="H121" s="161">
        <v>0</v>
      </c>
      <c r="I121" s="162">
        <v>1913275.2343280292</v>
      </c>
      <c r="J121" s="162">
        <v>1537663.541467845</v>
      </c>
      <c r="K121" s="162">
        <v>185976.35408628208</v>
      </c>
      <c r="L121" s="162">
        <v>876770.87011784408</v>
      </c>
      <c r="M121" s="164">
        <f t="shared" si="124"/>
        <v>4513686</v>
      </c>
      <c r="N121" s="161">
        <v>0</v>
      </c>
      <c r="O121" s="162">
        <v>106026</v>
      </c>
      <c r="P121" s="163">
        <v>0</v>
      </c>
      <c r="Q121" s="162">
        <v>257716</v>
      </c>
      <c r="R121" s="162">
        <v>1873098</v>
      </c>
      <c r="S121" s="179">
        <f t="shared" ref="S121" si="144">SUM(N121:R121)</f>
        <v>2236840</v>
      </c>
      <c r="T121" s="151">
        <f t="shared" ref="T121" si="145">SUM(B121,H121,N121)</f>
        <v>0</v>
      </c>
      <c r="U121" s="92">
        <f t="shared" ref="U121" si="146">SUM(C121,I121,O121)</f>
        <v>3162031.2343280292</v>
      </c>
      <c r="V121" s="92">
        <f t="shared" ref="V121" si="147">SUM(D121,J121,P121)</f>
        <v>4735334.5414678454</v>
      </c>
      <c r="W121" s="92">
        <f t="shared" ref="W121" si="148">SUM(E121,K121,Q121)</f>
        <v>2646260.3540862822</v>
      </c>
      <c r="X121" s="92">
        <f t="shared" ref="X121" si="149">SUM(F121,L121,R121)</f>
        <v>4182929.8701178441</v>
      </c>
      <c r="Y121" s="93">
        <f t="shared" ref="Y121" si="150">+G121+M121+S121</f>
        <v>14726556</v>
      </c>
    </row>
    <row r="122" spans="1:25" s="2" customFormat="1" ht="12.75" x14ac:dyDescent="0.2">
      <c r="A122" s="91" t="s">
        <v>150</v>
      </c>
      <c r="B122" s="161">
        <v>0</v>
      </c>
      <c r="C122" s="162">
        <v>932847</v>
      </c>
      <c r="D122" s="162">
        <v>3219990</v>
      </c>
      <c r="E122" s="162">
        <v>2207718</v>
      </c>
      <c r="F122" s="177">
        <v>1628567</v>
      </c>
      <c r="G122" s="164">
        <f t="shared" si="22"/>
        <v>7989122</v>
      </c>
      <c r="H122" s="161">
        <v>0</v>
      </c>
      <c r="I122" s="162">
        <v>926046.810735974</v>
      </c>
      <c r="J122" s="162">
        <v>985351.79039584962</v>
      </c>
      <c r="K122" s="162">
        <v>666198.97675430553</v>
      </c>
      <c r="L122" s="162">
        <v>1938083.422113871</v>
      </c>
      <c r="M122" s="164">
        <f t="shared" si="124"/>
        <v>4515681</v>
      </c>
      <c r="N122" s="161">
        <v>0</v>
      </c>
      <c r="O122" s="162">
        <v>106050</v>
      </c>
      <c r="P122" s="163">
        <v>0</v>
      </c>
      <c r="Q122" s="162">
        <v>257038</v>
      </c>
      <c r="R122" s="162">
        <v>1934208</v>
      </c>
      <c r="S122" s="179">
        <f t="shared" ref="S122:S123" si="151">SUM(N122:R122)</f>
        <v>2297296</v>
      </c>
      <c r="T122" s="151">
        <f t="shared" ref="T122" si="152">SUM(B122,H122,N122)</f>
        <v>0</v>
      </c>
      <c r="U122" s="92">
        <f t="shared" ref="U122" si="153">SUM(C122,I122,O122)</f>
        <v>1964943.810735974</v>
      </c>
      <c r="V122" s="92">
        <f t="shared" ref="V122" si="154">SUM(D122,J122,P122)</f>
        <v>4205341.7903958494</v>
      </c>
      <c r="W122" s="92">
        <f t="shared" ref="W122" si="155">SUM(E122,K122,Q122)</f>
        <v>3130954.9767543054</v>
      </c>
      <c r="X122" s="92">
        <f t="shared" ref="X122" si="156">SUM(F122,L122,R122)</f>
        <v>5500858.4221138712</v>
      </c>
      <c r="Y122" s="93">
        <f t="shared" ref="Y122" si="157">+G122+M122+S122</f>
        <v>14802099</v>
      </c>
    </row>
    <row r="123" spans="1:25" s="2" customFormat="1" ht="12.75" x14ac:dyDescent="0.2">
      <c r="A123" s="91" t="s">
        <v>151</v>
      </c>
      <c r="B123" s="161">
        <v>0</v>
      </c>
      <c r="C123" s="162">
        <v>1216860</v>
      </c>
      <c r="D123" s="162">
        <v>2981512</v>
      </c>
      <c r="E123" s="162">
        <v>2187530</v>
      </c>
      <c r="F123" s="177">
        <v>1614473</v>
      </c>
      <c r="G123" s="164">
        <f t="shared" si="22"/>
        <v>8000375</v>
      </c>
      <c r="H123" s="161">
        <v>0</v>
      </c>
      <c r="I123" s="162">
        <v>897642.85473114578</v>
      </c>
      <c r="J123" s="162">
        <v>1631848.5316032141</v>
      </c>
      <c r="K123" s="162">
        <v>0</v>
      </c>
      <c r="L123" s="162">
        <v>1985562.6136656399</v>
      </c>
      <c r="M123" s="164">
        <f t="shared" si="124"/>
        <v>4515054</v>
      </c>
      <c r="N123" s="161">
        <v>0</v>
      </c>
      <c r="O123" s="162">
        <v>109661</v>
      </c>
      <c r="P123" s="163">
        <v>0</v>
      </c>
      <c r="Q123" s="162">
        <v>256835</v>
      </c>
      <c r="R123" s="162">
        <v>2011779</v>
      </c>
      <c r="S123" s="179">
        <f t="shared" si="151"/>
        <v>2378275</v>
      </c>
      <c r="T123" s="151">
        <f t="shared" ref="T123" si="158">SUM(B123,H123,N123)</f>
        <v>0</v>
      </c>
      <c r="U123" s="92">
        <f t="shared" ref="U123" si="159">SUM(C123,I123,O123)</f>
        <v>2224163.8547311458</v>
      </c>
      <c r="V123" s="92">
        <f t="shared" ref="V123" si="160">SUM(D123,J123,P123)</f>
        <v>4613360.5316032143</v>
      </c>
      <c r="W123" s="92">
        <f t="shared" ref="W123" si="161">SUM(E123,K123,Q123)</f>
        <v>2444365</v>
      </c>
      <c r="X123" s="92">
        <f t="shared" ref="X123" si="162">SUM(F123,L123,R123)</f>
        <v>5611814.6136656404</v>
      </c>
      <c r="Y123" s="93">
        <f t="shared" ref="Y123" si="163">+G123+M123+S123</f>
        <v>14893704</v>
      </c>
    </row>
    <row r="124" spans="1:25" s="2" customFormat="1" ht="12.75" x14ac:dyDescent="0.2">
      <c r="A124" s="91" t="s">
        <v>153</v>
      </c>
      <c r="B124" s="161">
        <v>0</v>
      </c>
      <c r="C124" s="162">
        <v>790043</v>
      </c>
      <c r="D124" s="162">
        <v>3136564</v>
      </c>
      <c r="E124" s="162">
        <v>2293224</v>
      </c>
      <c r="F124" s="177">
        <v>1796874</v>
      </c>
      <c r="G124" s="164">
        <f t="shared" si="22"/>
        <v>8016705</v>
      </c>
      <c r="H124" s="161">
        <v>0</v>
      </c>
      <c r="I124" s="162">
        <v>887216.9308620661</v>
      </c>
      <c r="J124" s="162">
        <v>1636591.1997884631</v>
      </c>
      <c r="K124" s="162">
        <v>0</v>
      </c>
      <c r="L124" s="162">
        <v>2027500.8693494711</v>
      </c>
      <c r="M124" s="164">
        <f t="shared" si="124"/>
        <v>4551309</v>
      </c>
      <c r="N124" s="161">
        <v>0</v>
      </c>
      <c r="O124" s="162">
        <v>108505</v>
      </c>
      <c r="P124" s="163">
        <v>0</v>
      </c>
      <c r="Q124" s="162">
        <v>256101</v>
      </c>
      <c r="R124" s="162">
        <v>2079241</v>
      </c>
      <c r="S124" s="179">
        <f t="shared" ref="S124" si="164">SUM(N124:R124)</f>
        <v>2443847</v>
      </c>
      <c r="T124" s="151">
        <f t="shared" ref="T124" si="165">SUM(B124,H124,N124)</f>
        <v>0</v>
      </c>
      <c r="U124" s="92">
        <f t="shared" ref="U124" si="166">SUM(C124,I124,O124)</f>
        <v>1785764.9308620661</v>
      </c>
      <c r="V124" s="92">
        <f t="shared" ref="V124" si="167">SUM(D124,J124,P124)</f>
        <v>4773155.1997884633</v>
      </c>
      <c r="W124" s="92">
        <f t="shared" ref="W124" si="168">SUM(E124,K124,Q124)</f>
        <v>2549325</v>
      </c>
      <c r="X124" s="92">
        <f t="shared" ref="X124" si="169">SUM(F124,L124,R124)</f>
        <v>5903615.8693494713</v>
      </c>
      <c r="Y124" s="93">
        <f t="shared" ref="Y124" si="170">+G124+M124+S124</f>
        <v>15011861</v>
      </c>
    </row>
    <row r="125" spans="1:25" s="2" customFormat="1" ht="12.75" x14ac:dyDescent="0.2">
      <c r="A125" s="91" t="s">
        <v>154</v>
      </c>
      <c r="B125" s="161">
        <v>0</v>
      </c>
      <c r="C125" s="162">
        <v>900213</v>
      </c>
      <c r="D125" s="162">
        <v>3100864</v>
      </c>
      <c r="E125" s="162">
        <v>2211990</v>
      </c>
      <c r="F125" s="177">
        <v>1823783</v>
      </c>
      <c r="G125" s="164">
        <f t="shared" si="22"/>
        <v>8036850</v>
      </c>
      <c r="H125" s="161">
        <v>0</v>
      </c>
      <c r="I125" s="162">
        <v>883943.91353950894</v>
      </c>
      <c r="J125" s="162">
        <v>1632150.9708582801</v>
      </c>
      <c r="K125" s="162">
        <v>0</v>
      </c>
      <c r="L125" s="162">
        <v>2065955.1156022109</v>
      </c>
      <c r="M125" s="164">
        <f t="shared" si="124"/>
        <v>4582050</v>
      </c>
      <c r="N125" s="161">
        <v>0</v>
      </c>
      <c r="O125" s="162">
        <v>108514</v>
      </c>
      <c r="P125" s="163">
        <v>0</v>
      </c>
      <c r="Q125" s="162">
        <v>255589</v>
      </c>
      <c r="R125" s="162">
        <v>2131494</v>
      </c>
      <c r="S125" s="179">
        <f t="shared" ref="S125" si="171">SUM(N125:R125)</f>
        <v>2495597</v>
      </c>
      <c r="T125" s="151">
        <f t="shared" ref="T125" si="172">SUM(B125,H125,N125)</f>
        <v>0</v>
      </c>
      <c r="U125" s="92">
        <f t="shared" ref="U125" si="173">SUM(C125,I125,O125)</f>
        <v>1892670.9135395088</v>
      </c>
      <c r="V125" s="92">
        <f t="shared" ref="V125" si="174">SUM(D125,J125,P125)</f>
        <v>4733014.9708582796</v>
      </c>
      <c r="W125" s="92">
        <f t="shared" ref="W125" si="175">SUM(E125,K125,Q125)</f>
        <v>2467579</v>
      </c>
      <c r="X125" s="92">
        <f t="shared" ref="X125" si="176">SUM(F125,L125,R125)</f>
        <v>6021232.1156022111</v>
      </c>
      <c r="Y125" s="93">
        <f t="shared" ref="Y125" si="177">+G125+M125+S125</f>
        <v>15114497</v>
      </c>
    </row>
    <row r="126" spans="1:25" s="2" customFormat="1" ht="12.75" x14ac:dyDescent="0.2">
      <c r="A126" s="91" t="s">
        <v>157</v>
      </c>
      <c r="B126" s="161">
        <v>0</v>
      </c>
      <c r="C126" s="162">
        <v>1044167</v>
      </c>
      <c r="D126" s="162">
        <v>2967715</v>
      </c>
      <c r="E126" s="162">
        <v>2164715</v>
      </c>
      <c r="F126" s="177">
        <v>1891129</v>
      </c>
      <c r="G126" s="164">
        <f t="shared" si="22"/>
        <v>8067726</v>
      </c>
      <c r="H126" s="161">
        <v>0</v>
      </c>
      <c r="I126" s="162">
        <v>871849.66463728645</v>
      </c>
      <c r="J126" s="162">
        <v>1634117.2174595669</v>
      </c>
      <c r="K126" s="162">
        <v>0</v>
      </c>
      <c r="L126" s="162">
        <v>2116047.1179031474</v>
      </c>
      <c r="M126" s="164">
        <f t="shared" si="124"/>
        <v>4622014</v>
      </c>
      <c r="N126" s="161">
        <v>0</v>
      </c>
      <c r="O126" s="162">
        <v>108581</v>
      </c>
      <c r="P126" s="163">
        <v>0</v>
      </c>
      <c r="Q126" s="162">
        <v>254602</v>
      </c>
      <c r="R126" s="162">
        <v>2170629</v>
      </c>
      <c r="S126" s="179">
        <f t="shared" ref="S126" si="178">SUM(N126:R126)</f>
        <v>2533812</v>
      </c>
      <c r="T126" s="151">
        <f t="shared" ref="T126" si="179">SUM(B126,H126,N126)</f>
        <v>0</v>
      </c>
      <c r="U126" s="92">
        <f t="shared" ref="U126" si="180">SUM(C126,I126,O126)</f>
        <v>2024597.6646372864</v>
      </c>
      <c r="V126" s="92">
        <f t="shared" ref="V126" si="181">SUM(D126,J126,P126)</f>
        <v>4601832.2174595669</v>
      </c>
      <c r="W126" s="92">
        <f t="shared" ref="W126" si="182">SUM(E126,K126,Q126)</f>
        <v>2419317</v>
      </c>
      <c r="X126" s="92">
        <f t="shared" ref="X126" si="183">SUM(F126,L126,R126)</f>
        <v>6177805.1179031469</v>
      </c>
      <c r="Y126" s="93">
        <f t="shared" ref="Y126" si="184">+G126+M126+S126</f>
        <v>15223552</v>
      </c>
    </row>
    <row r="127" spans="1:25" s="2" customFormat="1" ht="12.75" x14ac:dyDescent="0.2">
      <c r="A127" s="91" t="s">
        <v>159</v>
      </c>
      <c r="B127" s="161">
        <v>0</v>
      </c>
      <c r="C127" s="162">
        <v>1089208</v>
      </c>
      <c r="D127" s="162">
        <v>2911676</v>
      </c>
      <c r="E127" s="162">
        <v>2120850</v>
      </c>
      <c r="F127" s="177">
        <v>1986530</v>
      </c>
      <c r="G127" s="164">
        <f t="shared" si="22"/>
        <v>8108264</v>
      </c>
      <c r="H127" s="161">
        <v>0</v>
      </c>
      <c r="I127" s="162">
        <v>855691.02804449829</v>
      </c>
      <c r="J127" s="162">
        <v>1636347.7251146899</v>
      </c>
      <c r="K127" s="162">
        <v>0</v>
      </c>
      <c r="L127" s="162">
        <v>2174124.2468408118</v>
      </c>
      <c r="M127" s="164">
        <f t="shared" si="124"/>
        <v>4666163</v>
      </c>
      <c r="N127" s="161">
        <v>0</v>
      </c>
      <c r="O127" s="162">
        <v>105203</v>
      </c>
      <c r="P127" s="163">
        <v>0</v>
      </c>
      <c r="Q127" s="162">
        <v>254462</v>
      </c>
      <c r="R127" s="162">
        <v>2249902</v>
      </c>
      <c r="S127" s="179">
        <f t="shared" ref="S127" si="185">SUM(N127:R127)</f>
        <v>2609567</v>
      </c>
      <c r="T127" s="151">
        <f t="shared" ref="T127" si="186">SUM(B127,H127,N127)</f>
        <v>0</v>
      </c>
      <c r="U127" s="92">
        <f t="shared" ref="U127" si="187">SUM(C127,I127,O127)</f>
        <v>2050102.0280444983</v>
      </c>
      <c r="V127" s="92">
        <f t="shared" ref="V127" si="188">SUM(D127,J127,P127)</f>
        <v>4548023.7251146901</v>
      </c>
      <c r="W127" s="92">
        <f t="shared" ref="W127" si="189">SUM(E127,K127,Q127)</f>
        <v>2375312</v>
      </c>
      <c r="X127" s="92">
        <f t="shared" ref="X127" si="190">SUM(F127,L127,R127)</f>
        <v>6410556.2468408123</v>
      </c>
      <c r="Y127" s="93">
        <f t="shared" ref="Y127" si="191">+G127+M127+S127</f>
        <v>15383994</v>
      </c>
    </row>
    <row r="128" spans="1:25" s="2" customFormat="1" ht="12.75" x14ac:dyDescent="0.2">
      <c r="A128" s="91" t="s">
        <v>161</v>
      </c>
      <c r="B128" s="161">
        <v>0</v>
      </c>
      <c r="C128" s="162">
        <v>1119296</v>
      </c>
      <c r="D128" s="162">
        <v>2851644</v>
      </c>
      <c r="E128" s="162">
        <v>2110552</v>
      </c>
      <c r="F128" s="177">
        <v>2047146</v>
      </c>
      <c r="G128" s="164">
        <f t="shared" si="22"/>
        <v>8128638</v>
      </c>
      <c r="H128" s="161">
        <v>0</v>
      </c>
      <c r="I128" s="162">
        <v>831198.27970966347</v>
      </c>
      <c r="J128" s="162">
        <v>1633767.0504034902</v>
      </c>
      <c r="K128" s="162">
        <v>0</v>
      </c>
      <c r="L128" s="162">
        <v>2170644.6698868461</v>
      </c>
      <c r="M128" s="164">
        <f t="shared" si="124"/>
        <v>4635610</v>
      </c>
      <c r="N128" s="161">
        <v>0</v>
      </c>
      <c r="O128" s="162">
        <v>105167</v>
      </c>
      <c r="P128" s="163">
        <v>0</v>
      </c>
      <c r="Q128" s="162">
        <v>253560</v>
      </c>
      <c r="R128" s="162">
        <v>2300139</v>
      </c>
      <c r="S128" s="179">
        <f t="shared" ref="S128" si="192">SUM(N128:R128)</f>
        <v>2658866</v>
      </c>
      <c r="T128" s="151">
        <f t="shared" ref="T128" si="193">SUM(B128,H128,N128)</f>
        <v>0</v>
      </c>
      <c r="U128" s="92">
        <f t="shared" ref="U128" si="194">SUM(C128,I128,O128)</f>
        <v>2055661.2797096635</v>
      </c>
      <c r="V128" s="92">
        <f t="shared" ref="V128" si="195">SUM(D128,J128,P128)</f>
        <v>4485411.0504034907</v>
      </c>
      <c r="W128" s="92">
        <f t="shared" ref="W128" si="196">SUM(E128,K128,Q128)</f>
        <v>2364112</v>
      </c>
      <c r="X128" s="92">
        <f t="shared" ref="X128" si="197">SUM(F128,L128,R128)</f>
        <v>6517929.6698868461</v>
      </c>
      <c r="Y128" s="93">
        <f t="shared" ref="Y128" si="198">+G128+M128+S128</f>
        <v>15423114</v>
      </c>
    </row>
    <row r="129" spans="1:25" s="2" customFormat="1" ht="12.75" x14ac:dyDescent="0.2">
      <c r="A129" s="91" t="s">
        <v>163</v>
      </c>
      <c r="B129" s="161">
        <v>0</v>
      </c>
      <c r="C129" s="162">
        <v>1197432</v>
      </c>
      <c r="D129" s="162">
        <v>2792736</v>
      </c>
      <c r="E129" s="162">
        <v>2121657</v>
      </c>
      <c r="F129" s="177">
        <v>2048647</v>
      </c>
      <c r="G129" s="164">
        <f t="shared" si="22"/>
        <v>8160472</v>
      </c>
      <c r="H129" s="161">
        <v>0</v>
      </c>
      <c r="I129" s="162">
        <v>814609.68294805707</v>
      </c>
      <c r="J129" s="162">
        <v>1615006.7263125284</v>
      </c>
      <c r="K129" s="162">
        <v>0</v>
      </c>
      <c r="L129" s="162">
        <v>2219183.5907394146</v>
      </c>
      <c r="M129" s="164">
        <f t="shared" si="124"/>
        <v>4648800</v>
      </c>
      <c r="N129" s="161">
        <v>0</v>
      </c>
      <c r="O129" s="162">
        <v>105119</v>
      </c>
      <c r="P129" s="163">
        <v>0</v>
      </c>
      <c r="Q129" s="162">
        <v>252818</v>
      </c>
      <c r="R129" s="162">
        <v>2381335</v>
      </c>
      <c r="S129" s="179">
        <f t="shared" ref="S129" si="199">SUM(N129:R129)</f>
        <v>2739272</v>
      </c>
      <c r="T129" s="151">
        <f t="shared" ref="T129" si="200">SUM(B129,H129,N129)</f>
        <v>0</v>
      </c>
      <c r="U129" s="92">
        <f t="shared" ref="U129" si="201">SUM(C129,I129,O129)</f>
        <v>2117160.6829480571</v>
      </c>
      <c r="V129" s="92">
        <f t="shared" ref="V129" si="202">SUM(D129,J129,P129)</f>
        <v>4407742.7263125284</v>
      </c>
      <c r="W129" s="92">
        <f t="shared" ref="W129" si="203">SUM(E129,K129,Q129)</f>
        <v>2374475</v>
      </c>
      <c r="X129" s="92">
        <f t="shared" ref="X129" si="204">SUM(F129,L129,R129)</f>
        <v>6649165.5907394141</v>
      </c>
      <c r="Y129" s="93">
        <f t="shared" ref="Y129" si="205">+G129+M129+S129</f>
        <v>15548544</v>
      </c>
    </row>
    <row r="130" spans="1:25" s="2" customFormat="1" ht="12.75" x14ac:dyDescent="0.2">
      <c r="A130" s="91" t="s">
        <v>164</v>
      </c>
      <c r="B130" s="161">
        <v>0</v>
      </c>
      <c r="C130" s="162">
        <v>1077847</v>
      </c>
      <c r="D130" s="162">
        <v>2795990</v>
      </c>
      <c r="E130" s="162">
        <v>2074026</v>
      </c>
      <c r="F130" s="177">
        <v>2237970</v>
      </c>
      <c r="G130" s="164">
        <f t="shared" si="22"/>
        <v>8185833</v>
      </c>
      <c r="H130" s="161">
        <v>0</v>
      </c>
      <c r="I130" s="162">
        <v>799562.45788805536</v>
      </c>
      <c r="J130" s="162">
        <v>1584865.3070175441</v>
      </c>
      <c r="K130" s="162">
        <v>0</v>
      </c>
      <c r="L130" s="162">
        <v>2241461.2350944001</v>
      </c>
      <c r="M130" s="164">
        <f t="shared" si="124"/>
        <v>4625889</v>
      </c>
      <c r="N130" s="161">
        <v>0</v>
      </c>
      <c r="O130" s="162">
        <v>105151</v>
      </c>
      <c r="P130" s="163">
        <v>0</v>
      </c>
      <c r="Q130" s="162">
        <v>252833</v>
      </c>
      <c r="R130" s="162">
        <v>2413230</v>
      </c>
      <c r="S130" s="179">
        <f t="shared" ref="S130" si="206">SUM(N130:R130)</f>
        <v>2771214</v>
      </c>
      <c r="T130" s="151">
        <f t="shared" ref="T130" si="207">SUM(B130,H130,N130)</f>
        <v>0</v>
      </c>
      <c r="U130" s="92">
        <f t="shared" ref="U130" si="208">SUM(C130,I130,O130)</f>
        <v>1982560.4578880554</v>
      </c>
      <c r="V130" s="92">
        <f t="shared" ref="V130" si="209">SUM(D130,J130,P130)</f>
        <v>4380855.3070175443</v>
      </c>
      <c r="W130" s="92">
        <f t="shared" ref="W130" si="210">SUM(E130,K130,Q130)</f>
        <v>2326859</v>
      </c>
      <c r="X130" s="92">
        <f t="shared" ref="X130" si="211">SUM(F130,L130,R130)</f>
        <v>6892661.2350944001</v>
      </c>
      <c r="Y130" s="93">
        <f t="shared" ref="Y130" si="212">+G130+M130+S130</f>
        <v>15582936</v>
      </c>
    </row>
    <row r="131" spans="1:25" s="2" customFormat="1" ht="12.75" x14ac:dyDescent="0.2">
      <c r="A131" s="91" t="s">
        <v>165</v>
      </c>
      <c r="B131" s="161">
        <v>0</v>
      </c>
      <c r="C131" s="162">
        <v>1072153</v>
      </c>
      <c r="D131" s="162">
        <v>2777632</v>
      </c>
      <c r="E131" s="162">
        <v>2049239</v>
      </c>
      <c r="F131" s="177">
        <v>2312330</v>
      </c>
      <c r="G131" s="164">
        <f t="shared" si="22"/>
        <v>8211354</v>
      </c>
      <c r="H131" s="161">
        <v>0</v>
      </c>
      <c r="I131" s="162">
        <v>782991.57602666668</v>
      </c>
      <c r="J131" s="162">
        <v>1598011.3006874726</v>
      </c>
      <c r="K131" s="162">
        <v>0</v>
      </c>
      <c r="L131" s="162">
        <v>2268995.1232858603</v>
      </c>
      <c r="M131" s="164">
        <f t="shared" si="124"/>
        <v>4649998</v>
      </c>
      <c r="N131" s="161">
        <v>0</v>
      </c>
      <c r="O131" s="162">
        <v>104742</v>
      </c>
      <c r="P131" s="163">
        <v>0</v>
      </c>
      <c r="Q131" s="162">
        <v>252542</v>
      </c>
      <c r="R131" s="162">
        <v>2450047</v>
      </c>
      <c r="S131" s="179">
        <f t="shared" ref="S131" si="213">SUM(N131:R131)</f>
        <v>2807331</v>
      </c>
      <c r="T131" s="151">
        <f t="shared" ref="T131" si="214">SUM(B131,H131,N131)</f>
        <v>0</v>
      </c>
      <c r="U131" s="92">
        <f t="shared" ref="U131" si="215">SUM(C131,I131,O131)</f>
        <v>1959886.5760266667</v>
      </c>
      <c r="V131" s="92">
        <f t="shared" ref="V131" si="216">SUM(D131,J131,P131)</f>
        <v>4375643.3006874723</v>
      </c>
      <c r="W131" s="92">
        <f t="shared" ref="W131" si="217">SUM(E131,K131,Q131)</f>
        <v>2301781</v>
      </c>
      <c r="X131" s="92">
        <f t="shared" ref="X131" si="218">SUM(F131,L131,R131)</f>
        <v>7031372.1232858598</v>
      </c>
      <c r="Y131" s="93">
        <f t="shared" ref="Y131" si="219">+G131+M131+S131</f>
        <v>15668683</v>
      </c>
    </row>
    <row r="132" spans="1:25" s="2" customFormat="1" ht="12.75" x14ac:dyDescent="0.2">
      <c r="A132" s="91" t="s">
        <v>168</v>
      </c>
      <c r="B132" s="161">
        <v>0</v>
      </c>
      <c r="C132" s="162">
        <v>1039373</v>
      </c>
      <c r="D132" s="162">
        <v>2706058</v>
      </c>
      <c r="E132" s="162">
        <v>2049418</v>
      </c>
      <c r="F132" s="177">
        <v>2453201</v>
      </c>
      <c r="G132" s="164">
        <f t="shared" si="22"/>
        <v>8248050</v>
      </c>
      <c r="H132" s="161">
        <v>0</v>
      </c>
      <c r="I132" s="162">
        <v>765658.89108359208</v>
      </c>
      <c r="J132" s="162">
        <v>1596404.4152026621</v>
      </c>
      <c r="K132" s="162">
        <v>0</v>
      </c>
      <c r="L132" s="162">
        <v>2317582.693713746</v>
      </c>
      <c r="M132" s="164">
        <f t="shared" si="124"/>
        <v>4679646</v>
      </c>
      <c r="N132" s="161">
        <v>0</v>
      </c>
      <c r="O132" s="162">
        <v>104907</v>
      </c>
      <c r="P132" s="163">
        <v>0</v>
      </c>
      <c r="Q132" s="162">
        <v>252233</v>
      </c>
      <c r="R132" s="162">
        <v>2488002</v>
      </c>
      <c r="S132" s="179">
        <f t="shared" ref="S132" si="220">SUM(N132:R132)</f>
        <v>2845142</v>
      </c>
      <c r="T132" s="151">
        <f t="shared" ref="T132" si="221">SUM(B132,H132,N132)</f>
        <v>0</v>
      </c>
      <c r="U132" s="92">
        <f t="shared" ref="U132" si="222">SUM(C132,I132,O132)</f>
        <v>1909938.8910835921</v>
      </c>
      <c r="V132" s="92">
        <f t="shared" ref="V132" si="223">SUM(D132,J132,P132)</f>
        <v>4302462.4152026623</v>
      </c>
      <c r="W132" s="92">
        <f t="shared" ref="W132" si="224">SUM(E132,K132,Q132)</f>
        <v>2301651</v>
      </c>
      <c r="X132" s="92">
        <f t="shared" ref="X132" si="225">SUM(F132,L132,R132)</f>
        <v>7258785.693713746</v>
      </c>
      <c r="Y132" s="93">
        <f t="shared" ref="Y132" si="226">+G132+M132+S132</f>
        <v>15772838</v>
      </c>
    </row>
    <row r="133" spans="1:25" s="2" customFormat="1" ht="12.75" x14ac:dyDescent="0.2">
      <c r="A133" s="91" t="s">
        <v>169</v>
      </c>
      <c r="B133" s="161">
        <v>0</v>
      </c>
      <c r="C133" s="162">
        <v>1000866</v>
      </c>
      <c r="D133" s="162">
        <v>2688262</v>
      </c>
      <c r="E133" s="162">
        <v>2056835</v>
      </c>
      <c r="F133" s="177">
        <v>2516164</v>
      </c>
      <c r="G133" s="164">
        <f t="shared" si="22"/>
        <v>8262127</v>
      </c>
      <c r="H133" s="161">
        <v>0</v>
      </c>
      <c r="I133" s="162">
        <v>743273.70191833132</v>
      </c>
      <c r="J133" s="162">
        <v>1588455.0761569389</v>
      </c>
      <c r="K133" s="162">
        <v>0</v>
      </c>
      <c r="L133" s="162">
        <v>2343431.2219247296</v>
      </c>
      <c r="M133" s="164">
        <f t="shared" si="124"/>
        <v>4675160</v>
      </c>
      <c r="N133" s="161">
        <v>0</v>
      </c>
      <c r="O133" s="162">
        <v>104581</v>
      </c>
      <c r="P133" s="163">
        <v>0</v>
      </c>
      <c r="Q133" s="162">
        <v>251880</v>
      </c>
      <c r="R133" s="162">
        <v>2547793</v>
      </c>
      <c r="S133" s="179">
        <f t="shared" ref="S133" si="227">SUM(N133:R133)</f>
        <v>2904254</v>
      </c>
      <c r="T133" s="151">
        <f t="shared" ref="T133" si="228">SUM(B133,H133,N133)</f>
        <v>0</v>
      </c>
      <c r="U133" s="92">
        <f t="shared" ref="U133" si="229">SUM(C133,I133,O133)</f>
        <v>1848720.7019183314</v>
      </c>
      <c r="V133" s="92">
        <f t="shared" ref="V133" si="230">SUM(D133,J133,P133)</f>
        <v>4276717.0761569384</v>
      </c>
      <c r="W133" s="92">
        <f t="shared" ref="W133" si="231">SUM(E133,K133,Q133)</f>
        <v>2308715</v>
      </c>
      <c r="X133" s="92">
        <f t="shared" ref="X133" si="232">SUM(F133,L133,R133)</f>
        <v>7407388.2219247296</v>
      </c>
      <c r="Y133" s="93">
        <f t="shared" ref="Y133" si="233">+G133+M133+S133</f>
        <v>15841541</v>
      </c>
    </row>
    <row r="134" spans="1:25" s="2" customFormat="1" ht="12.75" x14ac:dyDescent="0.2">
      <c r="A134" s="91" t="s">
        <v>172</v>
      </c>
      <c r="B134" s="161">
        <v>0</v>
      </c>
      <c r="C134" s="162">
        <v>921276</v>
      </c>
      <c r="D134" s="162">
        <v>2761252</v>
      </c>
      <c r="E134" s="162">
        <v>2040542</v>
      </c>
      <c r="F134" s="177">
        <v>2554917</v>
      </c>
      <c r="G134" s="164">
        <f t="shared" si="22"/>
        <v>8277987</v>
      </c>
      <c r="H134" s="161">
        <v>0</v>
      </c>
      <c r="I134" s="162">
        <v>727542.1017469716</v>
      </c>
      <c r="J134" s="162">
        <v>1577989.9419489945</v>
      </c>
      <c r="K134" s="162">
        <v>0</v>
      </c>
      <c r="L134" s="162">
        <v>2371111.9563040338</v>
      </c>
      <c r="M134" s="164">
        <f t="shared" si="124"/>
        <v>4676644</v>
      </c>
      <c r="N134" s="161">
        <v>0</v>
      </c>
      <c r="O134" s="162">
        <v>104733</v>
      </c>
      <c r="P134" s="163">
        <v>0</v>
      </c>
      <c r="Q134" s="162">
        <v>251598</v>
      </c>
      <c r="R134" s="162">
        <v>2588617</v>
      </c>
      <c r="S134" s="179">
        <f t="shared" ref="S134" si="234">SUM(N134:R134)</f>
        <v>2944948</v>
      </c>
      <c r="T134" s="151">
        <f t="shared" ref="T134" si="235">SUM(B134,H134,N134)</f>
        <v>0</v>
      </c>
      <c r="U134" s="92">
        <f t="shared" ref="U134" si="236">SUM(C134,I134,O134)</f>
        <v>1753551.1017469717</v>
      </c>
      <c r="V134" s="92">
        <f t="shared" ref="V134" si="237">SUM(D134,J134,P134)</f>
        <v>4339241.941948995</v>
      </c>
      <c r="W134" s="92">
        <f t="shared" ref="W134" si="238">SUM(E134,K134,Q134)</f>
        <v>2292140</v>
      </c>
      <c r="X134" s="92">
        <f t="shared" ref="X134" si="239">SUM(F134,L134,R134)</f>
        <v>7514645.9563040342</v>
      </c>
      <c r="Y134" s="93">
        <f t="shared" ref="Y134" si="240">+G134+M134+S134</f>
        <v>15899579</v>
      </c>
    </row>
    <row r="135" spans="1:25" s="2" customFormat="1" ht="12.75" x14ac:dyDescent="0.2">
      <c r="A135" s="91" t="s">
        <v>173</v>
      </c>
      <c r="B135" s="161">
        <v>0</v>
      </c>
      <c r="C135" s="162">
        <v>1004751</v>
      </c>
      <c r="D135" s="162">
        <v>2588727</v>
      </c>
      <c r="E135" s="162">
        <v>2011406</v>
      </c>
      <c r="F135" s="177">
        <v>2703613</v>
      </c>
      <c r="G135" s="164">
        <f t="shared" si="22"/>
        <v>8308497</v>
      </c>
      <c r="H135" s="161">
        <v>0</v>
      </c>
      <c r="I135" s="162">
        <v>692410.69795378973</v>
      </c>
      <c r="J135" s="162">
        <v>1551759.0811506857</v>
      </c>
      <c r="K135" s="162">
        <v>0</v>
      </c>
      <c r="L135" s="162">
        <v>2379608.2208955251</v>
      </c>
      <c r="M135" s="164">
        <f t="shared" si="124"/>
        <v>4623778</v>
      </c>
      <c r="N135" s="161">
        <v>0</v>
      </c>
      <c r="O135" s="162">
        <v>104534</v>
      </c>
      <c r="P135" s="163">
        <v>0</v>
      </c>
      <c r="Q135" s="162">
        <v>251467</v>
      </c>
      <c r="R135" s="162">
        <v>2608683</v>
      </c>
      <c r="S135" s="179">
        <f t="shared" ref="S135" si="241">SUM(N135:R135)</f>
        <v>2964684</v>
      </c>
      <c r="T135" s="151">
        <f t="shared" ref="T135" si="242">SUM(B135,H135,N135)</f>
        <v>0</v>
      </c>
      <c r="U135" s="92">
        <f t="shared" ref="U135" si="243">SUM(C135,I135,O135)</f>
        <v>1801695.6979537897</v>
      </c>
      <c r="V135" s="92">
        <f t="shared" ref="V135" si="244">SUM(D135,J135,P135)</f>
        <v>4140486.0811506854</v>
      </c>
      <c r="W135" s="92">
        <f t="shared" ref="W135" si="245">SUM(E135,K135,Q135)</f>
        <v>2262873</v>
      </c>
      <c r="X135" s="92">
        <f t="shared" ref="X135" si="246">SUM(F135,L135,R135)</f>
        <v>7691904.2208955251</v>
      </c>
      <c r="Y135" s="93">
        <f t="shared" ref="Y135" si="247">+G135+M135+S135</f>
        <v>15896959</v>
      </c>
    </row>
    <row r="136" spans="1:25" s="2" customFormat="1" ht="12.75" x14ac:dyDescent="0.2">
      <c r="A136" s="91" t="s">
        <v>174</v>
      </c>
      <c r="B136" s="161">
        <v>0</v>
      </c>
      <c r="C136" s="162">
        <v>1023990</v>
      </c>
      <c r="D136" s="162">
        <v>2547319</v>
      </c>
      <c r="E136" s="162">
        <v>1966707</v>
      </c>
      <c r="F136" s="177">
        <v>2785659</v>
      </c>
      <c r="G136" s="164">
        <f t="shared" si="22"/>
        <v>8323675</v>
      </c>
      <c r="H136" s="161">
        <v>0</v>
      </c>
      <c r="I136" s="162">
        <v>670128.80105702369</v>
      </c>
      <c r="J136" s="162">
        <v>1544982.1060683331</v>
      </c>
      <c r="K136" s="162">
        <v>0</v>
      </c>
      <c r="L136" s="162">
        <v>2400659.0928746429</v>
      </c>
      <c r="M136" s="164">
        <f t="shared" si="124"/>
        <v>4615770</v>
      </c>
      <c r="N136" s="161">
        <v>0</v>
      </c>
      <c r="O136" s="162">
        <v>104443</v>
      </c>
      <c r="P136" s="163">
        <v>0</v>
      </c>
      <c r="Q136" s="162">
        <v>251358</v>
      </c>
      <c r="R136" s="162">
        <v>2661815</v>
      </c>
      <c r="S136" s="179">
        <f t="shared" ref="S136" si="248">SUM(N136:R136)</f>
        <v>3017616</v>
      </c>
      <c r="T136" s="151">
        <f t="shared" ref="T136" si="249">SUM(B136,H136,N136)</f>
        <v>0</v>
      </c>
      <c r="U136" s="92">
        <f t="shared" ref="U136" si="250">SUM(C136,I136,O136)</f>
        <v>1798561.8010570237</v>
      </c>
      <c r="V136" s="92">
        <f t="shared" ref="V136" si="251">SUM(D136,J136,P136)</f>
        <v>4092301.1060683331</v>
      </c>
      <c r="W136" s="92">
        <f t="shared" ref="W136" si="252">SUM(E136,K136,Q136)</f>
        <v>2218065</v>
      </c>
      <c r="X136" s="92">
        <f t="shared" ref="X136" si="253">SUM(F136,L136,R136)</f>
        <v>7848133.0928746425</v>
      </c>
      <c r="Y136" s="93">
        <f t="shared" ref="Y136" si="254">+G136+M136+S136</f>
        <v>15957061</v>
      </c>
    </row>
    <row r="137" spans="1:25" s="2" customFormat="1" ht="12.75" x14ac:dyDescent="0.2">
      <c r="A137" s="196" t="s">
        <v>175</v>
      </c>
      <c r="B137" s="193">
        <v>0</v>
      </c>
      <c r="C137" s="194">
        <v>1036947</v>
      </c>
      <c r="D137" s="194">
        <v>2542742</v>
      </c>
      <c r="E137" s="194">
        <v>1954674</v>
      </c>
      <c r="F137" s="195">
        <v>2808627</v>
      </c>
      <c r="G137" s="164">
        <f t="shared" si="22"/>
        <v>8342990</v>
      </c>
      <c r="H137" s="193">
        <v>0</v>
      </c>
      <c r="I137" s="194">
        <v>639023.80309079424</v>
      </c>
      <c r="J137" s="194">
        <v>1513323.1805146195</v>
      </c>
      <c r="K137" s="194">
        <v>0</v>
      </c>
      <c r="L137" s="194">
        <v>2414030.0163945863</v>
      </c>
      <c r="M137" s="164">
        <f t="shared" si="124"/>
        <v>4566377</v>
      </c>
      <c r="N137" s="193">
        <v>0</v>
      </c>
      <c r="O137" s="194">
        <v>104397</v>
      </c>
      <c r="P137" s="197">
        <v>0</v>
      </c>
      <c r="Q137" s="194">
        <v>250623</v>
      </c>
      <c r="R137" s="194">
        <v>2685055</v>
      </c>
      <c r="S137" s="179">
        <f t="shared" ref="S137:S139" si="255">SUM(N137:R137)</f>
        <v>3040075</v>
      </c>
      <c r="T137" s="198">
        <f t="shared" ref="T137:T139" si="256">SUM(B137,H137,N137)</f>
        <v>0</v>
      </c>
      <c r="U137" s="92">
        <f t="shared" ref="U137" si="257">SUM(C137,I137,O137)</f>
        <v>1780367.8030907942</v>
      </c>
      <c r="V137" s="92">
        <f t="shared" ref="V137" si="258">SUM(D137,J137,P137)</f>
        <v>4056065.1805146197</v>
      </c>
      <c r="W137" s="92">
        <f t="shared" ref="W137" si="259">SUM(E137,K137,Q137)</f>
        <v>2205297</v>
      </c>
      <c r="X137" s="92">
        <f t="shared" ref="X137" si="260">SUM(F137,L137,R137)</f>
        <v>7907712.0163945863</v>
      </c>
      <c r="Y137" s="93">
        <f t="shared" ref="Y137" si="261">+G137+M137+S137</f>
        <v>15949442</v>
      </c>
    </row>
    <row r="138" spans="1:25" s="2" customFormat="1" ht="12.75" x14ac:dyDescent="0.2">
      <c r="A138" s="196" t="s">
        <v>176</v>
      </c>
      <c r="B138" s="193">
        <v>0</v>
      </c>
      <c r="C138" s="194">
        <v>1273105</v>
      </c>
      <c r="D138" s="194">
        <v>2297614</v>
      </c>
      <c r="E138" s="194">
        <v>1939201</v>
      </c>
      <c r="F138" s="195">
        <v>2845707</v>
      </c>
      <c r="G138" s="164">
        <f t="shared" si="22"/>
        <v>8355627</v>
      </c>
      <c r="H138" s="193">
        <v>0</v>
      </c>
      <c r="I138" s="194">
        <v>615160.12557940534</v>
      </c>
      <c r="J138" s="194">
        <v>1501590.7160090841</v>
      </c>
      <c r="K138" s="194">
        <v>0</v>
      </c>
      <c r="L138" s="194">
        <v>2423312.1584115112</v>
      </c>
      <c r="M138" s="164">
        <f t="shared" si="124"/>
        <v>4540063.0000000009</v>
      </c>
      <c r="N138" s="193">
        <v>0</v>
      </c>
      <c r="O138" s="194">
        <v>99931</v>
      </c>
      <c r="P138" s="197">
        <v>0</v>
      </c>
      <c r="Q138" s="194">
        <v>282756</v>
      </c>
      <c r="R138" s="194">
        <v>2690469</v>
      </c>
      <c r="S138" s="179">
        <f t="shared" si="255"/>
        <v>3073156</v>
      </c>
      <c r="T138" s="198">
        <f t="shared" si="256"/>
        <v>0</v>
      </c>
      <c r="U138" s="92">
        <f t="shared" ref="U138" si="262">SUM(C138,I138,O138)</f>
        <v>1988196.1255794053</v>
      </c>
      <c r="V138" s="92">
        <f t="shared" ref="V138" si="263">SUM(D138,J138,P138)</f>
        <v>3799204.7160090841</v>
      </c>
      <c r="W138" s="92">
        <f t="shared" ref="W138" si="264">SUM(E138,K138,Q138)</f>
        <v>2221957</v>
      </c>
      <c r="X138" s="92">
        <f t="shared" ref="X138" si="265">SUM(F138,L138,R138)</f>
        <v>7959488.1584115112</v>
      </c>
      <c r="Y138" s="93">
        <f t="shared" ref="Y138" si="266">+G138+M138+S138</f>
        <v>15968846</v>
      </c>
    </row>
    <row r="139" spans="1:25" s="2" customFormat="1" ht="12.75" x14ac:dyDescent="0.2">
      <c r="A139" s="196" t="s">
        <v>177</v>
      </c>
      <c r="B139" s="193">
        <v>0</v>
      </c>
      <c r="C139" s="194">
        <v>1288839</v>
      </c>
      <c r="D139" s="194">
        <v>2190402</v>
      </c>
      <c r="E139" s="194">
        <v>1913446</v>
      </c>
      <c r="F139" s="195">
        <v>2978434</v>
      </c>
      <c r="G139" s="164">
        <f t="shared" si="22"/>
        <v>8371121</v>
      </c>
      <c r="H139" s="193">
        <v>0</v>
      </c>
      <c r="I139" s="194">
        <v>586443.1743795143</v>
      </c>
      <c r="J139" s="194">
        <v>1482001.8358311625</v>
      </c>
      <c r="K139" s="194">
        <v>0</v>
      </c>
      <c r="L139" s="194">
        <v>2413009.9897893229</v>
      </c>
      <c r="M139" s="164">
        <f t="shared" si="124"/>
        <v>4481455</v>
      </c>
      <c r="N139" s="193">
        <v>0</v>
      </c>
      <c r="O139" s="194">
        <v>99233</v>
      </c>
      <c r="P139" s="197">
        <v>0</v>
      </c>
      <c r="Q139" s="194">
        <v>270853</v>
      </c>
      <c r="R139" s="194">
        <v>2647748</v>
      </c>
      <c r="S139" s="179">
        <f t="shared" si="255"/>
        <v>3017834</v>
      </c>
      <c r="T139" s="198">
        <f t="shared" si="256"/>
        <v>0</v>
      </c>
      <c r="U139" s="92">
        <f t="shared" ref="U139" si="267">SUM(C139,I139,O139)</f>
        <v>1974515.1743795143</v>
      </c>
      <c r="V139" s="92">
        <f t="shared" ref="V139" si="268">SUM(D139,J139,P139)</f>
        <v>3672403.8358311625</v>
      </c>
      <c r="W139" s="92">
        <f t="shared" ref="W139" si="269">SUM(E139,K139,Q139)</f>
        <v>2184299</v>
      </c>
      <c r="X139" s="92">
        <f t="shared" ref="X139" si="270">SUM(F139,L139,R139)</f>
        <v>8039191.9897893229</v>
      </c>
      <c r="Y139" s="93">
        <f t="shared" ref="Y139" si="271">+G139+M139+S139</f>
        <v>15870410</v>
      </c>
    </row>
    <row r="140" spans="1:25" s="2" customFormat="1" ht="12.75" x14ac:dyDescent="0.2">
      <c r="A140" s="196" t="s">
        <v>178</v>
      </c>
      <c r="B140" s="193">
        <v>0</v>
      </c>
      <c r="C140" s="194">
        <v>1378766</v>
      </c>
      <c r="D140" s="194">
        <v>2096846</v>
      </c>
      <c r="E140" s="194">
        <v>1923688</v>
      </c>
      <c r="F140" s="195">
        <v>2992729</v>
      </c>
      <c r="G140" s="164">
        <f t="shared" si="22"/>
        <v>8392029</v>
      </c>
      <c r="H140" s="193">
        <v>0</v>
      </c>
      <c r="I140" s="194">
        <v>566933.43626380432</v>
      </c>
      <c r="J140" s="194">
        <v>1490248.0604035605</v>
      </c>
      <c r="K140" s="194">
        <v>0</v>
      </c>
      <c r="L140" s="194">
        <v>2403810.5033326349</v>
      </c>
      <c r="M140" s="164">
        <f t="shared" si="124"/>
        <v>4460992</v>
      </c>
      <c r="N140" s="193">
        <v>0</v>
      </c>
      <c r="O140" s="194">
        <v>99177</v>
      </c>
      <c r="P140" s="197">
        <v>0</v>
      </c>
      <c r="Q140" s="194">
        <v>270274</v>
      </c>
      <c r="R140" s="194">
        <v>2671946</v>
      </c>
      <c r="S140" s="179">
        <f t="shared" ref="S140" si="272">SUM(N140:R140)</f>
        <v>3041397</v>
      </c>
      <c r="T140" s="198">
        <f t="shared" ref="T140" si="273">SUM(B140,H140,N140)</f>
        <v>0</v>
      </c>
      <c r="U140" s="92">
        <f t="shared" ref="U140" si="274">SUM(C140,I140,O140)</f>
        <v>2044876.4362638043</v>
      </c>
      <c r="V140" s="92">
        <f t="shared" ref="V140" si="275">SUM(D140,J140,P140)</f>
        <v>3587094.0604035603</v>
      </c>
      <c r="W140" s="92">
        <f t="shared" ref="W140" si="276">SUM(E140,K140,Q140)</f>
        <v>2193962</v>
      </c>
      <c r="X140" s="92">
        <f t="shared" ref="X140" si="277">SUM(F140,L140,R140)</f>
        <v>8068485.5033326354</v>
      </c>
      <c r="Y140" s="93">
        <f t="shared" ref="Y140" si="278">+G140+M140+S140</f>
        <v>15894418</v>
      </c>
    </row>
    <row r="141" spans="1:25" s="2" customFormat="1" ht="12.75" x14ac:dyDescent="0.2">
      <c r="A141" s="196" t="s">
        <v>179</v>
      </c>
      <c r="B141" s="193">
        <v>0</v>
      </c>
      <c r="C141" s="194">
        <v>1442084</v>
      </c>
      <c r="D141" s="194">
        <v>2024572</v>
      </c>
      <c r="E141" s="194">
        <v>1904420</v>
      </c>
      <c r="F141" s="195">
        <v>3050822</v>
      </c>
      <c r="G141" s="164">
        <f t="shared" si="22"/>
        <v>8421898</v>
      </c>
      <c r="H141" s="193">
        <v>0</v>
      </c>
      <c r="I141" s="194">
        <v>549851.79023063998</v>
      </c>
      <c r="J141" s="194">
        <v>1497149.8711330192</v>
      </c>
      <c r="K141" s="194">
        <v>0</v>
      </c>
      <c r="L141" s="194">
        <v>2392672.338636341</v>
      </c>
      <c r="M141" s="164">
        <f t="shared" si="124"/>
        <v>4439674</v>
      </c>
      <c r="N141" s="193">
        <v>0</v>
      </c>
      <c r="O141" s="194">
        <v>89587</v>
      </c>
      <c r="P141" s="197">
        <v>0</v>
      </c>
      <c r="Q141" s="194">
        <v>189288</v>
      </c>
      <c r="R141" s="194">
        <v>2704418</v>
      </c>
      <c r="S141" s="179">
        <f t="shared" ref="S141:S142" si="279">SUM(N141:R141)</f>
        <v>2983293</v>
      </c>
      <c r="T141" s="198">
        <f t="shared" ref="T141:T142" si="280">SUM(B141,H141,N141)</f>
        <v>0</v>
      </c>
      <c r="U141" s="92">
        <f t="shared" ref="U141:U142" si="281">SUM(C141,I141,O141)</f>
        <v>2081522.79023064</v>
      </c>
      <c r="V141" s="92">
        <f t="shared" ref="V141:V142" si="282">SUM(D141,J141,P141)</f>
        <v>3521721.8711330192</v>
      </c>
      <c r="W141" s="92">
        <f t="shared" ref="W141:W142" si="283">SUM(E141,K141,Q141)</f>
        <v>2093708</v>
      </c>
      <c r="X141" s="92">
        <f t="shared" ref="X141:X142" si="284">SUM(F141,L141,R141)</f>
        <v>8147912.3386363406</v>
      </c>
      <c r="Y141" s="93">
        <f t="shared" ref="Y141:Y142" si="285">+G141+M141+S141</f>
        <v>15844865</v>
      </c>
    </row>
    <row r="142" spans="1:25" s="2" customFormat="1" ht="12.75" x14ac:dyDescent="0.2">
      <c r="A142" s="196" t="s">
        <v>180</v>
      </c>
      <c r="B142" s="193">
        <v>0</v>
      </c>
      <c r="C142" s="194">
        <v>1463023</v>
      </c>
      <c r="D142" s="194">
        <v>1999145</v>
      </c>
      <c r="E142" s="194">
        <v>1941589</v>
      </c>
      <c r="F142" s="195">
        <v>3005588</v>
      </c>
      <c r="G142" s="164">
        <f t="shared" si="22"/>
        <v>8409345</v>
      </c>
      <c r="H142" s="193">
        <v>0</v>
      </c>
      <c r="I142" s="194">
        <v>538376.96196450223</v>
      </c>
      <c r="J142" s="194">
        <v>1487800.605483087</v>
      </c>
      <c r="K142" s="194">
        <v>0</v>
      </c>
      <c r="L142" s="194">
        <v>2376684.4325524108</v>
      </c>
      <c r="M142" s="164">
        <f t="shared" si="124"/>
        <v>4402862</v>
      </c>
      <c r="N142" s="193">
        <v>0</v>
      </c>
      <c r="O142" s="194">
        <v>89730</v>
      </c>
      <c r="P142" s="197">
        <v>0</v>
      </c>
      <c r="Q142" s="194">
        <v>83595</v>
      </c>
      <c r="R142" s="194">
        <v>2746219</v>
      </c>
      <c r="S142" s="179">
        <f t="shared" si="279"/>
        <v>2919544</v>
      </c>
      <c r="T142" s="198">
        <f t="shared" si="280"/>
        <v>0</v>
      </c>
      <c r="U142" s="92">
        <f t="shared" si="281"/>
        <v>2091129.9619645022</v>
      </c>
      <c r="V142" s="92">
        <f t="shared" si="282"/>
        <v>3486945.6054830868</v>
      </c>
      <c r="W142" s="92">
        <f t="shared" si="283"/>
        <v>2025184</v>
      </c>
      <c r="X142" s="92">
        <f t="shared" si="284"/>
        <v>8128491.4325524103</v>
      </c>
      <c r="Y142" s="93">
        <f t="shared" si="285"/>
        <v>15731751</v>
      </c>
    </row>
    <row r="143" spans="1:25" s="2" customFormat="1" ht="12.75" x14ac:dyDescent="0.2">
      <c r="A143" s="196" t="s">
        <v>181</v>
      </c>
      <c r="B143" s="193">
        <v>0</v>
      </c>
      <c r="C143" s="194">
        <v>1453004</v>
      </c>
      <c r="D143" s="194">
        <v>2008824</v>
      </c>
      <c r="E143" s="194">
        <v>1942559</v>
      </c>
      <c r="F143" s="195">
        <v>3036292</v>
      </c>
      <c r="G143" s="164">
        <f t="shared" si="22"/>
        <v>8440679</v>
      </c>
      <c r="H143" s="193">
        <v>0</v>
      </c>
      <c r="I143" s="194">
        <v>533899.14953975286</v>
      </c>
      <c r="J143" s="194">
        <v>1493320.6167953878</v>
      </c>
      <c r="K143" s="194">
        <v>0</v>
      </c>
      <c r="L143" s="194">
        <v>2393657.2336648591</v>
      </c>
      <c r="M143" s="164">
        <f t="shared" si="124"/>
        <v>4420877</v>
      </c>
      <c r="N143" s="193">
        <v>0</v>
      </c>
      <c r="O143" s="194">
        <v>89817</v>
      </c>
      <c r="P143" s="197">
        <v>0</v>
      </c>
      <c r="Q143" s="194">
        <v>79775</v>
      </c>
      <c r="R143" s="194">
        <v>2745093</v>
      </c>
      <c r="S143" s="179">
        <f t="shared" ref="S143" si="286">SUM(N143:R143)</f>
        <v>2914685</v>
      </c>
      <c r="T143" s="198">
        <f t="shared" ref="T143" si="287">SUM(B143,H143,N143)</f>
        <v>0</v>
      </c>
      <c r="U143" s="92">
        <f t="shared" ref="U143" si="288">SUM(C143,I143,O143)</f>
        <v>2076720.1495397529</v>
      </c>
      <c r="V143" s="92">
        <f t="shared" ref="V143" si="289">SUM(D143,J143,P143)</f>
        <v>3502144.6167953881</v>
      </c>
      <c r="W143" s="92">
        <f t="shared" ref="W143" si="290">SUM(E143,K143,Q143)</f>
        <v>2022334</v>
      </c>
      <c r="X143" s="92">
        <f t="shared" ref="X143" si="291">SUM(F143,L143,R143)</f>
        <v>8175042.2336648591</v>
      </c>
      <c r="Y143" s="93">
        <f t="shared" ref="Y143" si="292">+G143+M143+S143</f>
        <v>15776241</v>
      </c>
    </row>
    <row r="144" spans="1:25" s="2" customFormat="1" ht="12.75" x14ac:dyDescent="0.2">
      <c r="A144" s="91" t="s">
        <v>183</v>
      </c>
      <c r="B144" s="193">
        <v>0</v>
      </c>
      <c r="C144" s="194">
        <v>1452334</v>
      </c>
      <c r="D144" s="194">
        <v>1970422</v>
      </c>
      <c r="E144" s="194">
        <v>1937931</v>
      </c>
      <c r="F144" s="195">
        <v>3132367</v>
      </c>
      <c r="G144" s="164">
        <f t="shared" si="22"/>
        <v>8493054</v>
      </c>
      <c r="H144" s="193">
        <v>0</v>
      </c>
      <c r="I144" s="194">
        <v>525011.50494642626</v>
      </c>
      <c r="J144" s="194">
        <v>1498097.7049002838</v>
      </c>
      <c r="K144" s="194">
        <v>0</v>
      </c>
      <c r="L144" s="194">
        <v>2433246.7901532901</v>
      </c>
      <c r="M144" s="164">
        <f t="shared" si="124"/>
        <v>4456356</v>
      </c>
      <c r="N144" s="193">
        <v>0</v>
      </c>
      <c r="O144" s="194">
        <v>90785</v>
      </c>
      <c r="P144" s="197">
        <v>0</v>
      </c>
      <c r="Q144" s="194">
        <v>57576</v>
      </c>
      <c r="R144" s="194">
        <v>2755329</v>
      </c>
      <c r="S144" s="179">
        <f t="shared" ref="S144" si="293">SUM(N144:R144)</f>
        <v>2903690</v>
      </c>
      <c r="T144" s="198">
        <f t="shared" ref="T144" si="294">SUM(B144,H144,N144)</f>
        <v>0</v>
      </c>
      <c r="U144" s="92">
        <f t="shared" ref="U144" si="295">SUM(C144,I144,O144)</f>
        <v>2068130.5049464263</v>
      </c>
      <c r="V144" s="92">
        <f t="shared" ref="V144" si="296">SUM(D144,J144,P144)</f>
        <v>3468519.7049002838</v>
      </c>
      <c r="W144" s="92">
        <f t="shared" ref="W144" si="297">SUM(E144,K144,Q144)</f>
        <v>1995507</v>
      </c>
      <c r="X144" s="92">
        <f t="shared" ref="X144" si="298">SUM(F144,L144,R144)</f>
        <v>8320942.7901532901</v>
      </c>
      <c r="Y144" s="93">
        <f t="shared" ref="Y144" si="299">+G144+M144+S144</f>
        <v>15853100</v>
      </c>
    </row>
    <row r="145" spans="1:25" s="2" customFormat="1" ht="12.75" x14ac:dyDescent="0.2">
      <c r="A145" s="196" t="s">
        <v>182</v>
      </c>
      <c r="B145" s="193">
        <v>0</v>
      </c>
      <c r="C145" s="194">
        <v>1459613</v>
      </c>
      <c r="D145" s="194">
        <v>1969054</v>
      </c>
      <c r="E145" s="194">
        <v>1940173</v>
      </c>
      <c r="F145" s="195">
        <v>3156102</v>
      </c>
      <c r="G145" s="164">
        <f t="shared" si="22"/>
        <v>8524942</v>
      </c>
      <c r="H145" s="193">
        <v>0</v>
      </c>
      <c r="I145" s="194">
        <v>523389.56798006874</v>
      </c>
      <c r="J145" s="194">
        <v>1509766.1777558187</v>
      </c>
      <c r="K145" s="194">
        <v>0</v>
      </c>
      <c r="L145" s="194">
        <v>2452622.2542641126</v>
      </c>
      <c r="M145" s="164">
        <f t="shared" si="124"/>
        <v>4485778</v>
      </c>
      <c r="N145" s="193">
        <v>0</v>
      </c>
      <c r="O145" s="194">
        <v>90653</v>
      </c>
      <c r="P145" s="197">
        <v>0</v>
      </c>
      <c r="Q145" s="194">
        <v>58023</v>
      </c>
      <c r="R145" s="194">
        <v>2747561</v>
      </c>
      <c r="S145" s="179">
        <f t="shared" ref="S145" si="300">SUM(N145:R145)</f>
        <v>2896237</v>
      </c>
      <c r="T145" s="198">
        <f t="shared" ref="T145" si="301">SUM(B145,H145,N145)</f>
        <v>0</v>
      </c>
      <c r="U145" s="92">
        <f t="shared" ref="U145" si="302">SUM(C145,I145,O145)</f>
        <v>2073655.5679800687</v>
      </c>
      <c r="V145" s="92">
        <f t="shared" ref="V145" si="303">SUM(D145,J145,P145)</f>
        <v>3478820.1777558187</v>
      </c>
      <c r="W145" s="92">
        <f t="shared" ref="W145" si="304">SUM(E145,K145,Q145)</f>
        <v>1998196</v>
      </c>
      <c r="X145" s="92">
        <f t="shared" ref="X145" si="305">SUM(F145,L145,R145)</f>
        <v>8356285.2542641126</v>
      </c>
      <c r="Y145" s="93">
        <f t="shared" ref="Y145" si="306">+G145+M145+S145</f>
        <v>15906957</v>
      </c>
    </row>
    <row r="146" spans="1:25" s="2" customFormat="1" ht="12.75" x14ac:dyDescent="0.2">
      <c r="A146" s="196" t="s">
        <v>184</v>
      </c>
      <c r="B146" s="193">
        <v>0</v>
      </c>
      <c r="C146" s="194">
        <v>1462078</v>
      </c>
      <c r="D146" s="194">
        <v>1980238</v>
      </c>
      <c r="E146" s="194">
        <v>1944552</v>
      </c>
      <c r="F146" s="195">
        <v>3160568</v>
      </c>
      <c r="G146" s="164">
        <f t="shared" si="22"/>
        <v>8547436</v>
      </c>
      <c r="H146" s="193">
        <v>0</v>
      </c>
      <c r="I146" s="194">
        <v>520017.51872638636</v>
      </c>
      <c r="J146" s="194">
        <v>1518121.2526465177</v>
      </c>
      <c r="K146" s="194">
        <v>0</v>
      </c>
      <c r="L146" s="194">
        <v>2453358.2286270959</v>
      </c>
      <c r="M146" s="164">
        <f t="shared" si="124"/>
        <v>4491497</v>
      </c>
      <c r="N146" s="193">
        <v>0</v>
      </c>
      <c r="O146" s="194">
        <v>90809</v>
      </c>
      <c r="P146" s="197">
        <v>0</v>
      </c>
      <c r="Q146" s="194">
        <v>57415</v>
      </c>
      <c r="R146" s="194">
        <v>2731301</v>
      </c>
      <c r="S146" s="179">
        <f t="shared" ref="S146:S147" si="307">SUM(N146:R146)</f>
        <v>2879525</v>
      </c>
      <c r="T146" s="198">
        <f t="shared" ref="T146" si="308">SUM(B146,H146,N146)</f>
        <v>0</v>
      </c>
      <c r="U146" s="92">
        <f t="shared" ref="U146" si="309">SUM(C146,I146,O146)</f>
        <v>2072904.5187263864</v>
      </c>
      <c r="V146" s="92">
        <f t="shared" ref="V146" si="310">SUM(D146,J146,P146)</f>
        <v>3498359.2526465179</v>
      </c>
      <c r="W146" s="92">
        <f t="shared" ref="W146" si="311">SUM(E146,K146,Q146)</f>
        <v>2001967</v>
      </c>
      <c r="X146" s="92">
        <f t="shared" ref="X146" si="312">SUM(F146,L146,R146)</f>
        <v>8345227.2286270959</v>
      </c>
      <c r="Y146" s="93">
        <f t="shared" ref="Y146" si="313">+G146+M146+S146</f>
        <v>15918458</v>
      </c>
    </row>
    <row r="147" spans="1:25" s="2" customFormat="1" ht="12.75" x14ac:dyDescent="0.2">
      <c r="A147" s="196" t="s">
        <v>185</v>
      </c>
      <c r="B147" s="193">
        <v>0</v>
      </c>
      <c r="C147" s="194">
        <v>1463245</v>
      </c>
      <c r="D147" s="194">
        <v>1917544</v>
      </c>
      <c r="E147" s="194">
        <v>1923263</v>
      </c>
      <c r="F147" s="195">
        <v>3161040</v>
      </c>
      <c r="G147" s="164">
        <f t="shared" si="22"/>
        <v>8465092</v>
      </c>
      <c r="H147" s="193">
        <v>0</v>
      </c>
      <c r="I147" s="194">
        <v>504295.41743360192</v>
      </c>
      <c r="J147" s="194">
        <v>1490435.080714127</v>
      </c>
      <c r="K147" s="194">
        <v>0</v>
      </c>
      <c r="L147" s="194">
        <v>2409483.5018522707</v>
      </c>
      <c r="M147" s="164">
        <f t="shared" si="124"/>
        <v>4404214</v>
      </c>
      <c r="N147" s="193">
        <v>0</v>
      </c>
      <c r="O147" s="194">
        <v>90524</v>
      </c>
      <c r="P147" s="197">
        <v>0</v>
      </c>
      <c r="Q147" s="194">
        <v>57455</v>
      </c>
      <c r="R147" s="194">
        <v>2761936</v>
      </c>
      <c r="S147" s="179">
        <f t="shared" si="307"/>
        <v>2909915</v>
      </c>
      <c r="T147" s="198">
        <f t="shared" ref="T147" si="314">SUM(B147,H147,N147)</f>
        <v>0</v>
      </c>
      <c r="U147" s="92">
        <f t="shared" ref="U147" si="315">SUM(C147,I147,O147)</f>
        <v>2058064.4174336018</v>
      </c>
      <c r="V147" s="92">
        <f t="shared" ref="V147" si="316">SUM(D147,J147,P147)</f>
        <v>3407979.080714127</v>
      </c>
      <c r="W147" s="92">
        <f t="shared" ref="W147" si="317">SUM(E147,K147,Q147)</f>
        <v>1980718</v>
      </c>
      <c r="X147" s="92">
        <f t="shared" ref="X147" si="318">SUM(F147,L147,R147)</f>
        <v>8332459.5018522702</v>
      </c>
      <c r="Y147" s="93">
        <f t="shared" ref="Y147" si="319">+G147+M147+S147</f>
        <v>15779221</v>
      </c>
    </row>
    <row r="148" spans="1:25" s="2" customFormat="1" ht="12.75" x14ac:dyDescent="0.2">
      <c r="A148" s="196" t="s">
        <v>186</v>
      </c>
      <c r="B148" s="193">
        <v>0</v>
      </c>
      <c r="C148" s="194">
        <v>1410378</v>
      </c>
      <c r="D148" s="194">
        <v>1890436</v>
      </c>
      <c r="E148" s="194">
        <v>1834080</v>
      </c>
      <c r="F148" s="195">
        <v>3022990</v>
      </c>
      <c r="G148" s="164">
        <f t="shared" si="22"/>
        <v>8157884</v>
      </c>
      <c r="H148" s="193">
        <v>0</v>
      </c>
      <c r="I148" s="194">
        <v>490883.54601835331</v>
      </c>
      <c r="J148" s="194">
        <v>1445156.9302359514</v>
      </c>
      <c r="K148" s="194">
        <v>0</v>
      </c>
      <c r="L148" s="194">
        <v>2315911.5237456956</v>
      </c>
      <c r="M148" s="164">
        <f t="shared" si="124"/>
        <v>4251952</v>
      </c>
      <c r="N148" s="193">
        <v>0</v>
      </c>
      <c r="O148" s="194">
        <v>90504</v>
      </c>
      <c r="P148" s="197">
        <v>0</v>
      </c>
      <c r="Q148" s="194">
        <v>57436</v>
      </c>
      <c r="R148" s="194">
        <v>2773110</v>
      </c>
      <c r="S148" s="179">
        <f t="shared" ref="S148" si="320">SUM(N148:R148)</f>
        <v>2921050</v>
      </c>
      <c r="T148" s="198">
        <f t="shared" ref="T148" si="321">SUM(B148,H148,N148)</f>
        <v>0</v>
      </c>
      <c r="U148" s="92">
        <f t="shared" ref="U148" si="322">SUM(C148,I148,O148)</f>
        <v>1991765.5460183532</v>
      </c>
      <c r="V148" s="92">
        <f t="shared" ref="V148" si="323">SUM(D148,J148,P148)</f>
        <v>3335592.9302359512</v>
      </c>
      <c r="W148" s="92">
        <f t="shared" ref="W148" si="324">SUM(E148,K148,Q148)</f>
        <v>1891516</v>
      </c>
      <c r="X148" s="92">
        <f t="shared" ref="X148" si="325">SUM(F148,L148,R148)</f>
        <v>8112011.5237456951</v>
      </c>
      <c r="Y148" s="93">
        <f t="shared" ref="Y148" si="326">+G148+M148+S148</f>
        <v>15330886</v>
      </c>
    </row>
    <row r="149" spans="1:25" s="2" customFormat="1" ht="12.75" x14ac:dyDescent="0.2">
      <c r="A149" s="196" t="s">
        <v>187</v>
      </c>
      <c r="B149" s="193">
        <v>0</v>
      </c>
      <c r="C149" s="194">
        <v>1360597</v>
      </c>
      <c r="D149" s="194">
        <v>1835391</v>
      </c>
      <c r="E149" s="194">
        <v>1826578</v>
      </c>
      <c r="F149" s="195">
        <v>2965233</v>
      </c>
      <c r="G149" s="164">
        <f t="shared" si="22"/>
        <v>7987799</v>
      </c>
      <c r="H149" s="193">
        <v>0</v>
      </c>
      <c r="I149" s="194">
        <v>533526.94080739119</v>
      </c>
      <c r="J149" s="194">
        <v>1269174.6378963673</v>
      </c>
      <c r="K149" s="194">
        <v>0</v>
      </c>
      <c r="L149" s="194">
        <v>2313001.4212962417</v>
      </c>
      <c r="M149" s="164">
        <f t="shared" si="124"/>
        <v>4115703</v>
      </c>
      <c r="N149" s="193">
        <v>0</v>
      </c>
      <c r="O149" s="194">
        <v>90059</v>
      </c>
      <c r="P149" s="197">
        <v>0</v>
      </c>
      <c r="Q149" s="194">
        <v>56734</v>
      </c>
      <c r="R149" s="194">
        <v>2751627</v>
      </c>
      <c r="S149" s="179">
        <f t="shared" ref="S149" si="327">SUM(N149:R149)</f>
        <v>2898420</v>
      </c>
      <c r="T149" s="198">
        <f t="shared" ref="T149" si="328">SUM(B149,H149,N149)</f>
        <v>0</v>
      </c>
      <c r="U149" s="92">
        <f t="shared" ref="U149" si="329">SUM(C149,I149,O149)</f>
        <v>1984182.9408073912</v>
      </c>
      <c r="V149" s="92">
        <f t="shared" ref="V149" si="330">SUM(D149,J149,P149)</f>
        <v>3104565.6378963673</v>
      </c>
      <c r="W149" s="92">
        <f t="shared" ref="W149" si="331">SUM(E149,K149,Q149)</f>
        <v>1883312</v>
      </c>
      <c r="X149" s="92">
        <f t="shared" ref="X149" si="332">SUM(F149,L149,R149)</f>
        <v>8029861.4212962417</v>
      </c>
      <c r="Y149" s="93">
        <f t="shared" ref="Y149" si="333">+G149+M149+S149</f>
        <v>15001922</v>
      </c>
    </row>
    <row r="150" spans="1:25" s="2" customFormat="1" ht="12.75" x14ac:dyDescent="0.2">
      <c r="A150" s="196" t="s">
        <v>188</v>
      </c>
      <c r="B150" s="193">
        <v>0</v>
      </c>
      <c r="C150" s="194">
        <v>1343983</v>
      </c>
      <c r="D150" s="194">
        <v>1840529</v>
      </c>
      <c r="E150" s="194">
        <v>1715037</v>
      </c>
      <c r="F150" s="195">
        <v>2978022</v>
      </c>
      <c r="G150" s="164">
        <f t="shared" si="22"/>
        <v>7877571</v>
      </c>
      <c r="H150" s="193">
        <v>0</v>
      </c>
      <c r="I150" s="194">
        <v>441417.04464024014</v>
      </c>
      <c r="J150" s="194">
        <v>1398679.9447257062</v>
      </c>
      <c r="K150" s="194">
        <v>0</v>
      </c>
      <c r="L150" s="194">
        <v>2294281.0106340535</v>
      </c>
      <c r="M150" s="164">
        <f t="shared" si="124"/>
        <v>4134378</v>
      </c>
      <c r="N150" s="193">
        <v>0</v>
      </c>
      <c r="O150" s="194">
        <v>88685</v>
      </c>
      <c r="P150" s="197">
        <v>0</v>
      </c>
      <c r="Q150" s="194">
        <v>48471</v>
      </c>
      <c r="R150" s="194">
        <v>2728671</v>
      </c>
      <c r="S150" s="179">
        <f t="shared" ref="S150" si="334">SUM(N150:R150)</f>
        <v>2865827</v>
      </c>
      <c r="T150" s="198">
        <f t="shared" ref="T150" si="335">SUM(B150,H150,N150)</f>
        <v>0</v>
      </c>
      <c r="U150" s="92">
        <f t="shared" ref="U150" si="336">SUM(C150,I150,O150)</f>
        <v>1874085.0446402403</v>
      </c>
      <c r="V150" s="92">
        <f t="shared" ref="V150" si="337">SUM(D150,J150,P150)</f>
        <v>3239208.9447257062</v>
      </c>
      <c r="W150" s="92">
        <f t="shared" ref="W150" si="338">SUM(E150,K150,Q150)</f>
        <v>1763508</v>
      </c>
      <c r="X150" s="92">
        <f t="shared" ref="X150" si="339">SUM(F150,L150,R150)</f>
        <v>8000974.0106340535</v>
      </c>
      <c r="Y150" s="93">
        <f t="shared" ref="Y150" si="340">+G150+M150+S150</f>
        <v>14877776</v>
      </c>
    </row>
    <row r="151" spans="1:25" s="2" customFormat="1" ht="12.75" x14ac:dyDescent="0.2">
      <c r="A151" s="196" t="s">
        <v>191</v>
      </c>
      <c r="B151" s="193">
        <v>0</v>
      </c>
      <c r="C151" s="194">
        <v>1131825</v>
      </c>
      <c r="D151" s="194">
        <v>1809662</v>
      </c>
      <c r="E151" s="194">
        <v>1655750</v>
      </c>
      <c r="F151" s="195">
        <v>3120834</v>
      </c>
      <c r="G151" s="164">
        <f t="shared" si="22"/>
        <v>7718071</v>
      </c>
      <c r="H151" s="193">
        <v>0</v>
      </c>
      <c r="I151" s="194">
        <v>427119.68068942928</v>
      </c>
      <c r="J151" s="194">
        <v>1389489.5580982594</v>
      </c>
      <c r="K151" s="194">
        <v>0</v>
      </c>
      <c r="L151" s="194">
        <v>2449953.7612123117</v>
      </c>
      <c r="M151" s="164">
        <f t="shared" si="124"/>
        <v>4266563</v>
      </c>
      <c r="N151" s="193">
        <v>0</v>
      </c>
      <c r="O151" s="194">
        <v>88220</v>
      </c>
      <c r="P151" s="197">
        <v>0</v>
      </c>
      <c r="Q151" s="194">
        <v>46178</v>
      </c>
      <c r="R151" s="194">
        <v>2638039</v>
      </c>
      <c r="S151" s="179">
        <f t="shared" ref="S151" si="341">SUM(N151:R151)</f>
        <v>2772437</v>
      </c>
      <c r="T151" s="198">
        <f t="shared" ref="T151" si="342">SUM(B151,H151,N151)</f>
        <v>0</v>
      </c>
      <c r="U151" s="92">
        <f t="shared" ref="U151" si="343">SUM(C151,I151,O151)</f>
        <v>1647164.6806894294</v>
      </c>
      <c r="V151" s="92">
        <f t="shared" ref="V151" si="344">SUM(D151,J151,P151)</f>
        <v>3199151.5580982594</v>
      </c>
      <c r="W151" s="92">
        <f t="shared" ref="W151" si="345">SUM(E151,K151,Q151)</f>
        <v>1701928</v>
      </c>
      <c r="X151" s="92">
        <f t="shared" ref="X151" si="346">SUM(F151,L151,R151)</f>
        <v>8208826.7612123117</v>
      </c>
      <c r="Y151" s="93">
        <f t="shared" ref="Y151" si="347">+G151+M151+S151</f>
        <v>14757071</v>
      </c>
    </row>
    <row r="152" spans="1:25" s="2" customFormat="1" ht="12.75" x14ac:dyDescent="0.2">
      <c r="A152" s="196" t="s">
        <v>192</v>
      </c>
      <c r="B152" s="193">
        <v>0</v>
      </c>
      <c r="C152" s="194">
        <v>1137328</v>
      </c>
      <c r="D152" s="194">
        <v>1873506</v>
      </c>
      <c r="E152" s="194">
        <v>1633388</v>
      </c>
      <c r="F152" s="195">
        <v>3162366</v>
      </c>
      <c r="G152" s="164">
        <f t="shared" si="22"/>
        <v>7806588</v>
      </c>
      <c r="H152" s="193">
        <v>0</v>
      </c>
      <c r="I152" s="194">
        <v>424029.10570360837</v>
      </c>
      <c r="J152" s="194">
        <v>1510481.0299108701</v>
      </c>
      <c r="K152" s="194">
        <v>0</v>
      </c>
      <c r="L152" s="194">
        <v>2441398.8643855215</v>
      </c>
      <c r="M152" s="164">
        <f t="shared" si="124"/>
        <v>4375909</v>
      </c>
      <c r="N152" s="193">
        <v>0</v>
      </c>
      <c r="O152" s="194">
        <v>88198</v>
      </c>
      <c r="P152" s="197">
        <v>0</v>
      </c>
      <c r="Q152" s="194">
        <v>45599</v>
      </c>
      <c r="R152" s="194">
        <v>2629506</v>
      </c>
      <c r="S152" s="179">
        <f t="shared" ref="S152" si="348">SUM(N152:R152)</f>
        <v>2763303</v>
      </c>
      <c r="T152" s="198">
        <f t="shared" ref="T152" si="349">SUM(B152,H152,N152)</f>
        <v>0</v>
      </c>
      <c r="U152" s="92">
        <f t="shared" ref="U152" si="350">SUM(C152,I152,O152)</f>
        <v>1649555.1057036084</v>
      </c>
      <c r="V152" s="92">
        <f t="shared" ref="V152" si="351">SUM(D152,J152,P152)</f>
        <v>3383987.0299108699</v>
      </c>
      <c r="W152" s="92">
        <f t="shared" ref="W152" si="352">SUM(E152,K152,Q152)</f>
        <v>1678987</v>
      </c>
      <c r="X152" s="92">
        <f t="shared" ref="X152" si="353">SUM(F152,L152,R152)</f>
        <v>8233270.864385521</v>
      </c>
      <c r="Y152" s="93">
        <f t="shared" ref="Y152" si="354">+G152+M152+S152</f>
        <v>14945800</v>
      </c>
    </row>
    <row r="153" spans="1:25" s="2" customFormat="1" ht="12.75" x14ac:dyDescent="0.2">
      <c r="A153" s="196" t="s">
        <v>193</v>
      </c>
      <c r="B153" s="193">
        <v>0</v>
      </c>
      <c r="C153" s="194">
        <v>1135521</v>
      </c>
      <c r="D153" s="194">
        <v>1884095</v>
      </c>
      <c r="E153" s="194">
        <v>1604661</v>
      </c>
      <c r="F153" s="195">
        <v>3197600</v>
      </c>
      <c r="G153" s="164">
        <f t="shared" si="22"/>
        <v>7821877</v>
      </c>
      <c r="H153" s="193">
        <v>0</v>
      </c>
      <c r="I153" s="194">
        <v>448233.63150954049</v>
      </c>
      <c r="J153" s="194">
        <v>1479342.7968434687</v>
      </c>
      <c r="K153" s="194">
        <v>0</v>
      </c>
      <c r="L153" s="194">
        <v>2558433.5716469912</v>
      </c>
      <c r="M153" s="164">
        <f t="shared" si="124"/>
        <v>4486010</v>
      </c>
      <c r="N153" s="193">
        <v>0</v>
      </c>
      <c r="O153" s="194">
        <v>88301</v>
      </c>
      <c r="P153" s="197">
        <v>0</v>
      </c>
      <c r="Q153" s="194">
        <v>45394</v>
      </c>
      <c r="R153" s="194">
        <v>2629244</v>
      </c>
      <c r="S153" s="179">
        <f t="shared" ref="S153:S162" si="355">SUM(N153:R153)</f>
        <v>2762939</v>
      </c>
      <c r="T153" s="198">
        <f t="shared" ref="T153" si="356">SUM(B153,H153,N153)</f>
        <v>0</v>
      </c>
      <c r="U153" s="92">
        <f t="shared" ref="U153" si="357">SUM(C153,I153,O153)</f>
        <v>1672055.6315095406</v>
      </c>
      <c r="V153" s="92">
        <f t="shared" ref="V153" si="358">SUM(D153,J153,P153)</f>
        <v>3363437.7968434687</v>
      </c>
      <c r="W153" s="92">
        <f t="shared" ref="W153" si="359">SUM(E153,K153,Q153)</f>
        <v>1650055</v>
      </c>
      <c r="X153" s="92">
        <f t="shared" ref="X153" si="360">SUM(F153,L153,R153)</f>
        <v>8385277.5716469912</v>
      </c>
      <c r="Y153" s="93">
        <f t="shared" ref="Y153" si="361">+G153+M153+S153</f>
        <v>15070826</v>
      </c>
    </row>
    <row r="154" spans="1:25" s="2" customFormat="1" ht="12.75" x14ac:dyDescent="0.2">
      <c r="A154" s="196" t="s">
        <v>196</v>
      </c>
      <c r="B154" s="193">
        <v>0</v>
      </c>
      <c r="C154" s="194">
        <v>1129801</v>
      </c>
      <c r="D154" s="194">
        <v>1912851</v>
      </c>
      <c r="E154" s="194">
        <v>1573379</v>
      </c>
      <c r="F154" s="195">
        <v>3194210</v>
      </c>
      <c r="G154" s="164">
        <f t="shared" si="22"/>
        <v>7810241</v>
      </c>
      <c r="H154" s="193">
        <v>0</v>
      </c>
      <c r="I154" s="194">
        <v>388843.45342215186</v>
      </c>
      <c r="J154" s="194">
        <v>1465441.8383023327</v>
      </c>
      <c r="K154" s="194">
        <v>0</v>
      </c>
      <c r="L154" s="194">
        <v>2747569.7082755156</v>
      </c>
      <c r="M154" s="164">
        <f t="shared" si="124"/>
        <v>4601855</v>
      </c>
      <c r="N154" s="193">
        <v>0</v>
      </c>
      <c r="O154" s="194">
        <v>88272</v>
      </c>
      <c r="P154" s="197">
        <v>0</v>
      </c>
      <c r="Q154" s="194">
        <v>42883</v>
      </c>
      <c r="R154" s="194">
        <v>2649390</v>
      </c>
      <c r="S154" s="179">
        <f t="shared" si="355"/>
        <v>2780545</v>
      </c>
      <c r="T154" s="198">
        <f t="shared" ref="T154" si="362">SUM(B154,H154,N154)</f>
        <v>0</v>
      </c>
      <c r="U154" s="92">
        <f t="shared" ref="U154" si="363">SUM(C154,I154,O154)</f>
        <v>1606916.453422152</v>
      </c>
      <c r="V154" s="92">
        <f t="shared" ref="V154" si="364">SUM(D154,J154,P154)</f>
        <v>3378292.8383023329</v>
      </c>
      <c r="W154" s="92">
        <f t="shared" ref="W154" si="365">SUM(E154,K154,Q154)</f>
        <v>1616262</v>
      </c>
      <c r="X154" s="92">
        <f t="shared" ref="X154" si="366">SUM(F154,L154,R154)</f>
        <v>8591169.7082755156</v>
      </c>
      <c r="Y154" s="93">
        <f t="shared" ref="Y154" si="367">+G154+M154+S154</f>
        <v>15192641</v>
      </c>
    </row>
    <row r="155" spans="1:25" s="2" customFormat="1" ht="12.75" x14ac:dyDescent="0.2">
      <c r="A155" s="196" t="s">
        <v>197</v>
      </c>
      <c r="B155" s="193">
        <v>0</v>
      </c>
      <c r="C155" s="194">
        <v>1132158</v>
      </c>
      <c r="D155" s="194">
        <v>1954284</v>
      </c>
      <c r="E155" s="194">
        <v>1539405</v>
      </c>
      <c r="F155" s="195">
        <v>3210249</v>
      </c>
      <c r="G155" s="164">
        <f t="shared" si="22"/>
        <v>7836096</v>
      </c>
      <c r="H155" s="193">
        <v>0</v>
      </c>
      <c r="I155" s="194">
        <v>523404.76278181537</v>
      </c>
      <c r="J155" s="194">
        <v>1294725.4330780332</v>
      </c>
      <c r="K155" s="194">
        <v>0</v>
      </c>
      <c r="L155" s="194">
        <v>2818032.8041401515</v>
      </c>
      <c r="M155" s="164">
        <f t="shared" si="124"/>
        <v>4636163</v>
      </c>
      <c r="N155" s="193">
        <v>0</v>
      </c>
      <c r="O155" s="194">
        <v>88264</v>
      </c>
      <c r="P155" s="197">
        <v>0</v>
      </c>
      <c r="Q155" s="194">
        <v>42685</v>
      </c>
      <c r="R155" s="194">
        <v>2666120</v>
      </c>
      <c r="S155" s="179">
        <f t="shared" si="355"/>
        <v>2797069</v>
      </c>
      <c r="T155" s="198">
        <f t="shared" ref="T155:T156" si="368">SUM(B155,H155,N155)</f>
        <v>0</v>
      </c>
      <c r="U155" s="92">
        <f t="shared" ref="U155:U156" si="369">SUM(C155,I155,O155)</f>
        <v>1743826.7627818154</v>
      </c>
      <c r="V155" s="92">
        <f t="shared" ref="V155:V156" si="370">SUM(D155,J155,P155)</f>
        <v>3249009.4330780329</v>
      </c>
      <c r="W155" s="92">
        <f t="shared" ref="W155:W156" si="371">SUM(E155,K155,Q155)</f>
        <v>1582090</v>
      </c>
      <c r="X155" s="92">
        <f t="shared" ref="X155:X156" si="372">SUM(F155,L155,R155)</f>
        <v>8694401.8041401505</v>
      </c>
      <c r="Y155" s="93">
        <f t="shared" ref="Y155:Y156" si="373">+G155+M155+S155</f>
        <v>15269328</v>
      </c>
    </row>
    <row r="156" spans="1:25" s="2" customFormat="1" ht="12.75" x14ac:dyDescent="0.2">
      <c r="A156" s="196" t="s">
        <v>223</v>
      </c>
      <c r="B156" s="193">
        <v>0</v>
      </c>
      <c r="C156" s="194">
        <v>1158751</v>
      </c>
      <c r="D156" s="194">
        <v>2009264</v>
      </c>
      <c r="E156" s="194">
        <v>1548440</v>
      </c>
      <c r="F156" s="195">
        <v>3212798</v>
      </c>
      <c r="G156" s="164">
        <f t="shared" si="22"/>
        <v>7929253</v>
      </c>
      <c r="H156" s="193">
        <v>0</v>
      </c>
      <c r="I156" s="194">
        <v>348601.62105436565</v>
      </c>
      <c r="J156" s="194">
        <v>1305745.0989486256</v>
      </c>
      <c r="K156" s="194">
        <v>0</v>
      </c>
      <c r="L156" s="194">
        <v>3075378.2799970084</v>
      </c>
      <c r="M156" s="164">
        <f t="shared" si="124"/>
        <v>4729725</v>
      </c>
      <c r="N156" s="193">
        <v>0</v>
      </c>
      <c r="O156" s="194">
        <v>88328</v>
      </c>
      <c r="P156" s="197">
        <v>0</v>
      </c>
      <c r="Q156" s="194">
        <v>42633</v>
      </c>
      <c r="R156" s="194">
        <v>2695427</v>
      </c>
      <c r="S156" s="179">
        <f t="shared" si="355"/>
        <v>2826388</v>
      </c>
      <c r="T156" s="198">
        <f t="shared" si="368"/>
        <v>0</v>
      </c>
      <c r="U156" s="92">
        <f t="shared" si="369"/>
        <v>1595680.6210543658</v>
      </c>
      <c r="V156" s="92">
        <f t="shared" si="370"/>
        <v>3315009.0989486258</v>
      </c>
      <c r="W156" s="92">
        <f t="shared" si="371"/>
        <v>1591073</v>
      </c>
      <c r="X156" s="92">
        <f t="shared" si="372"/>
        <v>8983603.2799970079</v>
      </c>
      <c r="Y156" s="93">
        <f t="shared" si="373"/>
        <v>15485366</v>
      </c>
    </row>
    <row r="157" spans="1:25" s="2" customFormat="1" ht="12.75" x14ac:dyDescent="0.2">
      <c r="A157" s="12" t="s">
        <v>198</v>
      </c>
      <c r="B157" s="193">
        <v>0</v>
      </c>
      <c r="C157" s="194">
        <v>1162024</v>
      </c>
      <c r="D157" s="194">
        <v>2031223</v>
      </c>
      <c r="E157" s="194">
        <v>1552277</v>
      </c>
      <c r="F157" s="195">
        <v>3219750</v>
      </c>
      <c r="G157" s="164">
        <f t="shared" si="22"/>
        <v>7965274</v>
      </c>
      <c r="H157" s="193">
        <v>0</v>
      </c>
      <c r="I157" s="194">
        <v>337497.73040745506</v>
      </c>
      <c r="J157" s="194">
        <v>1218062.8412038207</v>
      </c>
      <c r="K157" s="194">
        <v>0</v>
      </c>
      <c r="L157" s="194">
        <v>3245047.4283887246</v>
      </c>
      <c r="M157" s="164">
        <f t="shared" si="124"/>
        <v>4800608</v>
      </c>
      <c r="N157" s="193">
        <v>0</v>
      </c>
      <c r="O157" s="194">
        <v>88262</v>
      </c>
      <c r="P157" s="197">
        <v>0</v>
      </c>
      <c r="Q157" s="194">
        <v>42686</v>
      </c>
      <c r="R157" s="194">
        <v>2666120</v>
      </c>
      <c r="S157" s="179">
        <f t="shared" si="355"/>
        <v>2797068</v>
      </c>
      <c r="T157" s="198">
        <f t="shared" ref="T157" si="374">SUM(B157,H157,N157)</f>
        <v>0</v>
      </c>
      <c r="U157" s="92">
        <f t="shared" ref="U157" si="375">SUM(C157,I157,O157)</f>
        <v>1587783.730407455</v>
      </c>
      <c r="V157" s="92">
        <f t="shared" ref="V157" si="376">SUM(D157,J157,P157)</f>
        <v>3249285.8412038209</v>
      </c>
      <c r="W157" s="92">
        <f t="shared" ref="W157" si="377">SUM(E157,K157,Q157)</f>
        <v>1594963</v>
      </c>
      <c r="X157" s="92">
        <f t="shared" ref="X157" si="378">SUM(F157,L157,R157)</f>
        <v>9130917.4283887241</v>
      </c>
      <c r="Y157" s="93">
        <f t="shared" ref="Y157" si="379">+G157+M157+S157</f>
        <v>15562950</v>
      </c>
    </row>
    <row r="158" spans="1:25" s="2" customFormat="1" ht="12.75" x14ac:dyDescent="0.2">
      <c r="A158" s="12" t="s">
        <v>199</v>
      </c>
      <c r="B158" s="193">
        <v>0</v>
      </c>
      <c r="C158" s="194">
        <v>1169065</v>
      </c>
      <c r="D158" s="194">
        <v>2048617</v>
      </c>
      <c r="E158" s="194">
        <v>1559907</v>
      </c>
      <c r="F158" s="195">
        <v>3235305</v>
      </c>
      <c r="G158" s="164">
        <f t="shared" si="22"/>
        <v>8012894</v>
      </c>
      <c r="H158" s="193">
        <v>0</v>
      </c>
      <c r="I158" s="194">
        <v>335586</v>
      </c>
      <c r="J158" s="194">
        <v>1001328</v>
      </c>
      <c r="K158" s="194">
        <v>0</v>
      </c>
      <c r="L158" s="194">
        <v>3519963</v>
      </c>
      <c r="M158" s="164">
        <f t="shared" si="124"/>
        <v>4856877</v>
      </c>
      <c r="N158" s="193">
        <v>0</v>
      </c>
      <c r="O158" s="194">
        <v>93850</v>
      </c>
      <c r="P158" s="197">
        <v>0</v>
      </c>
      <c r="Q158" s="194">
        <v>42653</v>
      </c>
      <c r="R158" s="194">
        <v>2695261</v>
      </c>
      <c r="S158" s="179">
        <f t="shared" si="355"/>
        <v>2831764</v>
      </c>
      <c r="T158" s="198">
        <f t="shared" ref="T158" si="380">SUM(B158,H158,N158)</f>
        <v>0</v>
      </c>
      <c r="U158" s="92">
        <f t="shared" ref="U158" si="381">SUM(C158,I158,O158)</f>
        <v>1598501</v>
      </c>
      <c r="V158" s="92">
        <f t="shared" ref="V158" si="382">SUM(D158,J158,P158)</f>
        <v>3049945</v>
      </c>
      <c r="W158" s="92">
        <f t="shared" ref="W158" si="383">SUM(E158,K158,Q158)</f>
        <v>1602560</v>
      </c>
      <c r="X158" s="92">
        <f t="shared" ref="X158" si="384">SUM(F158,L158,R158)</f>
        <v>9450529</v>
      </c>
      <c r="Y158" s="93">
        <f t="shared" ref="Y158" si="385">+G158+M158+S158</f>
        <v>15701535</v>
      </c>
    </row>
    <row r="159" spans="1:25" s="2" customFormat="1" ht="12.75" x14ac:dyDescent="0.2">
      <c r="A159" s="12" t="s">
        <v>200</v>
      </c>
      <c r="B159" s="161">
        <v>0</v>
      </c>
      <c r="C159" s="162">
        <v>1181823</v>
      </c>
      <c r="D159" s="162">
        <v>2091574</v>
      </c>
      <c r="E159" s="162">
        <v>1572077</v>
      </c>
      <c r="F159" s="177">
        <v>3258399</v>
      </c>
      <c r="G159" s="164">
        <f t="shared" ref="G159:G166" si="386">SUM(B159:F159)</f>
        <v>8103873</v>
      </c>
      <c r="H159" s="161">
        <v>0</v>
      </c>
      <c r="I159" s="162">
        <v>317629.51949523564</v>
      </c>
      <c r="J159" s="162">
        <v>889408.34518896393</v>
      </c>
      <c r="K159" s="162">
        <v>0</v>
      </c>
      <c r="L159" s="162">
        <v>3702395.1353158001</v>
      </c>
      <c r="M159" s="164">
        <f t="shared" si="124"/>
        <v>4909433</v>
      </c>
      <c r="N159" s="161">
        <v>0</v>
      </c>
      <c r="O159" s="162">
        <v>93688</v>
      </c>
      <c r="P159" s="163">
        <v>0</v>
      </c>
      <c r="Q159" s="162">
        <v>42531</v>
      </c>
      <c r="R159" s="162">
        <v>2691027</v>
      </c>
      <c r="S159" s="179">
        <f t="shared" si="355"/>
        <v>2827246</v>
      </c>
      <c r="T159" s="198">
        <f t="shared" ref="T159" si="387">SUM(B159,H159,N159)</f>
        <v>0</v>
      </c>
      <c r="U159" s="92">
        <f t="shared" ref="U159" si="388">SUM(C159,I159,O159)</f>
        <v>1593140.5194952358</v>
      </c>
      <c r="V159" s="92">
        <f t="shared" ref="V159" si="389">SUM(D159,J159,P159)</f>
        <v>2980982.3451889642</v>
      </c>
      <c r="W159" s="92">
        <f t="shared" ref="W159" si="390">SUM(E159,K159,Q159)</f>
        <v>1614608</v>
      </c>
      <c r="X159" s="92">
        <f t="shared" ref="X159" si="391">SUM(F159,L159,R159)</f>
        <v>9651821.1353158001</v>
      </c>
      <c r="Y159" s="93">
        <f t="shared" ref="Y159" si="392">+G159+M159+S159</f>
        <v>15840552</v>
      </c>
    </row>
    <row r="160" spans="1:25" s="2" customFormat="1" ht="12.75" x14ac:dyDescent="0.2">
      <c r="A160" s="12" t="s">
        <v>201</v>
      </c>
      <c r="B160" s="193">
        <v>0</v>
      </c>
      <c r="C160" s="194">
        <v>1194833</v>
      </c>
      <c r="D160" s="194">
        <v>2117779</v>
      </c>
      <c r="E160" s="194">
        <v>1576757</v>
      </c>
      <c r="F160" s="195">
        <v>3274515</v>
      </c>
      <c r="G160" s="164">
        <f t="shared" si="386"/>
        <v>8163884</v>
      </c>
      <c r="H160" s="193">
        <v>0</v>
      </c>
      <c r="I160" s="194">
        <v>261787.02478581585</v>
      </c>
      <c r="J160" s="194">
        <v>2796805.363641731</v>
      </c>
      <c r="K160" s="194">
        <v>0</v>
      </c>
      <c r="L160" s="194">
        <v>1857237.6115724584</v>
      </c>
      <c r="M160" s="164">
        <f t="shared" si="124"/>
        <v>4915830.0000000056</v>
      </c>
      <c r="N160" s="193">
        <v>0</v>
      </c>
      <c r="O160" s="194">
        <v>93521</v>
      </c>
      <c r="P160" s="197">
        <v>0</v>
      </c>
      <c r="Q160" s="194">
        <v>42362</v>
      </c>
      <c r="R160" s="194">
        <v>2679011</v>
      </c>
      <c r="S160" s="179">
        <f t="shared" si="355"/>
        <v>2814894</v>
      </c>
      <c r="T160" s="198">
        <f t="shared" ref="T160" si="393">SUM(B160,H160,N160)</f>
        <v>0</v>
      </c>
      <c r="U160" s="92">
        <f t="shared" ref="U160" si="394">SUM(C160,I160,O160)</f>
        <v>1550141.0247858157</v>
      </c>
      <c r="V160" s="92">
        <f t="shared" ref="V160" si="395">SUM(D160,J160,P160)</f>
        <v>4914584.3636417314</v>
      </c>
      <c r="W160" s="92">
        <f t="shared" ref="W160" si="396">SUM(E160,K160,Q160)</f>
        <v>1619119</v>
      </c>
      <c r="X160" s="92">
        <f t="shared" ref="X160" si="397">SUM(F160,L160,R160)</f>
        <v>7810763.6115724584</v>
      </c>
      <c r="Y160" s="93">
        <f t="shared" ref="Y160" si="398">+G160+M160+S160</f>
        <v>15894608.000000006</v>
      </c>
    </row>
    <row r="161" spans="1:25" s="2" customFormat="1" ht="12.75" x14ac:dyDescent="0.2">
      <c r="A161" s="12" t="s">
        <v>202</v>
      </c>
      <c r="B161" s="193">
        <v>0</v>
      </c>
      <c r="C161" s="194">
        <v>1204467</v>
      </c>
      <c r="D161" s="194">
        <v>2156961</v>
      </c>
      <c r="E161" s="194">
        <v>1584433</v>
      </c>
      <c r="F161" s="195">
        <v>3281752</v>
      </c>
      <c r="G161" s="164">
        <f t="shared" si="386"/>
        <v>8227613</v>
      </c>
      <c r="H161" s="193">
        <v>0</v>
      </c>
      <c r="I161" s="194">
        <v>579029.65677339979</v>
      </c>
      <c r="J161" s="194">
        <v>1393260.9476236324</v>
      </c>
      <c r="K161" s="194">
        <v>0</v>
      </c>
      <c r="L161" s="194">
        <v>2950954.3956029681</v>
      </c>
      <c r="M161" s="164">
        <f t="shared" si="124"/>
        <v>4923245</v>
      </c>
      <c r="N161" s="193">
        <v>0</v>
      </c>
      <c r="O161" s="194">
        <v>92587</v>
      </c>
      <c r="P161" s="197">
        <v>0</v>
      </c>
      <c r="Q161" s="194">
        <v>42289</v>
      </c>
      <c r="R161" s="194">
        <v>2690525</v>
      </c>
      <c r="S161" s="179">
        <f t="shared" si="355"/>
        <v>2825401</v>
      </c>
      <c r="T161" s="198">
        <f t="shared" ref="T161" si="399">SUM(B161,H161,N161)</f>
        <v>0</v>
      </c>
      <c r="U161" s="92">
        <f t="shared" ref="U161" si="400">SUM(C161,I161,O161)</f>
        <v>1876083.6567733998</v>
      </c>
      <c r="V161" s="92">
        <f t="shared" ref="V161" si="401">SUM(D161,J161,P161)</f>
        <v>3550221.9476236324</v>
      </c>
      <c r="W161" s="92">
        <f t="shared" ref="W161" si="402">SUM(E161,K161,Q161)</f>
        <v>1626722</v>
      </c>
      <c r="X161" s="92">
        <f t="shared" ref="X161" si="403">SUM(F161,L161,R161)</f>
        <v>8923231.3956029676</v>
      </c>
      <c r="Y161" s="93">
        <f t="shared" ref="Y161" si="404">+G161+M161+S161</f>
        <v>15976259</v>
      </c>
    </row>
    <row r="162" spans="1:25" s="2" customFormat="1" ht="12.75" x14ac:dyDescent="0.2">
      <c r="A162" s="12" t="s">
        <v>203</v>
      </c>
      <c r="B162" s="193">
        <v>0</v>
      </c>
      <c r="C162" s="194">
        <v>1213946</v>
      </c>
      <c r="D162" s="194">
        <v>2200564</v>
      </c>
      <c r="E162" s="194">
        <v>1593003</v>
      </c>
      <c r="F162" s="195">
        <v>3300402</v>
      </c>
      <c r="G162" s="164">
        <f t="shared" si="386"/>
        <v>8307915</v>
      </c>
      <c r="H162" s="193">
        <v>0</v>
      </c>
      <c r="I162" s="194">
        <v>555052.65600417391</v>
      </c>
      <c r="J162" s="194">
        <v>1336601.913901564</v>
      </c>
      <c r="K162" s="194">
        <v>0</v>
      </c>
      <c r="L162" s="194">
        <v>3035652.4300942621</v>
      </c>
      <c r="M162" s="164">
        <f t="shared" si="124"/>
        <v>4927307</v>
      </c>
      <c r="N162" s="193">
        <v>0</v>
      </c>
      <c r="O162" s="194">
        <v>92587</v>
      </c>
      <c r="P162" s="197">
        <v>0</v>
      </c>
      <c r="Q162" s="194">
        <v>42289</v>
      </c>
      <c r="R162" s="194">
        <v>2690525</v>
      </c>
      <c r="S162" s="179">
        <f t="shared" si="355"/>
        <v>2825401</v>
      </c>
      <c r="T162" s="198">
        <f t="shared" ref="T162" si="405">SUM(B162,H162,N162)</f>
        <v>0</v>
      </c>
      <c r="U162" s="92">
        <f t="shared" ref="U162" si="406">SUM(C162,I162,O162)</f>
        <v>1861585.6560041739</v>
      </c>
      <c r="V162" s="92">
        <f t="shared" ref="V162" si="407">SUM(D162,J162,P162)</f>
        <v>3537165.9139015637</v>
      </c>
      <c r="W162" s="92">
        <f t="shared" ref="W162" si="408">SUM(E162,K162,Q162)</f>
        <v>1635292</v>
      </c>
      <c r="X162" s="92">
        <f t="shared" ref="X162" si="409">SUM(F162,L162,R162)</f>
        <v>9026579.4300942626</v>
      </c>
      <c r="Y162" s="93">
        <f t="shared" ref="Y162" si="410">+G162+M162+S162</f>
        <v>16060623</v>
      </c>
    </row>
    <row r="163" spans="1:25" s="2" customFormat="1" ht="12.75" x14ac:dyDescent="0.2">
      <c r="A163" s="196" t="s">
        <v>207</v>
      </c>
      <c r="B163" s="193">
        <v>0</v>
      </c>
      <c r="C163" s="194">
        <v>1219825</v>
      </c>
      <c r="D163" s="194">
        <v>2234066</v>
      </c>
      <c r="E163" s="194">
        <v>1615833</v>
      </c>
      <c r="F163" s="195">
        <v>3313880</v>
      </c>
      <c r="G163" s="164">
        <f t="shared" si="386"/>
        <v>8383604</v>
      </c>
      <c r="H163" s="193">
        <v>0</v>
      </c>
      <c r="I163" s="194">
        <v>546745.48945598747</v>
      </c>
      <c r="J163" s="194">
        <v>1314243.9985464409</v>
      </c>
      <c r="K163" s="194">
        <v>0</v>
      </c>
      <c r="L163" s="194">
        <v>3135685.5119975717</v>
      </c>
      <c r="M163" s="164">
        <f t="shared" si="124"/>
        <v>4996675</v>
      </c>
      <c r="N163" s="193">
        <v>0</v>
      </c>
      <c r="O163" s="194">
        <v>92587</v>
      </c>
      <c r="P163" s="197">
        <v>0</v>
      </c>
      <c r="Q163" s="194">
        <v>42289</v>
      </c>
      <c r="R163" s="194">
        <v>2690525</v>
      </c>
      <c r="S163" s="179">
        <f t="shared" ref="S163:S164" si="411">SUM(N163:R163)</f>
        <v>2825401</v>
      </c>
      <c r="T163" s="198">
        <f t="shared" ref="T163:T164" si="412">SUM(B163,H163,N163)</f>
        <v>0</v>
      </c>
      <c r="U163" s="92">
        <f t="shared" ref="U163:U164" si="413">SUM(C163,I163,O163)</f>
        <v>1859157.4894559875</v>
      </c>
      <c r="V163" s="92">
        <f t="shared" ref="V163:V164" si="414">SUM(D163,J163,P163)</f>
        <v>3548309.9985464411</v>
      </c>
      <c r="W163" s="92">
        <f t="shared" ref="W163:W164" si="415">SUM(E163,K163,Q163)</f>
        <v>1658122</v>
      </c>
      <c r="X163" s="92">
        <f t="shared" ref="X163:X164" si="416">SUM(F163,L163,R163)</f>
        <v>9140090.5119975712</v>
      </c>
      <c r="Y163" s="93">
        <f t="shared" ref="Y163:Y164" si="417">+G163+M163+S163</f>
        <v>16205680</v>
      </c>
    </row>
    <row r="164" spans="1:25" s="2" customFormat="1" ht="12.75" x14ac:dyDescent="0.2">
      <c r="A164" s="196" t="s">
        <v>208</v>
      </c>
      <c r="B164" s="213">
        <v>0</v>
      </c>
      <c r="C164" s="194">
        <v>1228903</v>
      </c>
      <c r="D164" s="194">
        <v>2260790</v>
      </c>
      <c r="E164" s="194">
        <v>1634392</v>
      </c>
      <c r="F164" s="195">
        <v>3335574</v>
      </c>
      <c r="G164" s="201">
        <f t="shared" si="386"/>
        <v>8459659</v>
      </c>
      <c r="H164" s="193">
        <v>0</v>
      </c>
      <c r="I164" s="194">
        <v>535927.70303922042</v>
      </c>
      <c r="J164" s="194">
        <v>1299406.0344745081</v>
      </c>
      <c r="K164" s="194">
        <v>0</v>
      </c>
      <c r="L164" s="194">
        <v>3217546.2624862716</v>
      </c>
      <c r="M164" s="201">
        <f t="shared" si="124"/>
        <v>5052880</v>
      </c>
      <c r="N164" s="193">
        <v>0</v>
      </c>
      <c r="O164" s="194">
        <v>92587</v>
      </c>
      <c r="P164" s="197">
        <v>0</v>
      </c>
      <c r="Q164" s="194">
        <v>42289</v>
      </c>
      <c r="R164" s="194">
        <v>2690525</v>
      </c>
      <c r="S164" s="201">
        <f t="shared" si="411"/>
        <v>2825401</v>
      </c>
      <c r="T164" s="198">
        <f t="shared" si="412"/>
        <v>0</v>
      </c>
      <c r="U164" s="13">
        <f t="shared" si="413"/>
        <v>1857417.7030392205</v>
      </c>
      <c r="V164" s="13">
        <f t="shared" si="414"/>
        <v>3560196.0344745079</v>
      </c>
      <c r="W164" s="13">
        <f t="shared" si="415"/>
        <v>1676681</v>
      </c>
      <c r="X164" s="13">
        <f t="shared" si="416"/>
        <v>9243645.2624862716</v>
      </c>
      <c r="Y164" s="93">
        <f t="shared" si="417"/>
        <v>16337940</v>
      </c>
    </row>
    <row r="165" spans="1:25" s="2" customFormat="1" ht="12.75" x14ac:dyDescent="0.2">
      <c r="A165" s="196" t="s">
        <v>212</v>
      </c>
      <c r="B165" s="214">
        <v>0</v>
      </c>
      <c r="C165" s="204">
        <v>1239168</v>
      </c>
      <c r="D165" s="204">
        <v>2293461</v>
      </c>
      <c r="E165" s="204">
        <v>1650409</v>
      </c>
      <c r="F165" s="205">
        <v>3363630</v>
      </c>
      <c r="G165" s="201">
        <f t="shared" si="386"/>
        <v>8546668</v>
      </c>
      <c r="H165" s="203">
        <v>0</v>
      </c>
      <c r="I165" s="204">
        <v>526375.23253416526</v>
      </c>
      <c r="J165" s="204">
        <v>1327781.5790483037</v>
      </c>
      <c r="K165" s="204">
        <v>0</v>
      </c>
      <c r="L165" s="204">
        <v>3283607.1884175315</v>
      </c>
      <c r="M165" s="202">
        <f t="shared" si="124"/>
        <v>5137764</v>
      </c>
      <c r="N165" s="193">
        <v>0</v>
      </c>
      <c r="O165" s="194">
        <v>92587</v>
      </c>
      <c r="P165" s="197">
        <v>0</v>
      </c>
      <c r="Q165" s="194">
        <v>42289</v>
      </c>
      <c r="R165" s="194">
        <v>2690525</v>
      </c>
      <c r="S165" s="201">
        <f t="shared" ref="S165:S167" si="418">SUM(N165:R165)</f>
        <v>2825401</v>
      </c>
      <c r="T165" s="198">
        <f t="shared" ref="T165" si="419">SUM(B165,H165,N165)</f>
        <v>0</v>
      </c>
      <c r="U165" s="13">
        <f t="shared" ref="U165" si="420">SUM(C165,I165,O165)</f>
        <v>1858130.2325341653</v>
      </c>
      <c r="V165" s="13">
        <f t="shared" ref="V165" si="421">SUM(D165,J165,P165)</f>
        <v>3621242.5790483039</v>
      </c>
      <c r="W165" s="13">
        <f t="shared" ref="W165" si="422">SUM(E165,K165,Q165)</f>
        <v>1692698</v>
      </c>
      <c r="X165" s="13">
        <f t="shared" ref="X165" si="423">SUM(F165,L165,R165)</f>
        <v>9337762.1884175315</v>
      </c>
      <c r="Y165" s="93">
        <f t="shared" ref="Y165" si="424">+G165+M165+S165</f>
        <v>16509833</v>
      </c>
    </row>
    <row r="166" spans="1:25" s="2" customFormat="1" ht="12.75" x14ac:dyDescent="0.2">
      <c r="A166" s="196" t="s">
        <v>219</v>
      </c>
      <c r="B166" s="214">
        <v>0</v>
      </c>
      <c r="C166" s="204">
        <v>1242189</v>
      </c>
      <c r="D166" s="204">
        <v>2313521</v>
      </c>
      <c r="E166" s="204">
        <v>1656651</v>
      </c>
      <c r="F166" s="205">
        <v>3369780</v>
      </c>
      <c r="G166" s="202">
        <f t="shared" si="386"/>
        <v>8582141</v>
      </c>
      <c r="H166" s="206">
        <v>0</v>
      </c>
      <c r="I166" s="204">
        <v>470182.08579528314</v>
      </c>
      <c r="J166" s="204">
        <v>1355016.0326914869</v>
      </c>
      <c r="K166" s="204">
        <v>0</v>
      </c>
      <c r="L166" s="204">
        <v>3354138.88151323</v>
      </c>
      <c r="M166" s="202">
        <f t="shared" si="124"/>
        <v>5179337</v>
      </c>
      <c r="N166" s="206">
        <v>0</v>
      </c>
      <c r="O166" s="204">
        <v>90592</v>
      </c>
      <c r="P166" s="203">
        <v>0</v>
      </c>
      <c r="Q166" s="204">
        <v>42082</v>
      </c>
      <c r="R166" s="204">
        <v>2736577</v>
      </c>
      <c r="S166" s="202">
        <f t="shared" si="418"/>
        <v>2869251</v>
      </c>
      <c r="T166" s="198">
        <f t="shared" ref="T166" si="425">SUM(B166,H166,N166)</f>
        <v>0</v>
      </c>
      <c r="U166" s="13">
        <f t="shared" ref="U166" si="426">SUM(C166,I166,O166)</f>
        <v>1802963.0857952831</v>
      </c>
      <c r="V166" s="13">
        <f t="shared" ref="V166" si="427">SUM(D166,J166,P166)</f>
        <v>3668537.0326914871</v>
      </c>
      <c r="W166" s="13">
        <f t="shared" ref="W166" si="428">SUM(E166,K166,Q166)</f>
        <v>1698733</v>
      </c>
      <c r="X166" s="13">
        <f t="shared" ref="X166" si="429">SUM(F166,L166,R166)</f>
        <v>9460495.8815132305</v>
      </c>
      <c r="Y166" s="93">
        <f t="shared" ref="Y166" si="430">+G166+M166+S166</f>
        <v>16630729</v>
      </c>
    </row>
    <row r="167" spans="1:25" s="2" customFormat="1" ht="12.75" x14ac:dyDescent="0.2">
      <c r="A167" s="196" t="s">
        <v>220</v>
      </c>
      <c r="B167" s="214">
        <v>0</v>
      </c>
      <c r="C167" s="204">
        <v>1242721</v>
      </c>
      <c r="D167" s="204">
        <v>2328072</v>
      </c>
      <c r="E167" s="204">
        <v>1662588</v>
      </c>
      <c r="F167" s="205">
        <v>3375164</v>
      </c>
      <c r="G167" s="202">
        <f t="shared" ref="G167:G180" si="431">SUM(B167:F167)</f>
        <v>8608545</v>
      </c>
      <c r="H167" s="206">
        <v>0</v>
      </c>
      <c r="I167" s="204">
        <v>470861.69294097967</v>
      </c>
      <c r="J167" s="204">
        <v>1349610.3837164917</v>
      </c>
      <c r="K167" s="204">
        <v>0</v>
      </c>
      <c r="L167" s="204">
        <v>3396104.9233425283</v>
      </c>
      <c r="M167" s="202">
        <f t="shared" ref="M167:M180" si="432">+SUM(H167:L167)</f>
        <v>5216577</v>
      </c>
      <c r="N167" s="206">
        <v>0</v>
      </c>
      <c r="O167" s="204">
        <v>90420</v>
      </c>
      <c r="P167" s="203">
        <v>0</v>
      </c>
      <c r="Q167" s="204">
        <v>41768</v>
      </c>
      <c r="R167" s="204">
        <v>2728841</v>
      </c>
      <c r="S167" s="202">
        <f t="shared" si="418"/>
        <v>2861029</v>
      </c>
      <c r="T167" s="198">
        <f t="shared" ref="T167" si="433">SUM(B167,H167,N167)</f>
        <v>0</v>
      </c>
      <c r="U167" s="13">
        <f t="shared" ref="U167" si="434">SUM(C167,I167,O167)</f>
        <v>1804002.6929409797</v>
      </c>
      <c r="V167" s="13">
        <f t="shared" ref="V167" si="435">SUM(D167,J167,P167)</f>
        <v>3677682.383716492</v>
      </c>
      <c r="W167" s="13">
        <f t="shared" ref="W167" si="436">SUM(E167,K167,Q167)</f>
        <v>1704356</v>
      </c>
      <c r="X167" s="13">
        <f t="shared" ref="X167" si="437">SUM(F167,L167,R167)</f>
        <v>9500109.9233425278</v>
      </c>
      <c r="Y167" s="93">
        <f t="shared" ref="Y167" si="438">+G167+M167+S167</f>
        <v>16686151</v>
      </c>
    </row>
    <row r="168" spans="1:25" s="2" customFormat="1" ht="12.75" x14ac:dyDescent="0.2">
      <c r="A168" s="196" t="s">
        <v>225</v>
      </c>
      <c r="B168" s="214">
        <v>0</v>
      </c>
      <c r="C168" s="204">
        <v>1250925</v>
      </c>
      <c r="D168" s="204">
        <v>2353798</v>
      </c>
      <c r="E168" s="204">
        <v>1675346</v>
      </c>
      <c r="F168" s="205">
        <v>3385646</v>
      </c>
      <c r="G168" s="202">
        <f t="shared" si="431"/>
        <v>8665715</v>
      </c>
      <c r="H168" s="206">
        <v>0</v>
      </c>
      <c r="I168" s="204">
        <v>463116</v>
      </c>
      <c r="J168" s="204">
        <v>1335075</v>
      </c>
      <c r="K168" s="204">
        <v>0</v>
      </c>
      <c r="L168" s="204">
        <v>3456277</v>
      </c>
      <c r="M168" s="202">
        <f t="shared" si="432"/>
        <v>5254468</v>
      </c>
      <c r="N168" s="206">
        <v>0</v>
      </c>
      <c r="O168" s="204">
        <v>90490</v>
      </c>
      <c r="P168" s="203">
        <v>0</v>
      </c>
      <c r="Q168" s="204">
        <v>41720</v>
      </c>
      <c r="R168" s="204">
        <v>2737207</v>
      </c>
      <c r="S168" s="202">
        <f t="shared" ref="S168:S178" si="439">SUM(N168:R168)</f>
        <v>2869417</v>
      </c>
      <c r="T168" s="198">
        <f t="shared" ref="T168" si="440">SUM(B168,H168,N168)</f>
        <v>0</v>
      </c>
      <c r="U168" s="13">
        <f t="shared" ref="U168" si="441">SUM(C168,I168,O168)</f>
        <v>1804531</v>
      </c>
      <c r="V168" s="13">
        <f t="shared" ref="V168" si="442">SUM(D168,J168,P168)</f>
        <v>3688873</v>
      </c>
      <c r="W168" s="13">
        <f t="shared" ref="W168" si="443">SUM(E168,K168,Q168)</f>
        <v>1717066</v>
      </c>
      <c r="X168" s="13">
        <f t="shared" ref="X168" si="444">SUM(F168,L168,R168)</f>
        <v>9579130</v>
      </c>
      <c r="Y168" s="93">
        <f t="shared" ref="Y168" si="445">+G168+M168+S168</f>
        <v>16789600</v>
      </c>
    </row>
    <row r="169" spans="1:25" s="2" customFormat="1" ht="12.75" x14ac:dyDescent="0.2">
      <c r="A169" s="196" t="s">
        <v>224</v>
      </c>
      <c r="B169" s="214">
        <v>0</v>
      </c>
      <c r="C169" s="204">
        <v>1253803</v>
      </c>
      <c r="D169" s="204">
        <v>2367204</v>
      </c>
      <c r="E169" s="204">
        <v>1682872</v>
      </c>
      <c r="F169" s="205">
        <v>3391452</v>
      </c>
      <c r="G169" s="202">
        <f t="shared" si="431"/>
        <v>8695331</v>
      </c>
      <c r="H169" s="206">
        <v>0</v>
      </c>
      <c r="I169" s="204">
        <v>461271.91498778685</v>
      </c>
      <c r="J169" s="204">
        <v>1324789.3668798108</v>
      </c>
      <c r="K169" s="204">
        <v>0</v>
      </c>
      <c r="L169" s="204">
        <v>3486728.7181324027</v>
      </c>
      <c r="M169" s="202">
        <f t="shared" si="432"/>
        <v>5272790</v>
      </c>
      <c r="N169" s="206">
        <v>0</v>
      </c>
      <c r="O169" s="204">
        <v>90494</v>
      </c>
      <c r="P169" s="203">
        <v>0</v>
      </c>
      <c r="Q169" s="204">
        <v>41783</v>
      </c>
      <c r="R169" s="204">
        <v>2747791</v>
      </c>
      <c r="S169" s="202">
        <f t="shared" si="439"/>
        <v>2880068</v>
      </c>
      <c r="T169" s="198">
        <f t="shared" ref="T169:T178" si="446">SUM(B169,H169,N169)</f>
        <v>0</v>
      </c>
      <c r="U169" s="13">
        <f t="shared" ref="U169:U178" si="447">SUM(C169,I169,O169)</f>
        <v>1805568.9149877869</v>
      </c>
      <c r="V169" s="13">
        <f t="shared" ref="V169" si="448">SUM(D169,J169,P169)</f>
        <v>3691993.3668798106</v>
      </c>
      <c r="W169" s="13">
        <f t="shared" ref="W169" si="449">SUM(E169,K169,Q169)</f>
        <v>1724655</v>
      </c>
      <c r="X169" s="13">
        <f t="shared" ref="X169" si="450">SUM(F169,L169,R169)</f>
        <v>9625971.7181324027</v>
      </c>
      <c r="Y169" s="208">
        <f t="shared" ref="Y169:Y178" si="451">+G169+M169+S169</f>
        <v>16848189</v>
      </c>
    </row>
    <row r="170" spans="1:25" s="2" customFormat="1" ht="12.75" x14ac:dyDescent="0.2">
      <c r="A170" s="196" t="s">
        <v>226</v>
      </c>
      <c r="B170" s="214">
        <v>0</v>
      </c>
      <c r="C170" s="204">
        <v>1256245</v>
      </c>
      <c r="D170" s="204">
        <v>2379435</v>
      </c>
      <c r="E170" s="204">
        <v>1688963</v>
      </c>
      <c r="F170" s="205">
        <v>3397299</v>
      </c>
      <c r="G170" s="202">
        <f t="shared" si="431"/>
        <v>8721942</v>
      </c>
      <c r="H170" s="203">
        <v>0</v>
      </c>
      <c r="I170" s="204">
        <v>419568.4486586178</v>
      </c>
      <c r="J170" s="204">
        <v>1353562.9872779283</v>
      </c>
      <c r="K170" s="204">
        <v>0</v>
      </c>
      <c r="L170" s="205">
        <v>3524816.5640634513</v>
      </c>
      <c r="M170" s="202">
        <f t="shared" si="432"/>
        <v>5297947.9999999972</v>
      </c>
      <c r="N170" s="203">
        <v>0</v>
      </c>
      <c r="O170" s="204">
        <v>90620</v>
      </c>
      <c r="P170" s="204">
        <v>0</v>
      </c>
      <c r="Q170" s="204">
        <v>41640</v>
      </c>
      <c r="R170" s="205">
        <v>2753688</v>
      </c>
      <c r="S170" s="202">
        <f t="shared" si="439"/>
        <v>2885948</v>
      </c>
      <c r="T170" s="198">
        <f t="shared" si="446"/>
        <v>0</v>
      </c>
      <c r="U170" s="13">
        <f t="shared" si="447"/>
        <v>1766433.4486586177</v>
      </c>
      <c r="V170" s="92">
        <f t="shared" ref="V170:V178" si="452">SUM(D170,J170,P170)</f>
        <v>3732997.9872779283</v>
      </c>
      <c r="W170" s="92">
        <f t="shared" ref="W170:W178" si="453">SUM(E170,K170,Q170)</f>
        <v>1730603</v>
      </c>
      <c r="X170" s="92">
        <f t="shared" ref="X170:X178" si="454">SUM(F170,L170,R170)</f>
        <v>9675803.5640634522</v>
      </c>
      <c r="Y170" s="208">
        <f t="shared" si="451"/>
        <v>16905837.999999996</v>
      </c>
    </row>
    <row r="171" spans="1:25" s="2" customFormat="1" ht="12.75" x14ac:dyDescent="0.2">
      <c r="A171" s="196" t="s">
        <v>227</v>
      </c>
      <c r="B171" s="214">
        <v>0</v>
      </c>
      <c r="C171" s="204">
        <v>1259631</v>
      </c>
      <c r="D171" s="204">
        <v>2392596</v>
      </c>
      <c r="E171" s="204">
        <v>1693034</v>
      </c>
      <c r="F171" s="205">
        <v>3401696</v>
      </c>
      <c r="G171" s="202">
        <f t="shared" si="431"/>
        <v>8746957</v>
      </c>
      <c r="H171" s="203">
        <v>0</v>
      </c>
      <c r="I171" s="204">
        <v>438224.68640584184</v>
      </c>
      <c r="J171" s="204">
        <v>1291201.7479533057</v>
      </c>
      <c r="K171" s="204">
        <v>0</v>
      </c>
      <c r="L171" s="205">
        <v>3579803.5656408523</v>
      </c>
      <c r="M171" s="202">
        <f t="shared" si="432"/>
        <v>5309230</v>
      </c>
      <c r="N171" s="203">
        <v>0</v>
      </c>
      <c r="O171" s="204">
        <v>90669</v>
      </c>
      <c r="P171" s="204">
        <v>0</v>
      </c>
      <c r="Q171" s="204">
        <v>41489</v>
      </c>
      <c r="R171" s="205">
        <v>2761348</v>
      </c>
      <c r="S171" s="209">
        <f t="shared" si="439"/>
        <v>2893506</v>
      </c>
      <c r="T171" s="198">
        <f t="shared" si="446"/>
        <v>0</v>
      </c>
      <c r="U171" s="13">
        <f t="shared" si="447"/>
        <v>1788524.6864058417</v>
      </c>
      <c r="V171" s="92">
        <f t="shared" si="452"/>
        <v>3683797.747953306</v>
      </c>
      <c r="W171" s="92">
        <f t="shared" si="453"/>
        <v>1734523</v>
      </c>
      <c r="X171" s="92">
        <f t="shared" si="454"/>
        <v>9742847.5656408519</v>
      </c>
      <c r="Y171" s="208">
        <f t="shared" si="451"/>
        <v>16949693</v>
      </c>
    </row>
    <row r="172" spans="1:25" s="2" customFormat="1" ht="12.75" x14ac:dyDescent="0.2">
      <c r="A172" s="196" t="s">
        <v>228</v>
      </c>
      <c r="B172" s="214">
        <v>0</v>
      </c>
      <c r="C172" s="204">
        <v>1264438</v>
      </c>
      <c r="D172" s="204">
        <v>2406911</v>
      </c>
      <c r="E172" s="204">
        <v>1697322</v>
      </c>
      <c r="F172" s="205">
        <v>3404685</v>
      </c>
      <c r="G172" s="202">
        <f t="shared" si="431"/>
        <v>8773356</v>
      </c>
      <c r="H172" s="203">
        <v>0</v>
      </c>
      <c r="I172" s="204">
        <v>431954.61494984763</v>
      </c>
      <c r="J172" s="204">
        <v>1274369.3865468726</v>
      </c>
      <c r="K172" s="204">
        <v>0</v>
      </c>
      <c r="L172" s="205">
        <v>3643464.9985032803</v>
      </c>
      <c r="M172" s="202">
        <f t="shared" si="432"/>
        <v>5349789</v>
      </c>
      <c r="N172" s="203">
        <v>0</v>
      </c>
      <c r="O172" s="204">
        <v>91159</v>
      </c>
      <c r="P172" s="204">
        <v>0</v>
      </c>
      <c r="Q172" s="204">
        <v>41412</v>
      </c>
      <c r="R172" s="205">
        <v>2772081</v>
      </c>
      <c r="S172" s="209">
        <f t="shared" si="439"/>
        <v>2904652</v>
      </c>
      <c r="T172" s="198">
        <f t="shared" si="446"/>
        <v>0</v>
      </c>
      <c r="U172" s="13">
        <f t="shared" si="447"/>
        <v>1787551.6149498476</v>
      </c>
      <c r="V172" s="92">
        <f t="shared" si="452"/>
        <v>3681280.3865468726</v>
      </c>
      <c r="W172" s="92">
        <f t="shared" si="453"/>
        <v>1738734</v>
      </c>
      <c r="X172" s="92">
        <f t="shared" si="454"/>
        <v>9820230.9985032808</v>
      </c>
      <c r="Y172" s="208">
        <f t="shared" si="451"/>
        <v>17027797</v>
      </c>
    </row>
    <row r="173" spans="1:25" s="2" customFormat="1" ht="12.75" x14ac:dyDescent="0.2">
      <c r="A173" s="196" t="s">
        <v>229</v>
      </c>
      <c r="B173" s="214">
        <v>0</v>
      </c>
      <c r="C173" s="204">
        <v>1270140</v>
      </c>
      <c r="D173" s="204">
        <v>2426173</v>
      </c>
      <c r="E173" s="204">
        <v>1703122</v>
      </c>
      <c r="F173" s="205">
        <v>3410983</v>
      </c>
      <c r="G173" s="202">
        <f t="shared" si="431"/>
        <v>8810418</v>
      </c>
      <c r="H173" s="203">
        <v>0</v>
      </c>
      <c r="I173" s="204">
        <v>416835.40961457446</v>
      </c>
      <c r="J173" s="204">
        <v>1233843.9838061526</v>
      </c>
      <c r="K173" s="204">
        <v>0</v>
      </c>
      <c r="L173" s="205">
        <v>3707652.6065792725</v>
      </c>
      <c r="M173" s="202">
        <f t="shared" si="432"/>
        <v>5358332</v>
      </c>
      <c r="N173" s="203">
        <v>0</v>
      </c>
      <c r="O173" s="204">
        <v>91080</v>
      </c>
      <c r="P173" s="204">
        <v>0</v>
      </c>
      <c r="Q173" s="204">
        <v>41208</v>
      </c>
      <c r="R173" s="205">
        <v>2783764</v>
      </c>
      <c r="S173" s="209">
        <f t="shared" si="439"/>
        <v>2916052</v>
      </c>
      <c r="T173" s="198">
        <f t="shared" si="446"/>
        <v>0</v>
      </c>
      <c r="U173" s="13">
        <f t="shared" si="447"/>
        <v>1778055.4096145744</v>
      </c>
      <c r="V173" s="92">
        <f t="shared" si="452"/>
        <v>3660016.9838061528</v>
      </c>
      <c r="W173" s="92">
        <f t="shared" si="453"/>
        <v>1744330</v>
      </c>
      <c r="X173" s="92">
        <f t="shared" si="454"/>
        <v>9902399.6065792721</v>
      </c>
      <c r="Y173" s="208">
        <f t="shared" si="451"/>
        <v>17084802</v>
      </c>
    </row>
    <row r="174" spans="1:25" s="2" customFormat="1" ht="12.75" x14ac:dyDescent="0.2">
      <c r="A174" s="196" t="s">
        <v>230</v>
      </c>
      <c r="B174" s="214">
        <v>0</v>
      </c>
      <c r="C174" s="204">
        <v>1262085</v>
      </c>
      <c r="D174" s="204">
        <v>2423097</v>
      </c>
      <c r="E174" s="204">
        <v>1704279</v>
      </c>
      <c r="F174" s="205">
        <v>3412930</v>
      </c>
      <c r="G174" s="202">
        <f t="shared" si="431"/>
        <v>8802391</v>
      </c>
      <c r="H174" s="203">
        <v>0</v>
      </c>
      <c r="I174" s="204">
        <v>404442.89715540787</v>
      </c>
      <c r="J174" s="204">
        <v>1201100.892349811</v>
      </c>
      <c r="K174" s="204">
        <v>0</v>
      </c>
      <c r="L174" s="205">
        <v>3721062.2104947814</v>
      </c>
      <c r="M174" s="202">
        <f t="shared" si="432"/>
        <v>5326606</v>
      </c>
      <c r="N174" s="203">
        <v>0</v>
      </c>
      <c r="O174" s="204">
        <v>91099</v>
      </c>
      <c r="P174" s="204">
        <v>0</v>
      </c>
      <c r="Q174" s="204">
        <v>41107</v>
      </c>
      <c r="R174" s="205">
        <v>2794736</v>
      </c>
      <c r="S174" s="209">
        <f t="shared" si="439"/>
        <v>2926942</v>
      </c>
      <c r="T174" s="198">
        <f t="shared" si="446"/>
        <v>0</v>
      </c>
      <c r="U174" s="13">
        <f t="shared" si="447"/>
        <v>1757626.8971554078</v>
      </c>
      <c r="V174" s="92">
        <f t="shared" si="452"/>
        <v>3624197.8923498113</v>
      </c>
      <c r="W174" s="92">
        <f t="shared" si="453"/>
        <v>1745386</v>
      </c>
      <c r="X174" s="92">
        <f t="shared" si="454"/>
        <v>9928728.2104947809</v>
      </c>
      <c r="Y174" s="208">
        <f t="shared" si="451"/>
        <v>17055939</v>
      </c>
    </row>
    <row r="175" spans="1:25" s="2" customFormat="1" ht="12.75" x14ac:dyDescent="0.2">
      <c r="A175" s="196" t="s">
        <v>231</v>
      </c>
      <c r="B175" s="214">
        <v>0</v>
      </c>
      <c r="C175" s="204">
        <v>1263792</v>
      </c>
      <c r="D175" s="204">
        <v>2429301</v>
      </c>
      <c r="E175" s="204">
        <v>1706746</v>
      </c>
      <c r="F175" s="205">
        <v>3411593</v>
      </c>
      <c r="G175" s="202">
        <f t="shared" si="431"/>
        <v>8811432</v>
      </c>
      <c r="H175" s="203">
        <v>0</v>
      </c>
      <c r="I175" s="204">
        <v>398450.90510522341</v>
      </c>
      <c r="J175" s="204">
        <v>1177412.1396306236</v>
      </c>
      <c r="K175" s="204">
        <v>0</v>
      </c>
      <c r="L175" s="205">
        <v>3758364.9552641534</v>
      </c>
      <c r="M175" s="202">
        <f t="shared" si="432"/>
        <v>5334228</v>
      </c>
      <c r="N175" s="203">
        <v>0</v>
      </c>
      <c r="O175" s="204">
        <v>91112</v>
      </c>
      <c r="P175" s="204">
        <v>0</v>
      </c>
      <c r="Q175" s="204">
        <v>41044</v>
      </c>
      <c r="R175" s="205">
        <v>2808197</v>
      </c>
      <c r="S175" s="209">
        <f t="shared" si="439"/>
        <v>2940353</v>
      </c>
      <c r="T175" s="198">
        <f t="shared" si="446"/>
        <v>0</v>
      </c>
      <c r="U175" s="13">
        <f t="shared" si="447"/>
        <v>1753354.9051052234</v>
      </c>
      <c r="V175" s="92">
        <f t="shared" si="452"/>
        <v>3606713.1396306236</v>
      </c>
      <c r="W175" s="92">
        <f t="shared" si="453"/>
        <v>1747790</v>
      </c>
      <c r="X175" s="92">
        <f t="shared" si="454"/>
        <v>9978154.955264153</v>
      </c>
      <c r="Y175" s="208">
        <f t="shared" si="451"/>
        <v>17086013</v>
      </c>
    </row>
    <row r="176" spans="1:25" s="2" customFormat="1" ht="12.75" x14ac:dyDescent="0.2">
      <c r="A176" s="196" t="s">
        <v>232</v>
      </c>
      <c r="B176" s="214">
        <v>0</v>
      </c>
      <c r="C176" s="204">
        <v>1267014</v>
      </c>
      <c r="D176" s="204">
        <v>2455439</v>
      </c>
      <c r="E176" s="204">
        <v>1715007</v>
      </c>
      <c r="F176" s="205">
        <v>3418449</v>
      </c>
      <c r="G176" s="202">
        <f t="shared" si="431"/>
        <v>8855909</v>
      </c>
      <c r="H176" s="203">
        <v>0</v>
      </c>
      <c r="I176" s="204">
        <v>389926.74017135322</v>
      </c>
      <c r="J176" s="204">
        <v>1151449.2703957786</v>
      </c>
      <c r="K176" s="204">
        <v>0</v>
      </c>
      <c r="L176" s="205">
        <v>3804394.9894328681</v>
      </c>
      <c r="M176" s="202">
        <f t="shared" si="432"/>
        <v>5345771</v>
      </c>
      <c r="N176" s="203">
        <v>0</v>
      </c>
      <c r="O176" s="204">
        <v>91052</v>
      </c>
      <c r="P176" s="204">
        <v>0</v>
      </c>
      <c r="Q176" s="204">
        <v>40970</v>
      </c>
      <c r="R176" s="205">
        <v>2821980</v>
      </c>
      <c r="S176" s="209">
        <f t="shared" si="439"/>
        <v>2954002</v>
      </c>
      <c r="T176" s="198">
        <f t="shared" si="446"/>
        <v>0</v>
      </c>
      <c r="U176" s="13">
        <f t="shared" si="447"/>
        <v>1747992.7401713533</v>
      </c>
      <c r="V176" s="92">
        <f t="shared" si="452"/>
        <v>3606888.2703957786</v>
      </c>
      <c r="W176" s="92">
        <f t="shared" si="453"/>
        <v>1755977</v>
      </c>
      <c r="X176" s="92">
        <f t="shared" si="454"/>
        <v>10044823.989432868</v>
      </c>
      <c r="Y176" s="208">
        <f t="shared" si="451"/>
        <v>17155682</v>
      </c>
    </row>
    <row r="177" spans="1:25" s="2" customFormat="1" ht="12.75" x14ac:dyDescent="0.2">
      <c r="A177" s="196" t="s">
        <v>233</v>
      </c>
      <c r="B177" s="214">
        <v>0</v>
      </c>
      <c r="C177" s="204">
        <v>1270438</v>
      </c>
      <c r="D177" s="204">
        <v>2475907</v>
      </c>
      <c r="E177" s="204">
        <v>1721545</v>
      </c>
      <c r="F177" s="205">
        <v>3432386</v>
      </c>
      <c r="G177" s="202">
        <f t="shared" si="431"/>
        <v>8900276</v>
      </c>
      <c r="H177" s="203">
        <v>0</v>
      </c>
      <c r="I177" s="204">
        <v>388701.7731754845</v>
      </c>
      <c r="J177" s="204">
        <v>1132654.4201563806</v>
      </c>
      <c r="K177" s="204">
        <v>0</v>
      </c>
      <c r="L177" s="205">
        <v>3864998.8066681349</v>
      </c>
      <c r="M177" s="202">
        <f t="shared" si="432"/>
        <v>5386355</v>
      </c>
      <c r="N177" s="203">
        <v>0</v>
      </c>
      <c r="O177" s="204">
        <v>89605</v>
      </c>
      <c r="P177" s="204">
        <v>0</v>
      </c>
      <c r="Q177" s="204">
        <v>40842</v>
      </c>
      <c r="R177" s="205">
        <v>2836556</v>
      </c>
      <c r="S177" s="209">
        <f t="shared" si="439"/>
        <v>2967003</v>
      </c>
      <c r="T177" s="198">
        <f t="shared" si="446"/>
        <v>0</v>
      </c>
      <c r="U177" s="13">
        <f t="shared" si="447"/>
        <v>1748744.7731754845</v>
      </c>
      <c r="V177" s="92">
        <f t="shared" si="452"/>
        <v>3608561.4201563806</v>
      </c>
      <c r="W177" s="92">
        <f t="shared" si="453"/>
        <v>1762387</v>
      </c>
      <c r="X177" s="92">
        <f t="shared" si="454"/>
        <v>10133940.806668134</v>
      </c>
      <c r="Y177" s="208">
        <f t="shared" si="451"/>
        <v>17253634</v>
      </c>
    </row>
    <row r="178" spans="1:25" s="2" customFormat="1" ht="12.75" x14ac:dyDescent="0.2">
      <c r="A178" s="196" t="s">
        <v>234</v>
      </c>
      <c r="B178" s="214">
        <v>0</v>
      </c>
      <c r="C178" s="204">
        <v>1275144</v>
      </c>
      <c r="D178" s="204">
        <v>2489198</v>
      </c>
      <c r="E178" s="204">
        <v>1726043</v>
      </c>
      <c r="F178" s="205">
        <v>3448215</v>
      </c>
      <c r="G178" s="202">
        <f t="shared" si="431"/>
        <v>8938600</v>
      </c>
      <c r="H178" s="203">
        <v>0</v>
      </c>
      <c r="I178" s="204">
        <v>381634.58878575347</v>
      </c>
      <c r="J178" s="204">
        <v>1107665.6365723207</v>
      </c>
      <c r="K178" s="204">
        <v>0</v>
      </c>
      <c r="L178" s="205">
        <v>3928928.7746419259</v>
      </c>
      <c r="M178" s="202">
        <f t="shared" si="432"/>
        <v>5418229</v>
      </c>
      <c r="N178" s="203">
        <v>0</v>
      </c>
      <c r="O178" s="204">
        <v>89647</v>
      </c>
      <c r="P178" s="204">
        <v>0</v>
      </c>
      <c r="Q178" s="204">
        <v>40775</v>
      </c>
      <c r="R178" s="205">
        <v>2850547</v>
      </c>
      <c r="S178" s="209">
        <f t="shared" si="439"/>
        <v>2980969</v>
      </c>
      <c r="T178" s="198">
        <f t="shared" si="446"/>
        <v>0</v>
      </c>
      <c r="U178" s="13">
        <f t="shared" si="447"/>
        <v>1746425.5887857536</v>
      </c>
      <c r="V178" s="92">
        <f t="shared" si="452"/>
        <v>3596863.6365723209</v>
      </c>
      <c r="W178" s="92">
        <f t="shared" si="453"/>
        <v>1766818</v>
      </c>
      <c r="X178" s="92">
        <f t="shared" si="454"/>
        <v>10227690.774641925</v>
      </c>
      <c r="Y178" s="208">
        <f t="shared" si="451"/>
        <v>17337798</v>
      </c>
    </row>
    <row r="179" spans="1:25" s="2" customFormat="1" ht="12.75" x14ac:dyDescent="0.2">
      <c r="A179" s="196" t="s">
        <v>235</v>
      </c>
      <c r="B179" s="214">
        <v>0</v>
      </c>
      <c r="C179" s="204">
        <v>1277149</v>
      </c>
      <c r="D179" s="204">
        <v>2498672</v>
      </c>
      <c r="E179" s="204">
        <v>1730028</v>
      </c>
      <c r="F179" s="205">
        <v>3453887</v>
      </c>
      <c r="G179" s="202">
        <f t="shared" si="431"/>
        <v>8959736</v>
      </c>
      <c r="H179" s="203">
        <v>0</v>
      </c>
      <c r="I179" s="204">
        <v>376540.39583477506</v>
      </c>
      <c r="J179" s="204">
        <v>1087472.0994033425</v>
      </c>
      <c r="K179" s="204">
        <v>0</v>
      </c>
      <c r="L179" s="205">
        <v>3971610.5047618826</v>
      </c>
      <c r="M179" s="202">
        <f t="shared" si="432"/>
        <v>5435623</v>
      </c>
      <c r="N179" s="203">
        <v>0</v>
      </c>
      <c r="O179" s="204">
        <v>89505</v>
      </c>
      <c r="P179" s="204">
        <v>0</v>
      </c>
      <c r="Q179" s="204">
        <v>40735</v>
      </c>
      <c r="R179" s="205">
        <v>2866346</v>
      </c>
      <c r="S179" s="209">
        <f t="shared" ref="S179:S180" si="455">SUM(N179:R179)</f>
        <v>2996586</v>
      </c>
      <c r="T179" s="198">
        <f t="shared" ref="T179:T180" si="456">SUM(B179,H179,N179)</f>
        <v>0</v>
      </c>
      <c r="U179" s="13">
        <f t="shared" ref="U179" si="457">SUM(C179,I179,O179)</f>
        <v>1743194.3958347752</v>
      </c>
      <c r="V179" s="92">
        <f t="shared" ref="V179" si="458">SUM(D179,J179,P179)</f>
        <v>3586144.0994033422</v>
      </c>
      <c r="W179" s="92">
        <f t="shared" ref="W179" si="459">SUM(E179,K179,Q179)</f>
        <v>1770763</v>
      </c>
      <c r="X179" s="92">
        <f t="shared" ref="X179" si="460">SUM(F179,L179,R179)</f>
        <v>10291843.504761882</v>
      </c>
      <c r="Y179" s="208">
        <f t="shared" ref="Y179" si="461">+G179+M179+S179</f>
        <v>17391945</v>
      </c>
    </row>
    <row r="180" spans="1:25" s="2" customFormat="1" ht="12.75" x14ac:dyDescent="0.2">
      <c r="A180" s="196" t="s">
        <v>236</v>
      </c>
      <c r="B180" s="206">
        <v>0</v>
      </c>
      <c r="C180" s="204">
        <v>1282722</v>
      </c>
      <c r="D180" s="204">
        <v>2529818</v>
      </c>
      <c r="E180" s="204">
        <v>1745362</v>
      </c>
      <c r="F180" s="205">
        <v>3469835</v>
      </c>
      <c r="G180" s="202">
        <f t="shared" si="431"/>
        <v>9027737</v>
      </c>
      <c r="H180" s="206">
        <v>0</v>
      </c>
      <c r="I180" s="204">
        <v>377030.53606728103</v>
      </c>
      <c r="J180" s="204">
        <v>1060440.2833697845</v>
      </c>
      <c r="K180" s="204">
        <v>0</v>
      </c>
      <c r="L180" s="205">
        <v>4013644.1805629344</v>
      </c>
      <c r="M180" s="202">
        <f t="shared" si="432"/>
        <v>5451115</v>
      </c>
      <c r="N180" s="206">
        <v>0</v>
      </c>
      <c r="O180" s="204">
        <v>89457</v>
      </c>
      <c r="P180" s="204">
        <v>0</v>
      </c>
      <c r="Q180" s="204">
        <v>40667</v>
      </c>
      <c r="R180" s="205">
        <v>2881775</v>
      </c>
      <c r="S180" s="209">
        <f t="shared" si="455"/>
        <v>3011899</v>
      </c>
      <c r="T180" s="198">
        <f t="shared" si="456"/>
        <v>0</v>
      </c>
      <c r="U180" s="13">
        <f t="shared" ref="U180" si="462">SUM(C180,I180,O180)</f>
        <v>1749209.5360672809</v>
      </c>
      <c r="V180" s="92">
        <f t="shared" ref="V180" si="463">SUM(D180,J180,P180)</f>
        <v>3590258.2833697842</v>
      </c>
      <c r="W180" s="92">
        <f t="shared" ref="W180" si="464">SUM(E180,K180,Q180)</f>
        <v>1786029</v>
      </c>
      <c r="X180" s="92">
        <f t="shared" ref="X180" si="465">SUM(F180,L180,R180)</f>
        <v>10365254.180562934</v>
      </c>
      <c r="Y180" s="208">
        <f t="shared" ref="Y180" si="466">+G180+M180+S180</f>
        <v>17490751</v>
      </c>
    </row>
    <row r="181" spans="1:25" s="2" customFormat="1" ht="12.75" x14ac:dyDescent="0.2">
      <c r="A181" s="196" t="s">
        <v>237</v>
      </c>
      <c r="B181" s="211">
        <v>0</v>
      </c>
      <c r="C181" s="204">
        <v>1286490</v>
      </c>
      <c r="D181" s="204">
        <v>2551565</v>
      </c>
      <c r="E181" s="204">
        <v>1753591</v>
      </c>
      <c r="F181" s="205">
        <v>3481775</v>
      </c>
      <c r="G181" s="210">
        <f t="shared" ref="G181" si="467">SUM(B181:F181)</f>
        <v>9073421</v>
      </c>
      <c r="H181" s="211">
        <v>0</v>
      </c>
      <c r="I181" s="204">
        <v>375896.19164634671</v>
      </c>
      <c r="J181" s="204">
        <v>1053485.8203377109</v>
      </c>
      <c r="K181" s="204">
        <v>0</v>
      </c>
      <c r="L181" s="205">
        <v>3982477.9880159423</v>
      </c>
      <c r="M181" s="210">
        <f t="shared" ref="M181" si="468">+SUM(H181:L181)</f>
        <v>5411860</v>
      </c>
      <c r="N181" s="211">
        <v>0</v>
      </c>
      <c r="O181" s="204">
        <v>88678</v>
      </c>
      <c r="P181" s="204">
        <v>0</v>
      </c>
      <c r="Q181" s="204">
        <v>40363</v>
      </c>
      <c r="R181" s="205">
        <v>2899213</v>
      </c>
      <c r="S181" s="209">
        <f t="shared" ref="S181" si="469">SUM(N181:R181)</f>
        <v>3028254</v>
      </c>
      <c r="T181" s="198">
        <f t="shared" ref="T181" si="470">SUM(B181,H181,N181)</f>
        <v>0</v>
      </c>
      <c r="U181" s="13">
        <f t="shared" ref="U181" si="471">SUM(C181,I181,O181)</f>
        <v>1751064.1916463468</v>
      </c>
      <c r="V181" s="92">
        <f t="shared" ref="V181" si="472">SUM(D181,J181,P181)</f>
        <v>3605050.8203377109</v>
      </c>
      <c r="W181" s="92">
        <f t="shared" ref="W181" si="473">SUM(E181,K181,Q181)</f>
        <v>1793954</v>
      </c>
      <c r="X181" s="92">
        <f t="shared" ref="X181" si="474">SUM(F181,L181,R181)</f>
        <v>10363465.988015942</v>
      </c>
      <c r="Y181" s="208">
        <f t="shared" ref="Y181" si="475">+G181+M181+S181</f>
        <v>17513535</v>
      </c>
    </row>
    <row r="182" spans="1:25" s="2" customFormat="1" ht="12.75" x14ac:dyDescent="0.2">
      <c r="A182" s="196" t="s">
        <v>238</v>
      </c>
      <c r="B182" s="206">
        <v>0</v>
      </c>
      <c r="C182" s="204">
        <v>1288508</v>
      </c>
      <c r="D182" s="204">
        <v>2560284</v>
      </c>
      <c r="E182" s="204">
        <v>1757790</v>
      </c>
      <c r="F182" s="205">
        <v>3485908</v>
      </c>
      <c r="G182" s="202">
        <f t="shared" ref="G182" si="476">SUM(B182:F182)</f>
        <v>9092490</v>
      </c>
      <c r="H182" s="206">
        <v>0</v>
      </c>
      <c r="I182" s="204">
        <v>375554.08009519178</v>
      </c>
      <c r="J182" s="204">
        <v>1014216.193738039</v>
      </c>
      <c r="K182" s="204">
        <v>0</v>
      </c>
      <c r="L182" s="205">
        <v>4020911.7261667661</v>
      </c>
      <c r="M182" s="202">
        <f t="shared" ref="M182" si="477">+SUM(H182:L182)</f>
        <v>5410681.9999999972</v>
      </c>
      <c r="N182" s="206">
        <v>0</v>
      </c>
      <c r="O182" s="204">
        <v>88622</v>
      </c>
      <c r="P182" s="204">
        <v>0</v>
      </c>
      <c r="Q182" s="204">
        <v>40380</v>
      </c>
      <c r="R182" s="205">
        <v>2919835</v>
      </c>
      <c r="S182" s="209">
        <f t="shared" ref="S182" si="478">SUM(N182:R182)</f>
        <v>3048837</v>
      </c>
      <c r="T182" s="198">
        <f t="shared" ref="T182" si="479">SUM(B182,H182,N182)</f>
        <v>0</v>
      </c>
      <c r="U182" s="13">
        <f t="shared" ref="U182" si="480">SUM(C182,I182,O182)</f>
        <v>1752684.0800951917</v>
      </c>
      <c r="V182" s="13">
        <f t="shared" ref="V182" si="481">SUM(D182,J182,P182)</f>
        <v>3574500.1937380391</v>
      </c>
      <c r="W182" s="13">
        <f t="shared" ref="W182" si="482">SUM(E182,K182,Q182)</f>
        <v>1798170</v>
      </c>
      <c r="X182" s="13">
        <f t="shared" ref="X182" si="483">SUM(F182,L182,R182)</f>
        <v>10426654.726166766</v>
      </c>
      <c r="Y182" s="208">
        <f t="shared" ref="Y182" si="484">+G182+M182+S182</f>
        <v>17552008.999999996</v>
      </c>
    </row>
    <row r="183" spans="1:25" s="2" customFormat="1" ht="12.75" x14ac:dyDescent="0.2">
      <c r="A183" s="196" t="s">
        <v>239</v>
      </c>
      <c r="B183" s="206">
        <v>0</v>
      </c>
      <c r="C183" s="204">
        <v>1292283</v>
      </c>
      <c r="D183" s="204">
        <v>2578628</v>
      </c>
      <c r="E183" s="204">
        <v>1763660</v>
      </c>
      <c r="F183" s="205">
        <v>3527991</v>
      </c>
      <c r="G183" s="202">
        <f t="shared" ref="G183" si="485">SUM(B183:F183)</f>
        <v>9162562</v>
      </c>
      <c r="H183" s="206">
        <v>0</v>
      </c>
      <c r="I183" s="204">
        <v>357345.47820574365</v>
      </c>
      <c r="J183" s="204">
        <v>1018883.469631614</v>
      </c>
      <c r="K183" s="204">
        <v>0</v>
      </c>
      <c r="L183" s="205">
        <v>4043441.0521626421</v>
      </c>
      <c r="M183" s="202">
        <f t="shared" ref="M183" si="486">+SUM(H183:L183)</f>
        <v>5419670</v>
      </c>
      <c r="N183" s="206">
        <v>0</v>
      </c>
      <c r="O183" s="204">
        <v>88694</v>
      </c>
      <c r="P183" s="204">
        <v>0</v>
      </c>
      <c r="Q183" s="204">
        <v>40345</v>
      </c>
      <c r="R183" s="205">
        <v>2941572</v>
      </c>
      <c r="S183" s="209">
        <f t="shared" ref="S183" si="487">SUM(N183:R183)</f>
        <v>3070611</v>
      </c>
      <c r="T183" s="198">
        <f t="shared" ref="T183" si="488">SUM(B183,H183,N183)</f>
        <v>0</v>
      </c>
      <c r="U183" s="13">
        <f t="shared" ref="U183" si="489">SUM(C183,I183,O183)</f>
        <v>1738322.4782057437</v>
      </c>
      <c r="V183" s="13">
        <f t="shared" ref="V183" si="490">SUM(D183,J183,P183)</f>
        <v>3597511.4696316142</v>
      </c>
      <c r="W183" s="13">
        <f t="shared" ref="W183" si="491">SUM(E183,K183,Q183)</f>
        <v>1804005</v>
      </c>
      <c r="X183" s="13">
        <f t="shared" ref="X183" si="492">SUM(F183,L183,R183)</f>
        <v>10513004.052162642</v>
      </c>
      <c r="Y183" s="208">
        <f t="shared" ref="Y183" si="493">+G183+M183+S183</f>
        <v>17652843</v>
      </c>
    </row>
    <row r="184" spans="1:25" s="2" customFormat="1" ht="12.75" x14ac:dyDescent="0.2">
      <c r="A184" s="196" t="s">
        <v>240</v>
      </c>
      <c r="B184" s="206">
        <v>0</v>
      </c>
      <c r="C184" s="204">
        <v>1295560</v>
      </c>
      <c r="D184" s="204">
        <v>2605072</v>
      </c>
      <c r="E184" s="204">
        <v>1768615</v>
      </c>
      <c r="F184" s="205">
        <v>3550795</v>
      </c>
      <c r="G184" s="202">
        <f t="shared" ref="G184" si="494">SUM(B184:F184)</f>
        <v>9220042</v>
      </c>
      <c r="H184" s="206">
        <v>0</v>
      </c>
      <c r="I184" s="204">
        <v>345073.07709026453</v>
      </c>
      <c r="J184" s="204">
        <v>1012068.5629864663</v>
      </c>
      <c r="K184" s="204">
        <v>0</v>
      </c>
      <c r="L184" s="205">
        <v>4052439.3599232691</v>
      </c>
      <c r="M184" s="202">
        <f t="shared" ref="M184" si="495">+SUM(H184:L184)</f>
        <v>5409581</v>
      </c>
      <c r="N184" s="206">
        <v>0</v>
      </c>
      <c r="O184" s="204">
        <v>88685</v>
      </c>
      <c r="P184" s="204">
        <v>0</v>
      </c>
      <c r="Q184" s="204">
        <v>40306</v>
      </c>
      <c r="R184" s="205">
        <v>2960419</v>
      </c>
      <c r="S184" s="209">
        <f t="shared" ref="S184:S198" si="496">SUM(N184:R184)</f>
        <v>3089410</v>
      </c>
      <c r="T184" s="198">
        <f t="shared" ref="T184" si="497">SUM(B184,H184,N184)</f>
        <v>0</v>
      </c>
      <c r="U184" s="13">
        <f t="shared" ref="U184" si="498">SUM(C184,I184,O184)</f>
        <v>1729318.0770902645</v>
      </c>
      <c r="V184" s="13">
        <f t="shared" ref="V184" si="499">SUM(D184,J184,P184)</f>
        <v>3617140.5629864661</v>
      </c>
      <c r="W184" s="13">
        <f t="shared" ref="W184" si="500">SUM(E184,K184,Q184)</f>
        <v>1808921</v>
      </c>
      <c r="X184" s="13">
        <f t="shared" ref="X184" si="501">SUM(F184,L184,R184)</f>
        <v>10563653.35992327</v>
      </c>
      <c r="Y184" s="208">
        <f t="shared" ref="Y184" si="502">+G184+M184+S184</f>
        <v>17719033</v>
      </c>
    </row>
    <row r="185" spans="1:25" s="2" customFormat="1" ht="12.75" x14ac:dyDescent="0.2">
      <c r="A185" s="196" t="s">
        <v>241</v>
      </c>
      <c r="B185" s="206">
        <v>0</v>
      </c>
      <c r="C185" s="204">
        <v>1297626</v>
      </c>
      <c r="D185" s="204">
        <v>2622955</v>
      </c>
      <c r="E185" s="204">
        <v>1774124</v>
      </c>
      <c r="F185" s="205">
        <v>3564794</v>
      </c>
      <c r="G185" s="202">
        <f t="shared" ref="G185:G187" si="503">SUM(B185:F185)</f>
        <v>9259499</v>
      </c>
      <c r="H185" s="206">
        <v>0</v>
      </c>
      <c r="I185" s="204">
        <v>347178.02835797437</v>
      </c>
      <c r="J185" s="204">
        <v>998415.622002105</v>
      </c>
      <c r="K185" s="204">
        <v>0</v>
      </c>
      <c r="L185" s="205">
        <v>4088336.3496399205</v>
      </c>
      <c r="M185" s="202">
        <f t="shared" ref="M185:M189" si="504">+SUM(H185:L185)</f>
        <v>5433930</v>
      </c>
      <c r="N185" s="206">
        <v>0</v>
      </c>
      <c r="O185" s="204">
        <v>88677</v>
      </c>
      <c r="P185" s="204">
        <v>0</v>
      </c>
      <c r="Q185" s="204">
        <v>40267</v>
      </c>
      <c r="R185" s="205">
        <v>2979461</v>
      </c>
      <c r="S185" s="209">
        <f t="shared" si="496"/>
        <v>3108405</v>
      </c>
      <c r="T185" s="198">
        <f t="shared" ref="T185:T186" si="505">SUM(B185,H185,N185)</f>
        <v>0</v>
      </c>
      <c r="U185" s="13">
        <f t="shared" ref="U185:U194" si="506">SUM(C185,I185,O185)</f>
        <v>1733481.0283579743</v>
      </c>
      <c r="V185" s="13">
        <f t="shared" ref="V185" si="507">SUM(D185,J185,P185)</f>
        <v>3621370.6220021052</v>
      </c>
      <c r="W185" s="13">
        <f t="shared" ref="W185" si="508">SUM(E185,K185,Q185)</f>
        <v>1814391</v>
      </c>
      <c r="X185" s="13">
        <f t="shared" ref="X185" si="509">SUM(F185,L185,R185)</f>
        <v>10632591.349639921</v>
      </c>
      <c r="Y185" s="208">
        <f t="shared" ref="Y185:Y194" si="510">+G185+M185+S185</f>
        <v>17801834</v>
      </c>
    </row>
    <row r="186" spans="1:25" s="2" customFormat="1" ht="12.75" x14ac:dyDescent="0.2">
      <c r="A186" s="196" t="s">
        <v>242</v>
      </c>
      <c r="B186" s="214">
        <v>0</v>
      </c>
      <c r="C186" s="204">
        <v>1300063</v>
      </c>
      <c r="D186" s="204">
        <v>2636443</v>
      </c>
      <c r="E186" s="204">
        <v>1777889</v>
      </c>
      <c r="F186" s="205">
        <v>3575836</v>
      </c>
      <c r="G186" s="202">
        <f t="shared" si="503"/>
        <v>9290231</v>
      </c>
      <c r="H186" s="203">
        <v>0</v>
      </c>
      <c r="I186" s="204">
        <v>349845.82511109271</v>
      </c>
      <c r="J186" s="204">
        <v>985746.44505545637</v>
      </c>
      <c r="K186" s="204">
        <v>0</v>
      </c>
      <c r="L186" s="205">
        <v>4123062.7298334469</v>
      </c>
      <c r="M186" s="202">
        <f t="shared" si="504"/>
        <v>5458654.9999999963</v>
      </c>
      <c r="N186" s="203">
        <v>0</v>
      </c>
      <c r="O186" s="204">
        <v>88681</v>
      </c>
      <c r="P186" s="204">
        <v>0</v>
      </c>
      <c r="Q186" s="204">
        <v>40222</v>
      </c>
      <c r="R186" s="205">
        <v>2995002</v>
      </c>
      <c r="S186" s="209">
        <f t="shared" si="496"/>
        <v>3123905</v>
      </c>
      <c r="T186" s="198">
        <f t="shared" si="505"/>
        <v>0</v>
      </c>
      <c r="U186" s="13">
        <f t="shared" si="506"/>
        <v>1738589.8251110928</v>
      </c>
      <c r="V186" s="13">
        <f t="shared" ref="V186" si="511">SUM(D186,J186,P186)</f>
        <v>3622189.4450554564</v>
      </c>
      <c r="W186" s="13">
        <f t="shared" ref="W186" si="512">SUM(E186,K186,Q186)</f>
        <v>1818111</v>
      </c>
      <c r="X186" s="13">
        <f t="shared" ref="X186" si="513">SUM(F186,L186,R186)</f>
        <v>10693900.729833446</v>
      </c>
      <c r="Y186" s="208">
        <f t="shared" si="510"/>
        <v>17872790.999999996</v>
      </c>
    </row>
    <row r="187" spans="1:25" s="2" customFormat="1" ht="12.75" x14ac:dyDescent="0.2">
      <c r="A187" s="196" t="s">
        <v>243</v>
      </c>
      <c r="B187" s="214">
        <v>0</v>
      </c>
      <c r="C187" s="204">
        <v>1302327</v>
      </c>
      <c r="D187" s="204">
        <v>2644425</v>
      </c>
      <c r="E187" s="204">
        <v>1781826</v>
      </c>
      <c r="F187" s="205">
        <v>3581772</v>
      </c>
      <c r="G187" s="202">
        <f t="shared" si="503"/>
        <v>9310350</v>
      </c>
      <c r="H187" s="203">
        <v>0</v>
      </c>
      <c r="I187" s="204">
        <v>344390.19395695766</v>
      </c>
      <c r="J187" s="204">
        <v>977977.85285425128</v>
      </c>
      <c r="K187" s="204">
        <v>0</v>
      </c>
      <c r="L187" s="205">
        <v>4176863.9531887891</v>
      </c>
      <c r="M187" s="202">
        <f t="shared" si="504"/>
        <v>5499231.9999999981</v>
      </c>
      <c r="N187" s="203">
        <v>0</v>
      </c>
      <c r="O187" s="204">
        <v>88681</v>
      </c>
      <c r="P187" s="204">
        <v>0</v>
      </c>
      <c r="Q187" s="204">
        <v>40193</v>
      </c>
      <c r="R187" s="205">
        <v>3015193</v>
      </c>
      <c r="S187" s="209">
        <f t="shared" si="496"/>
        <v>3144067</v>
      </c>
      <c r="T187" s="198">
        <f t="shared" ref="T187" si="514">SUM(B187,H187,N187)</f>
        <v>0</v>
      </c>
      <c r="U187" s="13">
        <f t="shared" si="506"/>
        <v>1735398.1939569577</v>
      </c>
      <c r="V187" s="13">
        <f t="shared" ref="V187" si="515">SUM(D187,J187,P187)</f>
        <v>3622402.8528542514</v>
      </c>
      <c r="W187" s="13">
        <f t="shared" ref="W187" si="516">SUM(E187,K187,Q187)</f>
        <v>1822019</v>
      </c>
      <c r="X187" s="13">
        <f t="shared" ref="X187" si="517">SUM(F187,L187,R187)</f>
        <v>10773828.953188788</v>
      </c>
      <c r="Y187" s="208">
        <f t="shared" si="510"/>
        <v>17953649</v>
      </c>
    </row>
    <row r="188" spans="1:25" s="2" customFormat="1" ht="12.75" x14ac:dyDescent="0.2">
      <c r="A188" s="196" t="s">
        <v>244</v>
      </c>
      <c r="B188" s="214">
        <v>0</v>
      </c>
      <c r="C188" s="204">
        <v>1306317</v>
      </c>
      <c r="D188" s="204">
        <v>2662073</v>
      </c>
      <c r="E188" s="204">
        <v>1790237</v>
      </c>
      <c r="F188" s="205">
        <v>3590903</v>
      </c>
      <c r="G188" s="202">
        <f t="shared" ref="G188:G209" si="518">SUM(B188:F188)</f>
        <v>9349530</v>
      </c>
      <c r="H188" s="203">
        <v>0</v>
      </c>
      <c r="I188" s="204">
        <v>333309.01342280232</v>
      </c>
      <c r="J188" s="204">
        <v>963651.94313301903</v>
      </c>
      <c r="K188" s="204">
        <v>0</v>
      </c>
      <c r="L188" s="205">
        <v>4233490.0434441781</v>
      </c>
      <c r="M188" s="202">
        <f t="shared" si="504"/>
        <v>5530451</v>
      </c>
      <c r="N188" s="203">
        <v>0</v>
      </c>
      <c r="O188" s="204">
        <v>88686</v>
      </c>
      <c r="P188" s="204">
        <v>0</v>
      </c>
      <c r="Q188" s="204">
        <v>40143</v>
      </c>
      <c r="R188" s="205">
        <v>3035785</v>
      </c>
      <c r="S188" s="209">
        <f t="shared" si="496"/>
        <v>3164614</v>
      </c>
      <c r="T188" s="198">
        <f t="shared" ref="T188" si="519">SUM(B188,H188,N188)</f>
        <v>0</v>
      </c>
      <c r="U188" s="13">
        <f t="shared" si="506"/>
        <v>1728312.0134228023</v>
      </c>
      <c r="V188" s="13">
        <f t="shared" ref="V188" si="520">SUM(D188,J188,P188)</f>
        <v>3625724.9431330189</v>
      </c>
      <c r="W188" s="13">
        <f t="shared" ref="W188" si="521">SUM(E188,K188,Q188)</f>
        <v>1830380</v>
      </c>
      <c r="X188" s="13">
        <f t="shared" ref="X188:X194" si="522">SUM(F188,L188,R188)</f>
        <v>10860178.043444179</v>
      </c>
      <c r="Y188" s="208">
        <f t="shared" si="510"/>
        <v>18044595</v>
      </c>
    </row>
    <row r="189" spans="1:25" s="2" customFormat="1" ht="12.75" x14ac:dyDescent="0.2">
      <c r="A189" s="196" t="s">
        <v>247</v>
      </c>
      <c r="B189" s="214">
        <v>0</v>
      </c>
      <c r="C189" s="204">
        <v>1307816</v>
      </c>
      <c r="D189" s="204">
        <v>2666567</v>
      </c>
      <c r="E189" s="204">
        <v>1792961</v>
      </c>
      <c r="F189" s="205">
        <v>3593663</v>
      </c>
      <c r="G189" s="202">
        <f t="shared" si="518"/>
        <v>9361007</v>
      </c>
      <c r="H189" s="203">
        <v>0</v>
      </c>
      <c r="I189" s="204">
        <v>324131.46209101565</v>
      </c>
      <c r="J189" s="204">
        <v>946942.2633720329</v>
      </c>
      <c r="K189" s="204">
        <v>0</v>
      </c>
      <c r="L189" s="205">
        <v>4265555.2745369514</v>
      </c>
      <c r="M189" s="202">
        <f t="shared" si="504"/>
        <v>5536629</v>
      </c>
      <c r="N189" s="203">
        <v>0</v>
      </c>
      <c r="O189" s="204">
        <v>88756</v>
      </c>
      <c r="P189" s="204">
        <v>0</v>
      </c>
      <c r="Q189" s="204">
        <v>40097</v>
      </c>
      <c r="R189" s="205">
        <v>3055810</v>
      </c>
      <c r="S189" s="209">
        <f t="shared" si="496"/>
        <v>3184663</v>
      </c>
      <c r="T189" s="198">
        <f t="shared" ref="T189:T194" si="523">SUM(B189,H189,N189)</f>
        <v>0</v>
      </c>
      <c r="U189" s="13">
        <f t="shared" si="506"/>
        <v>1720703.4620910157</v>
      </c>
      <c r="V189" s="13">
        <f t="shared" ref="V189" si="524">SUM(D189,J189,P189)</f>
        <v>3613509.2633720329</v>
      </c>
      <c r="W189" s="13">
        <f t="shared" ref="W189" si="525">SUM(E189,K189,Q189)</f>
        <v>1833058</v>
      </c>
      <c r="X189" s="13">
        <f t="shared" si="522"/>
        <v>10915028.274536952</v>
      </c>
      <c r="Y189" s="208">
        <f t="shared" si="510"/>
        <v>18082299</v>
      </c>
    </row>
    <row r="190" spans="1:25" s="2" customFormat="1" ht="12.75" x14ac:dyDescent="0.2">
      <c r="A190" s="196" t="s">
        <v>248</v>
      </c>
      <c r="B190" s="214">
        <v>0</v>
      </c>
      <c r="C190" s="204">
        <v>1291044</v>
      </c>
      <c r="D190" s="204">
        <v>2608341</v>
      </c>
      <c r="E190" s="204">
        <v>1751431</v>
      </c>
      <c r="F190" s="205">
        <v>3727547</v>
      </c>
      <c r="G190" s="202">
        <f t="shared" si="518"/>
        <v>9378363</v>
      </c>
      <c r="H190" s="203">
        <v>0</v>
      </c>
      <c r="I190" s="204">
        <v>308605.23705417046</v>
      </c>
      <c r="J190" s="204">
        <v>928439.97089931311</v>
      </c>
      <c r="K190" s="204">
        <v>0</v>
      </c>
      <c r="L190" s="205">
        <v>4281586.7920465162</v>
      </c>
      <c r="M190" s="202">
        <f>+SUM(H190:L190)</f>
        <v>5518632</v>
      </c>
      <c r="N190" s="203">
        <v>0</v>
      </c>
      <c r="O190" s="204">
        <v>88654</v>
      </c>
      <c r="P190" s="204">
        <v>0</v>
      </c>
      <c r="Q190" s="204">
        <v>40079</v>
      </c>
      <c r="R190" s="205">
        <v>3074041</v>
      </c>
      <c r="S190" s="209">
        <f t="shared" si="496"/>
        <v>3202774</v>
      </c>
      <c r="T190" s="198">
        <f t="shared" si="523"/>
        <v>0</v>
      </c>
      <c r="U190" s="13">
        <f t="shared" si="506"/>
        <v>1688303.2370541706</v>
      </c>
      <c r="V190" s="13">
        <f t="shared" ref="V190:V194" si="526">SUM(D190,J190,P190)</f>
        <v>3536780.9708993132</v>
      </c>
      <c r="W190" s="13">
        <f t="shared" ref="W190:W194" si="527">SUM(E190,K190,Q190)</f>
        <v>1791510</v>
      </c>
      <c r="X190" s="13">
        <f t="shared" si="522"/>
        <v>11083174.792046517</v>
      </c>
      <c r="Y190" s="208">
        <f t="shared" si="510"/>
        <v>18099769</v>
      </c>
    </row>
    <row r="191" spans="1:25" s="2" customFormat="1" ht="12.75" x14ac:dyDescent="0.2">
      <c r="A191" s="196" t="s">
        <v>249</v>
      </c>
      <c r="B191" s="214">
        <v>0</v>
      </c>
      <c r="C191" s="204">
        <v>1282586</v>
      </c>
      <c r="D191" s="204">
        <v>2562519</v>
      </c>
      <c r="E191" s="204">
        <v>1733762</v>
      </c>
      <c r="F191" s="205">
        <v>3820909</v>
      </c>
      <c r="G191" s="202">
        <f t="shared" si="518"/>
        <v>9399776</v>
      </c>
      <c r="H191" s="203">
        <v>0</v>
      </c>
      <c r="I191" s="204">
        <v>307665.01195609506</v>
      </c>
      <c r="J191" s="204">
        <v>907595.61976882047</v>
      </c>
      <c r="K191" s="204">
        <v>0</v>
      </c>
      <c r="L191" s="205">
        <v>4284938.3682750845</v>
      </c>
      <c r="M191" s="202">
        <f>+SUM(H191:L191)</f>
        <v>5500199</v>
      </c>
      <c r="N191" s="203">
        <v>0</v>
      </c>
      <c r="O191" s="204">
        <v>88457</v>
      </c>
      <c r="P191" s="204">
        <v>0</v>
      </c>
      <c r="Q191" s="204">
        <v>40040</v>
      </c>
      <c r="R191" s="205">
        <v>3097016</v>
      </c>
      <c r="S191" s="209">
        <f t="shared" si="496"/>
        <v>3225513</v>
      </c>
      <c r="T191" s="198">
        <f t="shared" si="523"/>
        <v>0</v>
      </c>
      <c r="U191" s="13">
        <f t="shared" si="506"/>
        <v>1678708.011956095</v>
      </c>
      <c r="V191" s="13">
        <f t="shared" si="526"/>
        <v>3470114.6197688207</v>
      </c>
      <c r="W191" s="13">
        <f t="shared" si="527"/>
        <v>1773802</v>
      </c>
      <c r="X191" s="13">
        <f t="shared" si="522"/>
        <v>11202863.368275084</v>
      </c>
      <c r="Y191" s="208">
        <f t="shared" si="510"/>
        <v>18125488</v>
      </c>
    </row>
    <row r="192" spans="1:25" s="2" customFormat="1" ht="12.75" x14ac:dyDescent="0.2">
      <c r="A192" s="196" t="s">
        <v>255</v>
      </c>
      <c r="B192" s="214">
        <v>0</v>
      </c>
      <c r="C192" s="204">
        <v>1278432</v>
      </c>
      <c r="D192" s="204">
        <v>2540715</v>
      </c>
      <c r="E192" s="204">
        <v>1722437</v>
      </c>
      <c r="F192" s="205">
        <v>3884130</v>
      </c>
      <c r="G192" s="202">
        <f t="shared" si="518"/>
        <v>9425714</v>
      </c>
      <c r="H192" s="203">
        <v>0</v>
      </c>
      <c r="I192" s="204">
        <v>299210.551309267</v>
      </c>
      <c r="J192" s="204">
        <v>896668.87288048351</v>
      </c>
      <c r="K192" s="204">
        <v>0</v>
      </c>
      <c r="L192" s="205">
        <v>4293696.575810249</v>
      </c>
      <c r="M192" s="202">
        <f>+SUM(H192:L192)</f>
        <v>5489576</v>
      </c>
      <c r="N192" s="203">
        <v>0</v>
      </c>
      <c r="O192" s="204">
        <v>91216</v>
      </c>
      <c r="P192" s="204">
        <v>0</v>
      </c>
      <c r="Q192" s="204">
        <v>40016</v>
      </c>
      <c r="R192" s="205">
        <v>3119071</v>
      </c>
      <c r="S192" s="209">
        <f t="shared" si="496"/>
        <v>3250303</v>
      </c>
      <c r="T192" s="198">
        <f t="shared" si="523"/>
        <v>0</v>
      </c>
      <c r="U192" s="13">
        <f t="shared" si="506"/>
        <v>1668858.5513092671</v>
      </c>
      <c r="V192" s="13">
        <f t="shared" si="526"/>
        <v>3437383.8728804835</v>
      </c>
      <c r="W192" s="13">
        <f t="shared" si="527"/>
        <v>1762453</v>
      </c>
      <c r="X192" s="13">
        <f t="shared" si="522"/>
        <v>11296897.57581025</v>
      </c>
      <c r="Y192" s="208">
        <f t="shared" si="510"/>
        <v>18165593</v>
      </c>
    </row>
    <row r="193" spans="1:25" s="2" customFormat="1" ht="12.75" x14ac:dyDescent="0.2">
      <c r="A193" s="196" t="s">
        <v>250</v>
      </c>
      <c r="B193" s="214">
        <v>0</v>
      </c>
      <c r="C193" s="204">
        <v>1271343</v>
      </c>
      <c r="D193" s="204">
        <v>4214554</v>
      </c>
      <c r="E193" s="204">
        <v>0</v>
      </c>
      <c r="F193" s="205">
        <v>3949282</v>
      </c>
      <c r="G193" s="202">
        <f t="shared" si="518"/>
        <v>9435179</v>
      </c>
      <c r="H193" s="203">
        <v>0</v>
      </c>
      <c r="I193" s="204">
        <v>283602.74327301886</v>
      </c>
      <c r="J193" s="204">
        <v>890161.02534294827</v>
      </c>
      <c r="K193" s="204">
        <v>0</v>
      </c>
      <c r="L193" s="205">
        <v>4253028.2313840324</v>
      </c>
      <c r="M193" s="202">
        <f>+SUM(H193:L193)</f>
        <v>5426792</v>
      </c>
      <c r="N193" s="203">
        <v>0</v>
      </c>
      <c r="O193" s="204">
        <v>90857</v>
      </c>
      <c r="P193" s="204">
        <v>0</v>
      </c>
      <c r="Q193" s="204">
        <v>39987</v>
      </c>
      <c r="R193" s="205">
        <v>3136814</v>
      </c>
      <c r="S193" s="209">
        <f t="shared" si="496"/>
        <v>3267658</v>
      </c>
      <c r="T193" s="198">
        <f t="shared" si="523"/>
        <v>0</v>
      </c>
      <c r="U193" s="13">
        <f t="shared" si="506"/>
        <v>1645802.7432730189</v>
      </c>
      <c r="V193" s="13">
        <f t="shared" si="526"/>
        <v>5104715.0253429487</v>
      </c>
      <c r="W193" s="13">
        <f t="shared" si="527"/>
        <v>39987</v>
      </c>
      <c r="X193" s="13">
        <f t="shared" si="522"/>
        <v>11339124.231384031</v>
      </c>
      <c r="Y193" s="208">
        <f t="shared" si="510"/>
        <v>18129629</v>
      </c>
    </row>
    <row r="194" spans="1:25" s="2" customFormat="1" ht="12.75" x14ac:dyDescent="0.2">
      <c r="A194" s="196" t="s">
        <v>253</v>
      </c>
      <c r="B194" s="214">
        <v>0</v>
      </c>
      <c r="C194" s="204">
        <v>1267513</v>
      </c>
      <c r="D194" s="204">
        <v>4201114</v>
      </c>
      <c r="E194" s="204">
        <v>0</v>
      </c>
      <c r="F194" s="205">
        <v>3975397</v>
      </c>
      <c r="G194" s="202">
        <f t="shared" si="518"/>
        <v>9444024</v>
      </c>
      <c r="H194" s="203">
        <v>0</v>
      </c>
      <c r="I194" s="204">
        <v>281156.29696772026</v>
      </c>
      <c r="J194" s="204">
        <v>880092.08284623222</v>
      </c>
      <c r="K194" s="204">
        <v>0</v>
      </c>
      <c r="L194" s="205">
        <v>4255374.6201860476</v>
      </c>
      <c r="M194" s="202">
        <f t="shared" ref="M194:M209" si="528">+SUM(H194:L194)</f>
        <v>5416623</v>
      </c>
      <c r="N194" s="203">
        <v>0</v>
      </c>
      <c r="O194" s="204">
        <v>90666</v>
      </c>
      <c r="P194" s="204">
        <v>0</v>
      </c>
      <c r="Q194" s="204">
        <v>39954</v>
      </c>
      <c r="R194" s="205">
        <v>3157848</v>
      </c>
      <c r="S194" s="209">
        <f t="shared" si="496"/>
        <v>3288468</v>
      </c>
      <c r="T194" s="198">
        <f t="shared" si="523"/>
        <v>0</v>
      </c>
      <c r="U194" s="13">
        <f t="shared" si="506"/>
        <v>1639335.2969677201</v>
      </c>
      <c r="V194" s="13">
        <f t="shared" si="526"/>
        <v>5081206.0828462318</v>
      </c>
      <c r="W194" s="13">
        <f t="shared" si="527"/>
        <v>39954</v>
      </c>
      <c r="X194" s="13">
        <f t="shared" si="522"/>
        <v>11388619.620186048</v>
      </c>
      <c r="Y194" s="208">
        <f t="shared" si="510"/>
        <v>18149115</v>
      </c>
    </row>
    <row r="195" spans="1:25" s="2" customFormat="1" ht="12.75" x14ac:dyDescent="0.2">
      <c r="A195" s="196" t="s">
        <v>254</v>
      </c>
      <c r="B195" s="214">
        <v>0</v>
      </c>
      <c r="C195" s="204">
        <v>1275825</v>
      </c>
      <c r="D195" s="204">
        <v>4180491</v>
      </c>
      <c r="E195" s="204">
        <v>0</v>
      </c>
      <c r="F195" s="205">
        <v>4022797</v>
      </c>
      <c r="G195" s="202">
        <f t="shared" si="518"/>
        <v>9479113</v>
      </c>
      <c r="H195" s="203">
        <v>0</v>
      </c>
      <c r="I195" s="204">
        <v>267820.73216385813</v>
      </c>
      <c r="J195" s="204">
        <v>857993.41365719913</v>
      </c>
      <c r="K195" s="204">
        <v>0</v>
      </c>
      <c r="L195" s="205">
        <v>4255899.8541789437</v>
      </c>
      <c r="M195" s="202">
        <f t="shared" si="528"/>
        <v>5381714.0000000009</v>
      </c>
      <c r="N195" s="203">
        <v>0</v>
      </c>
      <c r="O195" s="204">
        <v>90578</v>
      </c>
      <c r="P195" s="204">
        <v>0</v>
      </c>
      <c r="Q195" s="204">
        <v>39942</v>
      </c>
      <c r="R195" s="205">
        <v>3181430</v>
      </c>
      <c r="S195" s="209">
        <f t="shared" si="496"/>
        <v>3311950</v>
      </c>
      <c r="T195" s="198">
        <f t="shared" ref="T195:T197" si="529">SUM(B195,H195,N195)</f>
        <v>0</v>
      </c>
      <c r="U195" s="13">
        <f t="shared" ref="U195:U197" si="530">SUM(C195,I195,O195)</f>
        <v>1634223.7321638581</v>
      </c>
      <c r="V195" s="13">
        <f t="shared" ref="V195:V197" si="531">SUM(D195,J195,P195)</f>
        <v>5038484.4136571996</v>
      </c>
      <c r="W195" s="13">
        <f t="shared" ref="W195:W197" si="532">SUM(E195,K195,Q195)</f>
        <v>39942</v>
      </c>
      <c r="X195" s="13">
        <f t="shared" ref="X195:X197" si="533">SUM(F195,L195,R195)</f>
        <v>11460126.854178943</v>
      </c>
      <c r="Y195" s="208">
        <f t="shared" ref="Y195:Y197" si="534">+G195+M195+S195</f>
        <v>18172777</v>
      </c>
    </row>
    <row r="196" spans="1:25" s="2" customFormat="1" ht="12.75" x14ac:dyDescent="0.2">
      <c r="A196" s="196" t="s">
        <v>256</v>
      </c>
      <c r="B196" s="214">
        <v>0</v>
      </c>
      <c r="C196" s="204">
        <v>1277802</v>
      </c>
      <c r="D196" s="204">
        <v>4219594</v>
      </c>
      <c r="E196" s="204">
        <v>0</v>
      </c>
      <c r="F196" s="205">
        <v>4050177</v>
      </c>
      <c r="G196" s="202">
        <f t="shared" si="518"/>
        <v>9547573</v>
      </c>
      <c r="H196" s="203">
        <v>0</v>
      </c>
      <c r="I196" s="204">
        <v>264196.77823789429</v>
      </c>
      <c r="J196" s="204">
        <v>845534.15296157601</v>
      </c>
      <c r="K196" s="204">
        <v>0</v>
      </c>
      <c r="L196" s="205">
        <v>4256590.0688005295</v>
      </c>
      <c r="M196" s="202">
        <f t="shared" si="528"/>
        <v>5366321</v>
      </c>
      <c r="N196" s="203">
        <v>0</v>
      </c>
      <c r="O196" s="204">
        <v>90193</v>
      </c>
      <c r="P196" s="204">
        <v>0</v>
      </c>
      <c r="Q196" s="204">
        <v>39501</v>
      </c>
      <c r="R196" s="205">
        <v>3191529</v>
      </c>
      <c r="S196" s="209">
        <f t="shared" si="496"/>
        <v>3321223</v>
      </c>
      <c r="T196" s="198">
        <f t="shared" si="529"/>
        <v>0</v>
      </c>
      <c r="U196" s="13">
        <f t="shared" si="530"/>
        <v>1632191.7782378942</v>
      </c>
      <c r="V196" s="13">
        <f t="shared" si="531"/>
        <v>5065128.1529615764</v>
      </c>
      <c r="W196" s="13">
        <f t="shared" si="532"/>
        <v>39501</v>
      </c>
      <c r="X196" s="13">
        <f t="shared" si="533"/>
        <v>11498296.068800529</v>
      </c>
      <c r="Y196" s="208">
        <f t="shared" si="534"/>
        <v>18235117</v>
      </c>
    </row>
    <row r="197" spans="1:25" s="2" customFormat="1" ht="12.75" x14ac:dyDescent="0.2">
      <c r="A197" s="196" t="s">
        <v>257</v>
      </c>
      <c r="B197" s="214">
        <v>0</v>
      </c>
      <c r="C197" s="204">
        <v>1271686</v>
      </c>
      <c r="D197" s="204">
        <v>4256009</v>
      </c>
      <c r="E197" s="204">
        <v>0</v>
      </c>
      <c r="F197" s="205">
        <v>4051850</v>
      </c>
      <c r="G197" s="202">
        <f t="shared" si="518"/>
        <v>9579545</v>
      </c>
      <c r="H197" s="203">
        <v>0</v>
      </c>
      <c r="I197" s="204">
        <v>254498.08187472529</v>
      </c>
      <c r="J197" s="204">
        <v>823144.03363714449</v>
      </c>
      <c r="K197" s="204">
        <v>0</v>
      </c>
      <c r="L197" s="205">
        <v>4262596.88448813</v>
      </c>
      <c r="M197" s="202">
        <f t="shared" si="528"/>
        <v>5340239</v>
      </c>
      <c r="N197" s="203">
        <v>0</v>
      </c>
      <c r="O197" s="204">
        <v>89334</v>
      </c>
      <c r="P197" s="204">
        <v>0</v>
      </c>
      <c r="Q197" s="204">
        <v>37945</v>
      </c>
      <c r="R197" s="205">
        <v>3202981</v>
      </c>
      <c r="S197" s="209">
        <f t="shared" si="496"/>
        <v>3330260</v>
      </c>
      <c r="T197" s="198">
        <f t="shared" si="529"/>
        <v>0</v>
      </c>
      <c r="U197" s="13">
        <f t="shared" si="530"/>
        <v>1615518.0818747254</v>
      </c>
      <c r="V197" s="13">
        <f t="shared" si="531"/>
        <v>5079153.0336371446</v>
      </c>
      <c r="W197" s="13">
        <f t="shared" si="532"/>
        <v>37945</v>
      </c>
      <c r="X197" s="13">
        <f t="shared" si="533"/>
        <v>11517427.88448813</v>
      </c>
      <c r="Y197" s="208">
        <f t="shared" si="534"/>
        <v>18250044</v>
      </c>
    </row>
    <row r="198" spans="1:25" s="2" customFormat="1" ht="12.75" x14ac:dyDescent="0.2">
      <c r="A198" s="196" t="s">
        <v>258</v>
      </c>
      <c r="B198" s="214">
        <v>0</v>
      </c>
      <c r="C198" s="204">
        <v>1262503</v>
      </c>
      <c r="D198" s="204">
        <v>4285878</v>
      </c>
      <c r="E198" s="204">
        <v>0</v>
      </c>
      <c r="F198" s="205">
        <v>4061853</v>
      </c>
      <c r="G198" s="202">
        <f t="shared" si="518"/>
        <v>9610234</v>
      </c>
      <c r="H198" s="203">
        <v>0</v>
      </c>
      <c r="I198" s="204">
        <v>243643.7460927527</v>
      </c>
      <c r="J198" s="204">
        <v>809720.6518692614</v>
      </c>
      <c r="K198" s="204">
        <v>0</v>
      </c>
      <c r="L198" s="205">
        <v>4267032.6020379858</v>
      </c>
      <c r="M198" s="202">
        <f t="shared" si="528"/>
        <v>5320397</v>
      </c>
      <c r="N198" s="203">
        <v>0</v>
      </c>
      <c r="O198" s="204">
        <v>86244</v>
      </c>
      <c r="P198" s="204">
        <v>0</v>
      </c>
      <c r="Q198" s="204">
        <v>36837</v>
      </c>
      <c r="R198" s="205">
        <v>3212598</v>
      </c>
      <c r="S198" s="209">
        <f t="shared" si="496"/>
        <v>3335679</v>
      </c>
      <c r="T198" s="198">
        <f t="shared" ref="T198" si="535">SUM(B198,H198,N198)</f>
        <v>0</v>
      </c>
      <c r="U198" s="13">
        <f t="shared" ref="U198" si="536">SUM(C198,I198,O198)</f>
        <v>1592390.7460927528</v>
      </c>
      <c r="V198" s="13">
        <f t="shared" ref="V198" si="537">SUM(D198,J198,P198)</f>
        <v>5095598.6518692616</v>
      </c>
      <c r="W198" s="13">
        <f t="shared" ref="W198" si="538">SUM(E198,K198,Q198)</f>
        <v>36837</v>
      </c>
      <c r="X198" s="13">
        <f t="shared" ref="X198" si="539">SUM(F198,L198,R198)</f>
        <v>11541483.602037985</v>
      </c>
      <c r="Y198" s="208">
        <f t="shared" ref="Y198" si="540">+G198+M198+S198</f>
        <v>18266310</v>
      </c>
    </row>
    <row r="199" spans="1:25" s="2" customFormat="1" ht="12.75" x14ac:dyDescent="0.2">
      <c r="A199" s="196" t="s">
        <v>259</v>
      </c>
      <c r="B199" s="214">
        <v>0</v>
      </c>
      <c r="C199" s="204">
        <v>1258814</v>
      </c>
      <c r="D199" s="204">
        <v>4295675</v>
      </c>
      <c r="E199" s="204">
        <v>0</v>
      </c>
      <c r="F199" s="205">
        <v>4072007</v>
      </c>
      <c r="G199" s="202">
        <f t="shared" si="518"/>
        <v>9626496</v>
      </c>
      <c r="H199" s="203">
        <v>0</v>
      </c>
      <c r="I199" s="204">
        <v>181123.47686849211</v>
      </c>
      <c r="J199" s="204">
        <v>765885.45460503758</v>
      </c>
      <c r="K199" s="204">
        <v>0</v>
      </c>
      <c r="L199" s="205">
        <v>4263322.0685264701</v>
      </c>
      <c r="M199" s="202">
        <f t="shared" si="528"/>
        <v>5210331</v>
      </c>
      <c r="N199" s="203">
        <v>0</v>
      </c>
      <c r="O199" s="204">
        <v>82172</v>
      </c>
      <c r="P199" s="204">
        <v>0</v>
      </c>
      <c r="Q199" s="204">
        <v>36242</v>
      </c>
      <c r="R199" s="205">
        <v>3225821</v>
      </c>
      <c r="S199" s="209">
        <f t="shared" ref="S199:S200" si="541">SUM(N199:R199)</f>
        <v>3344235</v>
      </c>
      <c r="T199" s="198">
        <f t="shared" ref="T199" si="542">SUM(B199,H199,N199)</f>
        <v>0</v>
      </c>
      <c r="U199" s="13">
        <f t="shared" ref="U199" si="543">SUM(C199,I199,O199)</f>
        <v>1522109.4768684921</v>
      </c>
      <c r="V199" s="13">
        <f t="shared" ref="V199" si="544">SUM(D199,J199,P199)</f>
        <v>5061560.4546050373</v>
      </c>
      <c r="W199" s="13">
        <f t="shared" ref="W199" si="545">SUM(E199,K199,Q199)</f>
        <v>36242</v>
      </c>
      <c r="X199" s="13">
        <f t="shared" ref="X199" si="546">SUM(F199,L199,R199)</f>
        <v>11561150.068526469</v>
      </c>
      <c r="Y199" s="208">
        <f t="shared" ref="Y199" si="547">+G199+M199+S199</f>
        <v>18181062</v>
      </c>
    </row>
    <row r="200" spans="1:25" s="2" customFormat="1" ht="12.75" x14ac:dyDescent="0.2">
      <c r="A200" s="196" t="s">
        <v>260</v>
      </c>
      <c r="B200" s="214">
        <v>0</v>
      </c>
      <c r="C200" s="204">
        <v>1258642</v>
      </c>
      <c r="D200" s="204">
        <v>4313750</v>
      </c>
      <c r="E200" s="204">
        <v>0</v>
      </c>
      <c r="F200" s="205">
        <v>4082010</v>
      </c>
      <c r="G200" s="202">
        <f>SUM(B200:F200)</f>
        <v>9654402</v>
      </c>
      <c r="H200" s="203">
        <v>0</v>
      </c>
      <c r="I200" s="204">
        <v>184539.40973443788</v>
      </c>
      <c r="J200" s="204">
        <v>749659.25847317674</v>
      </c>
      <c r="K200" s="204">
        <v>0</v>
      </c>
      <c r="L200" s="205">
        <v>4293976.3317923853</v>
      </c>
      <c r="M200" s="202">
        <f t="shared" si="528"/>
        <v>5228175</v>
      </c>
      <c r="N200" s="203">
        <v>0</v>
      </c>
      <c r="O200" s="204">
        <v>82133</v>
      </c>
      <c r="P200" s="204">
        <v>0</v>
      </c>
      <c r="Q200" s="204">
        <v>36049</v>
      </c>
      <c r="R200" s="205">
        <v>3238187</v>
      </c>
      <c r="S200" s="209">
        <f t="shared" si="541"/>
        <v>3356369</v>
      </c>
      <c r="T200" s="198">
        <f t="shared" ref="T200" si="548">SUM(B200,H200,N200)</f>
        <v>0</v>
      </c>
      <c r="U200" s="13">
        <f t="shared" ref="U200" si="549">SUM(C200,I200,O200)</f>
        <v>1525314.4097344379</v>
      </c>
      <c r="V200" s="13">
        <f t="shared" ref="V200" si="550">SUM(D200,J200,P200)</f>
        <v>5063409.2584731765</v>
      </c>
      <c r="W200" s="13">
        <f t="shared" ref="W200" si="551">SUM(E200,K200,Q200)</f>
        <v>36049</v>
      </c>
      <c r="X200" s="13">
        <f t="shared" ref="X200" si="552">SUM(F200,L200,R200)</f>
        <v>11614173.331792384</v>
      </c>
      <c r="Y200" s="208">
        <f t="shared" ref="Y200" si="553">+G200+M200+S200</f>
        <v>18238946</v>
      </c>
    </row>
    <row r="201" spans="1:25" s="2" customFormat="1" ht="12.75" x14ac:dyDescent="0.2">
      <c r="A201" s="196" t="s">
        <v>261</v>
      </c>
      <c r="B201" s="214">
        <v>0</v>
      </c>
      <c r="C201" s="204">
        <v>1255444</v>
      </c>
      <c r="D201" s="204">
        <v>4325023</v>
      </c>
      <c r="E201" s="204">
        <v>0</v>
      </c>
      <c r="F201" s="205">
        <v>4108935</v>
      </c>
      <c r="G201" s="202">
        <f>SUM(B201:F201)</f>
        <v>9689402</v>
      </c>
      <c r="H201" s="203">
        <v>0</v>
      </c>
      <c r="I201" s="204">
        <v>179268.17489016874</v>
      </c>
      <c r="J201" s="204">
        <v>748526.48882831528</v>
      </c>
      <c r="K201" s="204">
        <v>0</v>
      </c>
      <c r="L201" s="205">
        <v>4324485.3362815157</v>
      </c>
      <c r="M201" s="202">
        <f t="shared" si="528"/>
        <v>5252280</v>
      </c>
      <c r="N201" s="203">
        <v>0</v>
      </c>
      <c r="O201" s="204">
        <v>19955</v>
      </c>
      <c r="P201" s="204">
        <v>0</v>
      </c>
      <c r="Q201" s="204">
        <v>35919</v>
      </c>
      <c r="R201" s="205">
        <v>3238752</v>
      </c>
      <c r="S201" s="209">
        <f t="shared" ref="S201" si="554">SUM(N201:R201)</f>
        <v>3294626</v>
      </c>
      <c r="T201" s="198">
        <f t="shared" ref="T201:T208" si="555">SUM(B201,H201,N201)</f>
        <v>0</v>
      </c>
      <c r="U201" s="13">
        <f t="shared" ref="U201:U206" si="556">SUM(C201,I201,O201)</f>
        <v>1454667.1748901687</v>
      </c>
      <c r="V201" s="13">
        <f t="shared" ref="V201:V206" si="557">SUM(D201,J201,P201)</f>
        <v>5073549.4888283154</v>
      </c>
      <c r="W201" s="13">
        <f t="shared" ref="W201:W206" si="558">SUM(E201,K201,Q201)</f>
        <v>35919</v>
      </c>
      <c r="X201" s="13">
        <f t="shared" ref="X201:X206" si="559">SUM(F201,L201,R201)</f>
        <v>11672172.336281516</v>
      </c>
      <c r="Y201" s="208">
        <f t="shared" ref="Y201:Y206" si="560">+G201+M201+S201</f>
        <v>18236308</v>
      </c>
    </row>
    <row r="202" spans="1:25" s="2" customFormat="1" ht="12.75" x14ac:dyDescent="0.2">
      <c r="A202" s="196" t="s">
        <v>262</v>
      </c>
      <c r="B202" s="214">
        <v>0</v>
      </c>
      <c r="C202" s="204">
        <v>1249890</v>
      </c>
      <c r="D202" s="204">
        <v>4365016</v>
      </c>
      <c r="E202" s="204">
        <v>0</v>
      </c>
      <c r="F202" s="205">
        <v>4165091</v>
      </c>
      <c r="G202" s="202">
        <f t="shared" si="518"/>
        <v>9779997</v>
      </c>
      <c r="H202" s="203">
        <v>0</v>
      </c>
      <c r="I202" s="204">
        <v>161769.51097676862</v>
      </c>
      <c r="J202" s="204">
        <v>747221.08231516951</v>
      </c>
      <c r="K202" s="204">
        <v>0</v>
      </c>
      <c r="L202" s="205">
        <v>4361890.4067080617</v>
      </c>
      <c r="M202" s="202">
        <f t="shared" si="528"/>
        <v>5270881</v>
      </c>
      <c r="N202" s="203">
        <v>0</v>
      </c>
      <c r="O202" s="204">
        <v>11496</v>
      </c>
      <c r="P202" s="204">
        <v>0</v>
      </c>
      <c r="Q202" s="204">
        <v>35840</v>
      </c>
      <c r="R202" s="205">
        <v>3253042</v>
      </c>
      <c r="S202" s="209">
        <f t="shared" ref="S202:S209" si="561">SUM(N202:R202)</f>
        <v>3300378</v>
      </c>
      <c r="T202" s="198">
        <f t="shared" si="555"/>
        <v>0</v>
      </c>
      <c r="U202" s="13">
        <f t="shared" si="556"/>
        <v>1423155.5109767686</v>
      </c>
      <c r="V202" s="13">
        <f t="shared" si="557"/>
        <v>5112237.0823151693</v>
      </c>
      <c r="W202" s="13">
        <f t="shared" si="558"/>
        <v>35840</v>
      </c>
      <c r="X202" s="13">
        <f t="shared" si="559"/>
        <v>11780023.406708062</v>
      </c>
      <c r="Y202" s="208">
        <f t="shared" si="560"/>
        <v>18351256</v>
      </c>
    </row>
    <row r="203" spans="1:25" s="2" customFormat="1" ht="12.75" x14ac:dyDescent="0.2">
      <c r="A203" s="196" t="s">
        <v>263</v>
      </c>
      <c r="B203" s="214">
        <v>0</v>
      </c>
      <c r="C203" s="204">
        <v>1257691</v>
      </c>
      <c r="D203" s="204">
        <v>4334484</v>
      </c>
      <c r="E203" s="204">
        <v>0</v>
      </c>
      <c r="F203" s="205">
        <v>4230223</v>
      </c>
      <c r="G203" s="202">
        <f t="shared" si="518"/>
        <v>9822398</v>
      </c>
      <c r="H203" s="203">
        <v>0</v>
      </c>
      <c r="I203" s="204">
        <v>148057.63929596936</v>
      </c>
      <c r="J203" s="204">
        <v>744627.37731511495</v>
      </c>
      <c r="K203" s="204">
        <v>0</v>
      </c>
      <c r="L203" s="205">
        <v>4354358.9833889166</v>
      </c>
      <c r="M203" s="202">
        <f t="shared" si="528"/>
        <v>5247044.0000000009</v>
      </c>
      <c r="N203" s="203">
        <v>0</v>
      </c>
      <c r="O203" s="204">
        <v>11377</v>
      </c>
      <c r="P203" s="204">
        <v>0</v>
      </c>
      <c r="Q203" s="204">
        <v>35789</v>
      </c>
      <c r="R203" s="205">
        <v>3281958</v>
      </c>
      <c r="S203" s="209">
        <f t="shared" si="561"/>
        <v>3329124</v>
      </c>
      <c r="T203" s="198">
        <f t="shared" si="555"/>
        <v>0</v>
      </c>
      <c r="U203" s="13">
        <f t="shared" si="556"/>
        <v>1417125.6392959694</v>
      </c>
      <c r="V203" s="13">
        <f t="shared" si="557"/>
        <v>5079111.3773151152</v>
      </c>
      <c r="W203" s="13">
        <f t="shared" si="558"/>
        <v>35789</v>
      </c>
      <c r="X203" s="13">
        <f t="shared" si="559"/>
        <v>11866539.983388916</v>
      </c>
      <c r="Y203" s="208">
        <f t="shared" si="560"/>
        <v>18398566</v>
      </c>
    </row>
    <row r="204" spans="1:25" s="2" customFormat="1" ht="12.75" x14ac:dyDescent="0.2">
      <c r="A204" s="196" t="s">
        <v>271</v>
      </c>
      <c r="B204" s="214">
        <v>0</v>
      </c>
      <c r="C204" s="204">
        <v>1255492</v>
      </c>
      <c r="D204" s="204">
        <v>4336883</v>
      </c>
      <c r="E204" s="204">
        <v>0</v>
      </c>
      <c r="F204" s="205">
        <v>4269210</v>
      </c>
      <c r="G204" s="202">
        <f t="shared" si="518"/>
        <v>9861585</v>
      </c>
      <c r="H204" s="203">
        <v>0</v>
      </c>
      <c r="I204" s="204">
        <v>143843.3474002117</v>
      </c>
      <c r="J204" s="204">
        <v>740162.85248466767</v>
      </c>
      <c r="K204" s="204">
        <v>0</v>
      </c>
      <c r="L204" s="205">
        <v>4369313.8001151206</v>
      </c>
      <c r="M204" s="202">
        <f t="shared" si="528"/>
        <v>5253320</v>
      </c>
      <c r="N204" s="203">
        <v>0</v>
      </c>
      <c r="O204" s="204">
        <v>11298</v>
      </c>
      <c r="P204" s="204">
        <v>0</v>
      </c>
      <c r="Q204" s="204">
        <v>35706</v>
      </c>
      <c r="R204" s="205">
        <v>3263422</v>
      </c>
      <c r="S204" s="209">
        <f t="shared" si="561"/>
        <v>3310426</v>
      </c>
      <c r="T204" s="198">
        <f t="shared" si="555"/>
        <v>0</v>
      </c>
      <c r="U204" s="13">
        <f t="shared" si="556"/>
        <v>1410633.3474002117</v>
      </c>
      <c r="V204" s="13">
        <f t="shared" si="557"/>
        <v>5077045.8524846677</v>
      </c>
      <c r="W204" s="13">
        <f t="shared" si="558"/>
        <v>35706</v>
      </c>
      <c r="X204" s="13">
        <f t="shared" si="559"/>
        <v>11901945.80011512</v>
      </c>
      <c r="Y204" s="208">
        <f t="shared" si="560"/>
        <v>18425331</v>
      </c>
    </row>
    <row r="205" spans="1:25" s="2" customFormat="1" ht="12.75" x14ac:dyDescent="0.2">
      <c r="A205" s="196" t="s">
        <v>264</v>
      </c>
      <c r="B205" s="214">
        <v>0</v>
      </c>
      <c r="C205" s="204">
        <v>1265975</v>
      </c>
      <c r="D205" s="204">
        <v>4341702</v>
      </c>
      <c r="E205" s="204">
        <v>0</v>
      </c>
      <c r="F205" s="205">
        <v>4299255</v>
      </c>
      <c r="G205" s="202">
        <f t="shared" si="518"/>
        <v>9906932</v>
      </c>
      <c r="H205" s="203">
        <v>0</v>
      </c>
      <c r="I205" s="204">
        <v>140216.33228025289</v>
      </c>
      <c r="J205" s="204">
        <v>736708.6789655051</v>
      </c>
      <c r="K205" s="204">
        <v>0</v>
      </c>
      <c r="L205" s="205">
        <v>4366148.9887542417</v>
      </c>
      <c r="M205" s="202">
        <f t="shared" si="528"/>
        <v>5243074</v>
      </c>
      <c r="N205" s="203">
        <v>0</v>
      </c>
      <c r="O205" s="204">
        <v>11054</v>
      </c>
      <c r="P205" s="204">
        <v>0</v>
      </c>
      <c r="Q205" s="204">
        <v>35621</v>
      </c>
      <c r="R205" s="205">
        <v>3260095</v>
      </c>
      <c r="S205" s="209">
        <f t="shared" si="561"/>
        <v>3306770</v>
      </c>
      <c r="T205" s="198">
        <f t="shared" si="555"/>
        <v>0</v>
      </c>
      <c r="U205" s="13">
        <f t="shared" si="556"/>
        <v>1417245.3322802528</v>
      </c>
      <c r="V205" s="13">
        <f t="shared" si="557"/>
        <v>5078410.6789655052</v>
      </c>
      <c r="W205" s="13">
        <f t="shared" si="558"/>
        <v>35621</v>
      </c>
      <c r="X205" s="13">
        <f t="shared" si="559"/>
        <v>11925498.988754243</v>
      </c>
      <c r="Y205" s="208">
        <f t="shared" si="560"/>
        <v>18456776</v>
      </c>
    </row>
    <row r="206" spans="1:25" s="2" customFormat="1" ht="12.75" x14ac:dyDescent="0.2">
      <c r="A206" s="196" t="s">
        <v>265</v>
      </c>
      <c r="B206" s="214">
        <v>0</v>
      </c>
      <c r="C206" s="204">
        <v>1253780</v>
      </c>
      <c r="D206" s="204">
        <v>4362577</v>
      </c>
      <c r="E206" s="204">
        <v>0</v>
      </c>
      <c r="F206" s="205">
        <v>4304187</v>
      </c>
      <c r="G206" s="202">
        <f t="shared" si="518"/>
        <v>9920544</v>
      </c>
      <c r="H206" s="203">
        <v>0</v>
      </c>
      <c r="I206" s="204">
        <v>139093.68894883106</v>
      </c>
      <c r="J206" s="204">
        <v>714778.22788490541</v>
      </c>
      <c r="K206" s="204">
        <v>0</v>
      </c>
      <c r="L206" s="205">
        <v>4364100.0831662631</v>
      </c>
      <c r="M206" s="202">
        <f t="shared" si="528"/>
        <v>5217972</v>
      </c>
      <c r="N206" s="203">
        <v>0</v>
      </c>
      <c r="O206" s="204">
        <v>11049</v>
      </c>
      <c r="P206" s="204">
        <v>0</v>
      </c>
      <c r="Q206" s="204">
        <v>35545</v>
      </c>
      <c r="R206" s="205">
        <v>3254298</v>
      </c>
      <c r="S206" s="209">
        <f t="shared" si="561"/>
        <v>3300892</v>
      </c>
      <c r="T206" s="198">
        <f t="shared" si="555"/>
        <v>0</v>
      </c>
      <c r="U206" s="13">
        <f t="shared" si="556"/>
        <v>1403922.6889488311</v>
      </c>
      <c r="V206" s="13">
        <f t="shared" si="557"/>
        <v>5077355.2278849054</v>
      </c>
      <c r="W206" s="13">
        <f t="shared" si="558"/>
        <v>35545</v>
      </c>
      <c r="X206" s="13">
        <f t="shared" si="559"/>
        <v>11922585.083166264</v>
      </c>
      <c r="Y206" s="208">
        <f t="shared" si="560"/>
        <v>18439408</v>
      </c>
    </row>
    <row r="207" spans="1:25" s="2" customFormat="1" ht="12.75" x14ac:dyDescent="0.2">
      <c r="A207" s="196" t="s">
        <v>266</v>
      </c>
      <c r="B207" s="214">
        <v>0</v>
      </c>
      <c r="C207" s="205">
        <v>1253394</v>
      </c>
      <c r="D207" s="205">
        <v>4387488</v>
      </c>
      <c r="E207" s="205">
        <v>0</v>
      </c>
      <c r="F207" s="205">
        <v>4307735</v>
      </c>
      <c r="G207" s="202">
        <f t="shared" si="518"/>
        <v>9948617</v>
      </c>
      <c r="H207" s="206">
        <v>0</v>
      </c>
      <c r="I207" s="205">
        <v>168549</v>
      </c>
      <c r="J207" s="205">
        <v>724287</v>
      </c>
      <c r="K207" s="205">
        <v>0</v>
      </c>
      <c r="L207" s="205">
        <v>4381334.5673756814</v>
      </c>
      <c r="M207" s="202">
        <f t="shared" si="528"/>
        <v>5274170.5673756814</v>
      </c>
      <c r="N207" s="206">
        <v>0</v>
      </c>
      <c r="O207" s="205">
        <v>11069</v>
      </c>
      <c r="P207" s="205">
        <v>0</v>
      </c>
      <c r="Q207" s="205">
        <v>35505</v>
      </c>
      <c r="R207" s="205">
        <v>3245697</v>
      </c>
      <c r="S207" s="209">
        <f t="shared" si="561"/>
        <v>3292271</v>
      </c>
      <c r="T207" s="198">
        <f t="shared" si="555"/>
        <v>0</v>
      </c>
      <c r="U207" s="13">
        <f t="shared" ref="U207:U209" si="562">SUM(C207,I207,O207)</f>
        <v>1433012</v>
      </c>
      <c r="V207" s="13">
        <f t="shared" ref="V207:V209" si="563">SUM(D207,J207,P207)</f>
        <v>5111775</v>
      </c>
      <c r="W207" s="13">
        <f t="shared" ref="W207:W209" si="564">SUM(E207,K207,Q207)</f>
        <v>35505</v>
      </c>
      <c r="X207" s="13">
        <f t="shared" ref="X207:X209" si="565">SUM(F207,L207,R207)</f>
        <v>11934766.567375682</v>
      </c>
      <c r="Y207" s="208">
        <f t="shared" ref="Y207:Y209" si="566">+G207+M207+S207</f>
        <v>18515058.567375682</v>
      </c>
    </row>
    <row r="208" spans="1:25" s="2" customFormat="1" ht="12.75" x14ac:dyDescent="0.2">
      <c r="A208" s="10" t="s">
        <v>267</v>
      </c>
      <c r="B208" s="203">
        <v>0</v>
      </c>
      <c r="C208" s="205">
        <v>1229303</v>
      </c>
      <c r="D208" s="205">
        <v>4420362</v>
      </c>
      <c r="E208" s="205">
        <v>0</v>
      </c>
      <c r="F208" s="205">
        <v>4323363</v>
      </c>
      <c r="G208" s="215">
        <f t="shared" si="518"/>
        <v>9973028</v>
      </c>
      <c r="H208" s="203">
        <v>0</v>
      </c>
      <c r="I208" s="205">
        <v>168395.22555959018</v>
      </c>
      <c r="J208" s="205">
        <v>717008.24266346695</v>
      </c>
      <c r="K208" s="205">
        <v>0</v>
      </c>
      <c r="L208" s="205">
        <v>4412713.5317769432</v>
      </c>
      <c r="M208" s="215">
        <f t="shared" si="528"/>
        <v>5298117</v>
      </c>
      <c r="N208" s="203">
        <v>0</v>
      </c>
      <c r="O208" s="205">
        <v>10985</v>
      </c>
      <c r="P208" s="205">
        <v>0</v>
      </c>
      <c r="Q208" s="205">
        <v>35459</v>
      </c>
      <c r="R208" s="205">
        <v>3243428</v>
      </c>
      <c r="S208" s="215">
        <f t="shared" si="561"/>
        <v>3289872</v>
      </c>
      <c r="T208" s="216">
        <f t="shared" si="555"/>
        <v>0</v>
      </c>
      <c r="U208" s="217">
        <f t="shared" si="562"/>
        <v>1408683.2255595902</v>
      </c>
      <c r="V208" s="217">
        <f t="shared" si="563"/>
        <v>5137370.2426634673</v>
      </c>
      <c r="W208" s="217">
        <f t="shared" si="564"/>
        <v>35459</v>
      </c>
      <c r="X208" s="217">
        <f t="shared" si="565"/>
        <v>11979504.531776942</v>
      </c>
      <c r="Y208" s="218">
        <f t="shared" si="566"/>
        <v>18561017</v>
      </c>
    </row>
    <row r="209" spans="1:25" s="2" customFormat="1" ht="12.75" x14ac:dyDescent="0.2">
      <c r="A209" s="10" t="s">
        <v>270</v>
      </c>
      <c r="B209" s="203">
        <v>0</v>
      </c>
      <c r="C209" s="205">
        <v>1231077</v>
      </c>
      <c r="D209" s="205">
        <v>4415879</v>
      </c>
      <c r="E209" s="205">
        <v>0</v>
      </c>
      <c r="F209" s="205">
        <v>4343433</v>
      </c>
      <c r="G209" s="215">
        <f t="shared" si="518"/>
        <v>9990389</v>
      </c>
      <c r="H209" s="203">
        <v>0</v>
      </c>
      <c r="I209" s="205">
        <v>164777.6300181961</v>
      </c>
      <c r="J209" s="205">
        <v>704854.95593142766</v>
      </c>
      <c r="K209" s="205">
        <v>0</v>
      </c>
      <c r="L209" s="205">
        <v>4470975.414050377</v>
      </c>
      <c r="M209" s="215">
        <f t="shared" si="528"/>
        <v>5340608.0000000009</v>
      </c>
      <c r="N209" s="203">
        <v>0</v>
      </c>
      <c r="O209" s="205">
        <v>10995</v>
      </c>
      <c r="P209" s="205">
        <v>0</v>
      </c>
      <c r="Q209" s="205">
        <v>35438</v>
      </c>
      <c r="R209" s="205">
        <v>3257519</v>
      </c>
      <c r="S209" s="215">
        <f t="shared" si="561"/>
        <v>3303952</v>
      </c>
      <c r="T209" s="216">
        <v>0</v>
      </c>
      <c r="U209" s="217">
        <f t="shared" si="562"/>
        <v>1406849.6300181961</v>
      </c>
      <c r="V209" s="217">
        <f t="shared" si="563"/>
        <v>5120733.9559314279</v>
      </c>
      <c r="W209" s="217">
        <f t="shared" si="564"/>
        <v>35438</v>
      </c>
      <c r="X209" s="217">
        <f t="shared" si="565"/>
        <v>12071927.414050378</v>
      </c>
      <c r="Y209" s="218">
        <f t="shared" si="566"/>
        <v>18634949</v>
      </c>
    </row>
    <row r="210" spans="1:25" s="2" customFormat="1" ht="17.25" customHeight="1" x14ac:dyDescent="0.2">
      <c r="A210" s="200" t="s">
        <v>100</v>
      </c>
      <c r="B210" s="239" t="s">
        <v>195</v>
      </c>
      <c r="C210" s="240"/>
      <c r="D210" s="240"/>
      <c r="E210" s="240"/>
      <c r="F210" s="240"/>
      <c r="G210" s="240"/>
      <c r="H210" s="240"/>
      <c r="I210" s="240"/>
      <c r="J210" s="240"/>
      <c r="K210" s="240"/>
      <c r="L210" s="240"/>
      <c r="M210" s="240"/>
      <c r="N210" s="240"/>
      <c r="O210" s="240"/>
      <c r="P210" s="240"/>
      <c r="Q210" s="240"/>
      <c r="R210" s="240"/>
      <c r="S210" s="240"/>
      <c r="T210" s="240"/>
      <c r="U210" s="240"/>
      <c r="V210" s="240"/>
      <c r="W210" s="240"/>
      <c r="X210" s="240"/>
      <c r="Y210" s="241"/>
    </row>
    <row r="211" spans="1:25" s="2" customFormat="1" ht="17.25" customHeight="1" x14ac:dyDescent="0.2">
      <c r="A211" s="191" t="s">
        <v>120</v>
      </c>
      <c r="B211" s="243" t="s">
        <v>117</v>
      </c>
      <c r="C211" s="243"/>
      <c r="D211" s="243"/>
      <c r="E211" s="243"/>
      <c r="F211" s="243"/>
      <c r="G211" s="243"/>
      <c r="H211" s="243"/>
      <c r="I211" s="243"/>
      <c r="J211" s="243"/>
      <c r="K211" s="243"/>
      <c r="L211" s="243"/>
      <c r="M211" s="243"/>
      <c r="N211" s="243"/>
      <c r="O211" s="243"/>
      <c r="P211" s="243"/>
      <c r="Q211" s="243"/>
      <c r="R211" s="243"/>
      <c r="S211" s="243"/>
      <c r="T211" s="243"/>
      <c r="U211" s="243"/>
      <c r="V211" s="243"/>
      <c r="W211" s="243"/>
      <c r="X211" s="243"/>
      <c r="Y211" s="244"/>
    </row>
    <row r="212" spans="1:25" s="2" customFormat="1" ht="12.75" x14ac:dyDescent="0.2">
      <c r="A212" s="191" t="s">
        <v>131</v>
      </c>
      <c r="B212" s="225" t="s">
        <v>121</v>
      </c>
      <c r="C212" s="225"/>
      <c r="D212" s="225"/>
      <c r="E212" s="225"/>
      <c r="F212" s="225"/>
      <c r="G212" s="225"/>
      <c r="H212" s="225"/>
      <c r="I212" s="225"/>
      <c r="J212" s="225"/>
      <c r="K212" s="225"/>
      <c r="L212" s="225"/>
      <c r="M212" s="225"/>
      <c r="N212" s="225"/>
      <c r="O212" s="225"/>
      <c r="P212" s="225"/>
      <c r="Q212" s="225"/>
      <c r="R212" s="225"/>
      <c r="S212" s="225"/>
      <c r="T212" s="225"/>
      <c r="U212" s="225"/>
      <c r="V212" s="225"/>
      <c r="W212" s="225"/>
      <c r="X212" s="225"/>
      <c r="Y212" s="238"/>
    </row>
    <row r="213" spans="1:25" s="2" customFormat="1" ht="15.75" customHeight="1" x14ac:dyDescent="0.2">
      <c r="A213" s="191" t="s">
        <v>137</v>
      </c>
      <c r="B213" s="225" t="s">
        <v>132</v>
      </c>
      <c r="C213" s="225"/>
      <c r="D213" s="225"/>
      <c r="E213" s="225"/>
      <c r="F213" s="225"/>
      <c r="G213" s="225"/>
      <c r="H213" s="225"/>
      <c r="I213" s="225"/>
      <c r="J213" s="225"/>
      <c r="K213" s="225"/>
      <c r="L213" s="225"/>
      <c r="M213" s="225"/>
      <c r="N213" s="225"/>
      <c r="O213" s="225"/>
      <c r="P213" s="225"/>
      <c r="Q213" s="225"/>
      <c r="R213" s="225"/>
      <c r="S213" s="225"/>
      <c r="T213" s="225"/>
      <c r="U213" s="225"/>
      <c r="V213" s="225"/>
      <c r="W213" s="225"/>
      <c r="X213" s="225"/>
      <c r="Y213" s="238"/>
    </row>
    <row r="214" spans="1:25" s="2" customFormat="1" ht="15.75" customHeight="1" x14ac:dyDescent="0.2">
      <c r="A214" s="192" t="s">
        <v>144</v>
      </c>
      <c r="B214" s="225" t="s">
        <v>139</v>
      </c>
      <c r="C214" s="225"/>
      <c r="D214" s="225"/>
      <c r="E214" s="225"/>
      <c r="F214" s="225"/>
      <c r="G214" s="225"/>
      <c r="H214" s="225"/>
      <c r="I214" s="225"/>
      <c r="J214" s="225"/>
      <c r="K214" s="225"/>
      <c r="L214" s="225"/>
      <c r="M214" s="225"/>
      <c r="N214" s="225"/>
      <c r="O214" s="225"/>
      <c r="P214" s="225"/>
      <c r="Q214" s="225"/>
      <c r="R214" s="225"/>
      <c r="S214" s="225"/>
      <c r="T214" s="225"/>
      <c r="U214" s="225"/>
      <c r="V214" s="225"/>
      <c r="W214" s="225"/>
      <c r="X214" s="225"/>
      <c r="Y214" s="238"/>
    </row>
    <row r="215" spans="1:25" s="2" customFormat="1" ht="15.75" customHeight="1" x14ac:dyDescent="0.2">
      <c r="A215" s="192" t="s">
        <v>147</v>
      </c>
      <c r="B215" s="230" t="s">
        <v>145</v>
      </c>
      <c r="C215" s="231"/>
      <c r="D215" s="231"/>
      <c r="E215" s="231"/>
      <c r="F215" s="231"/>
      <c r="G215" s="231"/>
      <c r="H215" s="231"/>
      <c r="I215" s="231"/>
      <c r="J215" s="231"/>
      <c r="K215" s="231"/>
      <c r="L215" s="231"/>
      <c r="M215" s="231"/>
      <c r="N215" s="231"/>
      <c r="O215" s="231"/>
      <c r="P215" s="231"/>
      <c r="Q215" s="231"/>
      <c r="R215" s="231"/>
      <c r="S215" s="231"/>
      <c r="T215" s="231"/>
      <c r="U215" s="231"/>
      <c r="V215" s="231"/>
      <c r="W215" s="231"/>
      <c r="X215" s="231"/>
      <c r="Y215" s="232"/>
    </row>
    <row r="216" spans="1:25" s="2" customFormat="1" ht="15.75" customHeight="1" x14ac:dyDescent="0.2">
      <c r="A216" s="192" t="s">
        <v>152</v>
      </c>
      <c r="B216" s="230" t="s">
        <v>148</v>
      </c>
      <c r="C216" s="231"/>
      <c r="D216" s="231"/>
      <c r="E216" s="231"/>
      <c r="F216" s="231"/>
      <c r="G216" s="231"/>
      <c r="H216" s="231"/>
      <c r="I216" s="231"/>
      <c r="J216" s="231"/>
      <c r="K216" s="231"/>
      <c r="L216" s="231"/>
      <c r="M216" s="231"/>
      <c r="N216" s="231"/>
      <c r="O216" s="231"/>
      <c r="P216" s="231"/>
      <c r="Q216" s="231"/>
      <c r="R216" s="231"/>
      <c r="S216" s="231"/>
      <c r="T216" s="231"/>
      <c r="U216" s="231"/>
      <c r="V216" s="231"/>
      <c r="W216" s="231"/>
      <c r="X216" s="231"/>
      <c r="Y216" s="232"/>
    </row>
    <row r="217" spans="1:25" s="2" customFormat="1" ht="15.75" customHeight="1" x14ac:dyDescent="0.2">
      <c r="A217" s="192" t="s">
        <v>156</v>
      </c>
      <c r="B217" s="230" t="s">
        <v>158</v>
      </c>
      <c r="C217" s="231"/>
      <c r="D217" s="231"/>
      <c r="E217" s="231"/>
      <c r="F217" s="231"/>
      <c r="G217" s="231"/>
      <c r="H217" s="231"/>
      <c r="I217" s="231"/>
      <c r="J217" s="231"/>
      <c r="K217" s="231"/>
      <c r="L217" s="231"/>
      <c r="M217" s="231"/>
      <c r="N217" s="231"/>
      <c r="O217" s="231"/>
      <c r="P217" s="231"/>
      <c r="Q217" s="231"/>
      <c r="R217" s="231"/>
      <c r="S217" s="231"/>
      <c r="T217" s="231"/>
      <c r="U217" s="231"/>
      <c r="V217" s="231"/>
      <c r="W217" s="231"/>
      <c r="X217" s="231"/>
      <c r="Y217" s="232"/>
    </row>
    <row r="218" spans="1:25" s="2" customFormat="1" ht="15.75" customHeight="1" x14ac:dyDescent="0.2">
      <c r="A218" s="192" t="s">
        <v>160</v>
      </c>
      <c r="B218" s="230" t="s">
        <v>155</v>
      </c>
      <c r="C218" s="231"/>
      <c r="D218" s="231"/>
      <c r="E218" s="231"/>
      <c r="F218" s="231"/>
      <c r="G218" s="231"/>
      <c r="H218" s="231"/>
      <c r="I218" s="231"/>
      <c r="J218" s="231"/>
      <c r="K218" s="231"/>
      <c r="L218" s="231"/>
      <c r="M218" s="231"/>
      <c r="N218" s="231"/>
      <c r="O218" s="231"/>
      <c r="P218" s="231"/>
      <c r="Q218" s="231"/>
      <c r="R218" s="231"/>
      <c r="S218" s="231"/>
      <c r="T218" s="231"/>
      <c r="U218" s="231"/>
      <c r="V218" s="231"/>
      <c r="W218" s="231"/>
      <c r="X218" s="231"/>
      <c r="Y218" s="232"/>
    </row>
    <row r="219" spans="1:25" s="2" customFormat="1" ht="15.75" customHeight="1" x14ac:dyDescent="0.2">
      <c r="A219" s="192" t="s">
        <v>166</v>
      </c>
      <c r="B219" s="230" t="s">
        <v>162</v>
      </c>
      <c r="C219" s="231"/>
      <c r="D219" s="231"/>
      <c r="E219" s="231"/>
      <c r="F219" s="231"/>
      <c r="G219" s="231"/>
      <c r="H219" s="231"/>
      <c r="I219" s="231"/>
      <c r="J219" s="231"/>
      <c r="K219" s="231"/>
      <c r="L219" s="231"/>
      <c r="M219" s="231"/>
      <c r="N219" s="231"/>
      <c r="O219" s="231"/>
      <c r="P219" s="231"/>
      <c r="Q219" s="231"/>
      <c r="R219" s="231"/>
      <c r="S219" s="231"/>
      <c r="T219" s="231"/>
      <c r="U219" s="231"/>
      <c r="V219" s="231"/>
      <c r="W219" s="231"/>
      <c r="X219" s="231"/>
      <c r="Y219" s="232"/>
    </row>
    <row r="220" spans="1:25" s="2" customFormat="1" ht="15.75" customHeight="1" x14ac:dyDescent="0.2">
      <c r="A220" s="192" t="s">
        <v>170</v>
      </c>
      <c r="B220" s="230" t="s">
        <v>167</v>
      </c>
      <c r="C220" s="231"/>
      <c r="D220" s="231"/>
      <c r="E220" s="231"/>
      <c r="F220" s="231"/>
      <c r="G220" s="231"/>
      <c r="H220" s="231"/>
      <c r="I220" s="231"/>
      <c r="J220" s="231"/>
      <c r="K220" s="231"/>
      <c r="L220" s="231"/>
      <c r="M220" s="231"/>
      <c r="N220" s="231"/>
      <c r="O220" s="231"/>
      <c r="P220" s="231"/>
      <c r="Q220" s="231"/>
      <c r="R220" s="231"/>
      <c r="S220" s="231"/>
      <c r="T220" s="231"/>
      <c r="U220" s="231"/>
      <c r="V220" s="231"/>
      <c r="W220" s="231"/>
      <c r="X220" s="231"/>
      <c r="Y220" s="232"/>
    </row>
    <row r="221" spans="1:25" s="2" customFormat="1" ht="15.75" customHeight="1" x14ac:dyDescent="0.2">
      <c r="A221" s="192" t="s">
        <v>194</v>
      </c>
      <c r="B221" s="230" t="s">
        <v>171</v>
      </c>
      <c r="C221" s="231"/>
      <c r="D221" s="231"/>
      <c r="E221" s="231"/>
      <c r="F221" s="231"/>
      <c r="G221" s="231"/>
      <c r="H221" s="231"/>
      <c r="I221" s="231"/>
      <c r="J221" s="231"/>
      <c r="K221" s="231"/>
      <c r="L221" s="231"/>
      <c r="M221" s="231"/>
      <c r="N221" s="231"/>
      <c r="O221" s="231"/>
      <c r="P221" s="231"/>
      <c r="Q221" s="231"/>
      <c r="R221" s="231"/>
      <c r="S221" s="231"/>
      <c r="T221" s="231"/>
      <c r="U221" s="231"/>
      <c r="V221" s="231"/>
      <c r="W221" s="231"/>
      <c r="X221" s="231"/>
      <c r="Y221" s="232"/>
    </row>
    <row r="222" spans="1:25" s="2" customFormat="1" ht="12.75" x14ac:dyDescent="0.2">
      <c r="A222" s="192" t="s">
        <v>190</v>
      </c>
      <c r="B222" s="236" t="s">
        <v>189</v>
      </c>
      <c r="C222" s="236"/>
      <c r="D222" s="236"/>
      <c r="E222" s="236"/>
      <c r="F222" s="236"/>
      <c r="G222" s="236"/>
      <c r="H222" s="236"/>
      <c r="I222" s="236"/>
      <c r="J222" s="236"/>
      <c r="K222" s="236"/>
      <c r="L222" s="236"/>
      <c r="M222" s="236"/>
      <c r="N222" s="236"/>
      <c r="O222" s="236"/>
      <c r="P222" s="236"/>
      <c r="Q222" s="236"/>
      <c r="R222" s="236"/>
      <c r="S222" s="237"/>
      <c r="T222" s="6"/>
      <c r="U222" s="6"/>
      <c r="V222" s="6"/>
      <c r="W222" s="6"/>
      <c r="X222" s="6"/>
      <c r="Y222" s="6"/>
    </row>
    <row r="223" spans="1:25" s="87" customFormat="1" x14ac:dyDescent="0.25">
      <c r="A223" s="199" t="s">
        <v>204</v>
      </c>
      <c r="B223" s="233" t="s">
        <v>211</v>
      </c>
      <c r="C223" s="234"/>
      <c r="D223" s="234"/>
      <c r="E223" s="234"/>
      <c r="F223" s="234"/>
      <c r="G223" s="234"/>
      <c r="H223" s="234"/>
      <c r="I223" s="234"/>
      <c r="J223" s="234"/>
      <c r="K223" s="234"/>
      <c r="L223" s="234"/>
      <c r="M223" s="234"/>
      <c r="N223" s="234"/>
      <c r="O223" s="234"/>
      <c r="P223" s="234"/>
      <c r="Q223" s="234"/>
      <c r="R223" s="234"/>
      <c r="S223" s="235"/>
    </row>
    <row r="224" spans="1:25" s="2" customFormat="1" x14ac:dyDescent="0.25">
      <c r="A224" s="199" t="s">
        <v>205</v>
      </c>
      <c r="B224" s="233" t="s">
        <v>206</v>
      </c>
      <c r="C224" s="234"/>
      <c r="D224" s="234"/>
      <c r="E224" s="234"/>
      <c r="F224" s="234"/>
      <c r="G224" s="234"/>
      <c r="H224" s="234"/>
      <c r="I224" s="234"/>
      <c r="J224" s="234"/>
      <c r="K224" s="234"/>
      <c r="L224" s="234"/>
      <c r="M224" s="234"/>
      <c r="N224" s="234"/>
      <c r="O224" s="234"/>
      <c r="P224" s="234"/>
      <c r="Q224" s="234"/>
      <c r="R224" s="234"/>
      <c r="S224" s="235"/>
      <c r="T224" s="6"/>
      <c r="U224" s="6"/>
      <c r="V224" s="6"/>
      <c r="W224" s="6"/>
      <c r="X224" s="6"/>
      <c r="Y224" s="6"/>
    </row>
    <row r="225" spans="1:25" s="2" customFormat="1" x14ac:dyDescent="0.25">
      <c r="A225" s="199" t="s">
        <v>209</v>
      </c>
      <c r="B225" s="233" t="s">
        <v>210</v>
      </c>
      <c r="C225" s="234"/>
      <c r="D225" s="234"/>
      <c r="E225" s="234"/>
      <c r="F225" s="234"/>
      <c r="G225" s="234"/>
      <c r="H225" s="234"/>
      <c r="I225" s="234"/>
      <c r="J225" s="234"/>
      <c r="K225" s="234"/>
      <c r="L225" s="234"/>
      <c r="M225" s="234"/>
      <c r="N225" s="234"/>
      <c r="O225" s="234"/>
      <c r="P225" s="234"/>
      <c r="Q225" s="234"/>
      <c r="R225" s="234"/>
      <c r="S225" s="235"/>
      <c r="T225" s="6"/>
      <c r="U225" s="6"/>
      <c r="V225" s="6"/>
      <c r="W225" s="6"/>
      <c r="X225" s="6"/>
      <c r="Y225" s="6"/>
    </row>
    <row r="226" spans="1:25" s="2" customFormat="1" ht="12.75" x14ac:dyDescent="0.2">
      <c r="A226" s="227" t="s">
        <v>213</v>
      </c>
      <c r="B226" s="226" t="s">
        <v>214</v>
      </c>
      <c r="C226" s="226"/>
      <c r="D226" s="226"/>
      <c r="E226" s="226"/>
      <c r="F226" s="226"/>
      <c r="G226" s="226"/>
      <c r="H226" s="226"/>
      <c r="I226" s="226"/>
      <c r="J226" s="226"/>
      <c r="K226" s="226"/>
      <c r="L226" s="226"/>
      <c r="M226" s="226"/>
      <c r="N226" s="226"/>
      <c r="O226" s="226"/>
      <c r="P226" s="226"/>
      <c r="Q226" s="226"/>
      <c r="R226" s="226"/>
      <c r="S226" s="226"/>
      <c r="T226" s="6"/>
      <c r="U226" s="6"/>
      <c r="V226" s="6"/>
      <c r="W226" s="6"/>
      <c r="X226" s="6"/>
      <c r="Y226" s="6"/>
    </row>
    <row r="227" spans="1:25" s="2" customFormat="1" ht="12.75" x14ac:dyDescent="0.2">
      <c r="A227" s="228"/>
      <c r="B227" s="226" t="s">
        <v>215</v>
      </c>
      <c r="C227" s="226"/>
      <c r="D227" s="226"/>
      <c r="E227" s="226"/>
      <c r="F227" s="226"/>
      <c r="G227" s="226"/>
      <c r="H227" s="226"/>
      <c r="I227" s="226"/>
      <c r="J227" s="226"/>
      <c r="K227" s="226"/>
      <c r="L227" s="226"/>
      <c r="M227" s="226"/>
      <c r="N227" s="226"/>
      <c r="O227" s="226"/>
      <c r="P227" s="226"/>
      <c r="Q227" s="226"/>
      <c r="R227" s="226"/>
      <c r="S227" s="226"/>
      <c r="T227" s="6"/>
      <c r="U227" s="6"/>
      <c r="V227" s="6"/>
      <c r="W227" s="6"/>
      <c r="X227" s="6"/>
      <c r="Y227" s="6"/>
    </row>
    <row r="228" spans="1:25" s="2" customFormat="1" ht="23.25" customHeight="1" x14ac:dyDescent="0.2">
      <c r="A228" s="229"/>
      <c r="B228" s="225" t="s">
        <v>216</v>
      </c>
      <c r="C228" s="225"/>
      <c r="D228" s="225"/>
      <c r="E228" s="225"/>
      <c r="F228" s="225"/>
      <c r="G228" s="225"/>
      <c r="H228" s="225"/>
      <c r="I228" s="225"/>
      <c r="J228" s="225"/>
      <c r="K228" s="225"/>
      <c r="L228" s="225"/>
      <c r="M228" s="225"/>
      <c r="N228" s="225"/>
      <c r="O228" s="225"/>
      <c r="P228" s="225"/>
      <c r="Q228" s="225"/>
      <c r="R228" s="225"/>
      <c r="S228" s="225"/>
      <c r="T228" s="6"/>
      <c r="U228" s="6"/>
      <c r="V228" s="6"/>
      <c r="W228" s="6"/>
      <c r="X228" s="6"/>
      <c r="Y228" s="6"/>
    </row>
    <row r="229" spans="1:25" s="2" customFormat="1" ht="12.75" x14ac:dyDescent="0.2">
      <c r="A229" s="199" t="s">
        <v>217</v>
      </c>
      <c r="B229" s="226" t="s">
        <v>218</v>
      </c>
      <c r="C229" s="226"/>
      <c r="D229" s="226"/>
      <c r="E229" s="226"/>
      <c r="F229" s="226"/>
      <c r="G229" s="226"/>
      <c r="H229" s="226"/>
      <c r="I229" s="226"/>
      <c r="J229" s="226"/>
      <c r="K229" s="226"/>
      <c r="L229" s="226"/>
      <c r="M229" s="226"/>
      <c r="N229" s="226"/>
      <c r="O229" s="226"/>
      <c r="P229" s="226"/>
      <c r="Q229" s="226"/>
      <c r="R229" s="226"/>
      <c r="S229" s="226"/>
      <c r="T229" s="6"/>
      <c r="U229" s="6"/>
      <c r="V229" s="6"/>
      <c r="W229" s="6"/>
      <c r="X229" s="6"/>
      <c r="Y229" s="6"/>
    </row>
    <row r="230" spans="1:25" s="2" customFormat="1" ht="12.75" x14ac:dyDescent="0.2">
      <c r="A230" s="207" t="s">
        <v>221</v>
      </c>
      <c r="B230" s="226" t="s">
        <v>222</v>
      </c>
      <c r="C230" s="226"/>
      <c r="D230" s="226"/>
      <c r="E230" s="226"/>
      <c r="F230" s="226"/>
      <c r="G230" s="226"/>
      <c r="H230" s="226"/>
      <c r="I230" s="226"/>
      <c r="J230" s="226"/>
      <c r="K230" s="226"/>
      <c r="L230" s="226"/>
      <c r="M230" s="226"/>
      <c r="N230" s="226"/>
      <c r="O230" s="226"/>
      <c r="P230" s="226"/>
      <c r="Q230" s="226"/>
      <c r="R230" s="226"/>
      <c r="S230" s="226"/>
      <c r="T230" s="6"/>
      <c r="U230" s="6"/>
      <c r="V230" s="6"/>
      <c r="W230" s="6"/>
      <c r="X230" s="6"/>
      <c r="Y230" s="6"/>
    </row>
    <row r="231" spans="1:25" s="2" customFormat="1" ht="33" customHeight="1" x14ac:dyDescent="0.2">
      <c r="A231" s="207" t="s">
        <v>245</v>
      </c>
      <c r="B231" s="225" t="s">
        <v>246</v>
      </c>
      <c r="C231" s="225"/>
      <c r="D231" s="225"/>
      <c r="E231" s="225"/>
      <c r="F231" s="225"/>
      <c r="G231" s="225"/>
      <c r="H231" s="225"/>
      <c r="I231" s="225"/>
      <c r="J231" s="225"/>
      <c r="K231" s="225"/>
      <c r="L231" s="225"/>
      <c r="M231" s="225"/>
      <c r="N231" s="225"/>
      <c r="O231" s="225"/>
      <c r="P231" s="225"/>
      <c r="Q231" s="225"/>
      <c r="R231" s="225"/>
      <c r="S231" s="225"/>
      <c r="T231" s="6"/>
      <c r="U231" s="6"/>
      <c r="V231" s="6"/>
      <c r="W231" s="6"/>
      <c r="X231" s="6"/>
      <c r="Y231" s="6"/>
    </row>
    <row r="232" spans="1:25" s="2" customFormat="1" ht="60.75" customHeight="1" x14ac:dyDescent="0.2">
      <c r="A232" s="207" t="s">
        <v>251</v>
      </c>
      <c r="B232" s="225" t="s">
        <v>252</v>
      </c>
      <c r="C232" s="225"/>
      <c r="D232" s="225"/>
      <c r="E232" s="225"/>
      <c r="F232" s="225"/>
      <c r="G232" s="225"/>
      <c r="H232" s="225"/>
      <c r="I232" s="225"/>
      <c r="J232" s="225"/>
      <c r="K232" s="225"/>
      <c r="L232" s="225"/>
      <c r="M232" s="225"/>
      <c r="N232" s="225"/>
      <c r="O232" s="225"/>
      <c r="P232" s="225"/>
      <c r="Q232" s="225"/>
      <c r="R232" s="225"/>
      <c r="S232" s="225"/>
      <c r="T232" s="6"/>
      <c r="U232" s="6"/>
      <c r="V232" s="6"/>
      <c r="W232" s="6"/>
      <c r="X232" s="6"/>
      <c r="Y232" s="6"/>
    </row>
    <row r="233" spans="1:25" s="2" customFormat="1" ht="12.75" x14ac:dyDescent="0.2">
      <c r="C233" s="6"/>
      <c r="D233" s="6"/>
      <c r="E233" s="6"/>
      <c r="F233" s="6"/>
      <c r="G233" s="6"/>
      <c r="H233" s="6"/>
      <c r="I233" s="6"/>
      <c r="J233" s="6"/>
      <c r="K233" s="6"/>
      <c r="L233" s="6"/>
      <c r="M233" s="6"/>
      <c r="N233" s="6"/>
      <c r="O233" s="6"/>
      <c r="P233" s="6"/>
      <c r="Q233" s="6"/>
      <c r="R233" s="6"/>
      <c r="S233" s="6"/>
      <c r="T233" s="6"/>
      <c r="U233" s="6"/>
      <c r="V233" s="6"/>
      <c r="W233" s="6"/>
      <c r="X233" s="6"/>
      <c r="Y233" s="6"/>
    </row>
    <row r="234" spans="1:25" s="2" customFormat="1" ht="12.75" x14ac:dyDescent="0.2">
      <c r="C234" s="6"/>
      <c r="D234" s="6"/>
      <c r="E234" s="6"/>
      <c r="F234" s="6"/>
      <c r="G234" s="6"/>
      <c r="H234" s="6"/>
      <c r="I234" s="6"/>
      <c r="J234" s="6"/>
      <c r="K234" s="6"/>
      <c r="L234" s="6"/>
      <c r="M234" s="6"/>
      <c r="N234" s="6"/>
      <c r="O234" s="6"/>
      <c r="P234" s="6"/>
      <c r="Q234" s="6"/>
      <c r="R234" s="6"/>
      <c r="S234" s="6"/>
      <c r="T234" s="6"/>
      <c r="U234" s="6"/>
      <c r="V234" s="6"/>
      <c r="W234" s="6"/>
      <c r="X234" s="6"/>
      <c r="Y234" s="6"/>
    </row>
    <row r="235" spans="1:25" s="2" customFormat="1" ht="12.75" x14ac:dyDescent="0.2">
      <c r="C235" s="6"/>
      <c r="D235" s="6"/>
      <c r="E235" s="6"/>
      <c r="F235" s="6"/>
      <c r="G235" s="6"/>
      <c r="H235" s="6"/>
      <c r="I235" s="6"/>
      <c r="J235" s="6"/>
      <c r="K235" s="6"/>
      <c r="L235" s="6"/>
      <c r="M235" s="6"/>
      <c r="N235" s="6"/>
      <c r="O235" s="6"/>
      <c r="P235" s="6"/>
      <c r="Q235" s="6"/>
      <c r="R235" s="6"/>
      <c r="S235" s="6"/>
      <c r="T235" s="6"/>
      <c r="U235" s="6"/>
      <c r="V235" s="6"/>
      <c r="W235" s="6"/>
      <c r="X235" s="6"/>
      <c r="Y235" s="6"/>
    </row>
    <row r="236" spans="1:25" s="2" customFormat="1" ht="12.75" x14ac:dyDescent="0.2">
      <c r="C236" s="6"/>
      <c r="D236" s="6"/>
      <c r="E236" s="6"/>
      <c r="F236" s="6"/>
      <c r="G236" s="6"/>
      <c r="H236" s="6"/>
      <c r="I236" s="6"/>
      <c r="J236" s="6"/>
      <c r="K236" s="6"/>
      <c r="L236" s="6"/>
      <c r="M236" s="6"/>
      <c r="N236" s="6"/>
      <c r="O236" s="6"/>
      <c r="P236" s="6"/>
      <c r="Q236" s="6"/>
      <c r="R236" s="6"/>
      <c r="S236" s="6"/>
      <c r="T236" s="6"/>
      <c r="U236" s="6"/>
      <c r="V236" s="6"/>
      <c r="W236" s="6"/>
      <c r="X236" s="6"/>
      <c r="Y236" s="6"/>
    </row>
    <row r="237" spans="1:25" s="2" customFormat="1" ht="12.75" x14ac:dyDescent="0.2">
      <c r="C237" s="6"/>
      <c r="D237" s="6"/>
      <c r="E237" s="6"/>
      <c r="F237" s="6"/>
      <c r="G237" s="6"/>
      <c r="H237" s="6"/>
      <c r="I237" s="6"/>
      <c r="J237" s="6"/>
      <c r="K237" s="6"/>
      <c r="L237" s="6"/>
      <c r="M237" s="6"/>
      <c r="N237" s="6"/>
      <c r="O237" s="6"/>
      <c r="P237" s="6"/>
      <c r="Q237" s="6"/>
      <c r="R237" s="6"/>
      <c r="S237" s="6"/>
      <c r="T237" s="6"/>
      <c r="U237" s="6"/>
      <c r="V237" s="6"/>
      <c r="W237" s="6"/>
      <c r="X237" s="6"/>
      <c r="Y237" s="6"/>
    </row>
    <row r="238" spans="1:25" s="2" customFormat="1" ht="12.75" x14ac:dyDescent="0.2">
      <c r="C238" s="6"/>
      <c r="D238" s="6"/>
      <c r="E238" s="6"/>
      <c r="F238" s="6"/>
      <c r="G238" s="6"/>
      <c r="H238" s="6"/>
      <c r="I238" s="6"/>
      <c r="J238" s="6"/>
      <c r="K238" s="6"/>
      <c r="L238" s="6"/>
      <c r="M238" s="6"/>
      <c r="N238" s="6"/>
      <c r="O238" s="6"/>
      <c r="P238" s="6"/>
      <c r="Q238" s="6"/>
      <c r="R238" s="6"/>
      <c r="S238" s="6"/>
      <c r="T238" s="6"/>
      <c r="U238" s="6"/>
      <c r="V238" s="6"/>
      <c r="W238" s="6"/>
      <c r="X238" s="6"/>
      <c r="Y238" s="6"/>
    </row>
    <row r="239" spans="1:25" s="2" customFormat="1" ht="12.75" x14ac:dyDescent="0.2">
      <c r="C239" s="6"/>
      <c r="D239" s="6"/>
      <c r="E239" s="6"/>
      <c r="F239" s="6"/>
      <c r="G239" s="6"/>
      <c r="H239" s="6"/>
      <c r="I239" s="6"/>
      <c r="J239" s="6"/>
      <c r="K239" s="6"/>
      <c r="L239" s="6"/>
      <c r="M239" s="6"/>
      <c r="N239" s="6"/>
      <c r="O239" s="6"/>
      <c r="P239" s="6"/>
      <c r="Q239" s="6"/>
      <c r="R239" s="6"/>
      <c r="S239" s="6"/>
      <c r="T239" s="6"/>
      <c r="U239" s="6"/>
      <c r="V239" s="6"/>
      <c r="W239" s="6"/>
      <c r="X239" s="6"/>
      <c r="Y239" s="6"/>
    </row>
    <row r="240" spans="1:25" s="2" customFormat="1" ht="12.75" x14ac:dyDescent="0.2">
      <c r="C240" s="6"/>
      <c r="D240" s="6"/>
      <c r="E240" s="6"/>
      <c r="F240" s="6"/>
      <c r="G240" s="6"/>
      <c r="H240" s="6"/>
      <c r="I240" s="6"/>
      <c r="J240" s="6"/>
      <c r="K240" s="6"/>
      <c r="L240" s="6"/>
      <c r="M240" s="6"/>
      <c r="N240" s="6"/>
      <c r="O240" s="6"/>
      <c r="P240" s="6"/>
      <c r="Q240" s="6"/>
      <c r="R240" s="6"/>
      <c r="S240" s="6"/>
      <c r="T240" s="6"/>
      <c r="U240" s="6"/>
      <c r="V240" s="6"/>
      <c r="W240" s="6"/>
      <c r="X240" s="6"/>
      <c r="Y240" s="6"/>
    </row>
    <row r="241" spans="3:25" s="2" customFormat="1" ht="12.75" x14ac:dyDescent="0.2">
      <c r="C241" s="6"/>
      <c r="D241" s="6"/>
      <c r="E241" s="6"/>
      <c r="F241" s="6"/>
      <c r="G241" s="6"/>
      <c r="H241" s="6"/>
      <c r="I241" s="6"/>
      <c r="J241" s="6"/>
      <c r="K241" s="6"/>
      <c r="L241" s="6"/>
      <c r="M241" s="6"/>
      <c r="N241" s="6"/>
      <c r="O241" s="6"/>
      <c r="P241" s="6"/>
      <c r="Q241" s="6"/>
      <c r="R241" s="6"/>
      <c r="S241" s="6"/>
      <c r="T241" s="6"/>
      <c r="U241" s="6"/>
      <c r="V241" s="6"/>
      <c r="W241" s="6"/>
      <c r="X241" s="6"/>
      <c r="Y241" s="6"/>
    </row>
    <row r="242" spans="3:25" s="2" customFormat="1" ht="12.75" x14ac:dyDescent="0.2">
      <c r="C242" s="6"/>
      <c r="D242" s="6"/>
      <c r="E242" s="6"/>
      <c r="F242" s="6"/>
      <c r="G242" s="6"/>
      <c r="H242" s="6"/>
      <c r="I242" s="6"/>
      <c r="J242" s="6"/>
      <c r="K242" s="6"/>
      <c r="L242" s="6"/>
      <c r="M242" s="6"/>
      <c r="N242" s="6"/>
      <c r="O242" s="6"/>
      <c r="P242" s="6"/>
      <c r="Q242" s="6"/>
      <c r="R242" s="6"/>
      <c r="S242" s="6"/>
      <c r="T242" s="6"/>
      <c r="U242" s="6"/>
      <c r="V242" s="6"/>
      <c r="W242" s="6"/>
      <c r="X242" s="6"/>
      <c r="Y242" s="6"/>
    </row>
    <row r="243" spans="3:25" s="2" customFormat="1" ht="12.75" x14ac:dyDescent="0.2">
      <c r="C243" s="6"/>
      <c r="D243" s="6"/>
      <c r="E243" s="6"/>
      <c r="F243" s="6"/>
      <c r="G243" s="6"/>
      <c r="H243" s="6"/>
      <c r="I243" s="6"/>
      <c r="J243" s="6"/>
      <c r="K243" s="6"/>
      <c r="L243" s="6"/>
      <c r="M243" s="6"/>
      <c r="N243" s="6"/>
      <c r="O243" s="6"/>
      <c r="P243" s="6"/>
      <c r="Q243" s="6"/>
      <c r="R243" s="6"/>
      <c r="S243" s="6"/>
      <c r="T243" s="6"/>
      <c r="U243" s="6"/>
      <c r="V243" s="6"/>
      <c r="W243" s="6"/>
      <c r="X243" s="6"/>
      <c r="Y243" s="6"/>
    </row>
    <row r="244" spans="3:25" s="2" customFormat="1" ht="12.75" x14ac:dyDescent="0.2">
      <c r="C244" s="6"/>
      <c r="D244" s="6"/>
      <c r="E244" s="6"/>
      <c r="F244" s="6"/>
      <c r="G244" s="6"/>
      <c r="H244" s="6"/>
      <c r="I244" s="6"/>
      <c r="J244" s="6"/>
      <c r="K244" s="6"/>
      <c r="L244" s="6"/>
      <c r="M244" s="6"/>
      <c r="N244" s="6"/>
      <c r="O244" s="6"/>
      <c r="P244" s="6"/>
      <c r="Q244" s="6"/>
      <c r="R244" s="6"/>
      <c r="S244" s="6"/>
      <c r="T244" s="6"/>
      <c r="U244" s="6"/>
      <c r="V244" s="6"/>
      <c r="W244" s="6"/>
      <c r="X244" s="6"/>
      <c r="Y244" s="6"/>
    </row>
    <row r="245" spans="3:25" s="2" customFormat="1" ht="12.75" x14ac:dyDescent="0.2">
      <c r="C245" s="6"/>
      <c r="D245" s="6"/>
      <c r="E245" s="6"/>
      <c r="F245" s="6"/>
      <c r="G245" s="6"/>
      <c r="H245" s="6"/>
      <c r="I245" s="6"/>
      <c r="J245" s="6"/>
      <c r="K245" s="6"/>
      <c r="L245" s="6"/>
      <c r="M245" s="6"/>
      <c r="N245" s="6"/>
      <c r="O245" s="6"/>
      <c r="P245" s="6"/>
      <c r="Q245" s="6"/>
      <c r="R245" s="6"/>
      <c r="S245" s="6"/>
      <c r="T245" s="6"/>
      <c r="U245" s="6"/>
      <c r="V245" s="6"/>
      <c r="W245" s="6"/>
      <c r="X245" s="6"/>
      <c r="Y245" s="6"/>
    </row>
    <row r="246" spans="3:25" s="2" customFormat="1" ht="12.75" x14ac:dyDescent="0.2">
      <c r="C246" s="6"/>
      <c r="D246" s="6"/>
      <c r="E246" s="6"/>
      <c r="F246" s="6"/>
      <c r="G246" s="6"/>
      <c r="H246" s="6"/>
      <c r="I246" s="6"/>
      <c r="J246" s="6"/>
      <c r="K246" s="6"/>
      <c r="L246" s="6"/>
      <c r="M246" s="6"/>
      <c r="N246" s="6"/>
      <c r="O246" s="6"/>
      <c r="P246" s="6"/>
      <c r="Q246" s="6"/>
      <c r="R246" s="6"/>
      <c r="S246" s="6"/>
      <c r="T246" s="6"/>
      <c r="U246" s="6"/>
      <c r="V246" s="6"/>
      <c r="W246" s="6"/>
      <c r="X246" s="6"/>
      <c r="Y246" s="6"/>
    </row>
    <row r="247" spans="3:25" s="2" customFormat="1" ht="12.75" x14ac:dyDescent="0.2">
      <c r="C247" s="6"/>
      <c r="D247" s="6"/>
      <c r="E247" s="6"/>
      <c r="F247" s="6"/>
      <c r="G247" s="6"/>
      <c r="H247" s="6"/>
      <c r="I247" s="6"/>
      <c r="J247" s="6"/>
      <c r="K247" s="6"/>
      <c r="L247" s="6"/>
      <c r="M247" s="6"/>
      <c r="N247" s="6"/>
      <c r="O247" s="6"/>
      <c r="P247" s="6"/>
      <c r="Q247" s="6"/>
      <c r="R247" s="6"/>
      <c r="S247" s="6"/>
      <c r="T247" s="6"/>
      <c r="U247" s="6"/>
      <c r="V247" s="6"/>
      <c r="W247" s="6"/>
      <c r="X247" s="6"/>
      <c r="Y247" s="6"/>
    </row>
    <row r="248" spans="3:25" s="2" customFormat="1" ht="12.75" x14ac:dyDescent="0.2">
      <c r="C248" s="6"/>
      <c r="D248" s="6"/>
      <c r="E248" s="6"/>
      <c r="F248" s="6"/>
      <c r="G248" s="6"/>
      <c r="H248" s="6"/>
      <c r="I248" s="6"/>
      <c r="J248" s="6"/>
      <c r="K248" s="6"/>
      <c r="L248" s="6"/>
      <c r="M248" s="6"/>
      <c r="N248" s="6"/>
      <c r="O248" s="6"/>
      <c r="P248" s="6"/>
      <c r="Q248" s="6"/>
      <c r="R248" s="6"/>
      <c r="S248" s="6"/>
      <c r="T248" s="6"/>
      <c r="U248" s="6"/>
      <c r="V248" s="6"/>
      <c r="W248" s="6"/>
      <c r="X248" s="6"/>
      <c r="Y248" s="6"/>
    </row>
    <row r="249" spans="3:25" s="2" customFormat="1" ht="12.75" x14ac:dyDescent="0.2">
      <c r="C249" s="6"/>
      <c r="D249" s="6"/>
      <c r="E249" s="6"/>
      <c r="F249" s="6"/>
      <c r="G249" s="6"/>
      <c r="H249" s="6"/>
      <c r="I249" s="6"/>
      <c r="J249" s="6"/>
      <c r="K249" s="6"/>
      <c r="L249" s="6"/>
      <c r="M249" s="6"/>
      <c r="N249" s="6"/>
      <c r="O249" s="6"/>
      <c r="P249" s="6"/>
      <c r="Q249" s="6"/>
      <c r="R249" s="6"/>
      <c r="S249" s="6"/>
      <c r="T249" s="6"/>
      <c r="U249" s="6"/>
      <c r="V249" s="6"/>
      <c r="W249" s="6"/>
      <c r="X249" s="6"/>
      <c r="Y249" s="6"/>
    </row>
    <row r="250" spans="3:25" s="2" customFormat="1" ht="12.75" x14ac:dyDescent="0.2">
      <c r="C250" s="6"/>
      <c r="D250" s="6"/>
      <c r="E250" s="6"/>
      <c r="F250" s="6"/>
      <c r="G250" s="6"/>
      <c r="H250" s="6"/>
      <c r="I250" s="6"/>
      <c r="J250" s="6"/>
      <c r="K250" s="6"/>
      <c r="L250" s="6"/>
      <c r="M250" s="6"/>
      <c r="N250" s="6"/>
      <c r="O250" s="6"/>
      <c r="P250" s="6"/>
      <c r="Q250" s="6"/>
      <c r="R250" s="6"/>
      <c r="S250" s="6"/>
      <c r="T250" s="6"/>
      <c r="U250" s="6"/>
      <c r="V250" s="6"/>
      <c r="W250" s="6"/>
      <c r="X250" s="6"/>
      <c r="Y250" s="6"/>
    </row>
    <row r="251" spans="3:25" s="2" customFormat="1" ht="12.75" x14ac:dyDescent="0.2">
      <c r="C251" s="6"/>
      <c r="D251" s="6"/>
      <c r="E251" s="6"/>
      <c r="F251" s="6"/>
      <c r="G251" s="6"/>
      <c r="H251" s="6"/>
      <c r="I251" s="6"/>
      <c r="J251" s="6"/>
      <c r="K251" s="6"/>
      <c r="L251" s="6"/>
      <c r="M251" s="6"/>
      <c r="N251" s="6"/>
      <c r="O251" s="6"/>
      <c r="P251" s="6"/>
      <c r="Q251" s="6"/>
      <c r="R251" s="6"/>
      <c r="S251" s="6"/>
      <c r="T251" s="6"/>
      <c r="U251" s="6"/>
      <c r="V251" s="6"/>
      <c r="W251" s="6"/>
      <c r="X251" s="6"/>
      <c r="Y251" s="6"/>
    </row>
    <row r="252" spans="3:25" s="2" customFormat="1" ht="12.75" x14ac:dyDescent="0.2">
      <c r="C252" s="6"/>
      <c r="D252" s="6"/>
      <c r="E252" s="6"/>
      <c r="F252" s="6"/>
      <c r="G252" s="6"/>
      <c r="H252" s="6"/>
      <c r="I252" s="6"/>
      <c r="J252" s="6"/>
      <c r="K252" s="6"/>
      <c r="L252" s="6"/>
      <c r="M252" s="6"/>
      <c r="N252" s="6"/>
      <c r="O252" s="6"/>
      <c r="P252" s="6"/>
      <c r="Q252" s="6"/>
      <c r="R252" s="6"/>
      <c r="S252" s="6"/>
      <c r="T252" s="6"/>
      <c r="U252" s="6"/>
      <c r="V252" s="6"/>
      <c r="W252" s="6"/>
      <c r="X252" s="6"/>
      <c r="Y252" s="6"/>
    </row>
    <row r="253" spans="3:25" s="2" customFormat="1" ht="12.75" x14ac:dyDescent="0.2">
      <c r="C253" s="6"/>
      <c r="D253" s="6"/>
      <c r="E253" s="6"/>
      <c r="F253" s="6"/>
      <c r="G253" s="6"/>
      <c r="H253" s="6"/>
      <c r="I253" s="6"/>
      <c r="J253" s="6"/>
      <c r="K253" s="6"/>
      <c r="L253" s="6"/>
      <c r="M253" s="6"/>
      <c r="N253" s="6"/>
      <c r="O253" s="6"/>
      <c r="P253" s="6"/>
      <c r="Q253" s="6"/>
      <c r="R253" s="6"/>
      <c r="S253" s="6"/>
      <c r="T253" s="6"/>
      <c r="U253" s="6"/>
      <c r="V253" s="6"/>
      <c r="W253" s="6"/>
      <c r="X253" s="6"/>
      <c r="Y253" s="6"/>
    </row>
    <row r="254" spans="3:25" s="2" customFormat="1" ht="12.75" x14ac:dyDescent="0.2">
      <c r="C254" s="6"/>
      <c r="D254" s="6"/>
      <c r="E254" s="6"/>
      <c r="F254" s="6"/>
      <c r="G254" s="6"/>
      <c r="H254" s="6"/>
      <c r="I254" s="6"/>
      <c r="J254" s="6"/>
      <c r="K254" s="6"/>
      <c r="L254" s="6"/>
      <c r="M254" s="6"/>
      <c r="N254" s="6"/>
      <c r="O254" s="6"/>
      <c r="P254" s="6"/>
      <c r="Q254" s="6"/>
      <c r="R254" s="6"/>
      <c r="S254" s="6"/>
      <c r="T254" s="6"/>
      <c r="U254" s="6"/>
      <c r="V254" s="6"/>
      <c r="W254" s="6"/>
      <c r="X254" s="6"/>
      <c r="Y254" s="6"/>
    </row>
    <row r="255" spans="3:25" s="2" customFormat="1" ht="12.75" x14ac:dyDescent="0.2">
      <c r="C255" s="6"/>
      <c r="D255" s="6"/>
      <c r="E255" s="6"/>
      <c r="F255" s="6"/>
      <c r="G255" s="6"/>
      <c r="H255" s="6"/>
      <c r="I255" s="6"/>
      <c r="J255" s="6"/>
      <c r="K255" s="6"/>
      <c r="L255" s="6"/>
      <c r="M255" s="6"/>
      <c r="N255" s="6"/>
      <c r="O255" s="6"/>
      <c r="P255" s="6"/>
      <c r="Q255" s="6"/>
      <c r="R255" s="6"/>
      <c r="S255" s="6"/>
      <c r="T255" s="6"/>
      <c r="U255" s="6"/>
      <c r="V255" s="6"/>
      <c r="W255" s="6"/>
      <c r="X255" s="6"/>
      <c r="Y255" s="6"/>
    </row>
    <row r="256" spans="3:25" s="2" customFormat="1" ht="12.75" x14ac:dyDescent="0.2">
      <c r="C256" s="6"/>
      <c r="D256" s="6"/>
      <c r="E256" s="6"/>
      <c r="F256" s="6"/>
      <c r="G256" s="6"/>
      <c r="H256" s="6"/>
      <c r="I256" s="6"/>
      <c r="J256" s="6"/>
      <c r="K256" s="6"/>
      <c r="L256" s="6"/>
      <c r="M256" s="6"/>
      <c r="N256" s="6"/>
      <c r="O256" s="6"/>
      <c r="P256" s="6"/>
      <c r="Q256" s="6"/>
      <c r="R256" s="6"/>
      <c r="S256" s="6"/>
      <c r="T256" s="6"/>
      <c r="U256" s="6"/>
      <c r="V256" s="6"/>
      <c r="W256" s="6"/>
      <c r="X256" s="6"/>
      <c r="Y256" s="6"/>
    </row>
    <row r="257" spans="3:25" s="2" customFormat="1" ht="12.75" x14ac:dyDescent="0.2">
      <c r="C257" s="6"/>
      <c r="D257" s="6"/>
      <c r="E257" s="6"/>
      <c r="F257" s="6"/>
      <c r="G257" s="6"/>
      <c r="H257" s="6"/>
      <c r="I257" s="6"/>
      <c r="J257" s="6"/>
      <c r="K257" s="6"/>
      <c r="L257" s="6"/>
      <c r="M257" s="6"/>
      <c r="N257" s="6"/>
      <c r="O257" s="6"/>
      <c r="P257" s="6"/>
      <c r="Q257" s="6"/>
      <c r="R257" s="6"/>
      <c r="S257" s="6"/>
      <c r="T257" s="6"/>
      <c r="U257" s="6"/>
      <c r="V257" s="6"/>
      <c r="W257" s="6"/>
      <c r="X257" s="6"/>
      <c r="Y257" s="6"/>
    </row>
    <row r="258" spans="3:25" s="2" customFormat="1" ht="12.75" x14ac:dyDescent="0.2">
      <c r="C258" s="6"/>
      <c r="D258" s="6"/>
      <c r="E258" s="6"/>
      <c r="F258" s="6"/>
      <c r="G258" s="6"/>
      <c r="H258" s="6"/>
      <c r="I258" s="6"/>
      <c r="J258" s="6"/>
      <c r="K258" s="6"/>
      <c r="L258" s="6"/>
      <c r="M258" s="6"/>
      <c r="N258" s="6"/>
      <c r="O258" s="6"/>
      <c r="P258" s="6"/>
      <c r="Q258" s="6"/>
      <c r="R258" s="6"/>
      <c r="S258" s="6"/>
      <c r="T258" s="6"/>
      <c r="U258" s="6"/>
      <c r="V258" s="6"/>
      <c r="W258" s="6"/>
      <c r="X258" s="6"/>
      <c r="Y258" s="6"/>
    </row>
    <row r="259" spans="3:25" s="2" customFormat="1" ht="12.75" x14ac:dyDescent="0.2">
      <c r="C259" s="6"/>
      <c r="D259" s="6"/>
      <c r="E259" s="6"/>
      <c r="F259" s="6"/>
      <c r="G259" s="6"/>
      <c r="H259" s="6"/>
      <c r="I259" s="6"/>
      <c r="J259" s="6"/>
      <c r="K259" s="6"/>
      <c r="L259" s="6"/>
      <c r="M259" s="6"/>
      <c r="N259" s="6"/>
      <c r="O259" s="6"/>
      <c r="P259" s="6"/>
      <c r="Q259" s="6"/>
      <c r="R259" s="6"/>
      <c r="S259" s="6"/>
      <c r="T259" s="6"/>
      <c r="U259" s="6"/>
      <c r="V259" s="6"/>
      <c r="W259" s="6"/>
      <c r="X259" s="6"/>
      <c r="Y259" s="6"/>
    </row>
    <row r="260" spans="3:25" s="2" customFormat="1" ht="12.75" x14ac:dyDescent="0.2">
      <c r="C260" s="6"/>
      <c r="D260" s="6"/>
      <c r="E260" s="6"/>
      <c r="F260" s="6"/>
      <c r="G260" s="6"/>
      <c r="H260" s="6"/>
      <c r="I260" s="6"/>
      <c r="J260" s="6"/>
      <c r="K260" s="6"/>
      <c r="L260" s="6"/>
      <c r="M260" s="6"/>
      <c r="N260" s="6"/>
      <c r="O260" s="6"/>
      <c r="P260" s="6"/>
      <c r="Q260" s="6"/>
      <c r="R260" s="6"/>
      <c r="S260" s="6"/>
      <c r="T260" s="6"/>
      <c r="U260" s="6"/>
      <c r="V260" s="6"/>
      <c r="W260" s="6"/>
      <c r="X260" s="6"/>
      <c r="Y260" s="6"/>
    </row>
    <row r="261" spans="3:25" s="2" customFormat="1" ht="12.75" x14ac:dyDescent="0.2">
      <c r="C261" s="6"/>
      <c r="D261" s="6"/>
      <c r="E261" s="6"/>
      <c r="F261" s="6"/>
      <c r="G261" s="6"/>
      <c r="H261" s="6"/>
      <c r="I261" s="6"/>
      <c r="J261" s="6"/>
      <c r="K261" s="6"/>
      <c r="L261" s="6"/>
      <c r="M261" s="6"/>
      <c r="N261" s="6"/>
      <c r="O261" s="6"/>
      <c r="P261" s="6"/>
      <c r="Q261" s="6"/>
      <c r="R261" s="6"/>
      <c r="S261" s="6"/>
      <c r="T261" s="6"/>
      <c r="U261" s="6"/>
      <c r="V261" s="6"/>
      <c r="W261" s="6"/>
      <c r="X261" s="6"/>
      <c r="Y261" s="6"/>
    </row>
    <row r="262" spans="3:25" s="2" customFormat="1" ht="12.75" x14ac:dyDescent="0.2">
      <c r="C262" s="6"/>
      <c r="D262" s="6"/>
      <c r="E262" s="6"/>
      <c r="F262" s="6"/>
      <c r="G262" s="6"/>
      <c r="H262" s="6"/>
      <c r="I262" s="6"/>
      <c r="J262" s="6"/>
      <c r="K262" s="6"/>
      <c r="L262" s="6"/>
      <c r="M262" s="6"/>
      <c r="N262" s="6"/>
      <c r="O262" s="6"/>
      <c r="P262" s="6"/>
      <c r="Q262" s="6"/>
      <c r="R262" s="6"/>
      <c r="S262" s="6"/>
      <c r="T262" s="6"/>
      <c r="U262" s="6"/>
      <c r="V262" s="6"/>
      <c r="W262" s="6"/>
      <c r="X262" s="6"/>
      <c r="Y262" s="6"/>
    </row>
    <row r="263" spans="3:25" s="2" customFormat="1" ht="12.75" x14ac:dyDescent="0.2">
      <c r="C263" s="6"/>
      <c r="D263" s="6"/>
      <c r="E263" s="6"/>
      <c r="F263" s="6"/>
      <c r="G263" s="6"/>
      <c r="H263" s="6"/>
      <c r="I263" s="6"/>
      <c r="J263" s="6"/>
      <c r="K263" s="6"/>
      <c r="L263" s="6"/>
      <c r="M263" s="6"/>
      <c r="N263" s="6"/>
      <c r="O263" s="6"/>
      <c r="P263" s="6"/>
      <c r="Q263" s="6"/>
      <c r="R263" s="6"/>
      <c r="S263" s="6"/>
      <c r="T263" s="6"/>
      <c r="U263" s="6"/>
      <c r="V263" s="6"/>
      <c r="W263" s="6"/>
      <c r="X263" s="6"/>
      <c r="Y263" s="6"/>
    </row>
    <row r="264" spans="3:25" s="2" customFormat="1" ht="12.75" x14ac:dyDescent="0.2">
      <c r="C264" s="6"/>
      <c r="D264" s="6"/>
      <c r="E264" s="6"/>
      <c r="F264" s="6"/>
      <c r="G264" s="6"/>
      <c r="H264" s="6"/>
      <c r="I264" s="6"/>
      <c r="J264" s="6"/>
      <c r="K264" s="6"/>
      <c r="L264" s="6"/>
      <c r="M264" s="6"/>
      <c r="N264" s="6"/>
      <c r="O264" s="6"/>
      <c r="P264" s="6"/>
      <c r="Q264" s="6"/>
      <c r="R264" s="6"/>
      <c r="S264" s="6"/>
      <c r="T264" s="6"/>
      <c r="U264" s="6"/>
      <c r="V264" s="6"/>
      <c r="W264" s="6"/>
      <c r="X264" s="6"/>
      <c r="Y264" s="6"/>
    </row>
    <row r="265" spans="3:25" s="2" customFormat="1" ht="12.75" x14ac:dyDescent="0.2">
      <c r="C265" s="6"/>
      <c r="D265" s="6"/>
      <c r="E265" s="6"/>
      <c r="F265" s="6"/>
      <c r="G265" s="6"/>
      <c r="H265" s="6"/>
      <c r="I265" s="6"/>
      <c r="J265" s="6"/>
      <c r="K265" s="6"/>
      <c r="L265" s="6"/>
      <c r="M265" s="6"/>
      <c r="N265" s="6"/>
      <c r="O265" s="6"/>
      <c r="P265" s="6"/>
      <c r="Q265" s="6"/>
      <c r="R265" s="6"/>
      <c r="S265" s="6"/>
      <c r="T265" s="6"/>
      <c r="U265" s="6"/>
      <c r="V265" s="6"/>
      <c r="W265" s="6"/>
      <c r="X265" s="6"/>
      <c r="Y265" s="6"/>
    </row>
    <row r="266" spans="3:25" s="2" customFormat="1" ht="12.75" x14ac:dyDescent="0.2">
      <c r="C266" s="6"/>
      <c r="D266" s="6"/>
      <c r="E266" s="6"/>
      <c r="F266" s="6"/>
      <c r="G266" s="6"/>
      <c r="H266" s="6"/>
      <c r="I266" s="6"/>
      <c r="J266" s="6"/>
      <c r="K266" s="6"/>
      <c r="L266" s="6"/>
      <c r="M266" s="6"/>
      <c r="N266" s="6"/>
      <c r="O266" s="6"/>
      <c r="P266" s="6"/>
      <c r="Q266" s="6"/>
      <c r="R266" s="6"/>
      <c r="S266" s="6"/>
      <c r="T266" s="6"/>
      <c r="U266" s="6"/>
      <c r="V266" s="6"/>
      <c r="W266" s="6"/>
      <c r="X266" s="6"/>
      <c r="Y266" s="6"/>
    </row>
    <row r="267" spans="3:25" s="2" customFormat="1" ht="12.75" x14ac:dyDescent="0.2">
      <c r="C267" s="6"/>
      <c r="D267" s="6"/>
      <c r="E267" s="6"/>
      <c r="F267" s="6"/>
      <c r="G267" s="6"/>
      <c r="H267" s="6"/>
      <c r="I267" s="6"/>
      <c r="J267" s="6"/>
      <c r="K267" s="6"/>
      <c r="L267" s="6"/>
      <c r="M267" s="6"/>
      <c r="N267" s="6"/>
      <c r="O267" s="6"/>
      <c r="P267" s="6"/>
      <c r="Q267" s="6"/>
      <c r="R267" s="6"/>
      <c r="S267" s="6"/>
      <c r="T267" s="6"/>
      <c r="U267" s="6"/>
      <c r="V267" s="6"/>
      <c r="W267" s="6"/>
      <c r="X267" s="6"/>
      <c r="Y267" s="6"/>
    </row>
    <row r="268" spans="3:25" s="2" customFormat="1" ht="12.75" x14ac:dyDescent="0.2">
      <c r="C268" s="6"/>
      <c r="D268" s="6"/>
      <c r="E268" s="6"/>
      <c r="F268" s="6"/>
      <c r="G268" s="6"/>
      <c r="H268" s="6"/>
      <c r="I268" s="6"/>
      <c r="J268" s="6"/>
      <c r="K268" s="6"/>
      <c r="L268" s="6"/>
      <c r="M268" s="6"/>
      <c r="N268" s="6"/>
      <c r="O268" s="6"/>
      <c r="P268" s="6"/>
      <c r="Q268" s="6"/>
      <c r="R268" s="6"/>
      <c r="S268" s="6"/>
      <c r="T268" s="6"/>
      <c r="U268" s="6"/>
      <c r="V268" s="6"/>
      <c r="W268" s="6"/>
      <c r="X268" s="6"/>
      <c r="Y268" s="6"/>
    </row>
    <row r="269" spans="3:25" s="2" customFormat="1" ht="12.75" x14ac:dyDescent="0.2">
      <c r="C269" s="6"/>
      <c r="D269" s="6"/>
      <c r="E269" s="6"/>
      <c r="F269" s="6"/>
      <c r="G269" s="6"/>
      <c r="H269" s="6"/>
      <c r="I269" s="6"/>
      <c r="J269" s="6"/>
      <c r="K269" s="6"/>
      <c r="L269" s="6"/>
      <c r="M269" s="6"/>
      <c r="N269" s="6"/>
      <c r="O269" s="6"/>
      <c r="P269" s="6"/>
      <c r="Q269" s="6"/>
      <c r="R269" s="6"/>
      <c r="S269" s="6"/>
      <c r="T269" s="6"/>
      <c r="U269" s="6"/>
      <c r="V269" s="6"/>
      <c r="W269" s="6"/>
      <c r="X269" s="6"/>
      <c r="Y269" s="6"/>
    </row>
    <row r="270" spans="3:25" s="2" customFormat="1" ht="12.75" x14ac:dyDescent="0.2">
      <c r="C270" s="6"/>
      <c r="D270" s="6"/>
      <c r="E270" s="6"/>
      <c r="F270" s="6"/>
      <c r="G270" s="6"/>
      <c r="H270" s="6"/>
      <c r="I270" s="6"/>
      <c r="J270" s="6"/>
      <c r="K270" s="6"/>
      <c r="L270" s="6"/>
      <c r="M270" s="6"/>
      <c r="N270" s="6"/>
      <c r="O270" s="6"/>
      <c r="P270" s="6"/>
      <c r="Q270" s="6"/>
      <c r="R270" s="6"/>
      <c r="S270" s="6"/>
      <c r="T270" s="6"/>
      <c r="U270" s="6"/>
      <c r="V270" s="6"/>
      <c r="W270" s="6"/>
      <c r="X270" s="6"/>
      <c r="Y270" s="6"/>
    </row>
    <row r="271" spans="3:25" s="2" customFormat="1" ht="12.75" x14ac:dyDescent="0.2">
      <c r="C271" s="6"/>
      <c r="D271" s="6"/>
      <c r="E271" s="6"/>
      <c r="F271" s="6"/>
      <c r="G271" s="6"/>
      <c r="H271" s="6"/>
      <c r="I271" s="6"/>
      <c r="J271" s="6"/>
      <c r="K271" s="6"/>
      <c r="L271" s="6"/>
      <c r="M271" s="6"/>
      <c r="N271" s="6"/>
      <c r="O271" s="6"/>
      <c r="P271" s="6"/>
      <c r="Q271" s="6"/>
      <c r="R271" s="6"/>
      <c r="S271" s="6"/>
      <c r="T271" s="6"/>
      <c r="U271" s="6"/>
      <c r="V271" s="6"/>
      <c r="W271" s="6"/>
      <c r="X271" s="6"/>
      <c r="Y271" s="6"/>
    </row>
    <row r="272" spans="3:25" s="2" customFormat="1" ht="12.75" x14ac:dyDescent="0.2">
      <c r="C272" s="6"/>
      <c r="D272" s="6"/>
      <c r="E272" s="6"/>
      <c r="F272" s="6"/>
      <c r="G272" s="6"/>
      <c r="H272" s="6"/>
      <c r="I272" s="6"/>
      <c r="J272" s="6"/>
      <c r="K272" s="6"/>
      <c r="L272" s="6"/>
      <c r="M272" s="6"/>
      <c r="N272" s="6"/>
      <c r="O272" s="6"/>
      <c r="P272" s="6"/>
      <c r="Q272" s="6"/>
      <c r="R272" s="6"/>
      <c r="S272" s="6"/>
      <c r="T272" s="6"/>
      <c r="U272" s="6"/>
      <c r="V272" s="6"/>
      <c r="W272" s="6"/>
      <c r="X272" s="6"/>
      <c r="Y272" s="6"/>
    </row>
    <row r="273" spans="3:25" s="2" customFormat="1" ht="12.75" x14ac:dyDescent="0.2">
      <c r="C273" s="6"/>
      <c r="D273" s="6"/>
      <c r="E273" s="6"/>
      <c r="F273" s="6"/>
      <c r="G273" s="6"/>
      <c r="H273" s="6"/>
      <c r="I273" s="6"/>
      <c r="J273" s="6"/>
      <c r="K273" s="6"/>
      <c r="L273" s="6"/>
      <c r="M273" s="6"/>
      <c r="N273" s="6"/>
      <c r="O273" s="6"/>
      <c r="P273" s="6"/>
      <c r="Q273" s="6"/>
      <c r="R273" s="6"/>
      <c r="S273" s="6"/>
      <c r="T273" s="6"/>
      <c r="U273" s="6"/>
      <c r="V273" s="6"/>
      <c r="W273" s="6"/>
      <c r="X273" s="6"/>
      <c r="Y273" s="6"/>
    </row>
    <row r="274" spans="3:25" s="2" customFormat="1" ht="12.75" x14ac:dyDescent="0.2">
      <c r="C274" s="6"/>
      <c r="D274" s="6"/>
      <c r="E274" s="6"/>
      <c r="F274" s="6"/>
      <c r="G274" s="6"/>
      <c r="H274" s="6"/>
      <c r="I274" s="6"/>
      <c r="J274" s="6"/>
      <c r="K274" s="6"/>
      <c r="L274" s="6"/>
      <c r="M274" s="6"/>
      <c r="N274" s="6"/>
      <c r="O274" s="6"/>
      <c r="P274" s="6"/>
      <c r="Q274" s="6"/>
      <c r="R274" s="6"/>
      <c r="S274" s="6"/>
      <c r="T274" s="6"/>
      <c r="U274" s="6"/>
      <c r="V274" s="6"/>
      <c r="W274" s="6"/>
      <c r="X274" s="6"/>
      <c r="Y274" s="6"/>
    </row>
    <row r="275" spans="3:25" s="2" customFormat="1" ht="12.75" x14ac:dyDescent="0.2">
      <c r="C275" s="6"/>
      <c r="D275" s="6"/>
      <c r="E275" s="6"/>
      <c r="F275" s="6"/>
      <c r="G275" s="6"/>
      <c r="H275" s="6"/>
      <c r="I275" s="6"/>
      <c r="J275" s="6"/>
      <c r="K275" s="6"/>
      <c r="L275" s="6"/>
      <c r="M275" s="6"/>
      <c r="N275" s="6"/>
      <c r="O275" s="6"/>
      <c r="P275" s="6"/>
      <c r="Q275" s="6"/>
      <c r="R275" s="6"/>
      <c r="S275" s="6"/>
      <c r="T275" s="6"/>
      <c r="U275" s="6"/>
      <c r="V275" s="6"/>
      <c r="W275" s="6"/>
      <c r="X275" s="6"/>
      <c r="Y275" s="6"/>
    </row>
    <row r="276" spans="3:25" s="2" customFormat="1" ht="12.75" x14ac:dyDescent="0.2">
      <c r="C276" s="6"/>
      <c r="D276" s="6"/>
      <c r="E276" s="6"/>
      <c r="F276" s="6"/>
      <c r="G276" s="6"/>
      <c r="H276" s="6"/>
      <c r="I276" s="6"/>
      <c r="J276" s="6"/>
      <c r="K276" s="6"/>
      <c r="L276" s="6"/>
      <c r="M276" s="6"/>
      <c r="N276" s="6"/>
      <c r="O276" s="6"/>
      <c r="P276" s="6"/>
      <c r="Q276" s="6"/>
      <c r="R276" s="6"/>
      <c r="S276" s="6"/>
      <c r="T276" s="6"/>
      <c r="U276" s="6"/>
      <c r="V276" s="6"/>
      <c r="W276" s="6"/>
      <c r="X276" s="6"/>
      <c r="Y276" s="6"/>
    </row>
    <row r="277" spans="3:25" s="2" customFormat="1" ht="12.75" x14ac:dyDescent="0.2">
      <c r="C277" s="6"/>
      <c r="D277" s="6"/>
      <c r="E277" s="6"/>
      <c r="F277" s="6"/>
      <c r="G277" s="6"/>
      <c r="H277" s="6"/>
      <c r="I277" s="6"/>
      <c r="J277" s="6"/>
      <c r="K277" s="6"/>
      <c r="L277" s="6"/>
      <c r="M277" s="6"/>
      <c r="N277" s="6"/>
      <c r="O277" s="6"/>
      <c r="P277" s="6"/>
      <c r="Q277" s="6"/>
      <c r="R277" s="6"/>
      <c r="S277" s="6"/>
      <c r="T277" s="6"/>
      <c r="U277" s="6"/>
      <c r="V277" s="6"/>
      <c r="W277" s="6"/>
      <c r="X277" s="6"/>
      <c r="Y277" s="6"/>
    </row>
    <row r="278" spans="3:25" s="2" customFormat="1" ht="12.75" x14ac:dyDescent="0.2">
      <c r="C278" s="6"/>
      <c r="D278" s="6"/>
      <c r="E278" s="6"/>
      <c r="F278" s="6"/>
      <c r="G278" s="6"/>
      <c r="H278" s="6"/>
      <c r="I278" s="6"/>
      <c r="J278" s="6"/>
      <c r="K278" s="6"/>
      <c r="L278" s="6"/>
      <c r="M278" s="6"/>
      <c r="N278" s="6"/>
      <c r="O278" s="6"/>
      <c r="P278" s="6"/>
      <c r="Q278" s="6"/>
      <c r="R278" s="6"/>
      <c r="S278" s="6"/>
      <c r="T278" s="6"/>
      <c r="U278" s="6"/>
      <c r="V278" s="6"/>
      <c r="W278" s="6"/>
      <c r="X278" s="6"/>
      <c r="Y278" s="6"/>
    </row>
    <row r="279" spans="3:25" s="2" customFormat="1" ht="12.75" x14ac:dyDescent="0.2">
      <c r="C279" s="6"/>
      <c r="D279" s="6"/>
      <c r="E279" s="6"/>
      <c r="F279" s="6"/>
      <c r="G279" s="6"/>
      <c r="H279" s="6"/>
      <c r="I279" s="6"/>
      <c r="J279" s="6"/>
      <c r="K279" s="6"/>
      <c r="L279" s="6"/>
      <c r="M279" s="6"/>
      <c r="N279" s="6"/>
      <c r="O279" s="6"/>
      <c r="P279" s="6"/>
      <c r="Q279" s="6"/>
      <c r="R279" s="6"/>
      <c r="S279" s="6"/>
      <c r="T279" s="6"/>
      <c r="U279" s="6"/>
      <c r="V279" s="6"/>
      <c r="W279" s="6"/>
      <c r="X279" s="6"/>
      <c r="Y279" s="6"/>
    </row>
    <row r="280" spans="3:25" s="2" customFormat="1" ht="12.75" x14ac:dyDescent="0.2">
      <c r="C280" s="6"/>
      <c r="D280" s="6"/>
      <c r="E280" s="6"/>
      <c r="F280" s="6"/>
      <c r="G280" s="6"/>
      <c r="H280" s="6"/>
      <c r="I280" s="6"/>
      <c r="J280" s="6"/>
      <c r="K280" s="6"/>
      <c r="L280" s="6"/>
      <c r="M280" s="6"/>
      <c r="N280" s="6"/>
      <c r="O280" s="6"/>
      <c r="P280" s="6"/>
      <c r="Q280" s="6"/>
      <c r="R280" s="6"/>
      <c r="S280" s="6"/>
      <c r="T280" s="6"/>
      <c r="U280" s="6"/>
      <c r="V280" s="6"/>
      <c r="W280" s="6"/>
      <c r="X280" s="6"/>
      <c r="Y280" s="6"/>
    </row>
    <row r="281" spans="3:25" s="2" customFormat="1" ht="12.75" x14ac:dyDescent="0.2">
      <c r="C281" s="6"/>
      <c r="D281" s="6"/>
      <c r="E281" s="6"/>
      <c r="F281" s="6"/>
      <c r="G281" s="6"/>
      <c r="H281" s="6"/>
      <c r="I281" s="6"/>
      <c r="J281" s="6"/>
      <c r="K281" s="6"/>
      <c r="L281" s="6"/>
      <c r="M281" s="6"/>
      <c r="N281" s="6"/>
      <c r="O281" s="6"/>
      <c r="P281" s="6"/>
      <c r="Q281" s="6"/>
      <c r="R281" s="6"/>
      <c r="S281" s="6"/>
      <c r="T281" s="6"/>
      <c r="U281" s="6"/>
      <c r="V281" s="6"/>
      <c r="W281" s="6"/>
      <c r="X281" s="6"/>
      <c r="Y281" s="6"/>
    </row>
    <row r="282" spans="3:25" s="2" customFormat="1" ht="12.75" x14ac:dyDescent="0.2">
      <c r="C282" s="6"/>
      <c r="D282" s="6"/>
      <c r="E282" s="6"/>
      <c r="F282" s="6"/>
      <c r="G282" s="6"/>
      <c r="H282" s="6"/>
      <c r="I282" s="6"/>
      <c r="J282" s="6"/>
      <c r="K282" s="6"/>
      <c r="L282" s="6"/>
      <c r="M282" s="6"/>
      <c r="N282" s="6"/>
      <c r="O282" s="6"/>
      <c r="P282" s="6"/>
      <c r="Q282" s="6"/>
      <c r="R282" s="6"/>
      <c r="S282" s="6"/>
      <c r="T282" s="6"/>
      <c r="U282" s="6"/>
      <c r="V282" s="6"/>
      <c r="W282" s="6"/>
      <c r="X282" s="6"/>
      <c r="Y282" s="6"/>
    </row>
    <row r="283" spans="3:25" s="2" customFormat="1" ht="12.75" x14ac:dyDescent="0.2">
      <c r="C283" s="6"/>
      <c r="D283" s="6"/>
      <c r="E283" s="6"/>
      <c r="F283" s="6"/>
      <c r="G283" s="6"/>
      <c r="H283" s="6"/>
      <c r="I283" s="6"/>
      <c r="J283" s="6"/>
      <c r="K283" s="6"/>
      <c r="L283" s="6"/>
      <c r="M283" s="6"/>
      <c r="N283" s="6"/>
      <c r="O283" s="6"/>
      <c r="P283" s="6"/>
      <c r="Q283" s="6"/>
      <c r="R283" s="6"/>
      <c r="S283" s="6"/>
      <c r="T283" s="6"/>
      <c r="U283" s="6"/>
      <c r="V283" s="6"/>
      <c r="W283" s="6"/>
      <c r="X283" s="6"/>
      <c r="Y283" s="6"/>
    </row>
    <row r="284" spans="3:25" s="2" customFormat="1" ht="12.75" x14ac:dyDescent="0.2">
      <c r="C284" s="6"/>
      <c r="D284" s="6"/>
      <c r="E284" s="6"/>
      <c r="F284" s="6"/>
      <c r="G284" s="6"/>
      <c r="H284" s="6"/>
      <c r="I284" s="6"/>
      <c r="J284" s="6"/>
      <c r="K284" s="6"/>
      <c r="L284" s="6"/>
      <c r="M284" s="6"/>
      <c r="N284" s="6"/>
      <c r="O284" s="6"/>
      <c r="P284" s="6"/>
      <c r="Q284" s="6"/>
      <c r="R284" s="6"/>
      <c r="S284" s="6"/>
      <c r="T284" s="6"/>
      <c r="U284" s="6"/>
      <c r="V284" s="6"/>
      <c r="W284" s="6"/>
      <c r="X284" s="6"/>
      <c r="Y284" s="6"/>
    </row>
    <row r="285" spans="3:25" s="2" customFormat="1" ht="12.75" x14ac:dyDescent="0.2">
      <c r="C285" s="6"/>
      <c r="D285" s="6"/>
      <c r="E285" s="6"/>
      <c r="F285" s="6"/>
      <c r="G285" s="6"/>
      <c r="H285" s="6"/>
      <c r="I285" s="6"/>
      <c r="J285" s="6"/>
      <c r="K285" s="6"/>
      <c r="L285" s="6"/>
      <c r="M285" s="6"/>
      <c r="N285" s="6"/>
      <c r="O285" s="6"/>
      <c r="P285" s="6"/>
      <c r="Q285" s="6"/>
      <c r="R285" s="6"/>
      <c r="S285" s="6"/>
      <c r="T285" s="6"/>
      <c r="U285" s="6"/>
      <c r="V285" s="6"/>
      <c r="W285" s="6"/>
      <c r="X285" s="6"/>
      <c r="Y285" s="6"/>
    </row>
    <row r="286" spans="3:25" s="2" customFormat="1" ht="12.75" x14ac:dyDescent="0.2">
      <c r="C286" s="6"/>
      <c r="D286" s="6"/>
      <c r="E286" s="6"/>
      <c r="F286" s="6"/>
      <c r="G286" s="6"/>
      <c r="H286" s="6"/>
      <c r="I286" s="6"/>
      <c r="J286" s="6"/>
      <c r="K286" s="6"/>
      <c r="L286" s="6"/>
      <c r="M286" s="6"/>
      <c r="N286" s="6"/>
      <c r="O286" s="6"/>
      <c r="P286" s="6"/>
      <c r="Q286" s="6"/>
      <c r="R286" s="6"/>
      <c r="S286" s="6"/>
      <c r="T286" s="6"/>
      <c r="U286" s="6"/>
      <c r="V286" s="6"/>
      <c r="W286" s="6"/>
      <c r="X286" s="6"/>
      <c r="Y286" s="6"/>
    </row>
    <row r="287" spans="3:25" s="2" customFormat="1" ht="12.75" x14ac:dyDescent="0.2">
      <c r="C287" s="6"/>
      <c r="D287" s="6"/>
      <c r="E287" s="6"/>
      <c r="F287" s="6"/>
      <c r="G287" s="6"/>
      <c r="H287" s="6"/>
      <c r="I287" s="6"/>
      <c r="J287" s="6"/>
      <c r="K287" s="6"/>
      <c r="L287" s="6"/>
      <c r="M287" s="6"/>
      <c r="N287" s="6"/>
      <c r="O287" s="6"/>
      <c r="P287" s="6"/>
      <c r="Q287" s="6"/>
      <c r="R287" s="6"/>
      <c r="S287" s="6"/>
      <c r="T287" s="6"/>
      <c r="U287" s="6"/>
      <c r="V287" s="6"/>
      <c r="W287" s="6"/>
      <c r="X287" s="6"/>
      <c r="Y287" s="6"/>
    </row>
    <row r="288" spans="3:25" s="2" customFormat="1" ht="12.75" x14ac:dyDescent="0.2">
      <c r="C288" s="6"/>
      <c r="D288" s="6"/>
      <c r="E288" s="6"/>
      <c r="F288" s="6"/>
      <c r="G288" s="6"/>
      <c r="H288" s="6"/>
      <c r="I288" s="6"/>
      <c r="J288" s="6"/>
      <c r="K288" s="6"/>
      <c r="L288" s="6"/>
      <c r="M288" s="6"/>
      <c r="N288" s="6"/>
      <c r="O288" s="6"/>
      <c r="P288" s="6"/>
      <c r="Q288" s="6"/>
      <c r="R288" s="6"/>
      <c r="S288" s="6"/>
      <c r="T288" s="6"/>
      <c r="U288" s="6"/>
      <c r="V288" s="6"/>
      <c r="W288" s="6"/>
      <c r="X288" s="6"/>
      <c r="Y288" s="6"/>
    </row>
    <row r="289" spans="1:25" s="2" customFormat="1" ht="12.75" x14ac:dyDescent="0.2">
      <c r="C289" s="6"/>
      <c r="D289" s="6"/>
      <c r="E289" s="6"/>
      <c r="F289" s="6"/>
      <c r="G289" s="6"/>
      <c r="H289" s="6"/>
      <c r="I289" s="6"/>
      <c r="J289" s="6"/>
      <c r="K289" s="6"/>
      <c r="L289" s="6"/>
      <c r="M289" s="6"/>
      <c r="N289" s="6"/>
      <c r="O289" s="6"/>
      <c r="P289" s="6"/>
      <c r="Q289" s="6"/>
      <c r="R289" s="6"/>
      <c r="S289" s="6"/>
      <c r="T289" s="6"/>
      <c r="U289" s="6"/>
      <c r="V289" s="6"/>
      <c r="W289" s="6"/>
      <c r="X289" s="6"/>
      <c r="Y289" s="6"/>
    </row>
    <row r="290" spans="1:25" s="2" customFormat="1" ht="12.75" x14ac:dyDescent="0.2">
      <c r="C290" s="6"/>
      <c r="D290" s="6"/>
      <c r="E290" s="6"/>
      <c r="F290" s="6"/>
      <c r="G290" s="6"/>
      <c r="H290" s="6"/>
      <c r="I290" s="6"/>
      <c r="J290" s="6"/>
      <c r="K290" s="6"/>
      <c r="L290" s="6"/>
      <c r="M290" s="6"/>
      <c r="N290" s="6"/>
      <c r="O290" s="6"/>
      <c r="P290" s="6"/>
      <c r="Q290" s="6"/>
      <c r="R290" s="6"/>
      <c r="S290" s="6"/>
      <c r="T290" s="6"/>
      <c r="U290" s="6"/>
      <c r="V290" s="6"/>
      <c r="W290" s="6"/>
      <c r="X290" s="6"/>
      <c r="Y290" s="6"/>
    </row>
    <row r="291" spans="1:25" s="2" customFormat="1" ht="12.75" x14ac:dyDescent="0.2">
      <c r="C291" s="6"/>
      <c r="D291" s="6"/>
      <c r="E291" s="6"/>
      <c r="F291" s="6"/>
      <c r="G291" s="6"/>
      <c r="H291" s="6"/>
      <c r="I291" s="6"/>
      <c r="J291" s="6"/>
      <c r="K291" s="6"/>
      <c r="L291" s="6"/>
      <c r="M291" s="6"/>
      <c r="N291" s="6"/>
      <c r="O291" s="6"/>
      <c r="P291" s="6"/>
      <c r="Q291" s="6"/>
      <c r="R291" s="6"/>
      <c r="S291" s="6"/>
      <c r="T291" s="6"/>
      <c r="U291" s="6"/>
      <c r="V291" s="6"/>
      <c r="W291" s="6"/>
      <c r="X291" s="6"/>
      <c r="Y291" s="6"/>
    </row>
    <row r="292" spans="1:25" s="2" customFormat="1" ht="12.75" x14ac:dyDescent="0.2">
      <c r="C292" s="6"/>
      <c r="D292" s="6"/>
      <c r="E292" s="6"/>
      <c r="F292" s="6"/>
      <c r="G292" s="6"/>
      <c r="H292" s="6"/>
      <c r="I292" s="6"/>
      <c r="J292" s="6"/>
      <c r="K292" s="6"/>
      <c r="L292" s="6"/>
      <c r="M292" s="6"/>
      <c r="N292" s="6"/>
      <c r="O292" s="6"/>
      <c r="P292" s="6"/>
      <c r="Q292" s="6"/>
      <c r="R292" s="6"/>
      <c r="S292" s="6"/>
      <c r="T292" s="6"/>
      <c r="U292" s="6"/>
      <c r="V292" s="6"/>
      <c r="W292" s="6"/>
      <c r="X292" s="6"/>
      <c r="Y292" s="6"/>
    </row>
    <row r="293" spans="1:25" s="2" customFormat="1" ht="12.75" x14ac:dyDescent="0.2">
      <c r="C293" s="6"/>
      <c r="D293" s="6"/>
      <c r="E293" s="6"/>
      <c r="F293" s="6"/>
      <c r="G293" s="6"/>
      <c r="H293" s="6"/>
      <c r="I293" s="6"/>
      <c r="J293" s="6"/>
      <c r="K293" s="6"/>
      <c r="L293" s="6"/>
      <c r="M293" s="6"/>
      <c r="N293" s="6"/>
      <c r="O293" s="6"/>
      <c r="P293" s="6"/>
      <c r="Q293" s="6"/>
      <c r="R293" s="6"/>
      <c r="S293" s="6"/>
      <c r="T293" s="6"/>
      <c r="U293" s="6"/>
      <c r="V293" s="6"/>
      <c r="W293" s="6"/>
      <c r="X293" s="6"/>
      <c r="Y293" s="6"/>
    </row>
    <row r="294" spans="1:25" s="2" customFormat="1" ht="12.75" x14ac:dyDescent="0.2">
      <c r="C294" s="6"/>
      <c r="D294" s="6"/>
      <c r="E294" s="6"/>
      <c r="F294" s="6"/>
      <c r="G294" s="6"/>
      <c r="H294" s="6"/>
      <c r="I294" s="6"/>
      <c r="J294" s="6"/>
      <c r="K294" s="6"/>
      <c r="L294" s="6"/>
      <c r="M294" s="6"/>
      <c r="N294" s="6"/>
      <c r="O294" s="6"/>
      <c r="P294" s="6"/>
      <c r="Q294" s="6"/>
      <c r="R294" s="6"/>
      <c r="S294" s="6"/>
      <c r="T294" s="6"/>
      <c r="U294" s="6"/>
      <c r="V294" s="6"/>
      <c r="W294" s="6"/>
      <c r="X294" s="6"/>
      <c r="Y294" s="6"/>
    </row>
    <row r="295" spans="1:25" s="2" customFormat="1" ht="12.75" x14ac:dyDescent="0.2">
      <c r="C295" s="6"/>
      <c r="D295" s="6"/>
      <c r="E295" s="6"/>
      <c r="F295" s="6"/>
      <c r="G295" s="6"/>
      <c r="H295" s="6"/>
      <c r="I295" s="6"/>
      <c r="J295" s="6"/>
      <c r="K295" s="6"/>
      <c r="L295" s="6"/>
      <c r="M295" s="6"/>
      <c r="N295" s="6"/>
      <c r="O295" s="6"/>
      <c r="P295" s="6"/>
      <c r="Q295" s="6"/>
      <c r="R295" s="6"/>
      <c r="S295" s="6"/>
      <c r="T295" s="6"/>
      <c r="U295" s="6"/>
      <c r="V295" s="6"/>
      <c r="W295" s="6"/>
      <c r="X295" s="6"/>
      <c r="Y295" s="6"/>
    </row>
    <row r="296" spans="1:25" s="2" customFormat="1" ht="12.75" x14ac:dyDescent="0.2">
      <c r="C296" s="6"/>
      <c r="D296" s="6"/>
      <c r="E296" s="6"/>
      <c r="F296" s="6"/>
      <c r="G296" s="6"/>
      <c r="H296" s="6"/>
      <c r="I296" s="6"/>
      <c r="J296" s="6"/>
      <c r="K296" s="6"/>
      <c r="L296" s="6"/>
      <c r="M296" s="6"/>
      <c r="N296" s="6"/>
      <c r="O296" s="6"/>
      <c r="P296" s="6"/>
      <c r="Q296" s="6"/>
      <c r="R296" s="6"/>
      <c r="S296" s="6"/>
      <c r="T296" s="6"/>
      <c r="U296" s="6"/>
      <c r="V296" s="6"/>
      <c r="W296" s="6"/>
      <c r="X296" s="6"/>
      <c r="Y296" s="6"/>
    </row>
    <row r="297" spans="1:25" s="2" customFormat="1" ht="12.75" x14ac:dyDescent="0.2">
      <c r="C297" s="6"/>
      <c r="D297" s="6"/>
      <c r="E297" s="6"/>
      <c r="F297" s="6"/>
      <c r="G297" s="6"/>
      <c r="H297" s="6"/>
      <c r="I297" s="6"/>
      <c r="J297" s="6"/>
      <c r="K297" s="6"/>
      <c r="L297" s="6"/>
      <c r="M297" s="6"/>
      <c r="N297" s="6"/>
      <c r="O297" s="6"/>
      <c r="P297" s="6"/>
      <c r="Q297" s="6"/>
      <c r="R297" s="6"/>
      <c r="S297" s="6"/>
      <c r="T297" s="6"/>
      <c r="U297" s="6"/>
      <c r="V297" s="6"/>
      <c r="W297" s="6"/>
      <c r="X297" s="6"/>
      <c r="Y297" s="6"/>
    </row>
    <row r="298" spans="1:25" s="2" customFormat="1" ht="12.75" x14ac:dyDescent="0.2">
      <c r="C298" s="6"/>
      <c r="D298" s="6"/>
      <c r="E298" s="6"/>
      <c r="F298" s="6"/>
      <c r="G298" s="6"/>
      <c r="H298" s="6"/>
      <c r="I298" s="6"/>
      <c r="J298" s="6"/>
      <c r="K298" s="6"/>
      <c r="L298" s="6"/>
      <c r="M298" s="6"/>
      <c r="N298" s="6"/>
      <c r="O298" s="6"/>
      <c r="P298" s="6"/>
      <c r="Q298" s="6"/>
      <c r="R298" s="6"/>
      <c r="S298" s="6"/>
      <c r="T298" s="6"/>
      <c r="U298" s="6"/>
      <c r="V298" s="6"/>
      <c r="W298" s="6"/>
      <c r="X298" s="6"/>
      <c r="Y298" s="6"/>
    </row>
    <row r="299" spans="1:25" s="2" customFormat="1" ht="12.75" x14ac:dyDescent="0.2">
      <c r="C299" s="6"/>
      <c r="D299" s="6"/>
      <c r="E299" s="6"/>
      <c r="F299" s="6"/>
      <c r="G299" s="6"/>
      <c r="H299" s="6"/>
      <c r="I299" s="6"/>
      <c r="J299" s="6"/>
      <c r="K299" s="6"/>
      <c r="L299" s="6"/>
      <c r="M299" s="6"/>
      <c r="N299" s="6"/>
      <c r="O299" s="6"/>
      <c r="P299" s="6"/>
      <c r="Q299" s="6"/>
      <c r="R299" s="6"/>
      <c r="S299" s="6"/>
      <c r="T299" s="6"/>
      <c r="U299" s="6"/>
      <c r="V299" s="6"/>
      <c r="W299" s="6"/>
      <c r="X299" s="6"/>
      <c r="Y299" s="6"/>
    </row>
    <row r="300" spans="1:25" s="2" customFormat="1" ht="12.75" x14ac:dyDescent="0.2">
      <c r="C300" s="6"/>
      <c r="D300" s="6"/>
      <c r="E300" s="6"/>
      <c r="F300" s="6"/>
      <c r="G300" s="6"/>
      <c r="H300" s="6"/>
      <c r="I300" s="6"/>
      <c r="J300" s="6"/>
      <c r="K300" s="6"/>
      <c r="L300" s="6"/>
      <c r="M300" s="6"/>
      <c r="N300" s="6"/>
      <c r="O300" s="6"/>
      <c r="P300" s="6"/>
      <c r="Q300" s="6"/>
      <c r="R300" s="6"/>
      <c r="S300" s="6"/>
      <c r="T300" s="6"/>
      <c r="U300" s="6"/>
      <c r="V300" s="6"/>
      <c r="W300" s="6"/>
      <c r="X300" s="6"/>
      <c r="Y300" s="6"/>
    </row>
    <row r="301" spans="1:25" s="2" customFormat="1" ht="12.75" x14ac:dyDescent="0.2">
      <c r="C301" s="6"/>
      <c r="D301" s="6"/>
      <c r="E301" s="6"/>
      <c r="F301" s="6"/>
      <c r="G301" s="6"/>
      <c r="H301" s="6"/>
      <c r="I301" s="6"/>
      <c r="J301" s="6"/>
      <c r="K301" s="6"/>
      <c r="L301" s="6"/>
      <c r="M301" s="6"/>
      <c r="N301" s="6"/>
      <c r="O301" s="6"/>
      <c r="P301" s="6"/>
      <c r="Q301" s="6"/>
      <c r="R301" s="6"/>
      <c r="S301" s="6"/>
      <c r="T301" s="6"/>
      <c r="U301" s="6"/>
      <c r="V301" s="6"/>
      <c r="W301" s="6"/>
      <c r="X301" s="6"/>
      <c r="Y301" s="6"/>
    </row>
    <row r="302" spans="1:25" s="7" customFormat="1" ht="12.75" x14ac:dyDescent="0.2">
      <c r="A302" s="2"/>
      <c r="B302" s="2"/>
      <c r="C302" s="6"/>
      <c r="D302" s="6"/>
      <c r="E302" s="6"/>
      <c r="F302" s="6"/>
      <c r="G302" s="6"/>
      <c r="H302" s="6"/>
      <c r="I302" s="6"/>
      <c r="J302" s="6"/>
      <c r="K302" s="6"/>
      <c r="L302" s="6"/>
      <c r="M302" s="6"/>
      <c r="N302" s="6"/>
      <c r="O302" s="6"/>
      <c r="P302" s="6"/>
      <c r="Q302" s="6"/>
      <c r="R302" s="6"/>
      <c r="S302" s="6"/>
      <c r="T302" s="6"/>
      <c r="U302" s="6"/>
      <c r="V302" s="6"/>
      <c r="W302" s="6"/>
      <c r="X302" s="6"/>
      <c r="Y302" s="6"/>
    </row>
    <row r="303" spans="1:25" s="7" customFormat="1" ht="12" x14ac:dyDescent="0.2">
      <c r="C303" s="8"/>
      <c r="D303" s="8"/>
      <c r="E303" s="8"/>
      <c r="F303" s="8"/>
      <c r="G303" s="8"/>
      <c r="H303" s="8"/>
      <c r="I303" s="8"/>
      <c r="J303" s="8"/>
      <c r="K303" s="8"/>
      <c r="L303" s="8"/>
      <c r="M303" s="8"/>
      <c r="N303" s="8"/>
      <c r="O303" s="8"/>
      <c r="P303" s="8"/>
      <c r="Q303" s="8"/>
      <c r="R303" s="8"/>
      <c r="S303" s="8"/>
      <c r="T303" s="8"/>
      <c r="U303" s="8"/>
      <c r="V303" s="8"/>
      <c r="W303" s="8"/>
      <c r="X303" s="8"/>
      <c r="Y303" s="8"/>
    </row>
    <row r="304" spans="1:25" s="7" customFormat="1" ht="12" x14ac:dyDescent="0.2">
      <c r="C304" s="8"/>
      <c r="D304" s="8"/>
      <c r="E304" s="8"/>
      <c r="F304" s="8"/>
      <c r="G304" s="8"/>
      <c r="H304" s="8"/>
      <c r="I304" s="8"/>
      <c r="J304" s="8"/>
      <c r="K304" s="8"/>
      <c r="L304" s="8"/>
      <c r="M304" s="8"/>
      <c r="N304" s="8"/>
      <c r="O304" s="8"/>
      <c r="P304" s="8"/>
      <c r="Q304" s="8"/>
      <c r="R304" s="8"/>
      <c r="S304" s="8"/>
      <c r="T304" s="8"/>
      <c r="U304" s="8"/>
      <c r="V304" s="8"/>
      <c r="W304" s="8"/>
      <c r="X304" s="8"/>
      <c r="Y304" s="8"/>
    </row>
    <row r="305" spans="1:25" s="3" customFormat="1" ht="12" x14ac:dyDescent="0.2">
      <c r="A305" s="7"/>
      <c r="B305" s="7"/>
      <c r="C305" s="8"/>
      <c r="D305" s="8"/>
      <c r="E305" s="8"/>
      <c r="F305" s="8"/>
      <c r="G305" s="8"/>
      <c r="H305" s="8"/>
      <c r="I305" s="8"/>
      <c r="J305" s="8"/>
      <c r="K305" s="8"/>
      <c r="L305" s="8"/>
      <c r="M305" s="8"/>
      <c r="N305" s="8"/>
      <c r="O305" s="8"/>
      <c r="P305" s="8"/>
      <c r="Q305" s="8"/>
      <c r="R305" s="8"/>
      <c r="S305" s="8"/>
      <c r="T305" s="8"/>
      <c r="U305" s="8"/>
      <c r="V305" s="8"/>
      <c r="W305" s="8"/>
      <c r="X305" s="8"/>
      <c r="Y305" s="8"/>
    </row>
    <row r="306" spans="1:25" s="3" customFormat="1" ht="12" x14ac:dyDescent="0.2">
      <c r="C306" s="8"/>
      <c r="D306" s="8"/>
      <c r="E306" s="8"/>
      <c r="F306" s="8"/>
      <c r="G306" s="8"/>
      <c r="H306" s="8"/>
      <c r="I306" s="8"/>
      <c r="J306" s="8"/>
      <c r="K306" s="8"/>
      <c r="L306" s="8"/>
      <c r="M306" s="8"/>
      <c r="N306" s="8"/>
      <c r="O306" s="8"/>
      <c r="P306" s="8"/>
      <c r="Q306" s="8"/>
      <c r="R306" s="8"/>
      <c r="S306" s="8"/>
      <c r="T306" s="8"/>
      <c r="U306" s="8"/>
      <c r="V306" s="8"/>
      <c r="W306" s="8"/>
      <c r="X306" s="8"/>
      <c r="Y306" s="8"/>
    </row>
    <row r="307" spans="1:25" s="3" customFormat="1" ht="12" x14ac:dyDescent="0.2">
      <c r="C307" s="8"/>
      <c r="D307" s="8"/>
      <c r="E307" s="8"/>
      <c r="F307" s="8"/>
      <c r="G307" s="8"/>
      <c r="H307" s="8"/>
      <c r="I307" s="8"/>
      <c r="J307" s="8"/>
      <c r="K307" s="8"/>
      <c r="L307" s="8"/>
      <c r="M307" s="8"/>
      <c r="N307" s="8"/>
      <c r="O307" s="8"/>
      <c r="P307" s="8"/>
      <c r="Q307" s="8"/>
      <c r="R307" s="8"/>
      <c r="S307" s="8"/>
      <c r="T307" s="8"/>
      <c r="U307" s="8"/>
      <c r="V307" s="8"/>
      <c r="W307" s="8"/>
      <c r="X307" s="8"/>
      <c r="Y307" s="8"/>
    </row>
    <row r="308" spans="1:25" s="2" customFormat="1" ht="12.75" x14ac:dyDescent="0.2">
      <c r="A308" s="3"/>
      <c r="B308" s="3"/>
      <c r="C308" s="8"/>
      <c r="D308" s="8"/>
      <c r="E308" s="8"/>
      <c r="F308" s="8"/>
      <c r="G308" s="8"/>
      <c r="H308" s="8"/>
      <c r="I308" s="8"/>
      <c r="J308" s="8"/>
      <c r="K308" s="8"/>
      <c r="L308" s="8"/>
      <c r="M308" s="8"/>
      <c r="N308" s="8"/>
      <c r="O308" s="8"/>
      <c r="P308" s="8"/>
      <c r="Q308" s="8"/>
      <c r="R308" s="8"/>
      <c r="S308" s="8"/>
      <c r="T308" s="8"/>
      <c r="U308" s="8"/>
      <c r="V308" s="8"/>
      <c r="W308" s="8"/>
      <c r="X308" s="8"/>
      <c r="Y308" s="8"/>
    </row>
    <row r="309" spans="1:25" s="2" customFormat="1" ht="12.75" x14ac:dyDescent="0.2">
      <c r="C309" s="6"/>
      <c r="D309" s="6"/>
      <c r="E309" s="6"/>
      <c r="F309" s="6"/>
      <c r="G309" s="6"/>
      <c r="H309" s="6"/>
      <c r="I309" s="6"/>
      <c r="J309" s="6"/>
      <c r="K309" s="6"/>
      <c r="L309" s="6"/>
      <c r="M309" s="6"/>
      <c r="N309" s="6"/>
      <c r="O309" s="6"/>
      <c r="P309" s="6"/>
      <c r="Q309" s="6"/>
      <c r="R309" s="6"/>
      <c r="S309" s="6"/>
      <c r="T309" s="6"/>
      <c r="U309" s="6"/>
      <c r="V309" s="6"/>
      <c r="W309" s="6"/>
      <c r="X309" s="6"/>
      <c r="Y309" s="6"/>
    </row>
    <row r="310" spans="1:25" x14ac:dyDescent="0.25">
      <c r="A310" s="2"/>
      <c r="B310" s="2"/>
      <c r="C310" s="6"/>
      <c r="D310" s="6"/>
      <c r="E310" s="6"/>
      <c r="F310" s="6"/>
      <c r="G310" s="6"/>
      <c r="H310" s="6"/>
      <c r="I310" s="6"/>
      <c r="J310" s="6"/>
      <c r="K310" s="6"/>
      <c r="L310" s="6"/>
      <c r="M310" s="6"/>
      <c r="N310" s="6"/>
      <c r="O310" s="6"/>
      <c r="P310" s="6"/>
      <c r="Q310" s="6"/>
      <c r="R310" s="6"/>
      <c r="S310" s="6"/>
      <c r="T310" s="6"/>
      <c r="U310" s="6"/>
      <c r="V310" s="6"/>
      <c r="W310" s="6"/>
      <c r="X310" s="6"/>
      <c r="Y310" s="6"/>
    </row>
  </sheetData>
  <mergeCells count="29">
    <mergeCell ref="B212:Y212"/>
    <mergeCell ref="B215:Y215"/>
    <mergeCell ref="B229:S229"/>
    <mergeCell ref="B210:Y210"/>
    <mergeCell ref="N7:P7"/>
    <mergeCell ref="B211:Y211"/>
    <mergeCell ref="B10:F10"/>
    <mergeCell ref="Y10:Y11"/>
    <mergeCell ref="H10:L10"/>
    <mergeCell ref="N10:R10"/>
    <mergeCell ref="B217:Y217"/>
    <mergeCell ref="B216:Y216"/>
    <mergeCell ref="B214:Y214"/>
    <mergeCell ref="B213:Y213"/>
    <mergeCell ref="B226:S226"/>
    <mergeCell ref="B225:S225"/>
    <mergeCell ref="A226:A228"/>
    <mergeCell ref="B218:Y218"/>
    <mergeCell ref="B224:S224"/>
    <mergeCell ref="B222:S222"/>
    <mergeCell ref="B221:Y221"/>
    <mergeCell ref="B220:Y220"/>
    <mergeCell ref="B219:Y219"/>
    <mergeCell ref="B223:S223"/>
    <mergeCell ref="B232:S232"/>
    <mergeCell ref="B231:S231"/>
    <mergeCell ref="B230:S230"/>
    <mergeCell ref="B227:S227"/>
    <mergeCell ref="B228:S228"/>
  </mergeCells>
  <phoneticPr fontId="26" type="noConversion"/>
  <hyperlinks>
    <hyperlink ref="N7" location="Índice!A1" display="Regresar al ïndice"/>
  </hyperlinks>
  <pageMargins left="0.7" right="0.7" top="0.75" bottom="0.75" header="0.3" footer="0.3"/>
  <pageSetup orientation="portrait" r:id="rId1"/>
  <ignoredErrors>
    <ignoredError sqref="G12 G120" formulaRange="1"/>
    <ignoredError sqref="A84 A72 A60 A48 A36 A24 A96 A108 A132 A144" numberStoredAsText="1"/>
    <ignoredError sqref="S91 M91 G91 G97:G99"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68"/>
  <sheetViews>
    <sheetView showGridLines="0" defaultGridColor="0" colorId="23" zoomScaleNormal="100" workbookViewId="0"/>
  </sheetViews>
  <sheetFormatPr baseColWidth="10" defaultRowHeight="15" x14ac:dyDescent="0.25"/>
  <cols>
    <col min="1" max="1" width="7.5703125" customWidth="1"/>
    <col min="12" max="14" width="11.42578125" style="87"/>
  </cols>
  <sheetData>
    <row r="1" spans="1:15" ht="20.100000000000001" customHeight="1" x14ac:dyDescent="0.25">
      <c r="A1" s="98"/>
      <c r="B1" s="99"/>
      <c r="C1" s="99"/>
      <c r="D1" s="99"/>
      <c r="E1" s="100"/>
      <c r="F1" s="100"/>
      <c r="G1" s="100"/>
      <c r="H1" s="100"/>
      <c r="I1" s="100"/>
      <c r="J1" s="99"/>
      <c r="K1" s="99"/>
      <c r="L1" s="99"/>
      <c r="M1" s="99"/>
      <c r="N1" s="99"/>
      <c r="O1" s="101"/>
    </row>
    <row r="2" spans="1:15" ht="20.100000000000001" customHeight="1" x14ac:dyDescent="0.25">
      <c r="A2" s="102"/>
      <c r="B2" s="45" t="s">
        <v>92</v>
      </c>
      <c r="C2" s="46"/>
      <c r="D2" s="46"/>
      <c r="E2" s="46"/>
      <c r="F2" s="46"/>
      <c r="G2" s="48"/>
      <c r="H2" s="48"/>
      <c r="I2" s="48"/>
      <c r="J2" s="51"/>
      <c r="K2" s="51"/>
      <c r="L2" s="51"/>
      <c r="M2" s="51"/>
      <c r="N2" s="51"/>
      <c r="O2" s="103"/>
    </row>
    <row r="3" spans="1:15" ht="20.100000000000001" customHeight="1" x14ac:dyDescent="0.25">
      <c r="A3" s="102"/>
      <c r="B3" s="46"/>
      <c r="C3" s="46"/>
      <c r="D3" s="46"/>
      <c r="E3" s="46"/>
      <c r="F3" s="46"/>
      <c r="G3" s="49"/>
      <c r="H3" s="51"/>
      <c r="I3" s="51"/>
      <c r="J3" s="51"/>
      <c r="K3" s="51"/>
      <c r="L3" s="51"/>
      <c r="M3" s="51"/>
      <c r="N3" s="51"/>
      <c r="O3" s="103"/>
    </row>
    <row r="4" spans="1:15" ht="20.100000000000001" customHeight="1" x14ac:dyDescent="0.25">
      <c r="A4" s="102"/>
      <c r="B4" s="176" t="s">
        <v>105</v>
      </c>
      <c r="C4" s="46"/>
      <c r="D4" s="46"/>
      <c r="E4" s="46"/>
      <c r="F4" s="46"/>
      <c r="G4" s="51"/>
      <c r="H4" s="51"/>
      <c r="I4" s="51"/>
      <c r="J4" s="51"/>
      <c r="K4" s="51"/>
      <c r="L4" s="51"/>
      <c r="M4" s="51"/>
      <c r="N4" s="51"/>
      <c r="O4" s="103"/>
    </row>
    <row r="5" spans="1:15" ht="20.100000000000001" customHeight="1" thickBot="1" x14ac:dyDescent="0.3">
      <c r="A5" s="109"/>
      <c r="B5" s="110"/>
      <c r="C5" s="110"/>
      <c r="D5" s="110"/>
      <c r="E5" s="111"/>
      <c r="F5" s="110"/>
      <c r="G5" s="110"/>
      <c r="H5" s="110"/>
      <c r="I5" s="110"/>
      <c r="J5" s="110"/>
      <c r="K5" s="110"/>
      <c r="L5" s="112"/>
      <c r="M5" s="112"/>
      <c r="N5" s="112"/>
      <c r="O5" s="113"/>
    </row>
    <row r="6" spans="1:15" s="19" customFormat="1" ht="20.100000000000001" customHeight="1" x14ac:dyDescent="0.25">
      <c r="A6" s="114"/>
      <c r="B6" s="158" t="str">
        <f>Índice!B6</f>
        <v>Fuente: Registros administrativos ARCOTEL</v>
      </c>
      <c r="C6" s="158"/>
      <c r="D6" s="158"/>
      <c r="E6" s="158"/>
      <c r="F6" s="158"/>
      <c r="G6" s="158"/>
      <c r="H6" s="158"/>
      <c r="I6" s="115"/>
      <c r="J6" s="115"/>
      <c r="K6" s="115"/>
      <c r="L6" s="115"/>
      <c r="M6" s="115"/>
      <c r="N6" s="115"/>
      <c r="O6" s="116"/>
    </row>
    <row r="7" spans="1:15" s="19" customFormat="1" ht="20.100000000000001" customHeight="1" x14ac:dyDescent="0.25">
      <c r="A7" s="104"/>
      <c r="B7" s="155" t="str">
        <f>Índice!B7</f>
        <v>Fecha de Publicación: Junio 2025</v>
      </c>
      <c r="C7" s="155"/>
      <c r="D7" s="155"/>
      <c r="E7" s="155"/>
      <c r="F7" s="155"/>
      <c r="G7" s="155"/>
      <c r="H7" s="155"/>
      <c r="I7" s="24"/>
      <c r="J7" s="24"/>
      <c r="K7" s="24"/>
      <c r="L7" s="250" t="s">
        <v>99</v>
      </c>
      <c r="M7" s="250"/>
      <c r="N7" s="250"/>
      <c r="O7" s="251"/>
    </row>
    <row r="8" spans="1:15" s="19" customFormat="1" ht="20.100000000000001" customHeight="1" thickBot="1" x14ac:dyDescent="0.3">
      <c r="A8" s="117"/>
      <c r="B8" s="159" t="str">
        <f>Índice!B8</f>
        <v>Fecha de corte: Mayo 2025</v>
      </c>
      <c r="C8" s="159"/>
      <c r="D8" s="159"/>
      <c r="E8" s="159"/>
      <c r="F8" s="159"/>
      <c r="G8" s="159"/>
      <c r="H8" s="159"/>
      <c r="I8" s="118"/>
      <c r="J8" s="118"/>
      <c r="K8" s="118"/>
      <c r="L8" s="118"/>
      <c r="M8" s="118"/>
      <c r="N8" s="118"/>
      <c r="O8" s="119"/>
    </row>
    <row r="9" spans="1:15" ht="20.100000000000001" customHeight="1" thickBot="1" x14ac:dyDescent="0.3">
      <c r="A9" s="105"/>
      <c r="B9" s="106"/>
      <c r="C9" s="106"/>
      <c r="D9" s="106"/>
      <c r="E9" s="107"/>
      <c r="F9" s="106"/>
      <c r="G9" s="106"/>
      <c r="H9" s="106"/>
      <c r="I9" s="106"/>
      <c r="J9" s="106"/>
      <c r="K9" s="106"/>
      <c r="L9" s="106"/>
      <c r="M9" s="106"/>
      <c r="N9" s="106"/>
      <c r="O9" s="108"/>
    </row>
    <row r="10" spans="1:15" ht="20.100000000000001" customHeight="1" thickBot="1" x14ac:dyDescent="0.3">
      <c r="A10" s="20"/>
      <c r="B10" s="20"/>
      <c r="C10" s="20"/>
      <c r="D10" s="20"/>
      <c r="E10" s="20"/>
      <c r="F10" s="20"/>
      <c r="G10" s="20"/>
      <c r="H10" s="20"/>
      <c r="I10" s="20"/>
      <c r="J10" s="20"/>
      <c r="K10" s="20"/>
      <c r="L10" s="20"/>
      <c r="M10" s="20"/>
      <c r="N10" s="20"/>
      <c r="O10" s="20"/>
    </row>
    <row r="11" spans="1:15" x14ac:dyDescent="0.25">
      <c r="A11" s="120"/>
      <c r="B11" s="121"/>
      <c r="C11" s="121"/>
      <c r="D11" s="121"/>
      <c r="E11" s="121"/>
      <c r="F11" s="121"/>
      <c r="G11" s="121"/>
      <c r="H11" s="121"/>
      <c r="I11" s="121"/>
      <c r="J11" s="121"/>
      <c r="K11" s="121"/>
      <c r="L11" s="121"/>
      <c r="M11" s="121"/>
      <c r="N11" s="121"/>
      <c r="O11" s="122"/>
    </row>
    <row r="12" spans="1:15" x14ac:dyDescent="0.25">
      <c r="A12" s="123"/>
      <c r="B12" s="97"/>
      <c r="C12" s="97"/>
      <c r="D12" s="97"/>
      <c r="E12" s="97"/>
      <c r="F12" s="97"/>
      <c r="G12" s="97"/>
      <c r="H12" s="97"/>
      <c r="I12" s="97"/>
      <c r="J12" s="97"/>
      <c r="K12" s="97"/>
      <c r="L12" s="97"/>
      <c r="M12" s="97"/>
      <c r="N12" s="97"/>
      <c r="O12" s="124"/>
    </row>
    <row r="13" spans="1:15" x14ac:dyDescent="0.25">
      <c r="A13" s="123"/>
      <c r="B13" s="97"/>
      <c r="C13" s="97"/>
      <c r="D13" s="97"/>
      <c r="E13" s="97"/>
      <c r="F13" s="97"/>
      <c r="G13" s="97"/>
      <c r="H13" s="97"/>
      <c r="I13" s="97"/>
      <c r="J13" s="97"/>
      <c r="K13" s="97"/>
      <c r="L13" s="97"/>
      <c r="M13" s="97"/>
      <c r="N13" s="97"/>
      <c r="O13" s="124"/>
    </row>
    <row r="14" spans="1:15" x14ac:dyDescent="0.25">
      <c r="A14" s="123"/>
      <c r="B14" s="97"/>
      <c r="C14" s="97"/>
      <c r="D14" s="97"/>
      <c r="E14" s="97"/>
      <c r="F14" s="97"/>
      <c r="G14" s="97"/>
      <c r="H14" s="97"/>
      <c r="I14" s="97"/>
      <c r="J14" s="97"/>
      <c r="K14" s="97"/>
      <c r="L14" s="97"/>
      <c r="M14" s="97"/>
      <c r="N14" s="97"/>
      <c r="O14" s="124"/>
    </row>
    <row r="15" spans="1:15" x14ac:dyDescent="0.25">
      <c r="A15" s="123"/>
      <c r="B15" s="97"/>
      <c r="C15" s="97"/>
      <c r="D15" s="97"/>
      <c r="E15" s="97"/>
      <c r="F15" s="97"/>
      <c r="G15" s="97"/>
      <c r="H15" s="97"/>
      <c r="I15" s="97"/>
      <c r="J15" s="97"/>
      <c r="K15" s="97"/>
      <c r="L15" s="97"/>
      <c r="M15" s="97"/>
      <c r="N15" s="97"/>
      <c r="O15" s="124"/>
    </row>
    <row r="16" spans="1:15" x14ac:dyDescent="0.25">
      <c r="A16" s="123"/>
      <c r="B16" s="97"/>
      <c r="C16" s="97"/>
      <c r="D16" s="97"/>
      <c r="E16" s="97"/>
      <c r="F16" s="97"/>
      <c r="G16" s="97"/>
      <c r="H16" s="97"/>
      <c r="I16" s="97"/>
      <c r="J16" s="97"/>
      <c r="K16" s="97"/>
      <c r="L16" s="97"/>
      <c r="M16" s="97"/>
      <c r="N16" s="97"/>
      <c r="O16" s="124"/>
    </row>
    <row r="17" spans="1:15" x14ac:dyDescent="0.25">
      <c r="A17" s="123"/>
      <c r="B17" s="97"/>
      <c r="C17" s="97"/>
      <c r="D17" s="97"/>
      <c r="E17" s="97"/>
      <c r="F17" s="97"/>
      <c r="G17" s="97"/>
      <c r="H17" s="97"/>
      <c r="I17" s="97"/>
      <c r="J17" s="97"/>
      <c r="K17" s="97"/>
      <c r="L17" s="97"/>
      <c r="M17" s="97"/>
      <c r="N17" s="97"/>
      <c r="O17" s="124"/>
    </row>
    <row r="18" spans="1:15" x14ac:dyDescent="0.25">
      <c r="A18" s="123"/>
      <c r="B18" s="97"/>
      <c r="C18" s="97"/>
      <c r="D18" s="97"/>
      <c r="E18" s="97"/>
      <c r="F18" s="97"/>
      <c r="G18" s="97"/>
      <c r="H18" s="97"/>
      <c r="I18" s="97"/>
      <c r="J18" s="97"/>
      <c r="K18" s="97"/>
      <c r="L18" s="97"/>
      <c r="M18" s="97"/>
      <c r="N18" s="97"/>
      <c r="O18" s="124"/>
    </row>
    <row r="19" spans="1:15" x14ac:dyDescent="0.25">
      <c r="A19" s="123"/>
      <c r="B19" s="97"/>
      <c r="C19" s="97"/>
      <c r="D19" s="97"/>
      <c r="E19" s="97"/>
      <c r="F19" s="97"/>
      <c r="G19" s="97"/>
      <c r="H19" s="97"/>
      <c r="I19" s="97"/>
      <c r="J19" s="97"/>
      <c r="K19" s="97"/>
      <c r="L19" s="97"/>
      <c r="M19" s="97"/>
      <c r="N19" s="97"/>
      <c r="O19" s="124"/>
    </row>
    <row r="20" spans="1:15" x14ac:dyDescent="0.25">
      <c r="A20" s="123"/>
      <c r="B20" s="97"/>
      <c r="C20" s="97"/>
      <c r="D20" s="97"/>
      <c r="E20" s="97"/>
      <c r="F20" s="97"/>
      <c r="G20" s="97"/>
      <c r="H20" s="97"/>
      <c r="I20" s="97"/>
      <c r="J20" s="97"/>
      <c r="K20" s="97"/>
      <c r="L20" s="97"/>
      <c r="M20" s="97"/>
      <c r="N20" s="97"/>
      <c r="O20" s="124"/>
    </row>
    <row r="21" spans="1:15" x14ac:dyDescent="0.25">
      <c r="A21" s="123"/>
      <c r="B21" s="97"/>
      <c r="C21" s="97"/>
      <c r="D21" s="97"/>
      <c r="E21" s="97"/>
      <c r="F21" s="97"/>
      <c r="G21" s="97"/>
      <c r="H21" s="97"/>
      <c r="I21" s="97"/>
      <c r="J21" s="97"/>
      <c r="K21" s="97"/>
      <c r="L21" s="97"/>
      <c r="M21" s="97"/>
      <c r="N21" s="97"/>
      <c r="O21" s="124"/>
    </row>
    <row r="22" spans="1:15" x14ac:dyDescent="0.25">
      <c r="A22" s="123"/>
      <c r="B22" s="97"/>
      <c r="C22" s="97"/>
      <c r="D22" s="97"/>
      <c r="E22" s="97"/>
      <c r="F22" s="97"/>
      <c r="G22" s="97"/>
      <c r="H22" s="97"/>
      <c r="I22" s="97"/>
      <c r="J22" s="97"/>
      <c r="K22" s="97"/>
      <c r="L22" s="97"/>
      <c r="M22" s="97"/>
      <c r="N22" s="97"/>
      <c r="O22" s="124"/>
    </row>
    <row r="23" spans="1:15" x14ac:dyDescent="0.25">
      <c r="A23" s="123"/>
      <c r="B23" s="97"/>
      <c r="C23" s="97"/>
      <c r="D23" s="97"/>
      <c r="E23" s="97"/>
      <c r="F23" s="97"/>
      <c r="G23" s="97"/>
      <c r="H23" s="97"/>
      <c r="I23" s="97"/>
      <c r="J23" s="97"/>
      <c r="K23" s="97"/>
      <c r="L23" s="97"/>
      <c r="M23" s="97"/>
      <c r="N23" s="97"/>
      <c r="O23" s="124"/>
    </row>
    <row r="24" spans="1:15" x14ac:dyDescent="0.25">
      <c r="A24" s="123"/>
      <c r="B24" s="97"/>
      <c r="C24" s="97"/>
      <c r="D24" s="97"/>
      <c r="E24" s="97"/>
      <c r="F24" s="97"/>
      <c r="G24" s="97"/>
      <c r="H24" s="97"/>
      <c r="I24" s="97"/>
      <c r="J24" s="97"/>
      <c r="K24" s="97"/>
      <c r="L24" s="97"/>
      <c r="M24" s="97"/>
      <c r="N24" s="97"/>
      <c r="O24" s="124"/>
    </row>
    <row r="25" spans="1:15" x14ac:dyDescent="0.25">
      <c r="A25" s="123"/>
      <c r="B25" s="97"/>
      <c r="C25" s="97"/>
      <c r="D25" s="97"/>
      <c r="E25" s="97"/>
      <c r="F25" s="97"/>
      <c r="G25" s="97"/>
      <c r="H25" s="97"/>
      <c r="I25" s="97"/>
      <c r="J25" s="97"/>
      <c r="K25" s="97"/>
      <c r="L25" s="97"/>
      <c r="M25" s="97"/>
      <c r="N25" s="97"/>
      <c r="O25" s="124"/>
    </row>
    <row r="26" spans="1:15" x14ac:dyDescent="0.25">
      <c r="A26" s="123"/>
      <c r="B26" s="97"/>
      <c r="C26" s="97"/>
      <c r="D26" s="97"/>
      <c r="E26" s="97"/>
      <c r="F26" s="97"/>
      <c r="G26" s="97"/>
      <c r="H26" s="97"/>
      <c r="I26" s="97"/>
      <c r="J26" s="97"/>
      <c r="K26" s="97"/>
      <c r="L26" s="97"/>
      <c r="M26" s="97"/>
      <c r="N26" s="97"/>
      <c r="O26" s="124"/>
    </row>
    <row r="27" spans="1:15" x14ac:dyDescent="0.25">
      <c r="A27" s="123"/>
      <c r="B27" s="97"/>
      <c r="C27" s="97"/>
      <c r="D27" s="97"/>
      <c r="E27" s="97"/>
      <c r="F27" s="97"/>
      <c r="G27" s="97"/>
      <c r="H27" s="97"/>
      <c r="I27" s="97"/>
      <c r="J27" s="97"/>
      <c r="K27" s="97"/>
      <c r="L27" s="97"/>
      <c r="M27" s="97"/>
      <c r="N27" s="97"/>
      <c r="O27" s="124"/>
    </row>
    <row r="28" spans="1:15" x14ac:dyDescent="0.25">
      <c r="A28" s="123"/>
      <c r="B28" s="97"/>
      <c r="C28" s="97"/>
      <c r="D28" s="97"/>
      <c r="E28" s="97"/>
      <c r="F28" s="97"/>
      <c r="G28" s="97"/>
      <c r="H28" s="97"/>
      <c r="I28" s="97"/>
      <c r="J28" s="97"/>
      <c r="K28" s="97"/>
      <c r="L28" s="97"/>
      <c r="M28" s="97"/>
      <c r="N28" s="97"/>
      <c r="O28" s="124"/>
    </row>
    <row r="29" spans="1:15" x14ac:dyDescent="0.25">
      <c r="A29" s="123"/>
      <c r="B29" s="97"/>
      <c r="C29" s="97"/>
      <c r="D29" s="97"/>
      <c r="E29" s="97"/>
      <c r="F29" s="97"/>
      <c r="G29" s="97"/>
      <c r="H29" s="97"/>
      <c r="I29" s="97"/>
      <c r="J29" s="97"/>
      <c r="K29" s="97"/>
      <c r="L29" s="97"/>
      <c r="M29" s="97"/>
      <c r="N29" s="97"/>
      <c r="O29" s="124"/>
    </row>
    <row r="30" spans="1:15" x14ac:dyDescent="0.25">
      <c r="A30" s="123"/>
      <c r="B30" s="97"/>
      <c r="C30" s="97"/>
      <c r="D30" s="97"/>
      <c r="E30" s="97"/>
      <c r="F30" s="97"/>
      <c r="G30" s="97"/>
      <c r="H30" s="97"/>
      <c r="I30" s="97"/>
      <c r="J30" s="97"/>
      <c r="K30" s="97"/>
      <c r="L30" s="97"/>
      <c r="M30" s="97"/>
      <c r="N30" s="97"/>
      <c r="O30" s="124"/>
    </row>
    <row r="31" spans="1:15" x14ac:dyDescent="0.25">
      <c r="A31" s="123"/>
      <c r="B31" s="97"/>
      <c r="C31" s="97"/>
      <c r="D31" s="97"/>
      <c r="E31" s="97"/>
      <c r="F31" s="97"/>
      <c r="G31" s="97"/>
      <c r="H31" s="97"/>
      <c r="I31" s="97"/>
      <c r="J31" s="97"/>
      <c r="K31" s="97"/>
      <c r="L31" s="97"/>
      <c r="M31" s="97"/>
      <c r="N31" s="97"/>
      <c r="O31" s="124"/>
    </row>
    <row r="32" spans="1:15" x14ac:dyDescent="0.25">
      <c r="A32" s="123"/>
      <c r="B32" s="97"/>
      <c r="C32" s="97"/>
      <c r="D32" s="97"/>
      <c r="E32" s="97"/>
      <c r="F32" s="97"/>
      <c r="G32" s="97"/>
      <c r="H32" s="97"/>
      <c r="I32" s="97"/>
      <c r="J32" s="97"/>
      <c r="K32" s="97"/>
      <c r="L32" s="97"/>
      <c r="M32" s="97"/>
      <c r="N32" s="97"/>
      <c r="O32" s="124"/>
    </row>
    <row r="33" spans="1:15" x14ac:dyDescent="0.25">
      <c r="A33" s="123"/>
      <c r="B33" s="97"/>
      <c r="C33" s="97"/>
      <c r="D33" s="97"/>
      <c r="E33" s="97"/>
      <c r="F33" s="97"/>
      <c r="G33" s="97"/>
      <c r="H33" s="97"/>
      <c r="I33" s="97"/>
      <c r="J33" s="97"/>
      <c r="K33" s="97"/>
      <c r="L33" s="97"/>
      <c r="M33" s="97"/>
      <c r="N33" s="97"/>
      <c r="O33" s="124"/>
    </row>
    <row r="34" spans="1:15" x14ac:dyDescent="0.25">
      <c r="A34" s="123"/>
      <c r="B34" s="97"/>
      <c r="C34" s="97"/>
      <c r="D34" s="97"/>
      <c r="E34" s="97"/>
      <c r="F34" s="97"/>
      <c r="G34" s="97"/>
      <c r="H34" s="97"/>
      <c r="I34" s="97"/>
      <c r="J34" s="97"/>
      <c r="K34" s="97"/>
      <c r="L34" s="97"/>
      <c r="M34" s="97"/>
      <c r="N34" s="97"/>
      <c r="O34" s="124"/>
    </row>
    <row r="35" spans="1:15" x14ac:dyDescent="0.25">
      <c r="A35" s="123"/>
      <c r="B35" s="97"/>
      <c r="C35" s="97"/>
      <c r="D35" s="97"/>
      <c r="E35" s="97"/>
      <c r="F35" s="97"/>
      <c r="G35" s="97"/>
      <c r="H35" s="97"/>
      <c r="I35" s="97"/>
      <c r="J35" s="97"/>
      <c r="K35" s="97"/>
      <c r="L35" s="97"/>
      <c r="M35" s="97"/>
      <c r="N35" s="97"/>
      <c r="O35" s="124"/>
    </row>
    <row r="36" spans="1:15" x14ac:dyDescent="0.25">
      <c r="A36" s="123"/>
      <c r="B36" s="97"/>
      <c r="C36" s="97"/>
      <c r="D36" s="97"/>
      <c r="E36" s="97"/>
      <c r="F36" s="97"/>
      <c r="G36" s="97"/>
      <c r="H36" s="97"/>
      <c r="I36" s="97"/>
      <c r="J36" s="97"/>
      <c r="K36" s="97"/>
      <c r="L36" s="97"/>
      <c r="M36" s="97"/>
      <c r="N36" s="97"/>
      <c r="O36" s="124"/>
    </row>
    <row r="37" spans="1:15" x14ac:dyDescent="0.25">
      <c r="A37" s="123"/>
      <c r="B37" s="97"/>
      <c r="C37" s="97"/>
      <c r="D37" s="97"/>
      <c r="E37" s="97"/>
      <c r="F37" s="97"/>
      <c r="G37" s="97"/>
      <c r="H37" s="97"/>
      <c r="I37" s="97"/>
      <c r="J37" s="97"/>
      <c r="K37" s="97"/>
      <c r="L37" s="97"/>
      <c r="M37" s="97"/>
      <c r="N37" s="97"/>
      <c r="O37" s="124"/>
    </row>
    <row r="38" spans="1:15" x14ac:dyDescent="0.25">
      <c r="A38" s="123"/>
      <c r="B38" s="97"/>
      <c r="C38" s="97"/>
      <c r="D38" s="97"/>
      <c r="E38" s="97"/>
      <c r="F38" s="97"/>
      <c r="G38" s="97"/>
      <c r="H38" s="97"/>
      <c r="I38" s="97"/>
      <c r="J38" s="97"/>
      <c r="K38" s="97"/>
      <c r="L38" s="97"/>
      <c r="M38" s="97"/>
      <c r="N38" s="97"/>
      <c r="O38" s="124"/>
    </row>
    <row r="39" spans="1:15" x14ac:dyDescent="0.25">
      <c r="A39" s="123"/>
      <c r="B39" s="97"/>
      <c r="C39" s="97"/>
      <c r="D39" s="97"/>
      <c r="E39" s="97"/>
      <c r="F39" s="97"/>
      <c r="G39" s="97"/>
      <c r="H39" s="97"/>
      <c r="I39" s="97"/>
      <c r="J39" s="97"/>
      <c r="K39" s="97"/>
      <c r="L39" s="97"/>
      <c r="M39" s="97"/>
      <c r="N39" s="97"/>
      <c r="O39" s="124"/>
    </row>
    <row r="40" spans="1:15" x14ac:dyDescent="0.25">
      <c r="A40" s="123"/>
      <c r="B40" s="97"/>
      <c r="C40" s="97"/>
      <c r="D40" s="97"/>
      <c r="E40" s="97"/>
      <c r="F40" s="97"/>
      <c r="G40" s="97"/>
      <c r="H40" s="97"/>
      <c r="I40" s="97"/>
      <c r="J40" s="97"/>
      <c r="K40" s="97"/>
      <c r="L40" s="97"/>
      <c r="M40" s="97"/>
      <c r="N40" s="97"/>
      <c r="O40" s="124"/>
    </row>
    <row r="41" spans="1:15" x14ac:dyDescent="0.25">
      <c r="A41" s="123"/>
      <c r="B41" s="97"/>
      <c r="C41" s="97"/>
      <c r="D41" s="97"/>
      <c r="E41" s="97"/>
      <c r="F41" s="97"/>
      <c r="G41" s="97"/>
      <c r="H41" s="97"/>
      <c r="I41" s="97"/>
      <c r="J41" s="97"/>
      <c r="K41" s="97"/>
      <c r="L41" s="97"/>
      <c r="M41" s="97"/>
      <c r="N41" s="97"/>
      <c r="O41" s="124"/>
    </row>
    <row r="42" spans="1:15" x14ac:dyDescent="0.25">
      <c r="A42" s="123"/>
      <c r="B42" s="97"/>
      <c r="C42" s="97"/>
      <c r="D42" s="97"/>
      <c r="E42" s="97"/>
      <c r="F42" s="97"/>
      <c r="G42" s="97"/>
      <c r="H42" s="97"/>
      <c r="I42" s="97"/>
      <c r="J42" s="97"/>
      <c r="K42" s="97"/>
      <c r="L42" s="97"/>
      <c r="M42" s="97"/>
      <c r="N42" s="97"/>
      <c r="O42" s="124"/>
    </row>
    <row r="43" spans="1:15" x14ac:dyDescent="0.25">
      <c r="A43" s="123"/>
      <c r="B43" s="97"/>
      <c r="C43" s="97"/>
      <c r="D43" s="97"/>
      <c r="E43" s="97"/>
      <c r="F43" s="97"/>
      <c r="G43" s="97"/>
      <c r="H43" s="97"/>
      <c r="I43" s="97"/>
      <c r="J43" s="97"/>
      <c r="K43" s="97"/>
      <c r="L43" s="97"/>
      <c r="M43" s="97"/>
      <c r="N43" s="97"/>
      <c r="O43" s="124"/>
    </row>
    <row r="44" spans="1:15" x14ac:dyDescent="0.25">
      <c r="A44" s="123"/>
      <c r="B44" s="97"/>
      <c r="C44" s="97"/>
      <c r="D44" s="97"/>
      <c r="E44" s="97"/>
      <c r="F44" s="97"/>
      <c r="G44" s="97"/>
      <c r="H44" s="97"/>
      <c r="I44" s="97"/>
      <c r="J44" s="97"/>
      <c r="K44" s="97"/>
      <c r="L44" s="97"/>
      <c r="M44" s="97"/>
      <c r="N44" s="97"/>
      <c r="O44" s="124"/>
    </row>
    <row r="45" spans="1:15" x14ac:dyDescent="0.25">
      <c r="A45" s="123"/>
      <c r="B45" s="97"/>
      <c r="C45" s="97"/>
      <c r="D45" s="97"/>
      <c r="E45" s="97"/>
      <c r="F45" s="97"/>
      <c r="G45" s="97"/>
      <c r="H45" s="97"/>
      <c r="I45" s="97"/>
      <c r="J45" s="97"/>
      <c r="K45" s="97"/>
      <c r="L45" s="97"/>
      <c r="M45" s="97"/>
      <c r="N45" s="97"/>
      <c r="O45" s="124"/>
    </row>
    <row r="46" spans="1:15" x14ac:dyDescent="0.25">
      <c r="A46" s="123"/>
      <c r="B46" s="97"/>
      <c r="C46" s="97"/>
      <c r="D46" s="97"/>
      <c r="E46" s="97"/>
      <c r="F46" s="97"/>
      <c r="G46" s="97"/>
      <c r="H46" s="97"/>
      <c r="I46" s="97"/>
      <c r="J46" s="97"/>
      <c r="K46" s="97"/>
      <c r="L46" s="97"/>
      <c r="M46" s="97"/>
      <c r="N46" s="97"/>
      <c r="O46" s="124"/>
    </row>
    <row r="47" spans="1:15" x14ac:dyDescent="0.25">
      <c r="A47" s="123"/>
      <c r="B47" s="97"/>
      <c r="C47" s="97"/>
      <c r="D47" s="97"/>
      <c r="E47" s="97"/>
      <c r="F47" s="97"/>
      <c r="G47" s="97"/>
      <c r="H47" s="97"/>
      <c r="I47" s="97"/>
      <c r="J47" s="97"/>
      <c r="K47" s="97"/>
      <c r="L47" s="97"/>
      <c r="M47" s="97"/>
      <c r="N47" s="97"/>
      <c r="O47" s="124"/>
    </row>
    <row r="48" spans="1:15" x14ac:dyDescent="0.25">
      <c r="A48" s="123"/>
      <c r="B48" s="97"/>
      <c r="C48" s="97"/>
      <c r="D48" s="97"/>
      <c r="E48" s="97"/>
      <c r="F48" s="97"/>
      <c r="G48" s="97"/>
      <c r="H48" s="97"/>
      <c r="I48" s="97"/>
      <c r="J48" s="97"/>
      <c r="K48" s="97"/>
      <c r="L48" s="97"/>
      <c r="M48" s="97"/>
      <c r="N48" s="97"/>
      <c r="O48" s="124"/>
    </row>
    <row r="49" spans="1:15" x14ac:dyDescent="0.25">
      <c r="A49" s="123"/>
      <c r="B49" s="97"/>
      <c r="C49" s="97"/>
      <c r="D49" s="97"/>
      <c r="E49" s="97"/>
      <c r="F49" s="97"/>
      <c r="G49" s="97"/>
      <c r="H49" s="97"/>
      <c r="I49" s="97"/>
      <c r="J49" s="97"/>
      <c r="K49" s="97"/>
      <c r="L49" s="97"/>
      <c r="M49" s="97"/>
      <c r="N49" s="97"/>
      <c r="O49" s="124"/>
    </row>
    <row r="50" spans="1:15" x14ac:dyDescent="0.25">
      <c r="A50" s="123"/>
      <c r="B50" s="97"/>
      <c r="C50" s="97"/>
      <c r="D50" s="97"/>
      <c r="E50" s="97"/>
      <c r="F50" s="97"/>
      <c r="G50" s="97"/>
      <c r="H50" s="97"/>
      <c r="I50" s="97"/>
      <c r="J50" s="97"/>
      <c r="K50" s="97"/>
      <c r="L50" s="97"/>
      <c r="M50" s="97"/>
      <c r="N50" s="97"/>
      <c r="O50" s="124"/>
    </row>
    <row r="51" spans="1:15" x14ac:dyDescent="0.25">
      <c r="A51" s="123"/>
      <c r="B51" s="97"/>
      <c r="C51" s="97"/>
      <c r="D51" s="97"/>
      <c r="E51" s="97"/>
      <c r="F51" s="97"/>
      <c r="G51" s="97"/>
      <c r="H51" s="97"/>
      <c r="I51" s="97"/>
      <c r="J51" s="97"/>
      <c r="K51" s="97"/>
      <c r="L51" s="97"/>
      <c r="M51" s="97"/>
      <c r="N51" s="97"/>
      <c r="O51" s="124"/>
    </row>
    <row r="52" spans="1:15" x14ac:dyDescent="0.25">
      <c r="A52" s="123"/>
      <c r="B52" s="97"/>
      <c r="C52" s="97"/>
      <c r="D52" s="97"/>
      <c r="E52" s="97"/>
      <c r="F52" s="97"/>
      <c r="G52" s="97"/>
      <c r="H52" s="97"/>
      <c r="I52" s="97"/>
      <c r="J52" s="97"/>
      <c r="K52" s="97"/>
      <c r="L52" s="97"/>
      <c r="M52" s="97"/>
      <c r="N52" s="97"/>
      <c r="O52" s="124"/>
    </row>
    <row r="53" spans="1:15" x14ac:dyDescent="0.25">
      <c r="A53" s="123"/>
      <c r="B53" s="97"/>
      <c r="C53" s="97"/>
      <c r="D53" s="97"/>
      <c r="E53" s="97"/>
      <c r="F53" s="97"/>
      <c r="G53" s="97"/>
      <c r="H53" s="97"/>
      <c r="I53" s="97"/>
      <c r="J53" s="97"/>
      <c r="K53" s="97"/>
      <c r="L53" s="97"/>
      <c r="M53" s="97"/>
      <c r="N53" s="97"/>
      <c r="O53" s="124"/>
    </row>
    <row r="54" spans="1:15" x14ac:dyDescent="0.25">
      <c r="A54" s="123"/>
      <c r="B54" s="97"/>
      <c r="C54" s="97"/>
      <c r="D54" s="97"/>
      <c r="E54" s="97"/>
      <c r="F54" s="97"/>
      <c r="G54" s="97"/>
      <c r="H54" s="97"/>
      <c r="I54" s="97"/>
      <c r="J54" s="97"/>
      <c r="K54" s="97"/>
      <c r="L54" s="97"/>
      <c r="M54" s="97"/>
      <c r="N54" s="97"/>
      <c r="O54" s="124"/>
    </row>
    <row r="55" spans="1:15" x14ac:dyDescent="0.25">
      <c r="A55" s="123"/>
      <c r="B55" s="97"/>
      <c r="C55" s="97"/>
      <c r="D55" s="97"/>
      <c r="E55" s="97"/>
      <c r="F55" s="97"/>
      <c r="G55" s="97"/>
      <c r="H55" s="97"/>
      <c r="I55" s="97"/>
      <c r="J55" s="97"/>
      <c r="K55" s="97"/>
      <c r="L55" s="97"/>
      <c r="M55" s="97"/>
      <c r="N55" s="97"/>
      <c r="O55" s="124"/>
    </row>
    <row r="56" spans="1:15" x14ac:dyDescent="0.25">
      <c r="A56" s="123"/>
      <c r="B56" s="97"/>
      <c r="C56" s="97"/>
      <c r="D56" s="97"/>
      <c r="E56" s="97"/>
      <c r="F56" s="97"/>
      <c r="G56" s="97"/>
      <c r="H56" s="97"/>
      <c r="I56" s="97"/>
      <c r="J56" s="97"/>
      <c r="K56" s="97"/>
      <c r="L56" s="97"/>
      <c r="M56" s="97"/>
      <c r="N56" s="97"/>
      <c r="O56" s="124"/>
    </row>
    <row r="57" spans="1:15" x14ac:dyDescent="0.25">
      <c r="A57" s="123"/>
      <c r="B57" s="97"/>
      <c r="C57" s="97"/>
      <c r="D57" s="97"/>
      <c r="E57" s="97"/>
      <c r="F57" s="97"/>
      <c r="G57" s="97"/>
      <c r="H57" s="97"/>
      <c r="I57" s="97"/>
      <c r="J57" s="97"/>
      <c r="K57" s="97"/>
      <c r="L57" s="97"/>
      <c r="M57" s="97"/>
      <c r="N57" s="97"/>
      <c r="O57" s="124"/>
    </row>
    <row r="58" spans="1:15" x14ac:dyDescent="0.25">
      <c r="A58" s="123"/>
      <c r="B58" s="97"/>
      <c r="C58" s="97"/>
      <c r="D58" s="97"/>
      <c r="E58" s="97"/>
      <c r="F58" s="97"/>
      <c r="G58" s="97"/>
      <c r="H58" s="97"/>
      <c r="I58" s="97"/>
      <c r="J58" s="97"/>
      <c r="K58" s="97"/>
      <c r="L58" s="97"/>
      <c r="M58" s="97"/>
      <c r="N58" s="97"/>
      <c r="O58" s="124"/>
    </row>
    <row r="59" spans="1:15" x14ac:dyDescent="0.25">
      <c r="A59" s="123"/>
      <c r="B59" s="97"/>
      <c r="C59" s="97"/>
      <c r="D59" s="97"/>
      <c r="E59" s="97"/>
      <c r="F59" s="97"/>
      <c r="G59" s="97"/>
      <c r="H59" s="97"/>
      <c r="I59" s="97"/>
      <c r="J59" s="97"/>
      <c r="K59" s="97"/>
      <c r="L59" s="97"/>
      <c r="M59" s="97"/>
      <c r="N59" s="97"/>
      <c r="O59" s="124"/>
    </row>
    <row r="60" spans="1:15" x14ac:dyDescent="0.25">
      <c r="A60" s="123"/>
      <c r="B60" s="97"/>
      <c r="C60" s="97"/>
      <c r="D60" s="97"/>
      <c r="E60" s="97"/>
      <c r="F60" s="97"/>
      <c r="G60" s="97"/>
      <c r="H60" s="97"/>
      <c r="I60" s="97"/>
      <c r="J60" s="97"/>
      <c r="K60" s="97"/>
      <c r="L60" s="97"/>
      <c r="M60" s="97"/>
      <c r="N60" s="97"/>
      <c r="O60" s="124"/>
    </row>
    <row r="61" spans="1:15" x14ac:dyDescent="0.25">
      <c r="A61" s="123"/>
      <c r="B61" s="97"/>
      <c r="C61" s="97"/>
      <c r="D61" s="97"/>
      <c r="E61" s="97"/>
      <c r="F61" s="97"/>
      <c r="G61" s="97"/>
      <c r="H61" s="97"/>
      <c r="I61" s="97"/>
      <c r="J61" s="97"/>
      <c r="K61" s="97"/>
      <c r="L61" s="97"/>
      <c r="M61" s="97"/>
      <c r="N61" s="97"/>
      <c r="O61" s="124"/>
    </row>
    <row r="62" spans="1:15" x14ac:dyDescent="0.25">
      <c r="A62" s="123"/>
      <c r="B62" s="97"/>
      <c r="C62" s="97"/>
      <c r="D62" s="97"/>
      <c r="E62" s="97"/>
      <c r="F62" s="97"/>
      <c r="G62" s="97"/>
      <c r="H62" s="97"/>
      <c r="I62" s="97"/>
      <c r="J62" s="97"/>
      <c r="K62" s="97"/>
      <c r="L62" s="97"/>
      <c r="M62" s="97"/>
      <c r="N62" s="97"/>
      <c r="O62" s="124"/>
    </row>
    <row r="63" spans="1:15" x14ac:dyDescent="0.25">
      <c r="A63" s="123"/>
      <c r="B63" s="97"/>
      <c r="C63" s="97"/>
      <c r="D63" s="97"/>
      <c r="E63" s="97"/>
      <c r="F63" s="97"/>
      <c r="G63" s="97"/>
      <c r="H63" s="97"/>
      <c r="I63" s="97"/>
      <c r="J63" s="97"/>
      <c r="K63" s="97"/>
      <c r="L63" s="97"/>
      <c r="M63" s="97"/>
      <c r="N63" s="97"/>
      <c r="O63" s="124"/>
    </row>
    <row r="64" spans="1:15" x14ac:dyDescent="0.25">
      <c r="A64" s="123"/>
      <c r="B64" s="97"/>
      <c r="C64" s="97"/>
      <c r="D64" s="97"/>
      <c r="E64" s="97"/>
      <c r="F64" s="97"/>
      <c r="G64" s="97"/>
      <c r="H64" s="97"/>
      <c r="I64" s="97"/>
      <c r="J64" s="97"/>
      <c r="K64" s="97"/>
      <c r="L64" s="97"/>
      <c r="M64" s="97"/>
      <c r="N64" s="97"/>
      <c r="O64" s="124"/>
    </row>
    <row r="65" spans="1:15" x14ac:dyDescent="0.25">
      <c r="A65" s="123"/>
      <c r="B65" s="97"/>
      <c r="C65" s="97"/>
      <c r="D65" s="97"/>
      <c r="E65" s="97"/>
      <c r="F65" s="97"/>
      <c r="G65" s="97"/>
      <c r="H65" s="97"/>
      <c r="I65" s="97"/>
      <c r="J65" s="97"/>
      <c r="K65" s="97"/>
      <c r="L65" s="97"/>
      <c r="M65" s="97"/>
      <c r="N65" s="97"/>
      <c r="O65" s="124"/>
    </row>
    <row r="66" spans="1:15" x14ac:dyDescent="0.25">
      <c r="A66" s="123"/>
      <c r="B66" s="97"/>
      <c r="C66" s="97"/>
      <c r="D66" s="97"/>
      <c r="E66" s="97"/>
      <c r="F66" s="97"/>
      <c r="G66" s="97"/>
      <c r="H66" s="97"/>
      <c r="I66" s="97"/>
      <c r="J66" s="97"/>
      <c r="K66" s="97"/>
      <c r="L66" s="97"/>
      <c r="M66" s="97"/>
      <c r="N66" s="97"/>
      <c r="O66" s="124"/>
    </row>
    <row r="67" spans="1:15" x14ac:dyDescent="0.25">
      <c r="A67" s="123"/>
      <c r="B67" s="97"/>
      <c r="C67" s="97"/>
      <c r="D67" s="97"/>
      <c r="E67" s="97"/>
      <c r="F67" s="97"/>
      <c r="G67" s="97"/>
      <c r="H67" s="97"/>
      <c r="I67" s="97"/>
      <c r="J67" s="97"/>
      <c r="K67" s="97"/>
      <c r="L67" s="97"/>
      <c r="M67" s="97"/>
      <c r="N67" s="97"/>
      <c r="O67" s="124"/>
    </row>
    <row r="68" spans="1:15" ht="27.75" customHeight="1" thickBot="1" x14ac:dyDescent="0.3">
      <c r="A68" s="125"/>
      <c r="B68" s="126"/>
      <c r="C68" s="126"/>
      <c r="D68" s="126"/>
      <c r="E68" s="126"/>
      <c r="F68" s="126"/>
      <c r="G68" s="126"/>
      <c r="H68" s="126"/>
      <c r="I68" s="126"/>
      <c r="J68" s="126"/>
      <c r="K68" s="126"/>
      <c r="L68" s="126"/>
      <c r="M68" s="126"/>
      <c r="N68" s="126"/>
      <c r="O68" s="127"/>
    </row>
  </sheetData>
  <mergeCells count="1">
    <mergeCell ref="L7:O7"/>
  </mergeCells>
  <hyperlinks>
    <hyperlink ref="L7" location="Índice!A1" display="Regresar al ï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X34"/>
  <sheetViews>
    <sheetView showGridLines="0" topLeftCell="A4" zoomScale="98" zoomScaleNormal="98" workbookViewId="0">
      <selection activeCell="Q22" sqref="Q22"/>
    </sheetView>
  </sheetViews>
  <sheetFormatPr baseColWidth="10" defaultRowHeight="15" x14ac:dyDescent="0.25"/>
  <cols>
    <col min="14" max="14" width="11.42578125" style="87"/>
  </cols>
  <sheetData>
    <row r="1" spans="1:24" ht="20.100000000000001" customHeight="1" x14ac:dyDescent="0.25">
      <c r="A1" s="57"/>
      <c r="B1" s="58"/>
      <c r="C1" s="58"/>
      <c r="D1" s="58"/>
      <c r="E1" s="58"/>
      <c r="F1" s="58"/>
      <c r="G1" s="58"/>
      <c r="H1" s="58"/>
      <c r="I1" s="58"/>
      <c r="J1" s="58"/>
      <c r="K1" s="58"/>
      <c r="L1" s="58"/>
      <c r="M1" s="58"/>
      <c r="N1" s="58"/>
      <c r="O1" s="59"/>
    </row>
    <row r="2" spans="1:24" ht="20.100000000000001" customHeight="1" x14ac:dyDescent="0.25">
      <c r="A2" s="53"/>
      <c r="B2" s="45" t="s">
        <v>92</v>
      </c>
      <c r="C2" s="51"/>
      <c r="D2" s="51"/>
      <c r="E2" s="51"/>
      <c r="F2" s="51"/>
      <c r="G2" s="51"/>
      <c r="H2" s="51"/>
      <c r="I2" s="51"/>
      <c r="J2" s="51"/>
      <c r="K2" s="51"/>
      <c r="L2" s="51"/>
      <c r="M2" s="51"/>
      <c r="N2" s="51"/>
      <c r="O2" s="54"/>
    </row>
    <row r="3" spans="1:24" ht="20.100000000000001" customHeight="1" x14ac:dyDescent="0.25">
      <c r="A3" s="53"/>
      <c r="B3" s="51"/>
      <c r="C3" s="60"/>
      <c r="D3" s="60"/>
      <c r="E3" s="60"/>
      <c r="F3" s="60"/>
      <c r="G3" s="60"/>
      <c r="H3" s="51"/>
      <c r="I3" s="51"/>
      <c r="J3" s="51"/>
      <c r="K3" s="51"/>
      <c r="L3" s="51"/>
      <c r="M3" s="51"/>
      <c r="N3" s="51"/>
      <c r="O3" s="54"/>
    </row>
    <row r="4" spans="1:24" ht="20.100000000000001" customHeight="1" x14ac:dyDescent="0.25">
      <c r="A4" s="53"/>
      <c r="B4" s="176" t="s">
        <v>107</v>
      </c>
      <c r="C4" s="49"/>
      <c r="D4" s="49"/>
      <c r="E4" s="50"/>
      <c r="F4" s="51"/>
      <c r="G4" s="51"/>
      <c r="H4" s="51"/>
      <c r="I4" s="51"/>
      <c r="J4" s="51"/>
      <c r="K4" s="51"/>
      <c r="L4" s="51"/>
      <c r="M4" s="51"/>
      <c r="N4" s="51"/>
      <c r="O4" s="54"/>
    </row>
    <row r="5" spans="1:24" ht="20.100000000000001" customHeight="1" thickBot="1" x14ac:dyDescent="0.3">
      <c r="A5" s="53"/>
      <c r="B5" s="51"/>
      <c r="C5" s="51"/>
      <c r="D5" s="51"/>
      <c r="E5" s="52"/>
      <c r="F5" s="51"/>
      <c r="G5" s="51"/>
      <c r="H5" s="51"/>
      <c r="I5" s="51"/>
      <c r="J5" s="51"/>
      <c r="K5" s="51"/>
      <c r="L5" s="51"/>
      <c r="M5" s="51"/>
      <c r="N5" s="51"/>
      <c r="O5" s="54"/>
    </row>
    <row r="6" spans="1:24" ht="20.100000000000001" customHeight="1" x14ac:dyDescent="0.25">
      <c r="A6" s="61"/>
      <c r="B6" s="157" t="str">
        <f>Índice!B6</f>
        <v>Fuente: Registros administrativos ARCOTEL</v>
      </c>
      <c r="C6" s="157"/>
      <c r="D6" s="157"/>
      <c r="E6" s="157"/>
      <c r="F6" s="157"/>
      <c r="G6" s="157"/>
      <c r="H6" s="157"/>
      <c r="I6" s="31"/>
      <c r="J6" s="31"/>
      <c r="K6" s="31"/>
      <c r="L6" s="31"/>
      <c r="M6" s="31"/>
      <c r="N6" s="31"/>
      <c r="O6" s="62"/>
    </row>
    <row r="7" spans="1:24" s="19" customFormat="1" ht="20.100000000000001" customHeight="1" x14ac:dyDescent="0.25">
      <c r="A7" s="55"/>
      <c r="B7" s="155" t="str">
        <f>Índice!B7</f>
        <v>Fecha de Publicación: Junio 2025</v>
      </c>
      <c r="C7" s="155"/>
      <c r="D7" s="155"/>
      <c r="E7" s="155"/>
      <c r="F7" s="155"/>
      <c r="G7" s="155"/>
      <c r="H7" s="180"/>
      <c r="I7" s="180"/>
      <c r="J7" s="180"/>
      <c r="K7" s="252" t="s">
        <v>99</v>
      </c>
      <c r="L7" s="252"/>
      <c r="M7" s="252"/>
      <c r="N7" s="212"/>
      <c r="O7" s="56"/>
      <c r="P7"/>
      <c r="Q7"/>
      <c r="R7"/>
      <c r="S7"/>
      <c r="T7"/>
      <c r="U7"/>
      <c r="V7"/>
      <c r="W7"/>
      <c r="X7"/>
    </row>
    <row r="8" spans="1:24" s="19" customFormat="1" ht="20.100000000000001" customHeight="1" thickBot="1" x14ac:dyDescent="0.3">
      <c r="A8" s="63"/>
      <c r="B8" s="156" t="str">
        <f>Índice!B8</f>
        <v>Fecha de corte: Mayo 2025</v>
      </c>
      <c r="C8" s="156"/>
      <c r="D8" s="156"/>
      <c r="E8" s="156"/>
      <c r="F8" s="156"/>
      <c r="G8" s="156"/>
      <c r="H8" s="156"/>
      <c r="I8" s="64"/>
      <c r="J8" s="64"/>
      <c r="K8" s="64"/>
      <c r="L8" s="64"/>
      <c r="M8" s="64"/>
      <c r="N8" s="64"/>
      <c r="O8" s="65"/>
      <c r="P8"/>
      <c r="Q8"/>
      <c r="R8"/>
      <c r="S8"/>
      <c r="T8"/>
      <c r="U8"/>
      <c r="V8"/>
      <c r="W8"/>
      <c r="X8"/>
    </row>
    <row r="9" spans="1:24" ht="20.100000000000001" customHeight="1" thickBot="1" x14ac:dyDescent="0.3">
      <c r="A9" s="181"/>
      <c r="B9" s="182"/>
      <c r="C9" s="182"/>
      <c r="D9" s="182"/>
      <c r="E9" s="182"/>
      <c r="F9" s="182"/>
      <c r="G9" s="182"/>
      <c r="H9" s="182"/>
      <c r="I9" s="182"/>
      <c r="J9" s="182"/>
      <c r="K9" s="182"/>
      <c r="L9" s="182"/>
      <c r="M9" s="182"/>
      <c r="N9" s="182"/>
      <c r="O9" s="183"/>
    </row>
    <row r="10" spans="1:24" ht="20.100000000000001" customHeight="1" x14ac:dyDescent="0.25">
      <c r="A10" s="184"/>
      <c r="B10" s="121"/>
      <c r="C10" s="121"/>
      <c r="D10" s="121"/>
      <c r="E10" s="121"/>
      <c r="F10" s="121"/>
      <c r="G10" s="121"/>
      <c r="H10" s="121"/>
      <c r="I10" s="121"/>
      <c r="J10" s="121"/>
      <c r="K10" s="121"/>
      <c r="L10" s="121"/>
      <c r="M10" s="121"/>
      <c r="N10" s="121"/>
      <c r="O10" s="185"/>
    </row>
    <row r="11" spans="1:24" ht="20.100000000000001" customHeight="1" x14ac:dyDescent="0.25">
      <c r="A11" s="186"/>
      <c r="B11" s="97"/>
      <c r="C11" s="97"/>
      <c r="D11" s="97"/>
      <c r="E11" s="97"/>
      <c r="F11" s="97"/>
      <c r="G11" s="97"/>
      <c r="H11" s="97"/>
      <c r="I11" s="97"/>
      <c r="J11" s="97"/>
      <c r="K11" s="97"/>
      <c r="L11" s="97"/>
      <c r="M11" s="97"/>
      <c r="N11" s="97"/>
      <c r="O11" s="187"/>
    </row>
    <row r="12" spans="1:24" ht="20.100000000000001" customHeight="1" x14ac:dyDescent="0.25">
      <c r="A12" s="186"/>
      <c r="B12" s="97"/>
      <c r="C12" s="97"/>
      <c r="D12" s="97"/>
      <c r="E12" s="97"/>
      <c r="F12" s="97"/>
      <c r="G12" s="97"/>
      <c r="H12" s="97"/>
      <c r="I12" s="97"/>
      <c r="J12" s="97"/>
      <c r="K12" s="97"/>
      <c r="L12" s="97"/>
      <c r="M12" s="97"/>
      <c r="N12" s="97"/>
      <c r="O12" s="187"/>
    </row>
    <row r="13" spans="1:24" ht="20.100000000000001" customHeight="1" x14ac:dyDescent="0.25">
      <c r="A13" s="186"/>
      <c r="B13" s="97"/>
      <c r="C13" s="97"/>
      <c r="D13" s="97"/>
      <c r="E13" s="97"/>
      <c r="F13" s="97"/>
      <c r="G13" s="97"/>
      <c r="H13" s="97"/>
      <c r="I13" s="97"/>
      <c r="J13" s="97"/>
      <c r="K13" s="97"/>
      <c r="L13" s="97"/>
      <c r="M13" s="97"/>
      <c r="N13" s="97"/>
      <c r="O13" s="187"/>
    </row>
    <row r="14" spans="1:24" ht="20.100000000000001" customHeight="1" x14ac:dyDescent="0.25">
      <c r="A14" s="186"/>
      <c r="B14" s="97"/>
      <c r="C14" s="97"/>
      <c r="D14" s="97"/>
      <c r="E14" s="97"/>
      <c r="F14" s="97"/>
      <c r="G14" s="97"/>
      <c r="H14" s="97"/>
      <c r="I14" s="97"/>
      <c r="J14" s="97"/>
      <c r="K14" s="97"/>
      <c r="L14" s="97"/>
      <c r="M14" s="97"/>
      <c r="N14" s="97"/>
      <c r="O14" s="187"/>
    </row>
    <row r="15" spans="1:24" x14ac:dyDescent="0.25">
      <c r="A15" s="186"/>
      <c r="B15" s="97"/>
      <c r="C15" s="97"/>
      <c r="D15" s="97"/>
      <c r="E15" s="97"/>
      <c r="F15" s="97"/>
      <c r="G15" s="97"/>
      <c r="H15" s="97"/>
      <c r="I15" s="97"/>
      <c r="J15" s="97"/>
      <c r="K15" s="97"/>
      <c r="L15" s="97"/>
      <c r="M15" s="97"/>
      <c r="N15" s="97"/>
      <c r="O15" s="187"/>
    </row>
    <row r="16" spans="1:24" x14ac:dyDescent="0.25">
      <c r="A16" s="186"/>
      <c r="B16" s="97"/>
      <c r="C16" s="97"/>
      <c r="D16" s="97"/>
      <c r="E16" s="97"/>
      <c r="F16" s="97"/>
      <c r="G16" s="97"/>
      <c r="H16" s="97"/>
      <c r="I16" s="97"/>
      <c r="J16" s="97"/>
      <c r="K16" s="97"/>
      <c r="L16" s="97"/>
      <c r="M16" s="97"/>
      <c r="N16" s="97"/>
      <c r="O16" s="187"/>
    </row>
    <row r="17" spans="1:15" x14ac:dyDescent="0.25">
      <c r="A17" s="186"/>
      <c r="B17" s="97"/>
      <c r="C17" s="97"/>
      <c r="D17" s="97"/>
      <c r="E17" s="97"/>
      <c r="F17" s="97"/>
      <c r="G17" s="97"/>
      <c r="H17" s="97"/>
      <c r="I17" s="97"/>
      <c r="J17" s="97"/>
      <c r="K17" s="97"/>
      <c r="L17" s="97"/>
      <c r="M17" s="97"/>
      <c r="N17" s="97"/>
      <c r="O17" s="187"/>
    </row>
    <row r="18" spans="1:15" x14ac:dyDescent="0.25">
      <c r="A18" s="186"/>
      <c r="B18" s="97"/>
      <c r="C18" s="97"/>
      <c r="D18" s="97"/>
      <c r="E18" s="97"/>
      <c r="F18" s="97"/>
      <c r="G18" s="97"/>
      <c r="H18" s="97"/>
      <c r="I18" s="97"/>
      <c r="J18" s="97"/>
      <c r="K18" s="97"/>
      <c r="L18" s="97"/>
      <c r="M18" s="97"/>
      <c r="N18" s="97"/>
      <c r="O18" s="187"/>
    </row>
    <row r="19" spans="1:15" x14ac:dyDescent="0.25">
      <c r="A19" s="186"/>
      <c r="B19" s="97"/>
      <c r="C19" s="97"/>
      <c r="D19" s="97"/>
      <c r="E19" s="97"/>
      <c r="F19" s="97"/>
      <c r="G19" s="97"/>
      <c r="H19" s="97"/>
      <c r="I19" s="97"/>
      <c r="J19" s="97"/>
      <c r="K19" s="97"/>
      <c r="L19" s="97"/>
      <c r="M19" s="97"/>
      <c r="N19" s="97"/>
      <c r="O19" s="187"/>
    </row>
    <row r="20" spans="1:15" x14ac:dyDescent="0.25">
      <c r="A20" s="186"/>
      <c r="B20" s="97"/>
      <c r="C20" s="97"/>
      <c r="D20" s="97"/>
      <c r="E20" s="97"/>
      <c r="F20" s="97"/>
      <c r="G20" s="97"/>
      <c r="H20" s="97"/>
      <c r="I20" s="97"/>
      <c r="J20" s="97"/>
      <c r="K20" s="97"/>
      <c r="L20" s="97"/>
      <c r="M20" s="97"/>
      <c r="N20" s="97"/>
      <c r="O20" s="187"/>
    </row>
    <row r="21" spans="1:15" x14ac:dyDescent="0.25">
      <c r="A21" s="186"/>
      <c r="B21" s="97"/>
      <c r="C21" s="97"/>
      <c r="D21" s="97"/>
      <c r="E21" s="97"/>
      <c r="F21" s="97"/>
      <c r="G21" s="97"/>
      <c r="H21" s="97"/>
      <c r="I21" s="97"/>
      <c r="J21" s="97"/>
      <c r="K21" s="97"/>
      <c r="L21" s="97"/>
      <c r="M21" s="97"/>
      <c r="N21" s="97"/>
      <c r="O21" s="187"/>
    </row>
    <row r="22" spans="1:15" x14ac:dyDescent="0.25">
      <c r="A22" s="186"/>
      <c r="B22" s="97"/>
      <c r="C22" s="97"/>
      <c r="D22" s="97"/>
      <c r="E22" s="97"/>
      <c r="F22" s="97"/>
      <c r="G22" s="97"/>
      <c r="H22" s="97"/>
      <c r="I22" s="97"/>
      <c r="J22" s="97"/>
      <c r="K22" s="97"/>
      <c r="L22" s="97"/>
      <c r="M22" s="97"/>
      <c r="N22" s="97"/>
      <c r="O22" s="187"/>
    </row>
    <row r="23" spans="1:15" x14ac:dyDescent="0.25">
      <c r="A23" s="186"/>
      <c r="B23" s="97"/>
      <c r="C23" s="97"/>
      <c r="D23" s="97"/>
      <c r="E23" s="97"/>
      <c r="F23" s="97"/>
      <c r="G23" s="97"/>
      <c r="H23" s="97"/>
      <c r="I23" s="97"/>
      <c r="J23" s="97"/>
      <c r="K23" s="97"/>
      <c r="L23" s="97"/>
      <c r="M23" s="97"/>
      <c r="N23" s="97"/>
      <c r="O23" s="187"/>
    </row>
    <row r="24" spans="1:15" x14ac:dyDescent="0.25">
      <c r="A24" s="186"/>
      <c r="B24" s="97"/>
      <c r="C24" s="97"/>
      <c r="D24" s="97"/>
      <c r="E24" s="97"/>
      <c r="F24" s="97"/>
      <c r="G24" s="97"/>
      <c r="H24" s="97"/>
      <c r="I24" s="97"/>
      <c r="J24" s="97"/>
      <c r="K24" s="97"/>
      <c r="L24" s="97"/>
      <c r="M24" s="97"/>
      <c r="N24" s="97"/>
      <c r="O24" s="187"/>
    </row>
    <row r="25" spans="1:15" x14ac:dyDescent="0.25">
      <c r="A25" s="186"/>
      <c r="B25" s="97"/>
      <c r="C25" s="97"/>
      <c r="D25" s="97"/>
      <c r="E25" s="97"/>
      <c r="F25" s="97"/>
      <c r="G25" s="97"/>
      <c r="H25" s="97"/>
      <c r="I25" s="97"/>
      <c r="J25" s="97"/>
      <c r="K25" s="97"/>
      <c r="L25" s="97"/>
      <c r="M25" s="97"/>
      <c r="N25" s="97"/>
      <c r="O25" s="187"/>
    </row>
    <row r="26" spans="1:15" x14ac:dyDescent="0.25">
      <c r="A26" s="186"/>
      <c r="B26" s="97"/>
      <c r="C26" s="97"/>
      <c r="D26" s="97"/>
      <c r="E26" s="97"/>
      <c r="F26" s="97"/>
      <c r="G26" s="97"/>
      <c r="H26" s="97"/>
      <c r="I26" s="97"/>
      <c r="J26" s="97"/>
      <c r="K26" s="97"/>
      <c r="L26" s="97"/>
      <c r="M26" s="97"/>
      <c r="N26" s="97"/>
      <c r="O26" s="187"/>
    </row>
    <row r="27" spans="1:15" x14ac:dyDescent="0.25">
      <c r="A27" s="186"/>
      <c r="B27" s="97"/>
      <c r="C27" s="97"/>
      <c r="D27" s="97"/>
      <c r="E27" s="97"/>
      <c r="F27" s="97"/>
      <c r="G27" s="97"/>
      <c r="H27" s="97"/>
      <c r="I27" s="97"/>
      <c r="J27" s="97"/>
      <c r="K27" s="97"/>
      <c r="L27" s="97"/>
      <c r="M27" s="97"/>
      <c r="N27" s="97"/>
      <c r="O27" s="187"/>
    </row>
    <row r="28" spans="1:15" x14ac:dyDescent="0.25">
      <c r="A28" s="186"/>
      <c r="B28" s="97"/>
      <c r="C28" s="97"/>
      <c r="D28" s="97"/>
      <c r="E28" s="97"/>
      <c r="F28" s="97"/>
      <c r="G28" s="97"/>
      <c r="H28" s="97"/>
      <c r="I28" s="97"/>
      <c r="J28" s="97"/>
      <c r="K28" s="97"/>
      <c r="L28" s="97"/>
      <c r="M28" s="97"/>
      <c r="N28" s="97"/>
      <c r="O28" s="187"/>
    </row>
    <row r="29" spans="1:15" x14ac:dyDescent="0.25">
      <c r="A29" s="186"/>
      <c r="B29" s="97"/>
      <c r="C29" s="97"/>
      <c r="D29" s="97"/>
      <c r="E29" s="97"/>
      <c r="F29" s="97"/>
      <c r="G29" s="97"/>
      <c r="H29" s="97"/>
      <c r="I29" s="97"/>
      <c r="J29" s="97"/>
      <c r="K29" s="97"/>
      <c r="L29" s="97"/>
      <c r="M29" s="97"/>
      <c r="N29" s="97"/>
      <c r="O29" s="187"/>
    </row>
    <row r="30" spans="1:15" x14ac:dyDescent="0.25">
      <c r="A30" s="186"/>
      <c r="B30" s="97"/>
      <c r="C30" s="97"/>
      <c r="D30" s="97"/>
      <c r="E30" s="97"/>
      <c r="F30" s="97"/>
      <c r="G30" s="97"/>
      <c r="H30" s="97"/>
      <c r="I30" s="97"/>
      <c r="J30" s="97"/>
      <c r="K30" s="97"/>
      <c r="L30" s="97"/>
      <c r="M30" s="97"/>
      <c r="N30" s="97"/>
      <c r="O30" s="187"/>
    </row>
    <row r="31" spans="1:15" x14ac:dyDescent="0.25">
      <c r="A31" s="186"/>
      <c r="B31" s="97"/>
      <c r="C31" s="97"/>
      <c r="D31" s="97"/>
      <c r="E31" s="97"/>
      <c r="F31" s="97"/>
      <c r="G31" s="97"/>
      <c r="H31" s="97"/>
      <c r="I31" s="97"/>
      <c r="J31" s="97"/>
      <c r="K31" s="97"/>
      <c r="L31" s="97"/>
      <c r="M31" s="97"/>
      <c r="N31" s="97"/>
      <c r="O31" s="187"/>
    </row>
    <row r="32" spans="1:15" x14ac:dyDescent="0.25">
      <c r="A32" s="186"/>
      <c r="B32" s="97"/>
      <c r="C32" s="97"/>
      <c r="D32" s="97"/>
      <c r="E32" s="97"/>
      <c r="F32" s="97"/>
      <c r="G32" s="97"/>
      <c r="H32" s="97"/>
      <c r="I32" s="97"/>
      <c r="J32" s="97"/>
      <c r="K32" s="97"/>
      <c r="L32" s="97"/>
      <c r="M32" s="97"/>
      <c r="N32" s="97"/>
      <c r="O32" s="187"/>
    </row>
    <row r="33" spans="1:15" x14ac:dyDescent="0.25">
      <c r="A33" s="186"/>
      <c r="B33" s="97"/>
      <c r="C33" s="97"/>
      <c r="D33" s="97"/>
      <c r="E33" s="97"/>
      <c r="F33" s="97"/>
      <c r="G33" s="97"/>
      <c r="H33" s="97"/>
      <c r="I33" s="97"/>
      <c r="J33" s="97"/>
      <c r="K33" s="97"/>
      <c r="L33" s="97"/>
      <c r="M33" s="97"/>
      <c r="N33" s="97"/>
      <c r="O33" s="187"/>
    </row>
    <row r="34" spans="1:15" ht="15.75" thickBot="1" x14ac:dyDescent="0.3">
      <c r="A34" s="188"/>
      <c r="B34" s="189"/>
      <c r="C34" s="189"/>
      <c r="D34" s="189"/>
      <c r="E34" s="189"/>
      <c r="F34" s="189"/>
      <c r="G34" s="189"/>
      <c r="H34" s="189"/>
      <c r="I34" s="189"/>
      <c r="J34" s="189"/>
      <c r="K34" s="189"/>
      <c r="L34" s="189"/>
      <c r="M34" s="189"/>
      <c r="N34" s="189"/>
      <c r="O34" s="190"/>
    </row>
  </sheetData>
  <mergeCells count="1">
    <mergeCell ref="K7:M7"/>
  </mergeCells>
  <hyperlinks>
    <hyperlink ref="K7" location="Índice!A1" display="Regresar al ïndice"/>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Índice</vt:lpstr>
      <vt:lpstr>Líneas por Tecnología y Pres.</vt:lpstr>
      <vt:lpstr>Evolución por prestador </vt:lpstr>
      <vt:lpstr>Evolución Tecnológica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dcterms:created xsi:type="dcterms:W3CDTF">2015-09-25T14:51:52Z</dcterms:created>
  <dcterms:modified xsi:type="dcterms:W3CDTF">2025-06-20T20:42:09Z</dcterms:modified>
</cp:coreProperties>
</file>