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LOURDES\MATEO-LU 2022\01.  Estadísticas\3. SMA\CORRECCIÓN JULIO 2024-FEBRERO 2025\9. SEPTIEMBRE 2024\"/>
    </mc:Choice>
  </mc:AlternateContent>
  <bookViews>
    <workbookView xWindow="0" yWindow="0" windowWidth="28800" windowHeight="12315"/>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01" i="1" l="1"/>
  <c r="K201" i="1"/>
  <c r="Q201" i="1" s="1"/>
  <c r="F201" i="1"/>
  <c r="S201" i="1" l="1"/>
  <c r="F9" i="6"/>
  <c r="P200" i="1"/>
  <c r="K200" i="1"/>
  <c r="Q200" i="1" s="1"/>
  <c r="S200" i="1" s="1"/>
  <c r="F200" i="1"/>
  <c r="P199" i="1" l="1"/>
  <c r="K199" i="1"/>
  <c r="Q199" i="1" s="1"/>
  <c r="S199" i="1" s="1"/>
  <c r="F199" i="1"/>
  <c r="S198" i="1" l="1"/>
  <c r="Q198" i="1"/>
  <c r="P198" i="1"/>
  <c r="K198" i="1"/>
  <c r="F198" i="1"/>
  <c r="F195" i="1" l="1"/>
  <c r="F196" i="1"/>
  <c r="F197" i="1"/>
  <c r="P197" i="1" l="1"/>
  <c r="Q197" i="1" s="1"/>
  <c r="S197" i="1" s="1"/>
  <c r="K197" i="1"/>
  <c r="Q196" i="1" l="1"/>
  <c r="S196" i="1" s="1"/>
  <c r="Q195" i="1" l="1"/>
  <c r="S195" i="1" s="1"/>
  <c r="P191" i="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F193" i="1"/>
  <c r="F194" i="1"/>
  <c r="Q193" i="1" l="1"/>
  <c r="Q194" i="1"/>
  <c r="S194" i="1" l="1"/>
  <c r="Q192" i="1" l="1"/>
  <c r="S192" i="1" s="1"/>
  <c r="F192" i="1"/>
  <c r="F191" i="1" l="1"/>
  <c r="Q191" i="1" s="1"/>
  <c r="S191" i="1" l="1"/>
  <c r="Q190" i="1"/>
  <c r="S190" i="1" s="1"/>
  <c r="P190" i="1"/>
  <c r="F190" i="1"/>
  <c r="P189" i="1" l="1"/>
  <c r="Q189" i="1" s="1"/>
  <c r="S189" i="1" s="1"/>
  <c r="F189" i="1"/>
  <c r="P188" i="1" l="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<sst xmlns="http://schemas.openxmlformats.org/spreadsheetml/2006/main" count="293" uniqueCount="271">
  <si>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</si>
  <si>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</si>
  <si>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</si>
  <si>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</si>
  <si>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</si>
  <si>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</si>
  <si>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</si>
  <si>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</si>
  <si>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</si>
  <si>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</si>
  <si>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</si>
  <si>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</si>
  <si>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</si>
  <si>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</si>
  <si>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</si>
  <si>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</si>
  <si>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</si>
  <si>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</si>
  <si>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</si>
  <si>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</si>
  <si>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</si>
  <si>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</si>
  <si>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</si>
  <si>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</si>
  <si>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</si>
  <si>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</si>
  <si>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</si>
  <si>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</si>
  <si>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</si>
  <si>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</si>
  <si>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</si>
  <si>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</si>
  <si>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</si>
  <si>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</si>
  <si>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</si>
  <si>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</si>
  <si>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</si>
  <si>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</si>
  <si>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</si>
  <si>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</si>
  <si>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</si>
  <si>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</si>
  <si>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</si>
  <si>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</si>
  <si>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</si>
  <si>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</si>
  <si>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</si>
  <si>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</si>
  <si>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</si>
  <si>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</si>
  <si>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</si>
  <si>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</si>
  <si>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</si>
  <si>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</si>
  <si>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</si>
  <si>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</si>
  <si>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</si>
  <si>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</si>
  <si>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</si>
  <si>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</si>
  <si>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</si>
  <si>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</si>
  <si>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</si>
  <si>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</si>
  <si>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</si>
  <si>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</si>
  <si>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</si>
  <si>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</si>
  <si>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</si>
  <si>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</si>
  <si>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</si>
  <si>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</si>
  <si>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</si>
  <si>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</si>
  <si>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</si>
  <si>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</si>
  <si>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</si>
  <si>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</si>
  <si>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</si>
  <si>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</si>
  <si>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</si>
  <si>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</si>
  <si>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</si>
  <si>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</si>
  <si>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</si>
  <si>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</si>
  <si>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</si>
  <si>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</si>
  <si>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</si>
  <si>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</si>
  <si>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</si>
  <si>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</si>
  <si>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</si>
  <si>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</si>
  <si>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</si>
  <si>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</si>
  <si>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</si>
  <si>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</si>
  <si>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</si>
  <si>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</si>
  <si>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</si>
  <si>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</si>
  <si>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</si>
  <si>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</si>
  <si>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</si>
  <si>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</si>
  <si>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</si>
  <si>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</si>
  <si>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</si>
  <si>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</si>
  <si>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</si>
  <si>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</si>
  <si>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</si>
  <si>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</si>
  <si>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</si>
  <si>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</si>
  <si>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</si>
  <si>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</si>
  <si>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</si>
  <si>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</si>
  <si>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</si>
  <si>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</si>
  <si>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</si>
  <si>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</si>
  <si>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</si>
  <si>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</si>
  <si>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</si>
  <si>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</si>
  <si>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</si>
  <si>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</si>
  <si>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</si>
  <si>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</si>
  <si>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</si>
  <si>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</si>
  <si>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</si>
  <si>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</si>
  <si>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</si>
  <si>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</si>
  <si>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</si>
  <si>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</si>
  <si>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</si>
  <si>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</si>
  <si>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</si>
  <si>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</si>
  <si>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</si>
  <si>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</si>
  <si>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</si>
  <si>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</si>
  <si>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</si>
  <si>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</si>
  <si>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</si>
  <si>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</si>
  <si>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</si>
  <si>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</si>
  <si>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</si>
  <si>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</si>
  <si>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</si>
  <si>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</si>
  <si>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</si>
  <si>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</si>
  <si>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</si>
  <si>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</si>
  <si>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</si>
  <si>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</si>
  <si>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</si>
  <si>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</si>
  <si>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</si>
  <si>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</si>
  <si>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</si>
  <si>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</si>
  <si>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</si>
  <si>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</si>
  <si>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</si>
  <si>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</si>
  <si>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</si>
  <si>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</si>
  <si>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</si>
  <si>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</si>
  <si>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</si>
  <si>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</si>
  <si>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</si>
  <si>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</si>
  <si>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</si>
  <si>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</si>
  <si>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</si>
  <si>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</si>
  <si>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</si>
  <si>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</si>
  <si>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</si>
  <si>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</si>
  <si>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</si>
  <si>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</si>
  <si>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</si>
  <si>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</si>
  <si>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</si>
  <si>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</si>
  <si>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</si>
  <si>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</si>
  <si>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</si>
  <si>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</si>
  <si>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</si>
  <si>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</si>
  <si>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</si>
  <si>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</si>
  <si>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</si>
  <si>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</si>
  <si>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</si>
  <si>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</si>
  <si>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</si>
  <si>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</si>
  <si>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</si>
  <si>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</si>
  <si>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</si>
  <si>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</si>
  <si>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</si>
  <si>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</si>
  <si>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</si>
  <si>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</si>
  <si>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</si>
  <si>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</si>
  <si>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</si>
  <si>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</si>
  <si>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</si>
  <si>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</si>
  <si>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</si>
  <si>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</si>
  <si>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</si>
  <si>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</si>
  <si>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</si>
  <si>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</si>
  <si>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</si>
  <si>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</si>
  <si>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</si>
  <si>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</si>
  <si>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</si>
  <si>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</si>
  <si>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</si>
  <si>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</si>
  <si>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</si>
  <si>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</si>
  <si>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</si>
  <si>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</si>
  <si>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</si>
  <si>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</si>
  <si>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</si>
  <si>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</si>
  <si>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</si>
  <si>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</si>
  <si>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</si>
  <si>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</si>
  <si>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</si>
  <si>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</si>
  <si>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</si>
  <si>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</si>
  <si>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</si>
  <si>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</si>
  <si>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</si>
  <si>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</si>
  <si>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</si>
  <si>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</si>
  <si>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</si>
  <si>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</si>
  <si>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</si>
  <si>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Abr2024</t>
  </si>
  <si>
    <t>May2024</t>
  </si>
  <si>
    <t>Jun2024</t>
  </si>
  <si>
    <t>Jul2024</t>
  </si>
  <si>
    <t>Ago2024</t>
  </si>
  <si>
    <t>Fecha de publicación: Octubre 2024</t>
  </si>
  <si>
    <t>Fecha de corte: Septiembre 2024</t>
  </si>
  <si>
    <t>Sep2024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</si>
</sst>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08">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0" fillId="0" borderId="8" xfId="0" applyBorder="1" applyAlignment="1">
      <alignment horizontal="left"/>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0" fillId="0" borderId="8" xfId="0" applyBorder="1" applyAlignment="1">
      <alignment horizontal="left" wrapText="1"/>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3" xfId="0" applyNumberFormat="1" applyFont="1" applyFill="1" applyBorder="1" applyAlignment="1">
      <alignment horizontal="center"/>
    </xf>
    <xf numFmtId="3" fontId="11" fillId="0" borderId="4" xfId="0" applyNumberFormat="1" applyFont="1" applyFill="1" applyBorder="1" applyAlignment="1">
      <alignment horizontal="center"/>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31" xfId="0" applyFont="1" applyFill="1" applyBorder="1" applyAlignment="1">
      <alignment horizontal="left" vertical="center"/>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strCache>
            </c:strRef>
          </c:cat>
          <c:val>
            <c:numRef>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servicio'!$F$193,'Líneas por servicio'!$F$194,'Líneas por servicio'!$F$195,'Líneas por servicio'!$F$196,'Líneas por servicio'!$F$197,'Líneas por servicio'!$F$198,'Líneas por servicio'!$F$199,'Líneas por servicio'!$F$200,'Líneas por servicio'!$F$201)</c:f>
              <c:numCache>
                <c:formatCode>#,##0</c:formatCode>
                <c:ptCount val="25"/>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9435179</c:v>
                </c:pt>
                <c:pt idx="17">
                  <c:v>9444024</c:v>
                </c:pt>
                <c:pt idx="18">
                  <c:v>9479113</c:v>
                </c:pt>
                <c:pt idx="19">
                  <c:v>9547573</c:v>
                </c:pt>
                <c:pt idx="20">
                  <c:v>9579545</c:v>
                </c:pt>
                <c:pt idx="21">
                  <c:v>9610234</c:v>
                </c:pt>
                <c:pt idx="22">
                  <c:v>9626496</c:v>
                </c:pt>
                <c:pt idx="23">
                  <c:v>9654402</c:v>
                </c:pt>
                <c:pt idx="24">
                  <c:v>9689402</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strCache>
            </c:strRef>
          </c:cat>
          <c:val>
            <c:numRef>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servicio'!$K$193,'Líneas por servicio'!$K$194,'Líneas por servicio'!$K$195,'Líneas por servicio'!$K$196,'Líneas por servicio'!$K$197,'Líneas por servicio'!$K$198,'Líneas por servicio'!$K$199,'Líneas por servicio'!$K$200,'Líneas por servicio'!$K$201)</c:f>
              <c:numCache>
                <c:formatCode>#,##0</c:formatCode>
                <c:ptCount val="25"/>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5426792</c:v>
                </c:pt>
                <c:pt idx="17">
                  <c:v>5416623</c:v>
                </c:pt>
                <c:pt idx="18">
                  <c:v>5381714</c:v>
                </c:pt>
                <c:pt idx="19">
                  <c:v>5366321</c:v>
                </c:pt>
                <c:pt idx="20">
                  <c:v>5340239</c:v>
                </c:pt>
                <c:pt idx="21">
                  <c:v>5320397</c:v>
                </c:pt>
                <c:pt idx="22">
                  <c:v>5302326.9999999991</c:v>
                </c:pt>
                <c:pt idx="23">
                  <c:v>5308993</c:v>
                </c:pt>
                <c:pt idx="24">
                  <c:v>5332818</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strCache>
            </c:strRef>
          </c:cat>
          <c:val>
            <c:numRef>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servicio'!$P$193,'Líneas por servicio'!$P$194,'Líneas por servicio'!$P$195,'Líneas por servicio'!$P$196,'Líneas por servicio'!$P$197,'Líneas por servicio'!$P$198,'Líneas por servicio'!$P$199,'Líneas por servicio'!$P$200,'Líneas por servicio'!$P$201)</c:f>
              <c:numCache>
                <c:formatCode>#,##0</c:formatCode>
                <c:ptCount val="25"/>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3250322</c:v>
                </c:pt>
                <c:pt idx="16">
                  <c:v>3267658</c:v>
                </c:pt>
                <c:pt idx="17">
                  <c:v>3288468</c:v>
                </c:pt>
                <c:pt idx="18">
                  <c:v>3311950</c:v>
                </c:pt>
                <c:pt idx="19">
                  <c:v>3321223</c:v>
                </c:pt>
                <c:pt idx="20">
                  <c:v>3330260</c:v>
                </c:pt>
                <c:pt idx="21">
                  <c:v>3335679</c:v>
                </c:pt>
                <c:pt idx="22">
                  <c:v>3344235</c:v>
                </c:pt>
                <c:pt idx="23">
                  <c:v>3356369</c:v>
                </c:pt>
                <c:pt idx="24">
                  <c:v>3294626</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1291008976"/>
        <c:axId val="-1290995376"/>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c:f>
              <c:strCache>
                <c:ptCount val="263"/>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strCache>
            </c:strRef>
          </c:cat>
          <c:val>
            <c:numRef>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servicio'!$S$193,'Líneas por servicio'!$S$194,'Líneas por servicio'!$S$195,'Líneas por servicio'!$S$196,'Líneas por servicio'!$S$197,'Líneas por servicio'!$S$198,'Líneas por servicio'!$S$199,'Líneas por servicio'!$S$200,'Líneas por servicio'!$S$201)</c:f>
              <c:numCache>
                <c:formatCode>0.00%</c:formatCode>
                <c:ptCount val="25"/>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0.99782611418239675</c:v>
                </c:pt>
                <c:pt idx="16">
                  <c:v>1.0132063220897358</c:v>
                </c:pt>
                <c:pt idx="17">
                  <c:v>1.0142953315996515</c:v>
                </c:pt>
                <c:pt idx="18">
                  <c:v>1.0156177242417339</c:v>
                </c:pt>
                <c:pt idx="19">
                  <c:v>1.0191017051946301</c:v>
                </c:pt>
                <c:pt idx="20">
                  <c:v>1.0199359269412436</c:v>
                </c:pt>
                <c:pt idx="21">
                  <c:v>1.0208449810666815</c:v>
                </c:pt>
                <c:pt idx="22">
                  <c:v>1.0212221049593693</c:v>
                </c:pt>
                <c:pt idx="23">
                  <c:v>1.0238323522225383</c:v>
                </c:pt>
                <c:pt idx="24">
                  <c:v>1.0236692746412013</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1291003536"/>
        <c:axId val="-1291007888"/>
      </c:lineChart>
      <c:catAx>
        <c:axId val="-129100897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1290995376"/>
        <c:crosses val="autoZero"/>
        <c:auto val="1"/>
        <c:lblAlgn val="ctr"/>
        <c:lblOffset val="100"/>
        <c:noMultiLvlLbl val="0"/>
      </c:catAx>
      <c:valAx>
        <c:axId val="-1290995376"/>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1291008976"/>
        <c:crosses val="autoZero"/>
        <c:crossBetween val="between"/>
      </c:valAx>
      <c:valAx>
        <c:axId val="-1291007888"/>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1291003536"/>
        <c:crosses val="max"/>
        <c:crossBetween val="between"/>
      </c:valAx>
      <c:catAx>
        <c:axId val="-1291003536"/>
        <c:scaling>
          <c:orientation val="minMax"/>
        </c:scaling>
        <c:delete val="1"/>
        <c:axPos val="b"/>
        <c:numFmt formatCode="General" sourceLinked="1"/>
        <c:majorTickMark val="out"/>
        <c:minorTickMark val="none"/>
        <c:tickLblPos val="nextTo"/>
        <c:crossAx val="-1291007888"/>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servicio'!$A$200</c:f>
              <c:strCache>
                <c:ptCount val="1"/>
                <c:pt idx="0">
                  <c:v>Ago2024</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C"/>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servicio'!$F$201,'Líneas por servicio'!$K$201,'Líneas por servicio'!$P$201)</c:f>
              <c:numCache>
                <c:formatCode>#,##0</c:formatCode>
                <c:ptCount val="3"/>
                <c:pt idx="0">
                  <c:v>9689402</c:v>
                </c:pt>
                <c:pt idx="1">
                  <c:v>5332818</c:v>
                </c:pt>
                <c:pt idx="2">
                  <c:v>3294626</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25919</xdr:colOff>
      <xdr:row>9</xdr:row>
      <xdr:rowOff>28964</xdr:rowOff>
    </xdr:from>
    <xdr:to>
      <xdr:col>10</xdr:col>
      <xdr:colOff>1056173</xdr:colOff>
      <xdr:row>38</xdr:row>
      <xdr:rowOff>116633</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9"/>
      <c r="B1" s="10"/>
      <c r="C1" s="10"/>
      <c r="D1" s="10"/>
      <c r="E1" s="10"/>
      <c r="F1" s="10"/>
      <c r="G1" s="10"/>
      <c r="H1" s="10"/>
      <c r="I1" s="10"/>
      <c r="J1" s="10"/>
      <c r="K1" s="11"/>
    </row>
    <row r="2" spans="1:11" ht="20.100000000000001" customHeight="1">
      <c r="A2" s="12"/>
      <c r="B2" s="5" t="s">
        <v>98</v>
      </c>
      <c r="C2" s="6"/>
      <c r="D2" s="6"/>
      <c r="E2" s="6"/>
      <c r="F2" s="6"/>
      <c r="G2" s="6"/>
      <c r="H2" s="6"/>
      <c r="I2" s="6"/>
      <c r="J2" s="6"/>
      <c r="K2" s="13"/>
    </row>
    <row r="3" spans="1:11" ht="20.100000000000001" customHeight="1">
      <c r="A3" s="12"/>
      <c r="B3" s="254"/>
      <c r="C3" s="254"/>
      <c r="D3" s="254"/>
      <c r="E3" s="254"/>
      <c r="F3" s="254"/>
      <c r="G3" s="6"/>
      <c r="H3" s="6"/>
      <c r="I3" s="6"/>
      <c r="J3" s="6"/>
      <c r="K3" s="13"/>
    </row>
    <row r="4" spans="1:11" ht="20.100000000000001" customHeight="1">
      <c r="A4" s="12"/>
      <c r="B4" s="86" t="s">
        <v>115</v>
      </c>
      <c r="C4" s="7"/>
      <c r="D4" s="7"/>
      <c r="E4" s="7"/>
      <c r="F4" s="6"/>
      <c r="G4" s="6"/>
      <c r="H4" s="6"/>
      <c r="I4" s="6"/>
      <c r="J4" s="6"/>
      <c r="K4" s="13"/>
    </row>
    <row r="5" spans="1:11" ht="20.100000000000001" customHeight="1" thickBot="1">
      <c r="A5" s="12"/>
      <c r="B5" s="86" t="s">
        <v>116</v>
      </c>
      <c r="C5" s="6"/>
      <c r="D5" s="6"/>
      <c r="E5" s="6"/>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
        <v>268</v>
      </c>
      <c r="C7" s="64"/>
      <c r="D7" s="64"/>
      <c r="E7" s="64"/>
      <c r="F7" s="8"/>
      <c r="G7" s="8"/>
      <c r="H7" s="8"/>
      <c r="I7" s="8"/>
      <c r="J7" s="8"/>
      <c r="K7" s="15"/>
    </row>
    <row r="8" spans="1:11" ht="20.100000000000001" customHeight="1" thickBot="1">
      <c r="A8" s="25"/>
      <c r="B8" s="31" t="s">
        <v>269</v>
      </c>
      <c r="C8" s="26"/>
      <c r="D8" s="26"/>
      <c r="E8" s="26"/>
      <c r="F8" s="26"/>
      <c r="G8" s="26"/>
      <c r="H8" s="26"/>
      <c r="I8" s="26"/>
      <c r="J8" s="26"/>
      <c r="K8" s="27"/>
    </row>
    <row r="9" spans="1:11" ht="20.100000000000001" customHeight="1" thickBot="1">
      <c r="A9" s="28"/>
      <c r="B9" s="29"/>
      <c r="C9" s="29"/>
      <c r="D9" s="29"/>
      <c r="E9" s="29"/>
      <c r="F9" s="29"/>
      <c r="G9" s="29"/>
      <c r="H9" s="29"/>
      <c r="I9" s="29"/>
      <c r="J9" s="29"/>
      <c r="K9" s="30"/>
    </row>
    <row r="10" spans="1:11" ht="20.100000000000001" customHeight="1">
      <c r="A10" s="58"/>
      <c r="B10" s="256" t="s">
        <v>100</v>
      </c>
      <c r="C10" s="256"/>
      <c r="D10" s="256"/>
      <c r="E10" s="256"/>
      <c r="F10" s="256" t="s">
        <v>101</v>
      </c>
      <c r="G10" s="256"/>
      <c r="H10" s="256"/>
      <c r="I10" s="256"/>
      <c r="J10" s="256"/>
      <c r="K10" s="257"/>
    </row>
    <row r="11" spans="1:11" ht="15">
      <c r="A11" s="80"/>
      <c r="B11" s="255"/>
      <c r="C11" s="255"/>
      <c r="D11" s="73"/>
      <c r="E11" s="73"/>
      <c r="F11" s="252"/>
      <c r="G11" s="252"/>
      <c r="H11" s="252"/>
      <c r="I11" s="252"/>
      <c r="J11" s="252"/>
      <c r="K11" s="253"/>
    </row>
    <row r="12" spans="1:11" ht="15">
      <c r="A12" s="80"/>
      <c r="B12" s="72" t="s">
        <v>111</v>
      </c>
      <c r="C12" s="72"/>
      <c r="D12" s="73"/>
      <c r="E12" s="73"/>
      <c r="F12" s="252" t="s">
        <v>112</v>
      </c>
      <c r="G12" s="252"/>
      <c r="H12" s="252"/>
      <c r="I12" s="252"/>
      <c r="J12" s="252"/>
      <c r="K12" s="253"/>
    </row>
    <row r="13" spans="1:11" ht="15">
      <c r="A13" s="80"/>
      <c r="B13" s="78"/>
      <c r="C13" s="78"/>
      <c r="D13" s="73"/>
      <c r="E13" s="73"/>
      <c r="F13" s="74"/>
      <c r="G13" s="74"/>
      <c r="H13" s="74"/>
      <c r="I13" s="74"/>
      <c r="J13" s="74"/>
      <c r="K13" s="75"/>
    </row>
    <row r="14" spans="1:11" ht="15" customHeight="1">
      <c r="A14" s="80"/>
      <c r="B14" s="72" t="s">
        <v>110</v>
      </c>
      <c r="C14" s="72"/>
      <c r="D14" s="73"/>
      <c r="E14" s="73"/>
      <c r="F14" s="252" t="s">
        <v>109</v>
      </c>
      <c r="G14" s="252"/>
      <c r="H14" s="252"/>
      <c r="I14" s="252"/>
      <c r="J14" s="252"/>
      <c r="K14" s="253"/>
    </row>
    <row r="15" spans="1:11" ht="15">
      <c r="A15" s="80"/>
      <c r="B15" s="79"/>
      <c r="C15" s="78"/>
      <c r="D15" s="73"/>
      <c r="E15" s="73"/>
      <c r="F15" s="252"/>
      <c r="G15" s="252"/>
      <c r="H15" s="252"/>
      <c r="I15" s="252"/>
      <c r="J15" s="252"/>
      <c r="K15" s="253"/>
    </row>
    <row r="16" spans="1:11" ht="15">
      <c r="A16" s="80"/>
      <c r="B16" s="79"/>
      <c r="C16" s="78"/>
      <c r="D16" s="73"/>
      <c r="E16" s="73"/>
      <c r="F16" s="84"/>
      <c r="G16" s="84"/>
      <c r="H16" s="84"/>
      <c r="I16" s="84"/>
      <c r="J16" s="84"/>
      <c r="K16" s="85"/>
    </row>
    <row r="17" spans="1:11" ht="15">
      <c r="A17" s="80"/>
      <c r="B17" s="72" t="s">
        <v>108</v>
      </c>
      <c r="C17" s="72"/>
      <c r="D17" s="73"/>
      <c r="E17" s="73"/>
      <c r="F17" s="252" t="s">
        <v>113</v>
      </c>
      <c r="G17" s="252"/>
      <c r="H17" s="252"/>
      <c r="I17" s="252"/>
      <c r="J17" s="252"/>
      <c r="K17" s="253"/>
    </row>
    <row r="18" spans="1:11" ht="15.7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2"/>
  <sheetViews>
    <sheetView showGridLines="0" zoomScale="112" zoomScaleNormal="112" zoomScaleSheetLayoutView="95" workbookViewId="0">
      <pane xSplit="1" ySplit="11" topLeftCell="B189" activePane="bottomRight" state="frozen"/>
      <selection pane="topRight" activeCell="B1" sqref="B1"/>
      <selection pane="bottomLeft" activeCell="A12" sqref="A12"/>
      <selection pane="bottomRight" activeCell="B202" sqref="B202:S206"/>
    </sheetView>
  </sheetViews>
  <sheetFormatPr baseColWidth="10" defaultRowHeight="12.75"/>
  <cols>
    <col min="1" max="1" width="8.85546875" customWidth="1"/>
    <col min="2" max="5" width="9.85546875" customWidth="1"/>
    <col min="7" max="10" width="9.85546875" customWidth="1"/>
    <col min="12" max="15" width="9.85546875" customWidth="1"/>
    <col min="17" max="17" width="10.42578125" customWidth="1"/>
    <col min="19" max="19" width="10.28515625" customWidth="1"/>
  </cols>
  <sheetData>
    <row r="1" spans="1:19" ht="20.100000000000001" customHeight="1">
      <c r="A1" s="43"/>
      <c r="B1" s="44"/>
      <c r="C1" s="44"/>
      <c r="D1" s="44"/>
      <c r="E1" s="44"/>
      <c r="F1" s="44"/>
      <c r="G1" s="44"/>
      <c r="H1" s="44"/>
      <c r="I1" s="44"/>
      <c r="J1" s="44"/>
      <c r="K1" s="44"/>
      <c r="L1" s="44"/>
      <c r="M1" s="44"/>
      <c r="N1" s="44"/>
      <c r="O1" s="44"/>
      <c r="P1" s="44"/>
      <c r="Q1" s="44"/>
      <c r="R1" s="44"/>
      <c r="S1" s="45"/>
    </row>
    <row r="2" spans="1:19" ht="20.100000000000001" customHeight="1">
      <c r="A2" s="46"/>
      <c r="B2" s="5" t="s">
        <v>98</v>
      </c>
      <c r="C2" s="47"/>
      <c r="D2" s="47"/>
      <c r="E2" s="47"/>
      <c r="F2" s="47"/>
      <c r="G2" s="47"/>
      <c r="H2" s="47"/>
      <c r="I2" s="47"/>
      <c r="J2" s="47"/>
      <c r="K2" s="47"/>
      <c r="L2" s="47"/>
      <c r="M2" s="47"/>
      <c r="N2" s="47"/>
      <c r="O2" s="47"/>
      <c r="P2" s="47"/>
      <c r="Q2" s="47"/>
      <c r="R2" s="47"/>
      <c r="S2" s="48"/>
    </row>
    <row r="3" spans="1:19" ht="20.100000000000001" customHeight="1">
      <c r="A3" s="46"/>
      <c r="B3" s="290"/>
      <c r="C3" s="290"/>
      <c r="D3" s="290"/>
      <c r="E3" s="290"/>
      <c r="F3" s="290"/>
      <c r="G3" s="47"/>
      <c r="H3" s="47"/>
      <c r="I3" s="47"/>
      <c r="J3" s="47"/>
      <c r="K3" s="47"/>
      <c r="L3" s="47"/>
      <c r="M3" s="47"/>
      <c r="N3" s="47"/>
      <c r="O3" s="47"/>
      <c r="P3" s="47"/>
      <c r="Q3" s="47"/>
      <c r="R3" s="47"/>
      <c r="S3" s="48"/>
    </row>
    <row r="4" spans="1:19" ht="20.100000000000001" customHeight="1">
      <c r="A4" s="46"/>
      <c r="B4" s="87" t="s">
        <v>0</v>
      </c>
      <c r="C4" s="49"/>
      <c r="D4" s="50"/>
      <c r="E4" s="50"/>
      <c r="F4" s="47"/>
      <c r="G4" s="47"/>
      <c r="H4" s="47"/>
      <c r="I4" s="47"/>
      <c r="J4" s="47"/>
      <c r="K4" s="47"/>
      <c r="L4" s="47"/>
      <c r="M4" s="47"/>
      <c r="N4" s="47"/>
      <c r="O4" s="47"/>
      <c r="P4" s="47"/>
      <c r="Q4" s="47"/>
      <c r="R4" s="47"/>
      <c r="S4" s="48"/>
    </row>
    <row r="5" spans="1:19" ht="20.100000000000001" customHeight="1" thickBot="1">
      <c r="A5" s="46"/>
      <c r="B5" s="47"/>
      <c r="C5" s="291"/>
      <c r="D5" s="291"/>
      <c r="E5" s="291"/>
      <c r="F5" s="291"/>
      <c r="G5" s="47"/>
      <c r="H5" s="47"/>
      <c r="I5" s="47"/>
      <c r="J5" s="47"/>
      <c r="K5" s="47"/>
      <c r="L5" s="47"/>
      <c r="M5" s="47"/>
      <c r="N5" s="47"/>
      <c r="O5" s="47"/>
      <c r="P5" s="47"/>
      <c r="Q5" s="47"/>
      <c r="R5" s="47"/>
      <c r="S5" s="48"/>
    </row>
    <row r="6" spans="1:19" ht="20.100000000000001" customHeight="1">
      <c r="A6" s="55"/>
      <c r="B6" s="22" t="s">
        <v>99</v>
      </c>
      <c r="C6" s="23"/>
      <c r="D6" s="23"/>
      <c r="E6" s="23"/>
      <c r="F6" s="23"/>
      <c r="G6" s="56"/>
      <c r="H6" s="56"/>
      <c r="I6" s="56"/>
      <c r="J6" s="56"/>
      <c r="K6" s="56"/>
      <c r="L6" s="56"/>
      <c r="M6" s="56"/>
      <c r="N6" s="56"/>
      <c r="O6" s="56"/>
      <c r="P6" s="56"/>
      <c r="Q6" s="56"/>
      <c r="R6" s="56"/>
      <c r="S6" s="57"/>
    </row>
    <row r="7" spans="1:19" ht="20.100000000000001" customHeight="1">
      <c r="A7" s="32"/>
      <c r="B7" s="64" t="str">
        <f>Indice!B7</f>
        <v>Fecha de publicación: Octubre 2024</v>
      </c>
      <c r="C7" s="64"/>
      <c r="D7" s="64"/>
      <c r="E7" s="64"/>
      <c r="F7" s="64"/>
      <c r="G7" s="33"/>
      <c r="H7" s="33"/>
      <c r="I7" s="33"/>
      <c r="J7" s="33"/>
      <c r="K7" s="33"/>
      <c r="L7" s="33"/>
      <c r="M7" s="33"/>
      <c r="N7" s="33"/>
      <c r="O7" s="33"/>
      <c r="P7" s="65" t="s">
        <v>97</v>
      </c>
      <c r="Q7" s="33"/>
      <c r="R7" s="33"/>
      <c r="S7" s="34"/>
    </row>
    <row r="8" spans="1:19" ht="20.100000000000001" customHeight="1" thickBot="1">
      <c r="A8" s="35"/>
      <c r="B8" s="31" t="str">
        <f>Indice!B8</f>
        <v>Fecha de corte: Septiembre 2024</v>
      </c>
      <c r="C8" s="26"/>
      <c r="D8" s="26"/>
      <c r="E8" s="26"/>
      <c r="F8" s="26"/>
      <c r="G8" s="36"/>
      <c r="H8" s="36"/>
      <c r="I8" s="36"/>
      <c r="J8" s="36"/>
      <c r="K8" s="36"/>
      <c r="L8" s="36"/>
      <c r="M8" s="36"/>
      <c r="N8" s="36"/>
      <c r="O8" s="36"/>
      <c r="P8" s="36"/>
      <c r="Q8" s="36"/>
      <c r="R8" s="36"/>
      <c r="S8" s="37"/>
    </row>
    <row r="9" spans="1:19" ht="20.100000000000001" customHeight="1" thickBot="1">
      <c r="A9" s="39"/>
      <c r="B9" s="40"/>
      <c r="C9" s="41"/>
      <c r="D9" s="41"/>
      <c r="E9" s="41"/>
      <c r="F9" s="41"/>
      <c r="G9" s="41"/>
      <c r="H9" s="41"/>
      <c r="I9" s="41"/>
      <c r="J9" s="41"/>
      <c r="K9" s="41"/>
      <c r="L9" s="41"/>
      <c r="M9" s="41"/>
      <c r="N9" s="41"/>
      <c r="O9" s="41"/>
      <c r="P9" s="41"/>
      <c r="Q9" s="41"/>
      <c r="R9" s="41"/>
      <c r="S9" s="42"/>
    </row>
    <row r="10" spans="1:19" ht="22.5" customHeight="1" thickBot="1">
      <c r="A10" s="275" t="s">
        <v>1</v>
      </c>
      <c r="B10" s="277" t="s">
        <v>2</v>
      </c>
      <c r="C10" s="278"/>
      <c r="D10" s="278"/>
      <c r="E10" s="278"/>
      <c r="F10" s="38" t="s">
        <v>11</v>
      </c>
      <c r="G10" s="277" t="s">
        <v>3</v>
      </c>
      <c r="H10" s="278"/>
      <c r="I10" s="278"/>
      <c r="J10" s="278"/>
      <c r="K10" s="38" t="s">
        <v>11</v>
      </c>
      <c r="L10" s="277" t="s">
        <v>104</v>
      </c>
      <c r="M10" s="278"/>
      <c r="N10" s="278"/>
      <c r="O10" s="278"/>
      <c r="P10" s="38" t="s">
        <v>11</v>
      </c>
      <c r="Q10" s="292" t="s">
        <v>4</v>
      </c>
      <c r="R10" s="294" t="s">
        <v>5</v>
      </c>
      <c r="S10" s="292" t="s">
        <v>6</v>
      </c>
    </row>
    <row r="11" spans="1:19" ht="25.5" customHeight="1" thickBot="1">
      <c r="A11" s="276"/>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93"/>
      <c r="R11" s="295"/>
      <c r="S11" s="293"/>
    </row>
    <row r="12" spans="1:19">
      <c r="A12" s="89">
        <v>2008</v>
      </c>
      <c r="B12" s="296">
        <v>8156359</v>
      </c>
      <c r="C12" s="297"/>
      <c r="D12" s="284">
        <v>0</v>
      </c>
      <c r="E12" s="284"/>
      <c r="F12" s="205">
        <f t="shared" ref="F12:F43" si="0">+B12+D12</f>
        <v>8156359</v>
      </c>
      <c r="G12" s="283">
        <v>3211922</v>
      </c>
      <c r="H12" s="284"/>
      <c r="I12" s="284">
        <v>0</v>
      </c>
      <c r="J12" s="284">
        <v>0</v>
      </c>
      <c r="K12" s="1">
        <f t="shared" ref="K12:K43" si="1">SUM(G12:J12)</f>
        <v>3211922</v>
      </c>
      <c r="L12" s="283">
        <v>316198</v>
      </c>
      <c r="M12" s="284">
        <v>0</v>
      </c>
      <c r="N12" s="284">
        <v>7769</v>
      </c>
      <c r="O12" s="284">
        <v>0</v>
      </c>
      <c r="P12" s="205">
        <f t="shared" ref="P12:P43" si="2">SUM(L12:O12)</f>
        <v>323967</v>
      </c>
      <c r="Q12" s="220">
        <f t="shared" ref="Q12:Q43" si="3">SUM(F12,K12,P12)</f>
        <v>11692248</v>
      </c>
      <c r="R12" s="221">
        <v>13805095</v>
      </c>
      <c r="S12" s="216">
        <f>+Q12/R12</f>
        <v>0.84695165082167123</v>
      </c>
    </row>
    <row r="13" spans="1:19">
      <c r="A13" s="90" t="s">
        <v>13</v>
      </c>
      <c r="B13" s="281">
        <v>8287484</v>
      </c>
      <c r="C13" s="282">
        <v>0</v>
      </c>
      <c r="D13" s="280">
        <v>0</v>
      </c>
      <c r="E13" s="280"/>
      <c r="F13" s="206">
        <f t="shared" si="0"/>
        <v>8287484</v>
      </c>
      <c r="G13" s="279">
        <v>3173204</v>
      </c>
      <c r="H13" s="280"/>
      <c r="I13" s="280">
        <v>0</v>
      </c>
      <c r="J13" s="280">
        <v>0</v>
      </c>
      <c r="K13" s="2">
        <f t="shared" si="1"/>
        <v>3173204</v>
      </c>
      <c r="L13" s="279">
        <v>321623</v>
      </c>
      <c r="M13" s="280">
        <v>0</v>
      </c>
      <c r="N13" s="280">
        <v>8646</v>
      </c>
      <c r="O13" s="280">
        <v>0</v>
      </c>
      <c r="P13" s="206">
        <f t="shared" si="2"/>
        <v>330269</v>
      </c>
      <c r="Q13" s="203">
        <f t="shared" si="3"/>
        <v>11790957</v>
      </c>
      <c r="R13" s="204">
        <v>13821681.125876844</v>
      </c>
      <c r="S13" s="217">
        <f t="shared" ref="S13:S76" si="4">+Q13/R13</f>
        <v>0.85307690812842307</v>
      </c>
    </row>
    <row r="14" spans="1:19">
      <c r="A14" s="90" t="s">
        <v>14</v>
      </c>
      <c r="B14" s="281">
        <v>8388534</v>
      </c>
      <c r="C14" s="282">
        <v>0</v>
      </c>
      <c r="D14" s="280">
        <v>0</v>
      </c>
      <c r="E14" s="280">
        <v>0</v>
      </c>
      <c r="F14" s="206">
        <f t="shared" si="0"/>
        <v>8388534</v>
      </c>
      <c r="G14" s="279">
        <v>3176502</v>
      </c>
      <c r="H14" s="280">
        <v>0</v>
      </c>
      <c r="I14" s="280">
        <v>0</v>
      </c>
      <c r="J14" s="280">
        <v>0</v>
      </c>
      <c r="K14" s="2">
        <f t="shared" si="1"/>
        <v>3176502</v>
      </c>
      <c r="L14" s="279">
        <v>325541</v>
      </c>
      <c r="M14" s="280">
        <v>0</v>
      </c>
      <c r="N14" s="280">
        <v>8800</v>
      </c>
      <c r="O14" s="280">
        <v>0</v>
      </c>
      <c r="P14" s="206">
        <f t="shared" si="2"/>
        <v>334341</v>
      </c>
      <c r="Q14" s="203">
        <f t="shared" si="3"/>
        <v>11899377</v>
      </c>
      <c r="R14" s="204">
        <v>13838287.179148</v>
      </c>
      <c r="S14" s="217">
        <f t="shared" si="4"/>
        <v>0.85988799379235203</v>
      </c>
    </row>
    <row r="15" spans="1:19">
      <c r="A15" s="90" t="s">
        <v>15</v>
      </c>
      <c r="B15" s="281">
        <v>8436590</v>
      </c>
      <c r="C15" s="282">
        <v>0</v>
      </c>
      <c r="D15" s="280">
        <v>26944</v>
      </c>
      <c r="E15" s="280">
        <v>0</v>
      </c>
      <c r="F15" s="206">
        <f t="shared" si="0"/>
        <v>8463534</v>
      </c>
      <c r="G15" s="279">
        <v>3257699</v>
      </c>
      <c r="H15" s="280">
        <v>0</v>
      </c>
      <c r="I15" s="280">
        <v>0</v>
      </c>
      <c r="J15" s="280">
        <v>0</v>
      </c>
      <c r="K15" s="2">
        <f t="shared" si="1"/>
        <v>3257699</v>
      </c>
      <c r="L15" s="279">
        <v>325541</v>
      </c>
      <c r="M15" s="280">
        <v>0</v>
      </c>
      <c r="N15" s="280">
        <v>8800</v>
      </c>
      <c r="O15" s="280">
        <v>0</v>
      </c>
      <c r="P15" s="206">
        <f t="shared" si="2"/>
        <v>334341</v>
      </c>
      <c r="Q15" s="203">
        <f t="shared" si="3"/>
        <v>12055574</v>
      </c>
      <c r="R15" s="204">
        <v>13854913.1837552</v>
      </c>
      <c r="S15" s="217">
        <f t="shared" si="4"/>
        <v>0.87012988389816004</v>
      </c>
    </row>
    <row r="16" spans="1:19">
      <c r="A16" s="90" t="s">
        <v>16</v>
      </c>
      <c r="B16" s="281">
        <v>8510142</v>
      </c>
      <c r="C16" s="282">
        <v>0</v>
      </c>
      <c r="D16" s="280">
        <v>30912</v>
      </c>
      <c r="E16" s="280">
        <v>0</v>
      </c>
      <c r="F16" s="206">
        <f t="shared" si="0"/>
        <v>8541054</v>
      </c>
      <c r="G16" s="279">
        <v>3260036</v>
      </c>
      <c r="H16" s="280">
        <v>0</v>
      </c>
      <c r="I16" s="280">
        <v>2666</v>
      </c>
      <c r="J16" s="280">
        <v>0</v>
      </c>
      <c r="K16" s="2">
        <f t="shared" si="1"/>
        <v>3262702</v>
      </c>
      <c r="L16" s="279">
        <v>322131</v>
      </c>
      <c r="M16" s="280">
        <v>0</v>
      </c>
      <c r="N16" s="280">
        <v>9125</v>
      </c>
      <c r="O16" s="280">
        <v>0</v>
      </c>
      <c r="P16" s="206">
        <f t="shared" si="2"/>
        <v>331256</v>
      </c>
      <c r="Q16" s="203">
        <f t="shared" si="3"/>
        <v>12135012</v>
      </c>
      <c r="R16" s="204">
        <v>13871559.163669063</v>
      </c>
      <c r="S16" s="217">
        <f t="shared" si="4"/>
        <v>0.87481240261604876</v>
      </c>
    </row>
    <row r="17" spans="1:19">
      <c r="A17" s="90" t="s">
        <v>17</v>
      </c>
      <c r="B17" s="281">
        <v>8593305</v>
      </c>
      <c r="C17" s="282">
        <v>0</v>
      </c>
      <c r="D17" s="280">
        <v>38276</v>
      </c>
      <c r="E17" s="280">
        <v>0</v>
      </c>
      <c r="F17" s="206">
        <f t="shared" si="0"/>
        <v>8631581</v>
      </c>
      <c r="G17" s="279">
        <v>3232617</v>
      </c>
      <c r="H17" s="280">
        <v>0</v>
      </c>
      <c r="I17" s="280">
        <v>75012</v>
      </c>
      <c r="J17" s="280">
        <v>0</v>
      </c>
      <c r="K17" s="2">
        <f t="shared" si="1"/>
        <v>3307629</v>
      </c>
      <c r="L17" s="279">
        <v>326733</v>
      </c>
      <c r="M17" s="280">
        <v>0</v>
      </c>
      <c r="N17" s="280">
        <v>8992</v>
      </c>
      <c r="O17" s="280">
        <v>0</v>
      </c>
      <c r="P17" s="206">
        <f t="shared" si="2"/>
        <v>335725</v>
      </c>
      <c r="Q17" s="203">
        <f t="shared" si="3"/>
        <v>12274935</v>
      </c>
      <c r="R17" s="204">
        <v>13888225.142888816</v>
      </c>
      <c r="S17" s="217">
        <f t="shared" si="4"/>
        <v>0.88383755834237265</v>
      </c>
    </row>
    <row r="18" spans="1:19">
      <c r="A18" s="90" t="s">
        <v>18</v>
      </c>
      <c r="B18" s="281">
        <v>8647262</v>
      </c>
      <c r="C18" s="282">
        <v>0</v>
      </c>
      <c r="D18" s="280">
        <v>45708</v>
      </c>
      <c r="E18" s="280">
        <v>0</v>
      </c>
      <c r="F18" s="206">
        <f t="shared" si="0"/>
        <v>8692970</v>
      </c>
      <c r="G18" s="279">
        <v>3252699</v>
      </c>
      <c r="H18" s="280">
        <v>0</v>
      </c>
      <c r="I18" s="280">
        <v>77257</v>
      </c>
      <c r="J18" s="280">
        <v>0</v>
      </c>
      <c r="K18" s="2">
        <f t="shared" si="1"/>
        <v>3329956</v>
      </c>
      <c r="L18" s="279">
        <v>338316</v>
      </c>
      <c r="M18" s="280">
        <v>0</v>
      </c>
      <c r="N18" s="280">
        <v>9436</v>
      </c>
      <c r="O18" s="280">
        <v>0</v>
      </c>
      <c r="P18" s="206">
        <f t="shared" si="2"/>
        <v>347752</v>
      </c>
      <c r="Q18" s="203">
        <f t="shared" si="3"/>
        <v>12370678</v>
      </c>
      <c r="R18" s="204">
        <v>13904911.145442648</v>
      </c>
      <c r="S18" s="217">
        <f t="shared" si="4"/>
        <v>0.88966249914185935</v>
      </c>
    </row>
    <row r="19" spans="1:19">
      <c r="A19" s="90" t="s">
        <v>19</v>
      </c>
      <c r="B19" s="279">
        <v>8704829</v>
      </c>
      <c r="C19" s="280"/>
      <c r="D19" s="280">
        <v>52492</v>
      </c>
      <c r="E19" s="280">
        <v>0</v>
      </c>
      <c r="F19" s="206">
        <f t="shared" si="0"/>
        <v>8757321</v>
      </c>
      <c r="G19" s="279">
        <v>3304212</v>
      </c>
      <c r="H19" s="280">
        <v>0</v>
      </c>
      <c r="I19" s="280">
        <v>81521</v>
      </c>
      <c r="J19" s="280">
        <v>0</v>
      </c>
      <c r="K19" s="2">
        <f t="shared" si="1"/>
        <v>3385733</v>
      </c>
      <c r="L19" s="279">
        <v>343635</v>
      </c>
      <c r="M19" s="280">
        <v>0</v>
      </c>
      <c r="N19" s="280">
        <v>9922</v>
      </c>
      <c r="O19" s="280">
        <v>0</v>
      </c>
      <c r="P19" s="206">
        <f t="shared" si="2"/>
        <v>353557</v>
      </c>
      <c r="Q19" s="203">
        <f t="shared" si="3"/>
        <v>12496611</v>
      </c>
      <c r="R19" s="204">
        <v>13921617.195387589</v>
      </c>
      <c r="S19" s="217">
        <f t="shared" si="4"/>
        <v>0.89764075714855085</v>
      </c>
    </row>
    <row r="20" spans="1:19">
      <c r="A20" s="90" t="s">
        <v>20</v>
      </c>
      <c r="B20" s="279">
        <v>8757720</v>
      </c>
      <c r="C20" s="280"/>
      <c r="D20" s="280">
        <v>57989</v>
      </c>
      <c r="E20" s="280">
        <v>0</v>
      </c>
      <c r="F20" s="206">
        <f t="shared" si="0"/>
        <v>8815709</v>
      </c>
      <c r="G20" s="279">
        <v>3382314</v>
      </c>
      <c r="H20" s="280">
        <v>0</v>
      </c>
      <c r="I20" s="280">
        <v>83899</v>
      </c>
      <c r="J20" s="280">
        <v>0</v>
      </c>
      <c r="K20" s="2">
        <f t="shared" si="1"/>
        <v>3466213</v>
      </c>
      <c r="L20" s="279">
        <v>346210</v>
      </c>
      <c r="M20" s="280">
        <v>0</v>
      </c>
      <c r="N20" s="280">
        <v>10117</v>
      </c>
      <c r="O20" s="280">
        <v>0</v>
      </c>
      <c r="P20" s="206">
        <f t="shared" si="2"/>
        <v>356327</v>
      </c>
      <c r="Q20" s="203">
        <f t="shared" si="3"/>
        <v>12638249</v>
      </c>
      <c r="R20" s="204">
        <v>13938343.316809567</v>
      </c>
      <c r="S20" s="217">
        <f t="shared" si="4"/>
        <v>0.90672533404729239</v>
      </c>
    </row>
    <row r="21" spans="1:19">
      <c r="A21" s="90" t="s">
        <v>21</v>
      </c>
      <c r="B21" s="279">
        <v>8826523</v>
      </c>
      <c r="C21" s="280"/>
      <c r="D21" s="280">
        <v>63042</v>
      </c>
      <c r="E21" s="280">
        <v>0</v>
      </c>
      <c r="F21" s="206">
        <f t="shared" si="0"/>
        <v>8889565</v>
      </c>
      <c r="G21" s="279">
        <v>3443147</v>
      </c>
      <c r="H21" s="280">
        <v>0</v>
      </c>
      <c r="I21" s="280">
        <v>89538</v>
      </c>
      <c r="J21" s="280">
        <v>0</v>
      </c>
      <c r="K21" s="2">
        <f t="shared" si="1"/>
        <v>3532685</v>
      </c>
      <c r="L21" s="279">
        <v>346210</v>
      </c>
      <c r="M21" s="280">
        <v>0</v>
      </c>
      <c r="N21" s="280">
        <v>10117</v>
      </c>
      <c r="O21" s="280">
        <v>0</v>
      </c>
      <c r="P21" s="206">
        <f t="shared" si="2"/>
        <v>356327</v>
      </c>
      <c r="Q21" s="203">
        <f t="shared" si="3"/>
        <v>12778577</v>
      </c>
      <c r="R21" s="204">
        <v>13955089.533823449</v>
      </c>
      <c r="S21" s="217">
        <f t="shared" si="4"/>
        <v>0.91569294263774559</v>
      </c>
    </row>
    <row r="22" spans="1:19">
      <c r="A22" s="90" t="s">
        <v>22</v>
      </c>
      <c r="B22" s="279">
        <v>8908122</v>
      </c>
      <c r="C22" s="280">
        <v>0</v>
      </c>
      <c r="D22" s="280">
        <v>71437</v>
      </c>
      <c r="E22" s="280">
        <v>0</v>
      </c>
      <c r="F22" s="206">
        <f t="shared" si="0"/>
        <v>8979559</v>
      </c>
      <c r="G22" s="279">
        <v>3499283</v>
      </c>
      <c r="H22" s="280">
        <v>0</v>
      </c>
      <c r="I22" s="280">
        <v>95613</v>
      </c>
      <c r="J22" s="280">
        <v>0</v>
      </c>
      <c r="K22" s="2">
        <f t="shared" si="1"/>
        <v>3594896</v>
      </c>
      <c r="L22" s="279">
        <v>346210</v>
      </c>
      <c r="M22" s="280">
        <v>0</v>
      </c>
      <c r="N22" s="280">
        <v>10117</v>
      </c>
      <c r="O22" s="280">
        <v>0</v>
      </c>
      <c r="P22" s="206">
        <f t="shared" si="2"/>
        <v>356327</v>
      </c>
      <c r="Q22" s="203">
        <f t="shared" si="3"/>
        <v>12930782</v>
      </c>
      <c r="R22" s="204">
        <v>13971855.870573079</v>
      </c>
      <c r="S22" s="217">
        <f t="shared" si="4"/>
        <v>0.92548778915149388</v>
      </c>
    </row>
    <row r="23" spans="1:19">
      <c r="A23" s="90" t="s">
        <v>23</v>
      </c>
      <c r="B23" s="279">
        <v>9006913</v>
      </c>
      <c r="C23" s="280">
        <v>0</v>
      </c>
      <c r="D23" s="280">
        <v>78136</v>
      </c>
      <c r="E23" s="280">
        <v>0</v>
      </c>
      <c r="F23" s="206">
        <f t="shared" si="0"/>
        <v>9085049</v>
      </c>
      <c r="G23" s="279">
        <v>3546385</v>
      </c>
      <c r="H23" s="280">
        <v>0</v>
      </c>
      <c r="I23" s="280">
        <v>99609</v>
      </c>
      <c r="J23" s="280">
        <v>0</v>
      </c>
      <c r="K23" s="2">
        <f t="shared" si="1"/>
        <v>3645994</v>
      </c>
      <c r="L23" s="279">
        <v>346709</v>
      </c>
      <c r="M23" s="280">
        <v>0</v>
      </c>
      <c r="N23" s="280">
        <v>10191</v>
      </c>
      <c r="O23" s="280">
        <v>0</v>
      </c>
      <c r="P23" s="206">
        <f t="shared" si="2"/>
        <v>356900</v>
      </c>
      <c r="Q23" s="203">
        <f t="shared" si="3"/>
        <v>13087943</v>
      </c>
      <c r="R23" s="204">
        <v>13988642.351231303</v>
      </c>
      <c r="S23" s="217">
        <f t="shared" si="4"/>
        <v>0.93561209668413448</v>
      </c>
    </row>
    <row r="24" spans="1:19">
      <c r="A24" s="90" t="s">
        <v>24</v>
      </c>
      <c r="B24" s="279">
        <v>9201249</v>
      </c>
      <c r="C24" s="280">
        <v>0</v>
      </c>
      <c r="D24" s="280">
        <v>90019</v>
      </c>
      <c r="E24" s="280">
        <v>0</v>
      </c>
      <c r="F24" s="206">
        <f t="shared" si="0"/>
        <v>9291268</v>
      </c>
      <c r="G24" s="279">
        <v>3694129</v>
      </c>
      <c r="H24" s="280">
        <v>0</v>
      </c>
      <c r="I24" s="280">
        <v>112303</v>
      </c>
      <c r="J24" s="280">
        <v>0</v>
      </c>
      <c r="K24" s="2">
        <f t="shared" si="1"/>
        <v>3806432</v>
      </c>
      <c r="L24" s="279">
        <v>346709</v>
      </c>
      <c r="M24" s="280">
        <v>0</v>
      </c>
      <c r="N24" s="280">
        <v>10191</v>
      </c>
      <c r="O24" s="280">
        <v>0</v>
      </c>
      <c r="P24" s="206">
        <f t="shared" si="2"/>
        <v>356900</v>
      </c>
      <c r="Q24" s="203">
        <f t="shared" si="3"/>
        <v>13454600</v>
      </c>
      <c r="R24" s="204">
        <v>14005449.000000015</v>
      </c>
      <c r="S24" s="217">
        <f t="shared" si="4"/>
        <v>0.96066895106326011</v>
      </c>
    </row>
    <row r="25" spans="1:19">
      <c r="A25" s="90" t="s">
        <v>25</v>
      </c>
      <c r="B25" s="279">
        <v>9319574</v>
      </c>
      <c r="C25" s="280">
        <v>0</v>
      </c>
      <c r="D25" s="280">
        <v>93446</v>
      </c>
      <c r="E25" s="280">
        <v>0</v>
      </c>
      <c r="F25" s="206">
        <f t="shared" si="0"/>
        <v>9413020</v>
      </c>
      <c r="G25" s="279">
        <v>3752209</v>
      </c>
      <c r="H25" s="280">
        <v>0</v>
      </c>
      <c r="I25" s="280">
        <v>116358</v>
      </c>
      <c r="J25" s="280">
        <v>0</v>
      </c>
      <c r="K25" s="2">
        <f t="shared" si="1"/>
        <v>3868567</v>
      </c>
      <c r="L25" s="279">
        <v>346380</v>
      </c>
      <c r="M25" s="280">
        <v>0</v>
      </c>
      <c r="N25" s="280">
        <v>10520</v>
      </c>
      <c r="O25" s="280">
        <v>0</v>
      </c>
      <c r="P25" s="206">
        <f t="shared" si="2"/>
        <v>356900</v>
      </c>
      <c r="Q25" s="203">
        <f t="shared" si="3"/>
        <v>13638487</v>
      </c>
      <c r="R25" s="204">
        <v>14021963.400655629</v>
      </c>
      <c r="S25" s="217">
        <f t="shared" si="4"/>
        <v>0.97265173287802908</v>
      </c>
    </row>
    <row r="26" spans="1:19">
      <c r="A26" s="90" t="s">
        <v>26</v>
      </c>
      <c r="B26" s="279">
        <v>9415117</v>
      </c>
      <c r="C26" s="280">
        <v>0</v>
      </c>
      <c r="D26" s="280">
        <v>99482</v>
      </c>
      <c r="E26" s="280">
        <v>0</v>
      </c>
      <c r="F26" s="206">
        <f t="shared" si="0"/>
        <v>9514599</v>
      </c>
      <c r="G26" s="279">
        <v>3780102</v>
      </c>
      <c r="H26" s="280">
        <v>0</v>
      </c>
      <c r="I26" s="280">
        <v>124288</v>
      </c>
      <c r="J26" s="280">
        <v>0</v>
      </c>
      <c r="K26" s="2">
        <f t="shared" si="1"/>
        <v>3904390</v>
      </c>
      <c r="L26" s="279">
        <v>342661</v>
      </c>
      <c r="M26" s="280">
        <v>0</v>
      </c>
      <c r="N26" s="280">
        <v>10520</v>
      </c>
      <c r="O26" s="280">
        <v>0</v>
      </c>
      <c r="P26" s="206">
        <f t="shared" si="2"/>
        <v>353181</v>
      </c>
      <c r="Q26" s="203">
        <f t="shared" si="3"/>
        <v>13772170</v>
      </c>
      <c r="R26" s="204">
        <v>14038497.274119949</v>
      </c>
      <c r="S26" s="217">
        <f t="shared" si="4"/>
        <v>0.9810287904097168</v>
      </c>
    </row>
    <row r="27" spans="1:19">
      <c r="A27" s="90" t="s">
        <v>27</v>
      </c>
      <c r="B27" s="279">
        <v>9524216</v>
      </c>
      <c r="C27" s="280">
        <v>0</v>
      </c>
      <c r="D27" s="280">
        <v>104269</v>
      </c>
      <c r="E27" s="280">
        <v>0</v>
      </c>
      <c r="F27" s="206">
        <f t="shared" si="0"/>
        <v>9628485</v>
      </c>
      <c r="G27" s="279">
        <v>3802209</v>
      </c>
      <c r="H27" s="280">
        <v>0</v>
      </c>
      <c r="I27" s="280">
        <v>133398</v>
      </c>
      <c r="J27" s="280">
        <v>0</v>
      </c>
      <c r="K27" s="2">
        <f t="shared" si="1"/>
        <v>3935607</v>
      </c>
      <c r="L27" s="279">
        <v>346945</v>
      </c>
      <c r="M27" s="280">
        <v>0</v>
      </c>
      <c r="N27" s="280">
        <v>10399</v>
      </c>
      <c r="O27" s="280">
        <v>0</v>
      </c>
      <c r="P27" s="206">
        <f t="shared" si="2"/>
        <v>357344</v>
      </c>
      <c r="Q27" s="203">
        <f t="shared" si="3"/>
        <v>13921436</v>
      </c>
      <c r="R27" s="204">
        <v>14055050.64335415</v>
      </c>
      <c r="S27" s="217">
        <f t="shared" si="4"/>
        <v>0.99049347834137269</v>
      </c>
    </row>
    <row r="28" spans="1:19">
      <c r="A28" s="90" t="s">
        <v>28</v>
      </c>
      <c r="B28" s="279">
        <v>9609344</v>
      </c>
      <c r="C28" s="280">
        <v>0</v>
      </c>
      <c r="D28" s="280">
        <v>110299</v>
      </c>
      <c r="E28" s="280">
        <v>0</v>
      </c>
      <c r="F28" s="206">
        <f t="shared" si="0"/>
        <v>9719643</v>
      </c>
      <c r="G28" s="279">
        <v>3847939</v>
      </c>
      <c r="H28" s="280">
        <v>0</v>
      </c>
      <c r="I28" s="280">
        <v>136106</v>
      </c>
      <c r="J28" s="280">
        <v>0</v>
      </c>
      <c r="K28" s="2">
        <f t="shared" si="1"/>
        <v>3984045</v>
      </c>
      <c r="L28" s="279">
        <v>344946</v>
      </c>
      <c r="M28" s="280">
        <v>0</v>
      </c>
      <c r="N28" s="280">
        <v>10729</v>
      </c>
      <c r="O28" s="280">
        <v>0</v>
      </c>
      <c r="P28" s="206">
        <f t="shared" si="2"/>
        <v>355675</v>
      </c>
      <c r="Q28" s="203">
        <f t="shared" si="3"/>
        <v>14059363</v>
      </c>
      <c r="R28" s="204">
        <v>14071623.531346494</v>
      </c>
      <c r="S28" s="217">
        <f t="shared" si="4"/>
        <v>0.99912870527560782</v>
      </c>
    </row>
    <row r="29" spans="1:19">
      <c r="A29" s="90" t="s">
        <v>29</v>
      </c>
      <c r="B29" s="279">
        <v>9699566</v>
      </c>
      <c r="C29" s="280">
        <v>0</v>
      </c>
      <c r="D29" s="280">
        <v>114909</v>
      </c>
      <c r="E29" s="280">
        <v>0</v>
      </c>
      <c r="F29" s="206">
        <f t="shared" si="0"/>
        <v>9814475</v>
      </c>
      <c r="G29" s="279">
        <v>3896977</v>
      </c>
      <c r="H29" s="280">
        <v>0</v>
      </c>
      <c r="I29" s="280">
        <v>142185</v>
      </c>
      <c r="J29" s="280">
        <v>0</v>
      </c>
      <c r="K29" s="2">
        <f t="shared" si="1"/>
        <v>4039162</v>
      </c>
      <c r="L29" s="279">
        <v>316405</v>
      </c>
      <c r="M29" s="280">
        <v>0</v>
      </c>
      <c r="N29" s="280">
        <v>10914</v>
      </c>
      <c r="O29" s="280">
        <v>0</v>
      </c>
      <c r="P29" s="206">
        <f t="shared" si="2"/>
        <v>327319</v>
      </c>
      <c r="Q29" s="203">
        <f t="shared" si="3"/>
        <v>14180956</v>
      </c>
      <c r="R29" s="204">
        <v>14088215.961112354</v>
      </c>
      <c r="S29" s="217">
        <f t="shared" si="4"/>
        <v>1.0065828092885314</v>
      </c>
    </row>
    <row r="30" spans="1:19">
      <c r="A30" s="90" t="s">
        <v>30</v>
      </c>
      <c r="B30" s="279">
        <v>9787522</v>
      </c>
      <c r="C30" s="280">
        <v>0</v>
      </c>
      <c r="D30" s="280">
        <v>118077</v>
      </c>
      <c r="E30" s="280">
        <v>0</v>
      </c>
      <c r="F30" s="206">
        <f t="shared" si="0"/>
        <v>9905599</v>
      </c>
      <c r="G30" s="279">
        <v>3924581</v>
      </c>
      <c r="H30" s="280">
        <v>0</v>
      </c>
      <c r="I30" s="280">
        <v>145394</v>
      </c>
      <c r="J30" s="280">
        <v>0</v>
      </c>
      <c r="K30" s="2">
        <f t="shared" si="1"/>
        <v>4069975</v>
      </c>
      <c r="L30" s="279">
        <v>327626</v>
      </c>
      <c r="M30" s="280">
        <v>0</v>
      </c>
      <c r="N30" s="280">
        <v>12092</v>
      </c>
      <c r="O30" s="280">
        <v>0</v>
      </c>
      <c r="P30" s="206">
        <f t="shared" si="2"/>
        <v>339718</v>
      </c>
      <c r="Q30" s="203">
        <f t="shared" si="3"/>
        <v>14315292</v>
      </c>
      <c r="R30" s="204">
        <v>14104827.955694238</v>
      </c>
      <c r="S30" s="217">
        <f t="shared" si="4"/>
        <v>1.0149214187487339</v>
      </c>
    </row>
    <row r="31" spans="1:19">
      <c r="A31" s="90" t="s">
        <v>31</v>
      </c>
      <c r="B31" s="279">
        <v>9886004</v>
      </c>
      <c r="C31" s="280">
        <v>0</v>
      </c>
      <c r="D31" s="280">
        <v>120641</v>
      </c>
      <c r="E31" s="280">
        <v>0</v>
      </c>
      <c r="F31" s="206">
        <f t="shared" si="0"/>
        <v>10006645</v>
      </c>
      <c r="G31" s="279">
        <v>3932829</v>
      </c>
      <c r="H31" s="280">
        <v>0</v>
      </c>
      <c r="I31" s="280">
        <v>150702</v>
      </c>
      <c r="J31" s="280">
        <v>0</v>
      </c>
      <c r="K31" s="2">
        <f t="shared" si="1"/>
        <v>4083531</v>
      </c>
      <c r="L31" s="279">
        <v>307288</v>
      </c>
      <c r="M31" s="280">
        <v>0</v>
      </c>
      <c r="N31" s="280">
        <v>10596</v>
      </c>
      <c r="O31" s="280">
        <v>0</v>
      </c>
      <c r="P31" s="206">
        <f t="shared" si="2"/>
        <v>317884</v>
      </c>
      <c r="Q31" s="203">
        <f t="shared" si="3"/>
        <v>14408060</v>
      </c>
      <c r="R31" s="204">
        <v>14121459.538161822</v>
      </c>
      <c r="S31" s="217">
        <f t="shared" si="4"/>
        <v>1.020295385265501</v>
      </c>
    </row>
    <row r="32" spans="1:19">
      <c r="A32" s="90" t="s">
        <v>32</v>
      </c>
      <c r="B32" s="279">
        <v>9977631</v>
      </c>
      <c r="C32" s="280">
        <v>0</v>
      </c>
      <c r="D32" s="280">
        <v>123139</v>
      </c>
      <c r="E32" s="280">
        <v>0</v>
      </c>
      <c r="F32" s="206">
        <f t="shared" si="0"/>
        <v>10100770</v>
      </c>
      <c r="G32" s="279">
        <v>3953685</v>
      </c>
      <c r="H32" s="280">
        <v>0</v>
      </c>
      <c r="I32" s="280">
        <v>154966</v>
      </c>
      <c r="J32" s="280">
        <v>0</v>
      </c>
      <c r="K32" s="2">
        <f t="shared" si="1"/>
        <v>4108651</v>
      </c>
      <c r="L32" s="279">
        <v>307988</v>
      </c>
      <c r="M32" s="280">
        <v>0</v>
      </c>
      <c r="N32" s="280">
        <v>12427</v>
      </c>
      <c r="O32" s="280">
        <v>0</v>
      </c>
      <c r="P32" s="206">
        <f t="shared" si="2"/>
        <v>320415</v>
      </c>
      <c r="Q32" s="203">
        <f t="shared" si="3"/>
        <v>14529836</v>
      </c>
      <c r="R32" s="204">
        <v>14138110.731611989</v>
      </c>
      <c r="S32" s="217">
        <f t="shared" si="4"/>
        <v>1.0277070448678929</v>
      </c>
    </row>
    <row r="33" spans="1:19">
      <c r="A33" s="90" t="s">
        <v>33</v>
      </c>
      <c r="B33" s="279">
        <v>10045397</v>
      </c>
      <c r="C33" s="280">
        <v>0</v>
      </c>
      <c r="D33" s="280">
        <v>126674</v>
      </c>
      <c r="E33" s="280">
        <v>0</v>
      </c>
      <c r="F33" s="206">
        <f t="shared" si="0"/>
        <v>10172071</v>
      </c>
      <c r="G33" s="279">
        <v>3993541</v>
      </c>
      <c r="H33" s="280">
        <v>0</v>
      </c>
      <c r="I33" s="280">
        <v>161232</v>
      </c>
      <c r="J33" s="280">
        <v>0</v>
      </c>
      <c r="K33" s="2">
        <f t="shared" si="1"/>
        <v>4154773</v>
      </c>
      <c r="L33" s="279">
        <v>305825</v>
      </c>
      <c r="M33" s="280">
        <v>0</v>
      </c>
      <c r="N33" s="280">
        <v>13127</v>
      </c>
      <c r="O33" s="280">
        <v>0</v>
      </c>
      <c r="P33" s="206">
        <f t="shared" si="2"/>
        <v>318952</v>
      </c>
      <c r="Q33" s="203">
        <f t="shared" si="3"/>
        <v>14645796</v>
      </c>
      <c r="R33" s="204">
        <v>14154781.559168857</v>
      </c>
      <c r="S33" s="217">
        <f t="shared" si="4"/>
        <v>1.0346889451298587</v>
      </c>
    </row>
    <row r="34" spans="1:19">
      <c r="A34" s="90" t="s">
        <v>34</v>
      </c>
      <c r="B34" s="279">
        <v>10129907</v>
      </c>
      <c r="C34" s="280">
        <v>0</v>
      </c>
      <c r="D34" s="280">
        <v>128781</v>
      </c>
      <c r="E34" s="280">
        <v>0</v>
      </c>
      <c r="F34" s="206">
        <f t="shared" si="0"/>
        <v>10258688</v>
      </c>
      <c r="G34" s="279">
        <v>4023985</v>
      </c>
      <c r="H34" s="280">
        <v>0</v>
      </c>
      <c r="I34" s="280">
        <v>170595</v>
      </c>
      <c r="J34" s="280">
        <v>0</v>
      </c>
      <c r="K34" s="2">
        <f t="shared" si="1"/>
        <v>4194580</v>
      </c>
      <c r="L34" s="279">
        <v>302189</v>
      </c>
      <c r="M34" s="280">
        <v>0</v>
      </c>
      <c r="N34" s="280">
        <v>13999</v>
      </c>
      <c r="O34" s="280">
        <v>0</v>
      </c>
      <c r="P34" s="206">
        <f t="shared" si="2"/>
        <v>316188</v>
      </c>
      <c r="Q34" s="203">
        <f t="shared" si="3"/>
        <v>14769456</v>
      </c>
      <c r="R34" s="204">
        <v>14171472.043983804</v>
      </c>
      <c r="S34" s="217">
        <f t="shared" si="4"/>
        <v>1.0421963190669425</v>
      </c>
    </row>
    <row r="35" spans="1:19">
      <c r="A35" s="90" t="s">
        <v>35</v>
      </c>
      <c r="B35" s="279">
        <v>10214357</v>
      </c>
      <c r="C35" s="280">
        <v>0</v>
      </c>
      <c r="D35" s="280">
        <v>134912</v>
      </c>
      <c r="E35" s="280">
        <v>0</v>
      </c>
      <c r="F35" s="206">
        <f t="shared" si="0"/>
        <v>10349269</v>
      </c>
      <c r="G35" s="279">
        <v>4045131</v>
      </c>
      <c r="H35" s="280">
        <v>0</v>
      </c>
      <c r="I35" s="280">
        <v>176462</v>
      </c>
      <c r="J35" s="280">
        <v>0</v>
      </c>
      <c r="K35" s="2">
        <f t="shared" si="1"/>
        <v>4221593</v>
      </c>
      <c r="L35" s="279">
        <v>304840</v>
      </c>
      <c r="M35" s="280">
        <v>0</v>
      </c>
      <c r="N35" s="280">
        <v>15479</v>
      </c>
      <c r="O35" s="280">
        <v>0</v>
      </c>
      <c r="P35" s="206">
        <f t="shared" si="2"/>
        <v>320319</v>
      </c>
      <c r="Q35" s="203">
        <f t="shared" si="3"/>
        <v>14891181</v>
      </c>
      <c r="R35" s="204">
        <v>14188182.209235514</v>
      </c>
      <c r="S35" s="217">
        <f t="shared" si="4"/>
        <v>1.0495481930241128</v>
      </c>
    </row>
    <row r="36" spans="1:19">
      <c r="A36" s="90" t="s">
        <v>36</v>
      </c>
      <c r="B36" s="279">
        <v>10330841</v>
      </c>
      <c r="C36" s="280">
        <v>0</v>
      </c>
      <c r="D36" s="280">
        <v>139661</v>
      </c>
      <c r="E36" s="280">
        <v>0</v>
      </c>
      <c r="F36" s="206">
        <f t="shared" si="0"/>
        <v>10470502</v>
      </c>
      <c r="G36" s="279">
        <v>4132953</v>
      </c>
      <c r="H36" s="280">
        <v>0</v>
      </c>
      <c r="I36" s="280">
        <v>181646</v>
      </c>
      <c r="J36" s="280">
        <v>0</v>
      </c>
      <c r="K36" s="2">
        <f t="shared" si="1"/>
        <v>4314599</v>
      </c>
      <c r="L36" s="279">
        <v>316936</v>
      </c>
      <c r="M36" s="280">
        <v>0</v>
      </c>
      <c r="N36" s="280">
        <v>16794</v>
      </c>
      <c r="O36" s="280">
        <v>0</v>
      </c>
      <c r="P36" s="206">
        <f t="shared" si="2"/>
        <v>333730</v>
      </c>
      <c r="Q36" s="203">
        <f t="shared" si="3"/>
        <v>15118831</v>
      </c>
      <c r="R36" s="204">
        <v>14483499</v>
      </c>
      <c r="S36" s="217">
        <f t="shared" si="4"/>
        <v>1.0438659194162958</v>
      </c>
    </row>
    <row r="37" spans="1:19">
      <c r="A37" s="90" t="s">
        <v>37</v>
      </c>
      <c r="B37" s="279">
        <v>10401168</v>
      </c>
      <c r="C37" s="280">
        <v>0</v>
      </c>
      <c r="D37" s="280">
        <v>141668</v>
      </c>
      <c r="E37" s="280">
        <v>0</v>
      </c>
      <c r="F37" s="206">
        <f t="shared" si="0"/>
        <v>10542836</v>
      </c>
      <c r="G37" s="279">
        <v>4204326</v>
      </c>
      <c r="H37" s="280">
        <v>0</v>
      </c>
      <c r="I37" s="280">
        <v>191672</v>
      </c>
      <c r="J37" s="280">
        <v>0</v>
      </c>
      <c r="K37" s="2">
        <f t="shared" si="1"/>
        <v>4395998</v>
      </c>
      <c r="L37" s="279">
        <v>319884</v>
      </c>
      <c r="M37" s="280">
        <v>0</v>
      </c>
      <c r="N37" s="280">
        <v>20319</v>
      </c>
      <c r="O37" s="280">
        <v>0</v>
      </c>
      <c r="P37" s="206">
        <f t="shared" si="2"/>
        <v>340203</v>
      </c>
      <c r="Q37" s="203">
        <f t="shared" si="3"/>
        <v>15279037</v>
      </c>
      <c r="R37" s="204">
        <v>14506852</v>
      </c>
      <c r="S37" s="217">
        <f t="shared" si="4"/>
        <v>1.053228984482643</v>
      </c>
    </row>
    <row r="38" spans="1:19">
      <c r="A38" s="90" t="s">
        <v>38</v>
      </c>
      <c r="B38" s="279">
        <v>10472838</v>
      </c>
      <c r="C38" s="280">
        <v>0</v>
      </c>
      <c r="D38" s="280">
        <v>142708</v>
      </c>
      <c r="E38" s="280">
        <v>0</v>
      </c>
      <c r="F38" s="206">
        <f t="shared" si="0"/>
        <v>10615546</v>
      </c>
      <c r="G38" s="279">
        <v>4263206</v>
      </c>
      <c r="H38" s="280">
        <v>0</v>
      </c>
      <c r="I38" s="280">
        <v>194750</v>
      </c>
      <c r="J38" s="280">
        <v>0</v>
      </c>
      <c r="K38" s="2">
        <f t="shared" si="1"/>
        <v>4457956</v>
      </c>
      <c r="L38" s="279">
        <v>319208</v>
      </c>
      <c r="M38" s="280">
        <v>0</v>
      </c>
      <c r="N38" s="280">
        <v>21969</v>
      </c>
      <c r="O38" s="280">
        <v>0</v>
      </c>
      <c r="P38" s="206">
        <f t="shared" si="2"/>
        <v>341177</v>
      </c>
      <c r="Q38" s="203">
        <f t="shared" si="3"/>
        <v>15414679</v>
      </c>
      <c r="R38" s="204">
        <v>14530242</v>
      </c>
      <c r="S38" s="217">
        <f t="shared" si="4"/>
        <v>1.0608687040449842</v>
      </c>
    </row>
    <row r="39" spans="1:19">
      <c r="A39" s="90" t="s">
        <v>39</v>
      </c>
      <c r="B39" s="279">
        <v>10557064</v>
      </c>
      <c r="C39" s="280">
        <v>0</v>
      </c>
      <c r="D39" s="280">
        <v>149547</v>
      </c>
      <c r="E39" s="280">
        <v>0</v>
      </c>
      <c r="F39" s="206">
        <f t="shared" si="0"/>
        <v>10706611</v>
      </c>
      <c r="G39" s="279">
        <v>4279912</v>
      </c>
      <c r="H39" s="280">
        <v>0</v>
      </c>
      <c r="I39" s="280">
        <v>189019</v>
      </c>
      <c r="J39" s="280">
        <v>0</v>
      </c>
      <c r="K39" s="2">
        <f t="shared" si="1"/>
        <v>4468931</v>
      </c>
      <c r="L39" s="279">
        <v>309156</v>
      </c>
      <c r="M39" s="280">
        <v>0</v>
      </c>
      <c r="N39" s="280">
        <v>22642</v>
      </c>
      <c r="O39" s="280">
        <v>0</v>
      </c>
      <c r="P39" s="206">
        <f t="shared" si="2"/>
        <v>331798</v>
      </c>
      <c r="Q39" s="203">
        <f t="shared" si="3"/>
        <v>15507340</v>
      </c>
      <c r="R39" s="204">
        <v>14553670</v>
      </c>
      <c r="S39" s="217">
        <f t="shared" si="4"/>
        <v>1.065527801578571</v>
      </c>
    </row>
    <row r="40" spans="1:19">
      <c r="A40" s="90" t="s">
        <v>40</v>
      </c>
      <c r="B40" s="279">
        <v>10629753</v>
      </c>
      <c r="C40" s="280">
        <v>0</v>
      </c>
      <c r="D40" s="280">
        <v>157972</v>
      </c>
      <c r="E40" s="280">
        <v>0</v>
      </c>
      <c r="F40" s="206">
        <f t="shared" si="0"/>
        <v>10787725</v>
      </c>
      <c r="G40" s="279">
        <v>4247548</v>
      </c>
      <c r="H40" s="280">
        <v>0</v>
      </c>
      <c r="I40" s="280">
        <v>189406</v>
      </c>
      <c r="J40" s="280">
        <v>0</v>
      </c>
      <c r="K40" s="2">
        <f t="shared" si="1"/>
        <v>4436954</v>
      </c>
      <c r="L40" s="279">
        <v>306067</v>
      </c>
      <c r="M40" s="280">
        <v>0</v>
      </c>
      <c r="N40" s="280">
        <v>22574</v>
      </c>
      <c r="O40" s="280">
        <v>0</v>
      </c>
      <c r="P40" s="206">
        <f t="shared" si="2"/>
        <v>328641</v>
      </c>
      <c r="Q40" s="203">
        <f t="shared" si="3"/>
        <v>15553320</v>
      </c>
      <c r="R40" s="204">
        <v>14577136</v>
      </c>
      <c r="S40" s="217">
        <f t="shared" si="4"/>
        <v>1.0669667896354948</v>
      </c>
    </row>
    <row r="41" spans="1:19">
      <c r="A41" s="90" t="s">
        <v>41</v>
      </c>
      <c r="B41" s="279">
        <v>10691553</v>
      </c>
      <c r="C41" s="280">
        <v>0</v>
      </c>
      <c r="D41" s="280">
        <v>167725</v>
      </c>
      <c r="E41" s="280">
        <v>0</v>
      </c>
      <c r="F41" s="206">
        <f t="shared" si="0"/>
        <v>10859278</v>
      </c>
      <c r="G41" s="279">
        <v>4290042</v>
      </c>
      <c r="H41" s="280">
        <v>0</v>
      </c>
      <c r="I41" s="280">
        <v>186042</v>
      </c>
      <c r="J41" s="280">
        <v>0</v>
      </c>
      <c r="K41" s="2">
        <f t="shared" si="1"/>
        <v>4476084</v>
      </c>
      <c r="L41" s="279">
        <v>312575</v>
      </c>
      <c r="M41" s="280">
        <v>0</v>
      </c>
      <c r="N41" s="280">
        <v>22754</v>
      </c>
      <c r="O41" s="280">
        <v>0</v>
      </c>
      <c r="P41" s="206">
        <f t="shared" si="2"/>
        <v>335329</v>
      </c>
      <c r="Q41" s="203">
        <f t="shared" si="3"/>
        <v>15670691</v>
      </c>
      <c r="R41" s="204">
        <v>14600640</v>
      </c>
      <c r="S41" s="217">
        <f t="shared" si="4"/>
        <v>1.0732879517610188</v>
      </c>
    </row>
    <row r="42" spans="1:19">
      <c r="A42" s="90" t="s">
        <v>42</v>
      </c>
      <c r="B42" s="279">
        <v>10639315</v>
      </c>
      <c r="C42" s="280">
        <v>0</v>
      </c>
      <c r="D42" s="280">
        <v>265723</v>
      </c>
      <c r="E42" s="280">
        <v>0</v>
      </c>
      <c r="F42" s="206">
        <f t="shared" si="0"/>
        <v>10905038</v>
      </c>
      <c r="G42" s="279">
        <v>4325356</v>
      </c>
      <c r="H42" s="280">
        <v>0</v>
      </c>
      <c r="I42" s="280">
        <v>188610</v>
      </c>
      <c r="J42" s="280">
        <v>0</v>
      </c>
      <c r="K42" s="2">
        <f t="shared" si="1"/>
        <v>4513966</v>
      </c>
      <c r="L42" s="279">
        <v>307309</v>
      </c>
      <c r="M42" s="280">
        <v>0</v>
      </c>
      <c r="N42" s="280">
        <v>22415</v>
      </c>
      <c r="O42" s="280">
        <v>0</v>
      </c>
      <c r="P42" s="206">
        <f t="shared" si="2"/>
        <v>329724</v>
      </c>
      <c r="Q42" s="203">
        <f t="shared" si="3"/>
        <v>15748728</v>
      </c>
      <c r="R42" s="204">
        <v>14624181</v>
      </c>
      <c r="S42" s="217">
        <f t="shared" si="4"/>
        <v>1.0768964087629933</v>
      </c>
    </row>
    <row r="43" spans="1:19">
      <c r="A43" s="90" t="s">
        <v>43</v>
      </c>
      <c r="B43" s="279">
        <v>10680222</v>
      </c>
      <c r="C43" s="280">
        <v>0</v>
      </c>
      <c r="D43" s="280">
        <v>276709</v>
      </c>
      <c r="E43" s="280">
        <v>0</v>
      </c>
      <c r="F43" s="206">
        <f t="shared" si="0"/>
        <v>10956931</v>
      </c>
      <c r="G43" s="279">
        <v>4304426</v>
      </c>
      <c r="H43" s="280">
        <v>0</v>
      </c>
      <c r="I43" s="280">
        <v>192523</v>
      </c>
      <c r="J43" s="280">
        <v>0</v>
      </c>
      <c r="K43" s="2">
        <f t="shared" si="1"/>
        <v>4496949</v>
      </c>
      <c r="L43" s="279">
        <v>309539</v>
      </c>
      <c r="M43" s="280">
        <v>0</v>
      </c>
      <c r="N43" s="280">
        <v>22965</v>
      </c>
      <c r="O43" s="280">
        <v>0</v>
      </c>
      <c r="P43" s="206">
        <f t="shared" si="2"/>
        <v>332504</v>
      </c>
      <c r="Q43" s="203">
        <f t="shared" si="3"/>
        <v>15786384</v>
      </c>
      <c r="R43" s="204">
        <v>14647761</v>
      </c>
      <c r="S43" s="217">
        <f t="shared" si="4"/>
        <v>1.0777335867235955</v>
      </c>
    </row>
    <row r="44" spans="1:19">
      <c r="A44" s="90" t="s">
        <v>44</v>
      </c>
      <c r="B44" s="279">
        <v>10726868</v>
      </c>
      <c r="C44" s="280">
        <v>0</v>
      </c>
      <c r="D44" s="280">
        <v>279783</v>
      </c>
      <c r="E44" s="280">
        <v>0</v>
      </c>
      <c r="F44" s="206">
        <f t="shared" ref="F44:F78" si="5">+B44+D44</f>
        <v>11006651</v>
      </c>
      <c r="G44" s="279">
        <v>4328692</v>
      </c>
      <c r="H44" s="280">
        <v>0</v>
      </c>
      <c r="I44" s="280">
        <v>193066</v>
      </c>
      <c r="J44" s="280">
        <v>0</v>
      </c>
      <c r="K44" s="2">
        <f t="shared" ref="K44:K75" si="6">SUM(G44:J44)</f>
        <v>4521758</v>
      </c>
      <c r="L44" s="279">
        <v>293113</v>
      </c>
      <c r="M44" s="280">
        <v>0</v>
      </c>
      <c r="N44" s="280">
        <v>25361</v>
      </c>
      <c r="O44" s="280">
        <v>0</v>
      </c>
      <c r="P44" s="206">
        <f t="shared" ref="P44:P75" si="7">SUM(L44:O44)</f>
        <v>318474</v>
      </c>
      <c r="Q44" s="203">
        <f t="shared" ref="Q44:Q75" si="8">SUM(F44,K44,P44)</f>
        <v>15846883</v>
      </c>
      <c r="R44" s="204">
        <v>14671378</v>
      </c>
      <c r="S44" s="217">
        <f t="shared" si="4"/>
        <v>1.0801223307040415</v>
      </c>
    </row>
    <row r="45" spans="1:19">
      <c r="A45" s="90" t="s">
        <v>45</v>
      </c>
      <c r="B45" s="279">
        <v>10769731</v>
      </c>
      <c r="C45" s="280">
        <v>0</v>
      </c>
      <c r="D45" s="280">
        <v>287390</v>
      </c>
      <c r="E45" s="280">
        <v>0</v>
      </c>
      <c r="F45" s="206">
        <f t="shared" si="5"/>
        <v>11057121</v>
      </c>
      <c r="G45" s="279">
        <v>4307225</v>
      </c>
      <c r="H45" s="280">
        <v>0</v>
      </c>
      <c r="I45" s="280">
        <v>194247</v>
      </c>
      <c r="J45" s="280">
        <v>0</v>
      </c>
      <c r="K45" s="2">
        <f t="shared" si="6"/>
        <v>4501472</v>
      </c>
      <c r="L45" s="279">
        <v>277532</v>
      </c>
      <c r="M45" s="280">
        <v>0</v>
      </c>
      <c r="N45" s="280">
        <v>31887</v>
      </c>
      <c r="O45" s="280">
        <v>0</v>
      </c>
      <c r="P45" s="206">
        <f t="shared" si="7"/>
        <v>309419</v>
      </c>
      <c r="Q45" s="203">
        <f t="shared" si="8"/>
        <v>15868012</v>
      </c>
      <c r="R45" s="204">
        <v>14695034</v>
      </c>
      <c r="S45" s="217">
        <f t="shared" si="4"/>
        <v>1.0798213872795395</v>
      </c>
    </row>
    <row r="46" spans="1:19">
      <c r="A46" s="90" t="s">
        <v>46</v>
      </c>
      <c r="B46" s="279">
        <v>10799376</v>
      </c>
      <c r="C46" s="280">
        <v>0</v>
      </c>
      <c r="D46" s="280">
        <v>301341</v>
      </c>
      <c r="E46" s="280">
        <v>0</v>
      </c>
      <c r="F46" s="206">
        <f t="shared" si="5"/>
        <v>11100717</v>
      </c>
      <c r="G46" s="279">
        <v>4289277</v>
      </c>
      <c r="H46" s="280">
        <v>0</v>
      </c>
      <c r="I46" s="280">
        <v>196094</v>
      </c>
      <c r="J46" s="280">
        <v>0</v>
      </c>
      <c r="K46" s="2">
        <f t="shared" si="6"/>
        <v>4485371</v>
      </c>
      <c r="L46" s="279">
        <v>274409</v>
      </c>
      <c r="M46" s="280">
        <v>0</v>
      </c>
      <c r="N46" s="280">
        <v>36933</v>
      </c>
      <c r="O46" s="280">
        <v>0</v>
      </c>
      <c r="P46" s="206">
        <f t="shared" si="7"/>
        <v>311342</v>
      </c>
      <c r="Q46" s="203">
        <f t="shared" si="8"/>
        <v>15897430</v>
      </c>
      <c r="R46" s="204">
        <v>14718728</v>
      </c>
      <c r="S46" s="217">
        <f t="shared" si="4"/>
        <v>1.0800817842411383</v>
      </c>
    </row>
    <row r="47" spans="1:19">
      <c r="A47" s="90" t="s">
        <v>47</v>
      </c>
      <c r="B47" s="279">
        <v>10830131</v>
      </c>
      <c r="C47" s="280">
        <v>0</v>
      </c>
      <c r="D47" s="280">
        <v>298783</v>
      </c>
      <c r="E47" s="280">
        <v>0</v>
      </c>
      <c r="F47" s="206">
        <f t="shared" si="5"/>
        <v>11128914</v>
      </c>
      <c r="G47" s="279">
        <v>4279035</v>
      </c>
      <c r="H47" s="280">
        <v>0</v>
      </c>
      <c r="I47" s="280">
        <v>193246</v>
      </c>
      <c r="J47" s="280">
        <v>0</v>
      </c>
      <c r="K47" s="2">
        <f t="shared" si="6"/>
        <v>4472281</v>
      </c>
      <c r="L47" s="279">
        <v>244177</v>
      </c>
      <c r="M47" s="280">
        <v>0</v>
      </c>
      <c r="N47" s="280">
        <v>40861</v>
      </c>
      <c r="O47" s="280">
        <v>0</v>
      </c>
      <c r="P47" s="206">
        <f t="shared" si="7"/>
        <v>285038</v>
      </c>
      <c r="Q47" s="203">
        <f t="shared" si="8"/>
        <v>15886233</v>
      </c>
      <c r="R47" s="204">
        <v>14742459</v>
      </c>
      <c r="S47" s="217">
        <f t="shared" si="4"/>
        <v>1.0775836649774642</v>
      </c>
    </row>
    <row r="48" spans="1:19">
      <c r="A48" s="90" t="s">
        <v>48</v>
      </c>
      <c r="B48" s="279">
        <v>10754034</v>
      </c>
      <c r="C48" s="280">
        <v>0</v>
      </c>
      <c r="D48" s="280">
        <v>303282</v>
      </c>
      <c r="E48" s="280">
        <v>0</v>
      </c>
      <c r="F48" s="206">
        <f t="shared" si="5"/>
        <v>11057316</v>
      </c>
      <c r="G48" s="279">
        <v>4322898</v>
      </c>
      <c r="H48" s="280">
        <v>0</v>
      </c>
      <c r="I48" s="280">
        <v>190976</v>
      </c>
      <c r="J48" s="280">
        <v>0</v>
      </c>
      <c r="K48" s="2">
        <f t="shared" si="6"/>
        <v>4513874</v>
      </c>
      <c r="L48" s="279">
        <v>255783</v>
      </c>
      <c r="M48" s="280">
        <v>0</v>
      </c>
      <c r="N48" s="280">
        <v>47585</v>
      </c>
      <c r="O48" s="280">
        <v>0</v>
      </c>
      <c r="P48" s="206">
        <f t="shared" si="7"/>
        <v>303368</v>
      </c>
      <c r="Q48" s="203">
        <f t="shared" si="8"/>
        <v>15874558</v>
      </c>
      <c r="R48" s="204">
        <v>14765927</v>
      </c>
      <c r="S48" s="217">
        <f t="shared" si="4"/>
        <v>1.0750803522189971</v>
      </c>
    </row>
    <row r="49" spans="1:19">
      <c r="A49" s="90" t="s">
        <v>49</v>
      </c>
      <c r="B49" s="279">
        <v>10787806</v>
      </c>
      <c r="C49" s="280">
        <v>0</v>
      </c>
      <c r="D49" s="280">
        <v>298162</v>
      </c>
      <c r="E49" s="280">
        <v>0</v>
      </c>
      <c r="F49" s="206">
        <f t="shared" si="5"/>
        <v>11085968</v>
      </c>
      <c r="G49" s="279">
        <v>4365911</v>
      </c>
      <c r="H49" s="280">
        <v>0</v>
      </c>
      <c r="I49" s="280">
        <v>192485</v>
      </c>
      <c r="J49" s="280">
        <v>0</v>
      </c>
      <c r="K49" s="2">
        <f t="shared" si="6"/>
        <v>4558396</v>
      </c>
      <c r="L49" s="279">
        <v>268024</v>
      </c>
      <c r="M49" s="280">
        <v>0</v>
      </c>
      <c r="N49" s="280">
        <v>53664</v>
      </c>
      <c r="O49" s="280">
        <v>0</v>
      </c>
      <c r="P49" s="206">
        <f t="shared" si="7"/>
        <v>321688</v>
      </c>
      <c r="Q49" s="203">
        <f t="shared" si="8"/>
        <v>15966052</v>
      </c>
      <c r="R49" s="204">
        <v>14789734</v>
      </c>
      <c r="S49" s="217">
        <f t="shared" si="4"/>
        <v>1.0795361160653734</v>
      </c>
    </row>
    <row r="50" spans="1:19">
      <c r="A50" s="90" t="s">
        <v>50</v>
      </c>
      <c r="B50" s="279">
        <v>10823792</v>
      </c>
      <c r="C50" s="280">
        <v>0</v>
      </c>
      <c r="D50" s="280">
        <v>292572</v>
      </c>
      <c r="E50" s="280">
        <v>0</v>
      </c>
      <c r="F50" s="206">
        <f t="shared" si="5"/>
        <v>11116364</v>
      </c>
      <c r="G50" s="279">
        <v>4429963</v>
      </c>
      <c r="H50" s="280">
        <v>0</v>
      </c>
      <c r="I50" s="280">
        <v>186897</v>
      </c>
      <c r="J50" s="280">
        <v>0</v>
      </c>
      <c r="K50" s="2">
        <f t="shared" si="6"/>
        <v>4616860</v>
      </c>
      <c r="L50" s="279">
        <v>279142</v>
      </c>
      <c r="M50" s="280">
        <v>0</v>
      </c>
      <c r="N50" s="280">
        <v>59321</v>
      </c>
      <c r="O50" s="280">
        <v>0</v>
      </c>
      <c r="P50" s="206">
        <f t="shared" si="7"/>
        <v>338463</v>
      </c>
      <c r="Q50" s="203">
        <f t="shared" si="8"/>
        <v>16071687</v>
      </c>
      <c r="R50" s="204">
        <v>14813584</v>
      </c>
      <c r="S50" s="217">
        <f t="shared" si="4"/>
        <v>1.084929008402018</v>
      </c>
    </row>
    <row r="51" spans="1:19">
      <c r="A51" s="90" t="s">
        <v>51</v>
      </c>
      <c r="B51" s="279">
        <v>10855478</v>
      </c>
      <c r="C51" s="280">
        <v>0</v>
      </c>
      <c r="D51" s="280">
        <v>293081</v>
      </c>
      <c r="E51" s="280">
        <v>0</v>
      </c>
      <c r="F51" s="206">
        <f t="shared" si="5"/>
        <v>11148559</v>
      </c>
      <c r="G51" s="279">
        <v>4490328</v>
      </c>
      <c r="H51" s="280">
        <v>0</v>
      </c>
      <c r="I51" s="280">
        <v>177893</v>
      </c>
      <c r="J51" s="280">
        <v>0</v>
      </c>
      <c r="K51" s="2">
        <f t="shared" si="6"/>
        <v>4668221</v>
      </c>
      <c r="L51" s="279">
        <v>268404</v>
      </c>
      <c r="M51" s="280">
        <v>0</v>
      </c>
      <c r="N51" s="280">
        <v>60974</v>
      </c>
      <c r="O51" s="280">
        <v>0</v>
      </c>
      <c r="P51" s="206">
        <f t="shared" si="7"/>
        <v>329378</v>
      </c>
      <c r="Q51" s="203">
        <f t="shared" si="8"/>
        <v>16146158</v>
      </c>
      <c r="R51" s="204">
        <v>14837474</v>
      </c>
      <c r="S51" s="217">
        <f t="shared" si="4"/>
        <v>1.088201266603736</v>
      </c>
    </row>
    <row r="52" spans="1:19">
      <c r="A52" s="90" t="s">
        <v>52</v>
      </c>
      <c r="B52" s="279">
        <v>10897467</v>
      </c>
      <c r="C52" s="280">
        <v>0</v>
      </c>
      <c r="D52" s="280">
        <v>292685</v>
      </c>
      <c r="E52" s="280">
        <v>0</v>
      </c>
      <c r="F52" s="206">
        <f t="shared" si="5"/>
        <v>11190152</v>
      </c>
      <c r="G52" s="279">
        <v>4511531</v>
      </c>
      <c r="H52" s="280">
        <v>0</v>
      </c>
      <c r="I52" s="280">
        <v>173987</v>
      </c>
      <c r="J52" s="280">
        <v>0</v>
      </c>
      <c r="K52" s="2">
        <f t="shared" si="6"/>
        <v>4685518</v>
      </c>
      <c r="L52" s="279">
        <v>293931</v>
      </c>
      <c r="M52" s="280">
        <v>0</v>
      </c>
      <c r="N52" s="280">
        <v>62905</v>
      </c>
      <c r="O52" s="280">
        <v>0</v>
      </c>
      <c r="P52" s="206">
        <f t="shared" si="7"/>
        <v>356836</v>
      </c>
      <c r="Q52" s="203">
        <f t="shared" si="8"/>
        <v>16232506</v>
      </c>
      <c r="R52" s="204">
        <v>14861387</v>
      </c>
      <c r="S52" s="217">
        <f t="shared" si="4"/>
        <v>1.0922605003153474</v>
      </c>
    </row>
    <row r="53" spans="1:19">
      <c r="A53" s="90" t="s">
        <v>53</v>
      </c>
      <c r="B53" s="279">
        <v>10948041</v>
      </c>
      <c r="C53" s="280">
        <v>0</v>
      </c>
      <c r="D53" s="280">
        <v>297237</v>
      </c>
      <c r="E53" s="280">
        <v>0</v>
      </c>
      <c r="F53" s="206">
        <f t="shared" si="5"/>
        <v>11245278</v>
      </c>
      <c r="G53" s="279">
        <v>4563218</v>
      </c>
      <c r="H53" s="280">
        <v>0</v>
      </c>
      <c r="I53" s="280">
        <v>175059</v>
      </c>
      <c r="J53" s="280">
        <v>0</v>
      </c>
      <c r="K53" s="2">
        <f t="shared" si="6"/>
        <v>4738277</v>
      </c>
      <c r="L53" s="279">
        <v>292203</v>
      </c>
      <c r="M53" s="280">
        <v>0</v>
      </c>
      <c r="N53" s="280">
        <v>66930</v>
      </c>
      <c r="O53" s="280">
        <v>0</v>
      </c>
      <c r="P53" s="206">
        <f t="shared" si="7"/>
        <v>359133</v>
      </c>
      <c r="Q53" s="203">
        <f t="shared" si="8"/>
        <v>16342688</v>
      </c>
      <c r="R53" s="204">
        <v>14885350</v>
      </c>
      <c r="S53" s="217">
        <f t="shared" si="4"/>
        <v>1.0979041809564438</v>
      </c>
    </row>
    <row r="54" spans="1:19">
      <c r="A54" s="90" t="s">
        <v>54</v>
      </c>
      <c r="B54" s="279">
        <v>10993466</v>
      </c>
      <c r="C54" s="280">
        <v>0</v>
      </c>
      <c r="D54" s="280">
        <v>299668</v>
      </c>
      <c r="E54" s="280">
        <v>0</v>
      </c>
      <c r="F54" s="206">
        <f t="shared" si="5"/>
        <v>11293134</v>
      </c>
      <c r="G54" s="279">
        <v>4579270</v>
      </c>
      <c r="H54" s="280">
        <v>0</v>
      </c>
      <c r="I54" s="280">
        <v>171142</v>
      </c>
      <c r="J54" s="280">
        <v>0</v>
      </c>
      <c r="K54" s="2">
        <f t="shared" si="6"/>
        <v>4750412</v>
      </c>
      <c r="L54" s="279">
        <v>280033</v>
      </c>
      <c r="M54" s="280">
        <v>0</v>
      </c>
      <c r="N54" s="280">
        <v>69636</v>
      </c>
      <c r="O54" s="280">
        <v>0</v>
      </c>
      <c r="P54" s="206">
        <f t="shared" si="7"/>
        <v>349669</v>
      </c>
      <c r="Q54" s="203">
        <f t="shared" si="8"/>
        <v>16393215</v>
      </c>
      <c r="R54" s="204">
        <v>14909347</v>
      </c>
      <c r="S54" s="217">
        <f t="shared" si="4"/>
        <v>1.0995260221658265</v>
      </c>
    </row>
    <row r="55" spans="1:19">
      <c r="A55" s="90" t="s">
        <v>55</v>
      </c>
      <c r="B55" s="279">
        <v>11050381</v>
      </c>
      <c r="C55" s="280">
        <v>0</v>
      </c>
      <c r="D55" s="280">
        <v>302942</v>
      </c>
      <c r="E55" s="280">
        <v>0</v>
      </c>
      <c r="F55" s="206">
        <f t="shared" si="5"/>
        <v>11353323</v>
      </c>
      <c r="G55" s="279">
        <v>4559812</v>
      </c>
      <c r="H55" s="280">
        <v>0</v>
      </c>
      <c r="I55" s="280">
        <v>171451</v>
      </c>
      <c r="J55" s="280">
        <v>0</v>
      </c>
      <c r="K55" s="2">
        <f t="shared" si="6"/>
        <v>4731263</v>
      </c>
      <c r="L55" s="279">
        <v>271769</v>
      </c>
      <c r="M55" s="280">
        <v>0</v>
      </c>
      <c r="N55" s="280">
        <v>76233</v>
      </c>
      <c r="O55" s="280">
        <v>0</v>
      </c>
      <c r="P55" s="206">
        <f t="shared" si="7"/>
        <v>348002</v>
      </c>
      <c r="Q55" s="203">
        <f t="shared" si="8"/>
        <v>16432588</v>
      </c>
      <c r="R55" s="204">
        <v>14933391</v>
      </c>
      <c r="S55" s="217">
        <f t="shared" si="4"/>
        <v>1.1003922685744987</v>
      </c>
    </row>
    <row r="56" spans="1:19">
      <c r="A56" s="90" t="s">
        <v>56</v>
      </c>
      <c r="B56" s="279">
        <v>11092958</v>
      </c>
      <c r="C56" s="280">
        <v>0</v>
      </c>
      <c r="D56" s="280">
        <v>314718</v>
      </c>
      <c r="E56" s="280">
        <v>0</v>
      </c>
      <c r="F56" s="206">
        <f t="shared" si="5"/>
        <v>11407676</v>
      </c>
      <c r="G56" s="279">
        <v>4566572</v>
      </c>
      <c r="H56" s="280">
        <v>0</v>
      </c>
      <c r="I56" s="280">
        <v>171308</v>
      </c>
      <c r="J56" s="280">
        <v>0</v>
      </c>
      <c r="K56" s="2">
        <f t="shared" si="6"/>
        <v>4737880</v>
      </c>
      <c r="L56" s="279">
        <v>259630</v>
      </c>
      <c r="M56" s="280">
        <v>0</v>
      </c>
      <c r="N56" s="280">
        <v>79358</v>
      </c>
      <c r="O56" s="280">
        <v>0</v>
      </c>
      <c r="P56" s="206">
        <f t="shared" si="7"/>
        <v>338988</v>
      </c>
      <c r="Q56" s="203">
        <f t="shared" si="8"/>
        <v>16484544</v>
      </c>
      <c r="R56" s="204">
        <v>14957476</v>
      </c>
      <c r="S56" s="217">
        <f t="shared" si="4"/>
        <v>1.1020939629119244</v>
      </c>
    </row>
    <row r="57" spans="1:19">
      <c r="A57" s="90" t="s">
        <v>57</v>
      </c>
      <c r="B57" s="279">
        <v>11141164</v>
      </c>
      <c r="C57" s="280">
        <v>0</v>
      </c>
      <c r="D57" s="280">
        <v>321148</v>
      </c>
      <c r="E57" s="280">
        <v>0</v>
      </c>
      <c r="F57" s="206">
        <f t="shared" si="5"/>
        <v>11462312</v>
      </c>
      <c r="G57" s="279">
        <v>4583090</v>
      </c>
      <c r="H57" s="280">
        <v>0</v>
      </c>
      <c r="I57" s="280">
        <v>172475</v>
      </c>
      <c r="J57" s="280">
        <v>0</v>
      </c>
      <c r="K57" s="2">
        <f t="shared" si="6"/>
        <v>4755565</v>
      </c>
      <c r="L57" s="279">
        <v>251635</v>
      </c>
      <c r="M57" s="280">
        <v>0</v>
      </c>
      <c r="N57" s="280">
        <v>83226</v>
      </c>
      <c r="O57" s="280">
        <v>0</v>
      </c>
      <c r="P57" s="206">
        <f t="shared" si="7"/>
        <v>334861</v>
      </c>
      <c r="Q57" s="203">
        <f t="shared" si="8"/>
        <v>16552738</v>
      </c>
      <c r="R57" s="204">
        <v>14981574</v>
      </c>
      <c r="S57" s="217">
        <f t="shared" si="4"/>
        <v>1.1048730927738299</v>
      </c>
    </row>
    <row r="58" spans="1:19">
      <c r="A58" s="90" t="s">
        <v>58</v>
      </c>
      <c r="B58" s="279">
        <v>11198705</v>
      </c>
      <c r="C58" s="280">
        <v>0</v>
      </c>
      <c r="D58" s="280">
        <v>334198</v>
      </c>
      <c r="E58" s="280">
        <v>0</v>
      </c>
      <c r="F58" s="206">
        <f t="shared" si="5"/>
        <v>11532903</v>
      </c>
      <c r="G58" s="279">
        <v>4740173</v>
      </c>
      <c r="H58" s="280">
        <v>0</v>
      </c>
      <c r="I58" s="280">
        <v>170404</v>
      </c>
      <c r="J58" s="280">
        <v>0</v>
      </c>
      <c r="K58" s="2">
        <f t="shared" si="6"/>
        <v>4910577</v>
      </c>
      <c r="L58" s="279">
        <v>246618</v>
      </c>
      <c r="M58" s="280">
        <v>0</v>
      </c>
      <c r="N58" s="280">
        <v>86551</v>
      </c>
      <c r="O58" s="280">
        <v>0</v>
      </c>
      <c r="P58" s="206">
        <f t="shared" si="7"/>
        <v>333169</v>
      </c>
      <c r="Q58" s="203">
        <f t="shared" si="8"/>
        <v>16776649</v>
      </c>
      <c r="R58" s="204">
        <v>15005727</v>
      </c>
      <c r="S58" s="217">
        <f t="shared" si="4"/>
        <v>1.1180164080020916</v>
      </c>
    </row>
    <row r="59" spans="1:19">
      <c r="A59" s="90" t="s">
        <v>59</v>
      </c>
      <c r="B59" s="279">
        <v>11290483</v>
      </c>
      <c r="C59" s="280">
        <v>0</v>
      </c>
      <c r="D59" s="280">
        <v>345995</v>
      </c>
      <c r="E59" s="280">
        <v>0</v>
      </c>
      <c r="F59" s="206">
        <f t="shared" si="5"/>
        <v>11636478</v>
      </c>
      <c r="G59" s="279">
        <v>4777781</v>
      </c>
      <c r="H59" s="280">
        <v>0</v>
      </c>
      <c r="I59" s="280">
        <v>180669</v>
      </c>
      <c r="J59" s="280">
        <v>0</v>
      </c>
      <c r="K59" s="2">
        <f t="shared" si="6"/>
        <v>4958450</v>
      </c>
      <c r="L59" s="279">
        <v>237005</v>
      </c>
      <c r="M59" s="280">
        <v>0</v>
      </c>
      <c r="N59" s="280">
        <v>90068</v>
      </c>
      <c r="O59" s="280">
        <v>0</v>
      </c>
      <c r="P59" s="206">
        <f t="shared" si="7"/>
        <v>327073</v>
      </c>
      <c r="Q59" s="203">
        <f t="shared" si="8"/>
        <v>16922001</v>
      </c>
      <c r="R59" s="204">
        <v>15029934</v>
      </c>
      <c r="S59" s="217">
        <f t="shared" si="4"/>
        <v>1.1258865807394762</v>
      </c>
    </row>
    <row r="60" spans="1:19">
      <c r="A60" s="90" t="s">
        <v>60</v>
      </c>
      <c r="B60" s="279">
        <v>11400657</v>
      </c>
      <c r="C60" s="280">
        <v>0</v>
      </c>
      <c r="D60" s="280">
        <v>357249</v>
      </c>
      <c r="E60" s="280">
        <v>0</v>
      </c>
      <c r="F60" s="206">
        <f t="shared" si="5"/>
        <v>11757906</v>
      </c>
      <c r="G60" s="279">
        <v>4838792</v>
      </c>
      <c r="H60" s="280">
        <v>0</v>
      </c>
      <c r="I60" s="280">
        <v>180894</v>
      </c>
      <c r="J60" s="280">
        <v>0</v>
      </c>
      <c r="K60" s="2">
        <f t="shared" si="6"/>
        <v>5019686</v>
      </c>
      <c r="L60" s="279">
        <v>217291</v>
      </c>
      <c r="M60" s="280">
        <v>0</v>
      </c>
      <c r="N60" s="280">
        <v>91980</v>
      </c>
      <c r="O60" s="280">
        <v>0</v>
      </c>
      <c r="P60" s="206">
        <f t="shared" si="7"/>
        <v>309271</v>
      </c>
      <c r="Q60" s="203">
        <f t="shared" si="8"/>
        <v>17086863</v>
      </c>
      <c r="R60" s="204">
        <v>15520973.000000007</v>
      </c>
      <c r="S60" s="217">
        <f t="shared" si="4"/>
        <v>1.1008886491845578</v>
      </c>
    </row>
    <row r="61" spans="1:19">
      <c r="A61" s="90" t="s">
        <v>61</v>
      </c>
      <c r="B61" s="279">
        <v>11492069</v>
      </c>
      <c r="C61" s="280">
        <v>0</v>
      </c>
      <c r="D61" s="280">
        <v>363059</v>
      </c>
      <c r="E61" s="280">
        <v>0</v>
      </c>
      <c r="F61" s="206">
        <f t="shared" si="5"/>
        <v>11855128</v>
      </c>
      <c r="G61" s="279">
        <v>4851702</v>
      </c>
      <c r="H61" s="280">
        <v>0</v>
      </c>
      <c r="I61" s="280">
        <v>181942</v>
      </c>
      <c r="J61" s="280">
        <v>0</v>
      </c>
      <c r="K61" s="2">
        <f t="shared" si="6"/>
        <v>5033644</v>
      </c>
      <c r="L61" s="279">
        <v>255194</v>
      </c>
      <c r="M61" s="280">
        <v>0</v>
      </c>
      <c r="N61" s="280">
        <v>93857</v>
      </c>
      <c r="O61" s="280">
        <v>0</v>
      </c>
      <c r="P61" s="206">
        <f t="shared" si="7"/>
        <v>349051</v>
      </c>
      <c r="Q61" s="203">
        <f t="shared" si="8"/>
        <v>17237823</v>
      </c>
      <c r="R61" s="204">
        <v>15542121</v>
      </c>
      <c r="S61" s="217">
        <f t="shared" si="4"/>
        <v>1.1091036416458218</v>
      </c>
    </row>
    <row r="62" spans="1:19">
      <c r="A62" s="90" t="s">
        <v>62</v>
      </c>
      <c r="B62" s="279">
        <v>11578334</v>
      </c>
      <c r="C62" s="280">
        <v>0</v>
      </c>
      <c r="D62" s="280">
        <v>378229</v>
      </c>
      <c r="E62" s="280">
        <v>0</v>
      </c>
      <c r="F62" s="206">
        <f t="shared" si="5"/>
        <v>11956563</v>
      </c>
      <c r="G62" s="279">
        <v>4869445</v>
      </c>
      <c r="H62" s="280">
        <v>0</v>
      </c>
      <c r="I62" s="280">
        <v>181754</v>
      </c>
      <c r="J62" s="280">
        <v>0</v>
      </c>
      <c r="K62" s="2">
        <f t="shared" si="6"/>
        <v>5051199</v>
      </c>
      <c r="L62" s="279">
        <v>257347</v>
      </c>
      <c r="M62" s="280">
        <v>0</v>
      </c>
      <c r="N62" s="280">
        <v>92066</v>
      </c>
      <c r="O62" s="280">
        <v>0</v>
      </c>
      <c r="P62" s="206">
        <f t="shared" si="7"/>
        <v>349413</v>
      </c>
      <c r="Q62" s="203">
        <f t="shared" si="8"/>
        <v>17357175</v>
      </c>
      <c r="R62" s="204">
        <v>15563269</v>
      </c>
      <c r="S62" s="217">
        <f t="shared" si="4"/>
        <v>1.1152653725897816</v>
      </c>
    </row>
    <row r="63" spans="1:19">
      <c r="A63" s="90" t="s">
        <v>63</v>
      </c>
      <c r="B63" s="279">
        <v>11616248</v>
      </c>
      <c r="C63" s="280">
        <v>0</v>
      </c>
      <c r="D63" s="280">
        <v>390467</v>
      </c>
      <c r="E63" s="280">
        <v>0</v>
      </c>
      <c r="F63" s="206">
        <f t="shared" si="5"/>
        <v>12006715</v>
      </c>
      <c r="G63" s="279">
        <v>4848213</v>
      </c>
      <c r="H63" s="280">
        <v>0</v>
      </c>
      <c r="I63" s="280">
        <v>185084</v>
      </c>
      <c r="J63" s="280">
        <v>0</v>
      </c>
      <c r="K63" s="2">
        <f t="shared" si="6"/>
        <v>5033297</v>
      </c>
      <c r="L63" s="279">
        <v>259212</v>
      </c>
      <c r="M63" s="280">
        <v>0</v>
      </c>
      <c r="N63" s="280">
        <v>103348</v>
      </c>
      <c r="O63" s="280">
        <v>0</v>
      </c>
      <c r="P63" s="206">
        <f t="shared" si="7"/>
        <v>362560</v>
      </c>
      <c r="Q63" s="203">
        <f t="shared" si="8"/>
        <v>17402572</v>
      </c>
      <c r="R63" s="204">
        <v>15584417</v>
      </c>
      <c r="S63" s="217">
        <f t="shared" si="4"/>
        <v>1.1166649352362683</v>
      </c>
    </row>
    <row r="64" spans="1:19">
      <c r="A64" s="90" t="s">
        <v>64</v>
      </c>
      <c r="B64" s="279">
        <v>11669272</v>
      </c>
      <c r="C64" s="280">
        <v>0</v>
      </c>
      <c r="D64" s="280">
        <v>415516</v>
      </c>
      <c r="E64" s="280">
        <v>0</v>
      </c>
      <c r="F64" s="206">
        <f t="shared" si="5"/>
        <v>12084788</v>
      </c>
      <c r="G64" s="279">
        <v>4854576</v>
      </c>
      <c r="H64" s="280">
        <v>0</v>
      </c>
      <c r="I64" s="280">
        <v>189070</v>
      </c>
      <c r="J64" s="280">
        <v>0</v>
      </c>
      <c r="K64" s="2">
        <f t="shared" si="6"/>
        <v>5043646</v>
      </c>
      <c r="L64" s="279">
        <v>259212</v>
      </c>
      <c r="M64" s="280">
        <v>0</v>
      </c>
      <c r="N64" s="280">
        <v>103348</v>
      </c>
      <c r="O64" s="280">
        <v>0</v>
      </c>
      <c r="P64" s="206">
        <f t="shared" si="7"/>
        <v>362560</v>
      </c>
      <c r="Q64" s="203">
        <f t="shared" si="8"/>
        <v>17490994</v>
      </c>
      <c r="R64" s="204">
        <v>15605565</v>
      </c>
      <c r="S64" s="217">
        <f t="shared" si="4"/>
        <v>1.1208177339301717</v>
      </c>
    </row>
    <row r="65" spans="1:19">
      <c r="A65" s="90" t="s">
        <v>65</v>
      </c>
      <c r="B65" s="279">
        <v>11207547</v>
      </c>
      <c r="C65" s="280">
        <v>0</v>
      </c>
      <c r="D65" s="280">
        <v>439855</v>
      </c>
      <c r="E65" s="280">
        <v>0</v>
      </c>
      <c r="F65" s="206">
        <f t="shared" si="5"/>
        <v>11647402</v>
      </c>
      <c r="G65" s="279">
        <v>4869898</v>
      </c>
      <c r="H65" s="280">
        <v>0</v>
      </c>
      <c r="I65" s="280">
        <v>189299</v>
      </c>
      <c r="J65" s="280">
        <v>0</v>
      </c>
      <c r="K65" s="2">
        <f t="shared" si="6"/>
        <v>5059197</v>
      </c>
      <c r="L65" s="279">
        <v>259212</v>
      </c>
      <c r="M65" s="280">
        <v>0</v>
      </c>
      <c r="N65" s="280">
        <v>103348</v>
      </c>
      <c r="O65" s="280">
        <v>0</v>
      </c>
      <c r="P65" s="206">
        <f t="shared" si="7"/>
        <v>362560</v>
      </c>
      <c r="Q65" s="203">
        <f t="shared" si="8"/>
        <v>17069159</v>
      </c>
      <c r="R65" s="204">
        <v>15626713</v>
      </c>
      <c r="S65" s="217">
        <f t="shared" si="4"/>
        <v>1.0923064242620952</v>
      </c>
    </row>
    <row r="66" spans="1:19">
      <c r="A66" s="90" t="s">
        <v>66</v>
      </c>
      <c r="B66" s="279">
        <v>11244271</v>
      </c>
      <c r="C66" s="280">
        <v>0</v>
      </c>
      <c r="D66" s="280">
        <v>455753</v>
      </c>
      <c r="E66" s="280">
        <v>0</v>
      </c>
      <c r="F66" s="206">
        <f t="shared" si="5"/>
        <v>11700024</v>
      </c>
      <c r="G66" s="279">
        <v>4887146</v>
      </c>
      <c r="H66" s="280">
        <v>0</v>
      </c>
      <c r="I66" s="280">
        <v>191104</v>
      </c>
      <c r="J66" s="280">
        <v>0</v>
      </c>
      <c r="K66" s="2">
        <f t="shared" si="6"/>
        <v>5078250</v>
      </c>
      <c r="L66" s="279">
        <v>259212</v>
      </c>
      <c r="M66" s="280">
        <v>0</v>
      </c>
      <c r="N66" s="280">
        <v>103348</v>
      </c>
      <c r="O66" s="280">
        <v>0</v>
      </c>
      <c r="P66" s="206">
        <f t="shared" si="7"/>
        <v>362560</v>
      </c>
      <c r="Q66" s="203">
        <f t="shared" si="8"/>
        <v>17140834</v>
      </c>
      <c r="R66" s="204">
        <v>15647861</v>
      </c>
      <c r="S66" s="217">
        <f t="shared" si="4"/>
        <v>1.0954106762579243</v>
      </c>
    </row>
    <row r="67" spans="1:19">
      <c r="A67" s="90" t="s">
        <v>67</v>
      </c>
      <c r="B67" s="279">
        <v>11289102</v>
      </c>
      <c r="C67" s="280">
        <v>0</v>
      </c>
      <c r="D67" s="280">
        <v>471344</v>
      </c>
      <c r="E67" s="280">
        <v>0</v>
      </c>
      <c r="F67" s="206">
        <f t="shared" si="5"/>
        <v>11760446</v>
      </c>
      <c r="G67" s="279">
        <v>4900403</v>
      </c>
      <c r="H67" s="280">
        <v>0</v>
      </c>
      <c r="I67" s="280">
        <v>191635</v>
      </c>
      <c r="J67" s="280">
        <v>0</v>
      </c>
      <c r="K67" s="2">
        <f t="shared" si="6"/>
        <v>5092038</v>
      </c>
      <c r="L67" s="279">
        <v>259212</v>
      </c>
      <c r="M67" s="280">
        <v>0</v>
      </c>
      <c r="N67" s="280">
        <v>103348</v>
      </c>
      <c r="O67" s="280">
        <v>0</v>
      </c>
      <c r="P67" s="206">
        <f t="shared" si="7"/>
        <v>362560</v>
      </c>
      <c r="Q67" s="203">
        <f t="shared" si="8"/>
        <v>17215044</v>
      </c>
      <c r="R67" s="204">
        <v>15669009</v>
      </c>
      <c r="S67" s="217">
        <f t="shared" si="4"/>
        <v>1.0986683331409153</v>
      </c>
    </row>
    <row r="68" spans="1:19">
      <c r="A68" s="90" t="s">
        <v>68</v>
      </c>
      <c r="B68" s="279">
        <v>11362341</v>
      </c>
      <c r="C68" s="280">
        <v>0</v>
      </c>
      <c r="D68" s="280">
        <v>460330</v>
      </c>
      <c r="E68" s="280">
        <v>0</v>
      </c>
      <c r="F68" s="206">
        <f t="shared" si="5"/>
        <v>11822671</v>
      </c>
      <c r="G68" s="279">
        <v>4909530</v>
      </c>
      <c r="H68" s="280">
        <v>0</v>
      </c>
      <c r="I68" s="280">
        <v>188733</v>
      </c>
      <c r="J68" s="280">
        <v>0</v>
      </c>
      <c r="K68" s="2">
        <f t="shared" si="6"/>
        <v>5098263</v>
      </c>
      <c r="L68" s="279">
        <v>259212</v>
      </c>
      <c r="M68" s="280">
        <v>0</v>
      </c>
      <c r="N68" s="280">
        <v>103348</v>
      </c>
      <c r="O68" s="280">
        <v>0</v>
      </c>
      <c r="P68" s="206">
        <f t="shared" si="7"/>
        <v>362560</v>
      </c>
      <c r="Q68" s="203">
        <f t="shared" si="8"/>
        <v>17283494</v>
      </c>
      <c r="R68" s="204">
        <v>15690157</v>
      </c>
      <c r="S68" s="217">
        <f t="shared" si="4"/>
        <v>1.1015500992118816</v>
      </c>
    </row>
    <row r="69" spans="1:19">
      <c r="A69" s="90" t="s">
        <v>69</v>
      </c>
      <c r="B69" s="279">
        <v>11411742</v>
      </c>
      <c r="C69" s="280">
        <v>0</v>
      </c>
      <c r="D69" s="280">
        <v>475061</v>
      </c>
      <c r="E69" s="280">
        <v>0</v>
      </c>
      <c r="F69" s="206">
        <f t="shared" si="5"/>
        <v>11886803</v>
      </c>
      <c r="G69" s="279">
        <v>4909143</v>
      </c>
      <c r="H69" s="280">
        <v>0</v>
      </c>
      <c r="I69" s="280">
        <v>186923</v>
      </c>
      <c r="J69" s="280">
        <v>0</v>
      </c>
      <c r="K69" s="2">
        <f t="shared" si="6"/>
        <v>5096066</v>
      </c>
      <c r="L69" s="279">
        <v>259212</v>
      </c>
      <c r="M69" s="280">
        <v>0</v>
      </c>
      <c r="N69" s="280">
        <v>103348</v>
      </c>
      <c r="O69" s="280">
        <v>0</v>
      </c>
      <c r="P69" s="206">
        <f t="shared" si="7"/>
        <v>362560</v>
      </c>
      <c r="Q69" s="203">
        <f t="shared" si="8"/>
        <v>17345429</v>
      </c>
      <c r="R69" s="204">
        <v>15711305</v>
      </c>
      <c r="S69" s="217">
        <f t="shared" si="4"/>
        <v>1.1040094377901772</v>
      </c>
    </row>
    <row r="70" spans="1:19">
      <c r="A70" s="90" t="s">
        <v>70</v>
      </c>
      <c r="B70" s="279">
        <v>11482546</v>
      </c>
      <c r="C70" s="280">
        <v>0</v>
      </c>
      <c r="D70" s="280">
        <v>485898</v>
      </c>
      <c r="E70" s="280">
        <v>0</v>
      </c>
      <c r="F70" s="206">
        <f t="shared" si="5"/>
        <v>11968444</v>
      </c>
      <c r="G70" s="279">
        <v>4913150</v>
      </c>
      <c r="H70" s="280">
        <v>0</v>
      </c>
      <c r="I70" s="280">
        <v>185552</v>
      </c>
      <c r="J70" s="280">
        <v>0</v>
      </c>
      <c r="K70" s="2">
        <f t="shared" si="6"/>
        <v>5098702</v>
      </c>
      <c r="L70" s="279">
        <v>259212</v>
      </c>
      <c r="M70" s="280">
        <v>0</v>
      </c>
      <c r="N70" s="280">
        <v>103348</v>
      </c>
      <c r="O70" s="280">
        <v>0</v>
      </c>
      <c r="P70" s="206">
        <f t="shared" si="7"/>
        <v>362560</v>
      </c>
      <c r="Q70" s="203">
        <f t="shared" si="8"/>
        <v>17429706</v>
      </c>
      <c r="R70" s="204">
        <v>15732453</v>
      </c>
      <c r="S70" s="217">
        <f t="shared" si="4"/>
        <v>1.1078822863796256</v>
      </c>
    </row>
    <row r="71" spans="1:19">
      <c r="A71" s="90" t="s">
        <v>71</v>
      </c>
      <c r="B71" s="279">
        <v>11510654</v>
      </c>
      <c r="C71" s="280">
        <v>0</v>
      </c>
      <c r="D71" s="280">
        <v>498333</v>
      </c>
      <c r="E71" s="280">
        <v>0</v>
      </c>
      <c r="F71" s="206">
        <f t="shared" si="5"/>
        <v>12008987</v>
      </c>
      <c r="G71" s="279">
        <v>4908045</v>
      </c>
      <c r="H71" s="280">
        <v>0</v>
      </c>
      <c r="I71" s="280">
        <v>182447</v>
      </c>
      <c r="J71" s="280">
        <v>0</v>
      </c>
      <c r="K71" s="2">
        <f t="shared" si="6"/>
        <v>5090492</v>
      </c>
      <c r="L71" s="279">
        <v>259212</v>
      </c>
      <c r="M71" s="280">
        <v>0</v>
      </c>
      <c r="N71" s="280">
        <v>103348</v>
      </c>
      <c r="O71" s="280">
        <v>0</v>
      </c>
      <c r="P71" s="206">
        <f t="shared" si="7"/>
        <v>362560</v>
      </c>
      <c r="Q71" s="203">
        <f t="shared" si="8"/>
        <v>17462039</v>
      </c>
      <c r="R71" s="204">
        <v>15753601</v>
      </c>
      <c r="S71" s="217">
        <f t="shared" si="4"/>
        <v>1.1084474590920514</v>
      </c>
    </row>
    <row r="72" spans="1:19">
      <c r="A72" s="90" t="s">
        <v>72</v>
      </c>
      <c r="B72" s="279">
        <v>11515197</v>
      </c>
      <c r="C72" s="280">
        <v>0</v>
      </c>
      <c r="D72" s="280">
        <v>515689</v>
      </c>
      <c r="E72" s="280">
        <v>0</v>
      </c>
      <c r="F72" s="206">
        <f t="shared" si="5"/>
        <v>12030886</v>
      </c>
      <c r="G72" s="279">
        <v>4963141</v>
      </c>
      <c r="H72" s="280">
        <v>0</v>
      </c>
      <c r="I72" s="280">
        <v>185167</v>
      </c>
      <c r="J72" s="280">
        <v>0</v>
      </c>
      <c r="K72" s="2">
        <f t="shared" si="6"/>
        <v>5148308</v>
      </c>
      <c r="L72" s="279">
        <v>259212</v>
      </c>
      <c r="M72" s="280">
        <v>0</v>
      </c>
      <c r="N72" s="280">
        <v>103348</v>
      </c>
      <c r="O72" s="280">
        <v>0</v>
      </c>
      <c r="P72" s="206">
        <f t="shared" si="7"/>
        <v>362560</v>
      </c>
      <c r="Q72" s="203">
        <f t="shared" si="8"/>
        <v>17541754</v>
      </c>
      <c r="R72" s="204">
        <v>15774749</v>
      </c>
      <c r="S72" s="217">
        <f t="shared" si="4"/>
        <v>1.112014777540993</v>
      </c>
    </row>
    <row r="73" spans="1:19">
      <c r="A73" s="90" t="s">
        <v>73</v>
      </c>
      <c r="B73" s="279">
        <v>11537385</v>
      </c>
      <c r="C73" s="280">
        <v>0</v>
      </c>
      <c r="D73" s="280">
        <v>526575</v>
      </c>
      <c r="E73" s="280">
        <v>0</v>
      </c>
      <c r="F73" s="206">
        <f t="shared" si="5"/>
        <v>12063960</v>
      </c>
      <c r="G73" s="279">
        <v>5058033</v>
      </c>
      <c r="H73" s="280">
        <v>0</v>
      </c>
      <c r="I73" s="280">
        <v>188686</v>
      </c>
      <c r="J73" s="280">
        <v>0</v>
      </c>
      <c r="K73" s="2">
        <f t="shared" si="6"/>
        <v>5246719</v>
      </c>
      <c r="L73" s="279">
        <v>417248</v>
      </c>
      <c r="M73" s="280">
        <v>0</v>
      </c>
      <c r="N73" s="280">
        <v>140959</v>
      </c>
      <c r="O73" s="280">
        <v>0</v>
      </c>
      <c r="P73" s="206">
        <f t="shared" si="7"/>
        <v>558207</v>
      </c>
      <c r="Q73" s="203">
        <f t="shared" si="8"/>
        <v>17868886</v>
      </c>
      <c r="R73" s="204">
        <v>15795808.749999998</v>
      </c>
      <c r="S73" s="217">
        <f t="shared" si="4"/>
        <v>1.1312422353809521</v>
      </c>
    </row>
    <row r="74" spans="1:19">
      <c r="A74" s="90" t="s">
        <v>74</v>
      </c>
      <c r="B74" s="279">
        <v>11558077</v>
      </c>
      <c r="C74" s="280">
        <v>0</v>
      </c>
      <c r="D74" s="280">
        <v>549963</v>
      </c>
      <c r="E74" s="280">
        <v>0</v>
      </c>
      <c r="F74" s="206">
        <f t="shared" si="5"/>
        <v>12108040</v>
      </c>
      <c r="G74" s="279">
        <v>5051529</v>
      </c>
      <c r="H74" s="280">
        <v>0</v>
      </c>
      <c r="I74" s="280">
        <v>192052</v>
      </c>
      <c r="J74" s="280">
        <v>0</v>
      </c>
      <c r="K74" s="2">
        <f t="shared" si="6"/>
        <v>5243581</v>
      </c>
      <c r="L74" s="279">
        <v>426500</v>
      </c>
      <c r="M74" s="280">
        <v>0</v>
      </c>
      <c r="N74" s="280">
        <v>139661</v>
      </c>
      <c r="O74" s="280">
        <v>0</v>
      </c>
      <c r="P74" s="206">
        <f t="shared" si="7"/>
        <v>566161</v>
      </c>
      <c r="Q74" s="203">
        <f t="shared" si="8"/>
        <v>17917782</v>
      </c>
      <c r="R74" s="204">
        <v>15816868.5</v>
      </c>
      <c r="S74" s="217">
        <f t="shared" si="4"/>
        <v>1.1328273987989468</v>
      </c>
    </row>
    <row r="75" spans="1:19">
      <c r="A75" s="90" t="s">
        <v>75</v>
      </c>
      <c r="B75" s="279">
        <v>11608633</v>
      </c>
      <c r="C75" s="280">
        <v>0</v>
      </c>
      <c r="D75" s="280">
        <v>536660</v>
      </c>
      <c r="E75" s="280">
        <v>0</v>
      </c>
      <c r="F75" s="206">
        <f t="shared" si="5"/>
        <v>12145293</v>
      </c>
      <c r="G75" s="279">
        <v>5035323</v>
      </c>
      <c r="H75" s="280">
        <v>0</v>
      </c>
      <c r="I75" s="280">
        <v>189571</v>
      </c>
      <c r="J75" s="280">
        <v>0</v>
      </c>
      <c r="K75" s="2">
        <f t="shared" si="6"/>
        <v>5224894</v>
      </c>
      <c r="L75" s="279">
        <v>450837</v>
      </c>
      <c r="M75" s="280">
        <v>0</v>
      </c>
      <c r="N75" s="280">
        <v>139638</v>
      </c>
      <c r="O75" s="280">
        <v>0</v>
      </c>
      <c r="P75" s="206">
        <f t="shared" si="7"/>
        <v>590475</v>
      </c>
      <c r="Q75" s="203">
        <f t="shared" si="8"/>
        <v>17960662</v>
      </c>
      <c r="R75" s="204">
        <v>15837928.25</v>
      </c>
      <c r="S75" s="217">
        <f t="shared" si="4"/>
        <v>1.1340284989610305</v>
      </c>
    </row>
    <row r="76" spans="1:19">
      <c r="A76" s="90" t="s">
        <v>76</v>
      </c>
      <c r="B76" s="279">
        <v>11637230</v>
      </c>
      <c r="C76" s="280">
        <v>0</v>
      </c>
      <c r="D76" s="280">
        <v>543777</v>
      </c>
      <c r="E76" s="280">
        <v>0</v>
      </c>
      <c r="F76" s="206">
        <f t="shared" si="5"/>
        <v>12181007</v>
      </c>
      <c r="G76" s="279">
        <v>5022122</v>
      </c>
      <c r="H76" s="280">
        <v>0</v>
      </c>
      <c r="I76" s="280">
        <v>190757</v>
      </c>
      <c r="J76" s="280">
        <v>0</v>
      </c>
      <c r="K76" s="2">
        <f t="shared" ref="K76:K93" si="9">SUM(G76:J76)</f>
        <v>5212879</v>
      </c>
      <c r="L76" s="279">
        <v>456277</v>
      </c>
      <c r="M76" s="280">
        <v>0</v>
      </c>
      <c r="N76" s="280">
        <v>138216</v>
      </c>
      <c r="O76" s="280">
        <v>0</v>
      </c>
      <c r="P76" s="206">
        <f t="shared" ref="P76:P78" si="10">SUM(L76:O76)</f>
        <v>594493</v>
      </c>
      <c r="Q76" s="203">
        <f t="shared" ref="Q76:Q90" si="11">SUM(F76,K76,P76)</f>
        <v>17988379</v>
      </c>
      <c r="R76" s="204">
        <v>15858987.999999998</v>
      </c>
      <c r="S76" s="217">
        <f t="shared" si="4"/>
        <v>1.1342702951789863</v>
      </c>
    </row>
    <row r="77" spans="1:19">
      <c r="A77" s="90" t="s">
        <v>77</v>
      </c>
      <c r="B77" s="279">
        <v>11661418</v>
      </c>
      <c r="C77" s="280">
        <v>0</v>
      </c>
      <c r="D77" s="280">
        <v>544005</v>
      </c>
      <c r="E77" s="280">
        <v>0</v>
      </c>
      <c r="F77" s="206">
        <f t="shared" si="5"/>
        <v>12205423</v>
      </c>
      <c r="G77" s="279">
        <v>4998488</v>
      </c>
      <c r="H77" s="280">
        <v>0</v>
      </c>
      <c r="I77" s="280">
        <v>190033</v>
      </c>
      <c r="J77" s="280">
        <v>0</v>
      </c>
      <c r="K77" s="2">
        <f t="shared" si="9"/>
        <v>5188521</v>
      </c>
      <c r="L77" s="279">
        <v>461466</v>
      </c>
      <c r="M77" s="280">
        <v>0</v>
      </c>
      <c r="N77" s="280">
        <v>144438</v>
      </c>
      <c r="O77" s="280">
        <v>0</v>
      </c>
      <c r="P77" s="206">
        <f t="shared" si="10"/>
        <v>605904</v>
      </c>
      <c r="Q77" s="203">
        <f t="shared" si="11"/>
        <v>17999848</v>
      </c>
      <c r="R77" s="204">
        <v>15880047.749999998</v>
      </c>
      <c r="S77" s="217">
        <f t="shared" ref="S77:S91" si="12">+Q77/R77</f>
        <v>1.1334882793409737</v>
      </c>
    </row>
    <row r="78" spans="1:19">
      <c r="A78" s="90" t="s">
        <v>78</v>
      </c>
      <c r="B78" s="279">
        <v>11668374</v>
      </c>
      <c r="C78" s="280">
        <v>0</v>
      </c>
      <c r="D78" s="280">
        <v>557378</v>
      </c>
      <c r="E78" s="280">
        <v>0</v>
      </c>
      <c r="F78" s="206">
        <f t="shared" si="5"/>
        <v>12225752</v>
      </c>
      <c r="G78" s="279">
        <v>5015530</v>
      </c>
      <c r="H78" s="280">
        <v>0</v>
      </c>
      <c r="I78" s="280">
        <v>189417</v>
      </c>
      <c r="J78" s="280">
        <v>0</v>
      </c>
      <c r="K78" s="2">
        <f t="shared" si="9"/>
        <v>5204947</v>
      </c>
      <c r="L78" s="279">
        <v>480763</v>
      </c>
      <c r="M78" s="280">
        <v>0</v>
      </c>
      <c r="N78" s="280">
        <v>145587</v>
      </c>
      <c r="O78" s="280">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1"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1"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1"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1"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1"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1"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1"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1"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1"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1" t="s">
        <v>211</v>
      </c>
      <c r="B164" s="214">
        <v>2845160</v>
      </c>
      <c r="C164" s="214">
        <v>4765156</v>
      </c>
      <c r="D164" s="214">
        <v>768498</v>
      </c>
      <c r="E164" s="214">
        <v>80845</v>
      </c>
      <c r="F164" s="2">
        <f t="shared" si="90"/>
        <v>8459659</v>
      </c>
      <c r="G164" s="214">
        <v>1847547</v>
      </c>
      <c r="H164" s="230">
        <v>3035286</v>
      </c>
      <c r="I164" s="230">
        <v>45591.775171332978</v>
      </c>
      <c r="J164" s="230">
        <v>124455.22482866702</v>
      </c>
      <c r="K164" s="2">
        <f t="shared" si="42"/>
        <v>5052880</v>
      </c>
      <c r="L164" s="210">
        <v>1430769</v>
      </c>
      <c r="M164" s="210">
        <v>1292838</v>
      </c>
      <c r="N164" s="210">
        <v>12897</v>
      </c>
      <c r="O164" s="210">
        <v>88897</v>
      </c>
      <c r="P164" s="237">
        <f t="shared" si="89"/>
        <v>2825401</v>
      </c>
      <c r="Q164" s="203">
        <f t="shared" si="87"/>
        <v>16337940</v>
      </c>
      <c r="R164" s="204">
        <v>17510643.314768102</v>
      </c>
      <c r="S164" s="236">
        <f t="shared" si="71"/>
        <v>0.93302911299786062</v>
      </c>
    </row>
    <row r="165" spans="1:19">
      <c r="A165" s="251" t="s">
        <v>214</v>
      </c>
      <c r="B165" s="173">
        <v>2878130</v>
      </c>
      <c r="C165" s="173">
        <v>4790437</v>
      </c>
      <c r="D165" s="173">
        <v>798873</v>
      </c>
      <c r="E165" s="173">
        <v>79228</v>
      </c>
      <c r="F165" s="2">
        <f t="shared" si="90"/>
        <v>8546668</v>
      </c>
      <c r="G165" s="173">
        <v>1899497</v>
      </c>
      <c r="H165" s="174">
        <v>3071731</v>
      </c>
      <c r="I165" s="174">
        <v>46062.464403230639</v>
      </c>
      <c r="J165" s="174">
        <v>120473.53559676936</v>
      </c>
      <c r="K165" s="2">
        <f t="shared" si="42"/>
        <v>5137764</v>
      </c>
      <c r="L165" s="210">
        <v>1430769</v>
      </c>
      <c r="M165" s="210">
        <v>1292838</v>
      </c>
      <c r="N165" s="210">
        <v>12897</v>
      </c>
      <c r="O165" s="210">
        <v>88897</v>
      </c>
      <c r="P165" s="237">
        <f t="shared" si="89"/>
        <v>2825401</v>
      </c>
      <c r="Q165" s="203">
        <f t="shared" si="87"/>
        <v>16509833</v>
      </c>
      <c r="R165" s="204">
        <v>17510643.314768102</v>
      </c>
      <c r="S165" s="236">
        <f t="shared" si="71"/>
        <v>0.9428455998573142</v>
      </c>
    </row>
    <row r="166" spans="1:19">
      <c r="A166" s="251" t="s">
        <v>220</v>
      </c>
      <c r="B166" s="173">
        <v>2895409</v>
      </c>
      <c r="C166" s="173">
        <v>4796932</v>
      </c>
      <c r="D166" s="173">
        <v>809780</v>
      </c>
      <c r="E166" s="173">
        <v>80020</v>
      </c>
      <c r="F166" s="2">
        <f t="shared" si="90"/>
        <v>8582141</v>
      </c>
      <c r="G166" s="173">
        <v>1939666</v>
      </c>
      <c r="H166" s="174">
        <v>3076450</v>
      </c>
      <c r="I166" s="174">
        <v>46067.718962477971</v>
      </c>
      <c r="J166" s="174">
        <v>117153.28103752203</v>
      </c>
      <c r="K166" s="2">
        <f t="shared" si="42"/>
        <v>5179337</v>
      </c>
      <c r="L166" s="238">
        <v>1216129</v>
      </c>
      <c r="M166" s="238">
        <v>1550074</v>
      </c>
      <c r="N166" s="238">
        <v>12841</v>
      </c>
      <c r="O166" s="238">
        <v>90207</v>
      </c>
      <c r="P166" s="239">
        <f t="shared" si="89"/>
        <v>2869251</v>
      </c>
      <c r="Q166" s="203">
        <f t="shared" si="87"/>
        <v>16630729</v>
      </c>
      <c r="R166" s="204">
        <v>17510643.314768102</v>
      </c>
      <c r="S166" s="236">
        <f t="shared" si="71"/>
        <v>0.94974974368725784</v>
      </c>
    </row>
    <row r="167" spans="1:19">
      <c r="A167" s="251" t="s">
        <v>222</v>
      </c>
      <c r="B167" s="173">
        <v>2912231</v>
      </c>
      <c r="C167" s="173">
        <v>4804256</v>
      </c>
      <c r="D167" s="173">
        <v>813638</v>
      </c>
      <c r="E167" s="173">
        <v>78420</v>
      </c>
      <c r="F167" s="2">
        <f t="shared" si="90"/>
        <v>8608545</v>
      </c>
      <c r="G167" s="173">
        <v>1981174</v>
      </c>
      <c r="H167" s="174">
        <v>3074268</v>
      </c>
      <c r="I167" s="174">
        <v>44768.537914012544</v>
      </c>
      <c r="J167" s="174">
        <v>116366.46208598746</v>
      </c>
      <c r="K167" s="2">
        <f t="shared" si="42"/>
        <v>5216577</v>
      </c>
      <c r="L167" s="238">
        <v>1231814</v>
      </c>
      <c r="M167" s="238">
        <v>1526558</v>
      </c>
      <c r="N167" s="238">
        <v>12587</v>
      </c>
      <c r="O167" s="238">
        <v>90070</v>
      </c>
      <c r="P167" s="239">
        <f t="shared" si="89"/>
        <v>2861029</v>
      </c>
      <c r="Q167" s="203">
        <f t="shared" si="87"/>
        <v>16686151</v>
      </c>
      <c r="R167" s="204">
        <v>17510643.314768102</v>
      </c>
      <c r="S167" s="236">
        <f t="shared" si="71"/>
        <v>0.95291479016806069</v>
      </c>
    </row>
    <row r="168" spans="1:19">
      <c r="A168" s="251" t="s">
        <v>229</v>
      </c>
      <c r="B168" s="173">
        <v>2935071</v>
      </c>
      <c r="C168" s="173">
        <v>4817381</v>
      </c>
      <c r="D168" s="173">
        <v>833275</v>
      </c>
      <c r="E168" s="173">
        <v>79988</v>
      </c>
      <c r="F168" s="2">
        <f t="shared" si="90"/>
        <v>8665715</v>
      </c>
      <c r="G168" s="173">
        <v>1983937</v>
      </c>
      <c r="H168" s="174">
        <v>3114863</v>
      </c>
      <c r="I168" s="174">
        <v>42022</v>
      </c>
      <c r="J168" s="174">
        <v>113646</v>
      </c>
      <c r="K168" s="2">
        <f t="shared" si="42"/>
        <v>5254468</v>
      </c>
      <c r="L168" s="238">
        <v>1504428</v>
      </c>
      <c r="M168" s="238">
        <v>1262821</v>
      </c>
      <c r="N168" s="238">
        <v>12086</v>
      </c>
      <c r="O168" s="238">
        <v>90082</v>
      </c>
      <c r="P168" s="239">
        <f t="shared" si="89"/>
        <v>2869417</v>
      </c>
      <c r="Q168" s="203">
        <f t="shared" si="87"/>
        <v>16789600</v>
      </c>
      <c r="R168" s="204">
        <v>17510643.314768102</v>
      </c>
      <c r="S168" s="236">
        <f t="shared" si="71"/>
        <v>0.95882256854835313</v>
      </c>
    </row>
    <row r="169" spans="1:19">
      <c r="A169" s="251" t="s">
        <v>228</v>
      </c>
      <c r="B169" s="173">
        <v>2945275</v>
      </c>
      <c r="C169" s="173">
        <v>4824823</v>
      </c>
      <c r="D169" s="173">
        <v>847645</v>
      </c>
      <c r="E169" s="173">
        <v>77588</v>
      </c>
      <c r="F169" s="2">
        <f t="shared" si="90"/>
        <v>8695331</v>
      </c>
      <c r="G169" s="173">
        <v>2031198</v>
      </c>
      <c r="H169" s="174">
        <v>3082974</v>
      </c>
      <c r="I169" s="174">
        <v>42754.295789460186</v>
      </c>
      <c r="J169" s="174">
        <v>115863.70421054</v>
      </c>
      <c r="K169" s="2">
        <f t="shared" si="42"/>
        <v>5272790</v>
      </c>
      <c r="L169" s="238">
        <v>1509818</v>
      </c>
      <c r="M169" s="238">
        <v>1268188</v>
      </c>
      <c r="N169" s="238">
        <v>11917</v>
      </c>
      <c r="O169" s="238">
        <v>90145</v>
      </c>
      <c r="P169" s="239">
        <f t="shared" si="89"/>
        <v>2880068</v>
      </c>
      <c r="Q169" s="203">
        <f t="shared" si="87"/>
        <v>16848189</v>
      </c>
      <c r="R169" s="204">
        <v>17989912</v>
      </c>
      <c r="S169" s="241">
        <f t="shared" si="71"/>
        <v>0.9365353760485321</v>
      </c>
    </row>
    <row r="170" spans="1:19">
      <c r="A170" s="251" t="s">
        <v>230</v>
      </c>
      <c r="B170" s="173">
        <v>2954578</v>
      </c>
      <c r="C170" s="173">
        <v>4831219</v>
      </c>
      <c r="D170" s="173">
        <v>862436</v>
      </c>
      <c r="E170" s="173">
        <v>73709</v>
      </c>
      <c r="F170" s="2">
        <f t="shared" si="90"/>
        <v>8721942</v>
      </c>
      <c r="G170" s="173">
        <v>1957349.9999999981</v>
      </c>
      <c r="H170" s="174">
        <v>3184298</v>
      </c>
      <c r="I170" s="174">
        <v>55375.570284200825</v>
      </c>
      <c r="J170" s="174">
        <v>100924.42971579918</v>
      </c>
      <c r="K170" s="2">
        <f t="shared" si="42"/>
        <v>5297947.9999999981</v>
      </c>
      <c r="L170" s="238">
        <v>1513442</v>
      </c>
      <c r="M170" s="238">
        <v>1270133</v>
      </c>
      <c r="N170" s="238">
        <v>11886</v>
      </c>
      <c r="O170" s="238">
        <v>90487</v>
      </c>
      <c r="P170" s="239">
        <f t="shared" si="89"/>
        <v>2885948</v>
      </c>
      <c r="Q170" s="203">
        <f t="shared" si="87"/>
        <v>16905838</v>
      </c>
      <c r="R170" s="204">
        <v>17989912</v>
      </c>
      <c r="S170" s="241">
        <f t="shared" si="71"/>
        <v>0.93973989422516357</v>
      </c>
    </row>
    <row r="171" spans="1:19">
      <c r="A171" s="251" t="s">
        <v>232</v>
      </c>
      <c r="B171" s="173">
        <v>2965295</v>
      </c>
      <c r="C171" s="173">
        <v>4835886</v>
      </c>
      <c r="D171" s="173">
        <v>875752</v>
      </c>
      <c r="E171" s="173">
        <v>70024</v>
      </c>
      <c r="F171" s="2">
        <f t="shared" si="90"/>
        <v>8746957</v>
      </c>
      <c r="G171" s="173">
        <v>1869799</v>
      </c>
      <c r="H171" s="174">
        <v>3285550</v>
      </c>
      <c r="I171" s="174">
        <v>44292.569018627</v>
      </c>
      <c r="J171" s="174">
        <v>109588.43098137301</v>
      </c>
      <c r="K171" s="2">
        <f t="shared" si="42"/>
        <v>5309230</v>
      </c>
      <c r="L171" s="238">
        <v>1509804</v>
      </c>
      <c r="M171" s="238">
        <v>1281112</v>
      </c>
      <c r="N171" s="238">
        <v>11798</v>
      </c>
      <c r="O171" s="238">
        <v>90792</v>
      </c>
      <c r="P171" s="239">
        <f t="shared" si="89"/>
        <v>2893506</v>
      </c>
      <c r="Q171" s="203">
        <f t="shared" ref="Q171:Q176" si="91">SUM(F171,K171,P171)</f>
        <v>16949693</v>
      </c>
      <c r="R171" s="204">
        <v>17989912</v>
      </c>
      <c r="S171" s="241">
        <f t="shared" si="71"/>
        <v>0.94217764934036363</v>
      </c>
    </row>
    <row r="172" spans="1:19">
      <c r="A172" s="251" t="s">
        <v>233</v>
      </c>
      <c r="B172" s="173">
        <v>2979643</v>
      </c>
      <c r="C172" s="173">
        <v>4840747</v>
      </c>
      <c r="D172" s="173">
        <v>886443</v>
      </c>
      <c r="E172" s="173">
        <v>66523</v>
      </c>
      <c r="F172" s="2">
        <f t="shared" ref="F172:F190" si="92">SUM(B172:E172)</f>
        <v>8773356</v>
      </c>
      <c r="G172" s="173">
        <v>1910235</v>
      </c>
      <c r="H172" s="174">
        <v>3288934</v>
      </c>
      <c r="I172" s="174">
        <v>43817.477840020321</v>
      </c>
      <c r="J172" s="174">
        <v>106802.52215997968</v>
      </c>
      <c r="K172" s="2">
        <f t="shared" si="42"/>
        <v>5349789</v>
      </c>
      <c r="L172" s="238">
        <v>1513691</v>
      </c>
      <c r="M172" s="238">
        <v>1287963</v>
      </c>
      <c r="N172" s="238">
        <v>11769</v>
      </c>
      <c r="O172" s="238">
        <v>91229</v>
      </c>
      <c r="P172" s="239">
        <f t="shared" ref="P172:P178" si="93">SUM(L172:O172)</f>
        <v>2904652</v>
      </c>
      <c r="Q172" s="203">
        <f t="shared" si="91"/>
        <v>17027797</v>
      </c>
      <c r="R172" s="204">
        <v>17989912</v>
      </c>
      <c r="S172" s="241">
        <f t="shared" si="71"/>
        <v>0.94651919364586112</v>
      </c>
    </row>
    <row r="173" spans="1:19">
      <c r="A173" s="251" t="s">
        <v>234</v>
      </c>
      <c r="B173" s="173">
        <v>2998710</v>
      </c>
      <c r="C173" s="173">
        <v>4847335</v>
      </c>
      <c r="D173" s="173">
        <v>901176</v>
      </c>
      <c r="E173" s="173">
        <v>63197</v>
      </c>
      <c r="F173" s="2">
        <f t="shared" si="92"/>
        <v>8810418</v>
      </c>
      <c r="G173" s="173">
        <v>1919679</v>
      </c>
      <c r="H173" s="174">
        <v>3288934</v>
      </c>
      <c r="I173" s="174">
        <v>44506.325540710321</v>
      </c>
      <c r="J173" s="174">
        <v>105212.67445928969</v>
      </c>
      <c r="K173" s="2">
        <f t="shared" si="42"/>
        <v>5358332</v>
      </c>
      <c r="L173" s="238">
        <v>1515248</v>
      </c>
      <c r="M173" s="238">
        <v>1298305</v>
      </c>
      <c r="N173" s="238">
        <v>11388</v>
      </c>
      <c r="O173" s="238">
        <v>91111</v>
      </c>
      <c r="P173" s="239">
        <f t="shared" si="93"/>
        <v>2916052</v>
      </c>
      <c r="Q173" s="203">
        <f t="shared" si="91"/>
        <v>17084802</v>
      </c>
      <c r="R173" s="204">
        <v>17989912</v>
      </c>
      <c r="S173" s="241">
        <f t="shared" si="71"/>
        <v>0.94968791398201391</v>
      </c>
    </row>
    <row r="174" spans="1:19">
      <c r="A174" s="251" t="s">
        <v>235</v>
      </c>
      <c r="B174" s="173">
        <v>2990859</v>
      </c>
      <c r="C174" s="173">
        <v>4848615</v>
      </c>
      <c r="D174" s="173">
        <v>902880</v>
      </c>
      <c r="E174" s="173">
        <v>60037</v>
      </c>
      <c r="F174" s="2">
        <f t="shared" si="92"/>
        <v>8802391</v>
      </c>
      <c r="G174" s="173">
        <v>1926285</v>
      </c>
      <c r="H174" s="174">
        <v>3252144</v>
      </c>
      <c r="I174" s="174">
        <v>44308.7462601394</v>
      </c>
      <c r="J174" s="174">
        <v>103868.25373986059</v>
      </c>
      <c r="K174" s="2">
        <f t="shared" si="42"/>
        <v>5326606</v>
      </c>
      <c r="L174" s="238">
        <v>1531204</v>
      </c>
      <c r="M174" s="238">
        <v>1293389</v>
      </c>
      <c r="N174" s="238">
        <v>11190</v>
      </c>
      <c r="O174" s="238">
        <v>91159</v>
      </c>
      <c r="P174" s="239">
        <f t="shared" si="93"/>
        <v>2926942</v>
      </c>
      <c r="Q174" s="203">
        <f t="shared" si="91"/>
        <v>17055939</v>
      </c>
      <c r="R174" s="204">
        <v>17989912</v>
      </c>
      <c r="S174" s="241">
        <f t="shared" si="71"/>
        <v>0.94808351480540876</v>
      </c>
    </row>
    <row r="175" spans="1:19">
      <c r="A175" s="251" t="s">
        <v>236</v>
      </c>
      <c r="B175" s="173">
        <v>2994619</v>
      </c>
      <c r="C175" s="173">
        <v>4845303</v>
      </c>
      <c r="D175" s="173">
        <v>911473</v>
      </c>
      <c r="E175" s="173">
        <v>60037</v>
      </c>
      <c r="F175" s="2">
        <f t="shared" si="92"/>
        <v>8811432</v>
      </c>
      <c r="G175" s="173">
        <v>1873808</v>
      </c>
      <c r="H175" s="174">
        <v>3312075</v>
      </c>
      <c r="I175" s="174">
        <v>44221.610456339404</v>
      </c>
      <c r="J175" s="174">
        <v>104123.3895436606</v>
      </c>
      <c r="K175" s="2">
        <f t="shared" si="42"/>
        <v>5334228</v>
      </c>
      <c r="L175" s="238">
        <v>1531624</v>
      </c>
      <c r="M175" s="238">
        <v>1306111</v>
      </c>
      <c r="N175" s="238">
        <v>11159</v>
      </c>
      <c r="O175" s="238">
        <v>91459</v>
      </c>
      <c r="P175" s="239">
        <f t="shared" si="93"/>
        <v>2940353</v>
      </c>
      <c r="Q175" s="203">
        <f t="shared" si="91"/>
        <v>17086013</v>
      </c>
      <c r="R175" s="204">
        <v>17989912</v>
      </c>
      <c r="S175" s="241">
        <f t="shared" si="71"/>
        <v>0.94975522948639213</v>
      </c>
    </row>
    <row r="176" spans="1:19">
      <c r="A176" s="251" t="s">
        <v>237</v>
      </c>
      <c r="B176" s="173">
        <v>3006547</v>
      </c>
      <c r="C176" s="173">
        <v>4862330</v>
      </c>
      <c r="D176" s="173">
        <v>921442</v>
      </c>
      <c r="E176" s="173">
        <v>65590</v>
      </c>
      <c r="F176" s="2">
        <f t="shared" si="92"/>
        <v>8855909</v>
      </c>
      <c r="G176" s="173">
        <v>1875336</v>
      </c>
      <c r="H176" s="174">
        <v>3324381</v>
      </c>
      <c r="I176" s="174">
        <v>42730.674345535372</v>
      </c>
      <c r="J176" s="174">
        <v>103323.32565446463</v>
      </c>
      <c r="K176" s="2">
        <f t="shared" si="42"/>
        <v>5345771</v>
      </c>
      <c r="L176" s="238">
        <v>1534291</v>
      </c>
      <c r="M176" s="238">
        <v>1317167</v>
      </c>
      <c r="N176" s="238">
        <v>11110</v>
      </c>
      <c r="O176" s="238">
        <v>91434</v>
      </c>
      <c r="P176" s="239">
        <f t="shared" si="93"/>
        <v>2954002</v>
      </c>
      <c r="Q176" s="203">
        <f t="shared" si="91"/>
        <v>17155682</v>
      </c>
      <c r="R176" s="204">
        <v>17989912</v>
      </c>
      <c r="S176" s="241">
        <f t="shared" si="71"/>
        <v>0.95362789990301233</v>
      </c>
    </row>
    <row r="177" spans="1:19">
      <c r="A177" s="251" t="s">
        <v>238</v>
      </c>
      <c r="B177" s="173">
        <v>3022945</v>
      </c>
      <c r="C177" s="173">
        <v>4878900</v>
      </c>
      <c r="D177" s="173">
        <v>936120</v>
      </c>
      <c r="E177" s="173">
        <v>62311</v>
      </c>
      <c r="F177" s="2">
        <f t="shared" si="92"/>
        <v>8900276</v>
      </c>
      <c r="G177" s="173">
        <v>1924437</v>
      </c>
      <c r="H177" s="174">
        <v>3317738</v>
      </c>
      <c r="I177" s="174">
        <v>42476</v>
      </c>
      <c r="J177" s="174">
        <v>101704</v>
      </c>
      <c r="K177" s="2">
        <f t="shared" si="42"/>
        <v>5386355</v>
      </c>
      <c r="L177" s="238">
        <v>1497628</v>
      </c>
      <c r="M177" s="238">
        <v>1368439</v>
      </c>
      <c r="N177" s="238">
        <v>11034</v>
      </c>
      <c r="O177" s="238">
        <v>89902</v>
      </c>
      <c r="P177" s="239">
        <f t="shared" si="93"/>
        <v>2967003</v>
      </c>
      <c r="Q177" s="203">
        <f t="shared" ref="Q177:Q178" si="94">SUM(F177,K177,P177)</f>
        <v>17253634</v>
      </c>
      <c r="R177" s="204">
        <v>17989912</v>
      </c>
      <c r="S177" s="241">
        <f t="shared" ref="S177" si="95">+Q177/R177</f>
        <v>0.95907272920512343</v>
      </c>
    </row>
    <row r="178" spans="1:19">
      <c r="A178" s="251" t="s">
        <v>239</v>
      </c>
      <c r="B178" s="173">
        <v>3033567</v>
      </c>
      <c r="C178" s="173">
        <v>4890839</v>
      </c>
      <c r="D178" s="173">
        <v>974315</v>
      </c>
      <c r="E178" s="173">
        <v>39879</v>
      </c>
      <c r="F178" s="2">
        <f t="shared" si="92"/>
        <v>8938600</v>
      </c>
      <c r="G178" s="173">
        <v>1949636.9999999991</v>
      </c>
      <c r="H178" s="174">
        <v>3326024</v>
      </c>
      <c r="I178" s="174">
        <v>41957.508327538126</v>
      </c>
      <c r="J178" s="174">
        <v>100610.49167246188</v>
      </c>
      <c r="K178" s="2">
        <f t="shared" si="42"/>
        <v>5418228.9999999991</v>
      </c>
      <c r="L178" s="238">
        <v>1538686</v>
      </c>
      <c r="M178" s="238">
        <v>1341459</v>
      </c>
      <c r="N178" s="238">
        <v>10858</v>
      </c>
      <c r="O178" s="238">
        <v>89966</v>
      </c>
      <c r="P178" s="239">
        <f t="shared" si="93"/>
        <v>2980969</v>
      </c>
      <c r="Q178" s="203">
        <f t="shared" si="94"/>
        <v>17337798</v>
      </c>
      <c r="R178" s="204">
        <v>17989912</v>
      </c>
      <c r="S178" s="241">
        <f t="shared" ref="S178:S183" si="96">+Q178/R178</f>
        <v>0.96375112896605608</v>
      </c>
    </row>
    <row r="179" spans="1:19">
      <c r="A179" s="251" t="s">
        <v>240</v>
      </c>
      <c r="B179" s="173">
        <v>3038996</v>
      </c>
      <c r="C179" s="173">
        <v>4896042</v>
      </c>
      <c r="D179" s="173">
        <v>985617</v>
      </c>
      <c r="E179" s="173">
        <v>39081</v>
      </c>
      <c r="F179" s="2">
        <f t="shared" si="92"/>
        <v>8959736</v>
      </c>
      <c r="G179" s="173">
        <v>1986403</v>
      </c>
      <c r="H179" s="174">
        <v>3306556</v>
      </c>
      <c r="I179" s="174">
        <v>42502.681329189581</v>
      </c>
      <c r="J179" s="174">
        <v>100161.31867081042</v>
      </c>
      <c r="K179" s="2">
        <f t="shared" si="42"/>
        <v>5435623</v>
      </c>
      <c r="L179" s="238">
        <v>1544170</v>
      </c>
      <c r="M179" s="238">
        <v>1351723</v>
      </c>
      <c r="N179" s="238">
        <v>10853</v>
      </c>
      <c r="O179" s="238">
        <v>89840</v>
      </c>
      <c r="P179" s="239">
        <f t="shared" ref="P179" si="97">SUM(L179:O179)</f>
        <v>2996586</v>
      </c>
      <c r="Q179" s="203">
        <f t="shared" ref="Q179" si="98">SUM(F179,K179,P179)</f>
        <v>17391945</v>
      </c>
      <c r="R179" s="204">
        <v>17989912</v>
      </c>
      <c r="S179" s="241">
        <f t="shared" si="96"/>
        <v>0.96676098248840792</v>
      </c>
    </row>
    <row r="180" spans="1:19">
      <c r="A180" s="251" t="s">
        <v>241</v>
      </c>
      <c r="B180" s="173">
        <v>3060864</v>
      </c>
      <c r="C180" s="173">
        <v>4921585</v>
      </c>
      <c r="D180" s="173">
        <v>1020070</v>
      </c>
      <c r="E180" s="173">
        <v>25218</v>
      </c>
      <c r="F180" s="2">
        <f t="shared" si="92"/>
        <v>9027737</v>
      </c>
      <c r="G180" s="173">
        <v>1976795</v>
      </c>
      <c r="H180" s="174">
        <v>3332331</v>
      </c>
      <c r="I180" s="174">
        <v>42435.705197948198</v>
      </c>
      <c r="J180" s="174">
        <v>99553.294802051809</v>
      </c>
      <c r="K180" s="2">
        <f t="shared" si="42"/>
        <v>5451115</v>
      </c>
      <c r="L180" s="238">
        <v>1541332</v>
      </c>
      <c r="M180" s="238">
        <v>1369967</v>
      </c>
      <c r="N180" s="238">
        <v>10804</v>
      </c>
      <c r="O180" s="238">
        <v>89796</v>
      </c>
      <c r="P180" s="239">
        <f t="shared" ref="P180" si="99">SUM(L180:O180)</f>
        <v>3011899</v>
      </c>
      <c r="Q180" s="203">
        <f t="shared" ref="Q180:Q182" si="100">SUM(F180,K180,P180)</f>
        <v>17490751</v>
      </c>
      <c r="R180" s="204">
        <v>17989912</v>
      </c>
      <c r="S180" s="241">
        <f t="shared" si="96"/>
        <v>0.97225328283984935</v>
      </c>
    </row>
    <row r="181" spans="1:19">
      <c r="A181" s="251" t="s">
        <v>242</v>
      </c>
      <c r="B181" s="173">
        <v>3076239</v>
      </c>
      <c r="C181" s="173">
        <v>4942682</v>
      </c>
      <c r="D181" s="173">
        <v>1031197</v>
      </c>
      <c r="E181" s="173">
        <v>23303</v>
      </c>
      <c r="F181" s="2">
        <f t="shared" si="92"/>
        <v>9073421</v>
      </c>
      <c r="G181" s="173">
        <v>1966488.0000000009</v>
      </c>
      <c r="H181" s="174">
        <v>3302384</v>
      </c>
      <c r="I181" s="174">
        <v>43458.886978472758</v>
      </c>
      <c r="J181" s="174">
        <v>99529.113021527242</v>
      </c>
      <c r="K181" s="2">
        <f t="shared" si="42"/>
        <v>5411860.0000000009</v>
      </c>
      <c r="L181" s="238">
        <v>1547497</v>
      </c>
      <c r="M181" s="238">
        <v>1381247</v>
      </c>
      <c r="N181" s="238">
        <v>10496</v>
      </c>
      <c r="O181" s="238">
        <v>89014</v>
      </c>
      <c r="P181" s="239">
        <f t="shared" ref="P181:P182" si="101">SUM(L181:O181)</f>
        <v>3028254</v>
      </c>
      <c r="Q181" s="203">
        <f t="shared" si="100"/>
        <v>17513535</v>
      </c>
      <c r="R181" s="243">
        <v>18205188</v>
      </c>
      <c r="S181" s="241">
        <f t="shared" si="96"/>
        <v>0.9620079177430082</v>
      </c>
    </row>
    <row r="182" spans="1:19">
      <c r="A182" s="251" t="s">
        <v>243</v>
      </c>
      <c r="B182" s="173">
        <v>3082237</v>
      </c>
      <c r="C182" s="173">
        <v>4949188</v>
      </c>
      <c r="D182" s="173">
        <v>1038490</v>
      </c>
      <c r="E182" s="173">
        <v>22575</v>
      </c>
      <c r="F182" s="2">
        <f t="shared" si="92"/>
        <v>9092490</v>
      </c>
      <c r="G182" s="173">
        <v>1988271.9999999972</v>
      </c>
      <c r="H182" s="174">
        <v>3278769</v>
      </c>
      <c r="I182" s="174">
        <v>42550.944522570666</v>
      </c>
      <c r="J182" s="174">
        <v>101090.05547742934</v>
      </c>
      <c r="K182" s="2">
        <f t="shared" ref="K182:K201" si="102">SUM(G182:J182)</f>
        <v>5410681.9999999972</v>
      </c>
      <c r="L182" s="238">
        <v>1553533</v>
      </c>
      <c r="M182" s="238">
        <v>1395855</v>
      </c>
      <c r="N182" s="238">
        <v>10486</v>
      </c>
      <c r="O182" s="238">
        <v>88963</v>
      </c>
      <c r="P182" s="239">
        <f t="shared" si="101"/>
        <v>3048837</v>
      </c>
      <c r="Q182" s="203">
        <f t="shared" si="100"/>
        <v>17552008.999999996</v>
      </c>
      <c r="R182" s="243">
        <v>18205188</v>
      </c>
      <c r="S182" s="241">
        <f t="shared" si="96"/>
        <v>0.96412127136506343</v>
      </c>
    </row>
    <row r="183" spans="1:19">
      <c r="A183" s="251" t="s">
        <v>244</v>
      </c>
      <c r="B183" s="173">
        <v>3095278</v>
      </c>
      <c r="C183" s="173">
        <v>4988463</v>
      </c>
      <c r="D183" s="173">
        <v>1043878</v>
      </c>
      <c r="E183" s="173">
        <v>34943</v>
      </c>
      <c r="F183" s="2">
        <f t="shared" si="92"/>
        <v>9162562</v>
      </c>
      <c r="G183" s="173">
        <v>1970224</v>
      </c>
      <c r="H183" s="174">
        <v>3307142</v>
      </c>
      <c r="I183" s="174">
        <v>44297.879115839678</v>
      </c>
      <c r="J183" s="174">
        <v>98006.120884160322</v>
      </c>
      <c r="K183" s="2">
        <f t="shared" si="102"/>
        <v>5419670</v>
      </c>
      <c r="L183" s="238">
        <v>1553667</v>
      </c>
      <c r="M183" s="238">
        <v>1417462</v>
      </c>
      <c r="N183" s="238">
        <v>10441</v>
      </c>
      <c r="O183" s="238">
        <v>89041</v>
      </c>
      <c r="P183" s="239">
        <f t="shared" ref="P183" si="103">SUM(L183:O183)</f>
        <v>3070611</v>
      </c>
      <c r="Q183" s="203">
        <f t="shared" ref="Q183" si="104">SUM(F183,K183,P183)</f>
        <v>17652843</v>
      </c>
      <c r="R183" s="243">
        <v>18205188</v>
      </c>
      <c r="S183" s="241">
        <f t="shared" si="96"/>
        <v>0.96966002218708203</v>
      </c>
    </row>
    <row r="184" spans="1:19">
      <c r="A184" s="251" t="s">
        <v>245</v>
      </c>
      <c r="B184" s="173">
        <v>3118109</v>
      </c>
      <c r="C184" s="173">
        <v>5014799</v>
      </c>
      <c r="D184" s="173">
        <v>1052890</v>
      </c>
      <c r="E184" s="173">
        <v>34244</v>
      </c>
      <c r="F184" s="2">
        <f t="shared" si="92"/>
        <v>9220042</v>
      </c>
      <c r="G184" s="173">
        <v>2005921</v>
      </c>
      <c r="H184" s="174">
        <v>3267448</v>
      </c>
      <c r="I184" s="174">
        <v>43186.135578984598</v>
      </c>
      <c r="J184" s="174">
        <v>93025.864421015402</v>
      </c>
      <c r="K184" s="2">
        <f t="shared" si="102"/>
        <v>5409581</v>
      </c>
      <c r="L184" s="238">
        <v>1555703</v>
      </c>
      <c r="M184" s="238">
        <v>1434350</v>
      </c>
      <c r="N184" s="238">
        <v>10413</v>
      </c>
      <c r="O184" s="238">
        <v>88944</v>
      </c>
      <c r="P184" s="239">
        <f t="shared" ref="P184:P195" si="105">SUM(L184:O184)</f>
        <v>3089410</v>
      </c>
      <c r="Q184" s="203">
        <f t="shared" ref="Q184" si="106">SUM(F184,K184,P184)</f>
        <v>17719033</v>
      </c>
      <c r="R184" s="243">
        <v>18205188</v>
      </c>
      <c r="S184" s="241">
        <f t="shared" ref="S184" si="107">+Q184/R184</f>
        <v>0.97329579897774199</v>
      </c>
    </row>
    <row r="185" spans="1:19">
      <c r="A185" s="251" t="s">
        <v>246</v>
      </c>
      <c r="B185" s="173">
        <v>3130280</v>
      </c>
      <c r="C185" s="173">
        <v>5031249</v>
      </c>
      <c r="D185" s="173">
        <v>1064411</v>
      </c>
      <c r="E185" s="173">
        <v>33559</v>
      </c>
      <c r="F185" s="2">
        <f t="shared" si="92"/>
        <v>9259499</v>
      </c>
      <c r="G185" s="173">
        <v>2018697</v>
      </c>
      <c r="H185" s="174">
        <v>3279108</v>
      </c>
      <c r="I185" s="174">
        <v>43567.594890189052</v>
      </c>
      <c r="J185" s="174">
        <v>92802.405109810948</v>
      </c>
      <c r="K185" s="2">
        <f t="shared" si="102"/>
        <v>5434175</v>
      </c>
      <c r="L185" s="238">
        <v>1557992</v>
      </c>
      <c r="M185" s="238">
        <v>1451055</v>
      </c>
      <c r="N185" s="238">
        <v>10407</v>
      </c>
      <c r="O185" s="238">
        <v>88951</v>
      </c>
      <c r="P185" s="239">
        <f t="shared" si="105"/>
        <v>3108405</v>
      </c>
      <c r="Q185" s="203">
        <f t="shared" ref="Q185:Q190" si="108">SUM(F185,K185,P185)</f>
        <v>17802079</v>
      </c>
      <c r="R185" s="243">
        <v>18205188</v>
      </c>
      <c r="S185" s="241">
        <f t="shared" ref="S185:S191" si="109">+Q185/R185</f>
        <v>0.97785746568505638</v>
      </c>
    </row>
    <row r="186" spans="1:19">
      <c r="A186" s="251" t="s">
        <v>247</v>
      </c>
      <c r="B186" s="173">
        <v>3140084</v>
      </c>
      <c r="C186" s="173">
        <v>5042334</v>
      </c>
      <c r="D186" s="173">
        <v>1074925</v>
      </c>
      <c r="E186" s="173">
        <v>32888</v>
      </c>
      <c r="F186" s="2">
        <f t="shared" si="92"/>
        <v>9290231</v>
      </c>
      <c r="G186" s="173">
        <v>2051317.9999999963</v>
      </c>
      <c r="H186" s="174">
        <v>3270108</v>
      </c>
      <c r="I186" s="174">
        <v>44133.016632655301</v>
      </c>
      <c r="J186" s="174">
        <v>93095.983367344699</v>
      </c>
      <c r="K186" s="2">
        <f t="shared" si="102"/>
        <v>5458654.9999999963</v>
      </c>
      <c r="L186" s="238">
        <v>1528413</v>
      </c>
      <c r="M186" s="238">
        <v>1496152</v>
      </c>
      <c r="N186" s="238">
        <v>10379</v>
      </c>
      <c r="O186" s="238">
        <v>88961</v>
      </c>
      <c r="P186" s="239">
        <f t="shared" si="105"/>
        <v>3123905</v>
      </c>
      <c r="Q186" s="203">
        <f t="shared" si="108"/>
        <v>17872790.999999996</v>
      </c>
      <c r="R186" s="243">
        <v>18205188</v>
      </c>
      <c r="S186" s="241">
        <f t="shared" si="109"/>
        <v>0.98174163320917074</v>
      </c>
    </row>
    <row r="187" spans="1:19">
      <c r="A187" s="251" t="s">
        <v>248</v>
      </c>
      <c r="B187" s="173">
        <v>3146467</v>
      </c>
      <c r="C187" s="173">
        <v>5049513</v>
      </c>
      <c r="D187" s="173">
        <v>1082140</v>
      </c>
      <c r="E187" s="173">
        <v>32230</v>
      </c>
      <c r="F187" s="2">
        <f t="shared" si="92"/>
        <v>9310350</v>
      </c>
      <c r="G187" s="173">
        <v>2053198.9999999981</v>
      </c>
      <c r="H187" s="174">
        <v>3309132</v>
      </c>
      <c r="I187" s="174">
        <v>44338.172691792308</v>
      </c>
      <c r="J187" s="174">
        <v>92562.827308207692</v>
      </c>
      <c r="K187" s="2">
        <f t="shared" si="102"/>
        <v>5499231.9999999981</v>
      </c>
      <c r="L187" s="238">
        <v>1507858</v>
      </c>
      <c r="M187" s="238">
        <v>1535498</v>
      </c>
      <c r="N187" s="238">
        <v>10343</v>
      </c>
      <c r="O187" s="238">
        <v>90368</v>
      </c>
      <c r="P187" s="239">
        <f t="shared" si="105"/>
        <v>3144067</v>
      </c>
      <c r="Q187" s="203">
        <f t="shared" si="108"/>
        <v>17953649</v>
      </c>
      <c r="R187" s="243">
        <v>18205188</v>
      </c>
      <c r="S187" s="241">
        <f t="shared" si="109"/>
        <v>0.98618311439574258</v>
      </c>
    </row>
    <row r="188" spans="1:19">
      <c r="A188" s="251" t="s">
        <v>249</v>
      </c>
      <c r="B188" s="173">
        <v>3160865</v>
      </c>
      <c r="C188" s="173">
        <v>5062462</v>
      </c>
      <c r="D188" s="173">
        <v>1094618</v>
      </c>
      <c r="E188" s="173">
        <v>31585</v>
      </c>
      <c r="F188" s="2">
        <f t="shared" si="92"/>
        <v>9349530</v>
      </c>
      <c r="G188" s="173">
        <v>2059502</v>
      </c>
      <c r="H188" s="174">
        <v>3334228</v>
      </c>
      <c r="I188" s="174">
        <v>44922.240701232971</v>
      </c>
      <c r="J188" s="174">
        <v>91798.759298767036</v>
      </c>
      <c r="K188" s="2">
        <f t="shared" si="102"/>
        <v>5530451</v>
      </c>
      <c r="L188" s="238">
        <v>1510723</v>
      </c>
      <c r="M188" s="238">
        <v>1553791</v>
      </c>
      <c r="N188" s="238">
        <v>10324</v>
      </c>
      <c r="O188" s="238">
        <v>89776</v>
      </c>
      <c r="P188" s="239">
        <f t="shared" si="105"/>
        <v>3164614</v>
      </c>
      <c r="Q188" s="203">
        <f t="shared" si="108"/>
        <v>18044595</v>
      </c>
      <c r="R188" s="243">
        <v>18205188</v>
      </c>
      <c r="S188" s="241">
        <f t="shared" si="109"/>
        <v>0.99117872333974244</v>
      </c>
    </row>
    <row r="189" spans="1:19">
      <c r="A189" s="251" t="s">
        <v>252</v>
      </c>
      <c r="B189" s="173">
        <v>3164168</v>
      </c>
      <c r="C189" s="173">
        <v>5067479</v>
      </c>
      <c r="D189" s="173">
        <v>1098407</v>
      </c>
      <c r="E189" s="173">
        <v>30953</v>
      </c>
      <c r="F189" s="2">
        <f t="shared" si="92"/>
        <v>9361007</v>
      </c>
      <c r="G189" s="173">
        <v>2092404.9999999991</v>
      </c>
      <c r="H189" s="174">
        <v>3308683</v>
      </c>
      <c r="I189" s="174">
        <v>44532.227299038233</v>
      </c>
      <c r="J189" s="174">
        <v>91008.772700961767</v>
      </c>
      <c r="K189" s="2">
        <f t="shared" si="102"/>
        <v>5536628.9999999991</v>
      </c>
      <c r="L189" s="238">
        <v>1513802</v>
      </c>
      <c r="M189" s="238">
        <v>1570597</v>
      </c>
      <c r="N189" s="238">
        <v>10307</v>
      </c>
      <c r="O189" s="238">
        <v>89957</v>
      </c>
      <c r="P189" s="239">
        <f t="shared" si="105"/>
        <v>3184663</v>
      </c>
      <c r="Q189" s="203">
        <f t="shared" si="108"/>
        <v>18082299</v>
      </c>
      <c r="R189" s="243">
        <v>18205188</v>
      </c>
      <c r="S189" s="241">
        <f t="shared" si="109"/>
        <v>0.99324978132607034</v>
      </c>
    </row>
    <row r="190" spans="1:19">
      <c r="A190" s="251" t="s">
        <v>253</v>
      </c>
      <c r="B190" s="173">
        <v>3113212</v>
      </c>
      <c r="C190" s="173">
        <v>5140617</v>
      </c>
      <c r="D190" s="173">
        <v>1094200</v>
      </c>
      <c r="E190" s="173">
        <v>30334</v>
      </c>
      <c r="F190" s="2">
        <f t="shared" si="92"/>
        <v>9378363</v>
      </c>
      <c r="G190" s="173">
        <v>2058536.0000000009</v>
      </c>
      <c r="H190" s="174">
        <v>3327312</v>
      </c>
      <c r="I190" s="174">
        <v>44547.620939500062</v>
      </c>
      <c r="J190" s="174">
        <v>88236.379060499938</v>
      </c>
      <c r="K190" s="2">
        <f t="shared" si="102"/>
        <v>5518632.0000000009</v>
      </c>
      <c r="L190" s="238">
        <v>1515190</v>
      </c>
      <c r="M190" s="238">
        <v>1587436</v>
      </c>
      <c r="N190" s="238">
        <v>10300</v>
      </c>
      <c r="O190" s="238">
        <v>89848</v>
      </c>
      <c r="P190" s="239">
        <f t="shared" si="105"/>
        <v>3202774</v>
      </c>
      <c r="Q190" s="203">
        <f t="shared" si="108"/>
        <v>18099769</v>
      </c>
      <c r="R190" s="243">
        <v>18205188</v>
      </c>
      <c r="S190" s="241">
        <f t="shared" si="109"/>
        <v>0.99420939789251284</v>
      </c>
    </row>
    <row r="191" spans="1:19">
      <c r="A191" s="251" t="s">
        <v>254</v>
      </c>
      <c r="B191" s="173">
        <v>3063201</v>
      </c>
      <c r="C191" s="173">
        <v>5199227</v>
      </c>
      <c r="D191" s="173">
        <v>1107621</v>
      </c>
      <c r="E191" s="173">
        <v>29727</v>
      </c>
      <c r="F191" s="2">
        <f>SUM(B191:E191)</f>
        <v>9399776</v>
      </c>
      <c r="G191" s="173">
        <v>2071611.9999999991</v>
      </c>
      <c r="H191" s="174">
        <v>3295405</v>
      </c>
      <c r="I191" s="174">
        <v>44590.098988406629</v>
      </c>
      <c r="J191" s="174">
        <v>88591.901011593378</v>
      </c>
      <c r="K191" s="2">
        <f t="shared" si="102"/>
        <v>5500198.9999999991</v>
      </c>
      <c r="L191" s="238">
        <v>1515972</v>
      </c>
      <c r="M191" s="238">
        <v>1608768</v>
      </c>
      <c r="N191" s="238">
        <v>10292</v>
      </c>
      <c r="O191" s="238">
        <v>90481</v>
      </c>
      <c r="P191" s="239">
        <f t="shared" si="105"/>
        <v>3225513</v>
      </c>
      <c r="Q191" s="203">
        <f>SUM(F191,K191,P191)</f>
        <v>18125488</v>
      </c>
      <c r="R191" s="243">
        <v>18205188</v>
      </c>
      <c r="S191" s="241">
        <f t="shared" si="109"/>
        <v>0.9956221270552108</v>
      </c>
    </row>
    <row r="192" spans="1:19">
      <c r="A192" s="251" t="s">
        <v>262</v>
      </c>
      <c r="B192" s="173">
        <v>3037517</v>
      </c>
      <c r="C192" s="173">
        <v>5234811</v>
      </c>
      <c r="D192" s="173">
        <v>1124254</v>
      </c>
      <c r="E192" s="173">
        <v>29132</v>
      </c>
      <c r="F192" s="2">
        <f>SUM(B192:E192)</f>
        <v>9425714</v>
      </c>
      <c r="G192" s="173">
        <v>2053912</v>
      </c>
      <c r="H192" s="174">
        <v>3305962</v>
      </c>
      <c r="I192" s="174">
        <v>42826.236129042234</v>
      </c>
      <c r="J192" s="174">
        <v>86875.763870957773</v>
      </c>
      <c r="K192" s="2">
        <f t="shared" si="102"/>
        <v>5489576</v>
      </c>
      <c r="L192" s="238">
        <v>1514852</v>
      </c>
      <c r="M192" s="238">
        <v>1631969</v>
      </c>
      <c r="N192" s="238">
        <v>10288</v>
      </c>
      <c r="O192" s="238">
        <v>93213</v>
      </c>
      <c r="P192" s="239">
        <f t="shared" si="105"/>
        <v>3250322</v>
      </c>
      <c r="Q192" s="203">
        <f>SUM(F192,K192,P192)</f>
        <v>18165612</v>
      </c>
      <c r="R192" s="243">
        <v>18205188</v>
      </c>
      <c r="S192" s="241">
        <f>+Q192/R192</f>
        <v>0.99782611418239675</v>
      </c>
    </row>
    <row r="193" spans="1:19">
      <c r="A193" s="251" t="s">
        <v>259</v>
      </c>
      <c r="B193" s="173">
        <v>3009684</v>
      </c>
      <c r="C193" s="173">
        <v>5288039</v>
      </c>
      <c r="D193" s="173">
        <v>1103663</v>
      </c>
      <c r="E193" s="173">
        <v>33793</v>
      </c>
      <c r="F193" s="2">
        <f t="shared" ref="F193:F201" si="110">SUM(B193:E193)</f>
        <v>9435179</v>
      </c>
      <c r="G193" s="173">
        <v>2026498</v>
      </c>
      <c r="H193" s="174">
        <v>3270647</v>
      </c>
      <c r="I193" s="174">
        <v>43917.886038426921</v>
      </c>
      <c r="J193" s="174">
        <v>85729.113961573079</v>
      </c>
      <c r="K193" s="2">
        <f t="shared" si="102"/>
        <v>5426792</v>
      </c>
      <c r="L193" s="238">
        <v>1519258</v>
      </c>
      <c r="M193" s="238">
        <v>1645314</v>
      </c>
      <c r="N193" s="238">
        <v>10281</v>
      </c>
      <c r="O193" s="238">
        <v>92805</v>
      </c>
      <c r="P193" s="239">
        <f t="shared" si="105"/>
        <v>3267658</v>
      </c>
      <c r="Q193" s="203">
        <f t="shared" ref="Q193:Q196" si="111">SUM(F193,K193,P193)</f>
        <v>18129629</v>
      </c>
      <c r="R193" s="243">
        <v>17893324</v>
      </c>
      <c r="S193" s="241">
        <v>1.0132063220897358</v>
      </c>
    </row>
    <row r="194" spans="1:19">
      <c r="A194" s="251" t="s">
        <v>260</v>
      </c>
      <c r="B194" s="173">
        <v>2997938</v>
      </c>
      <c r="C194" s="173">
        <v>5299357</v>
      </c>
      <c r="D194" s="173">
        <v>1106177</v>
      </c>
      <c r="E194" s="173">
        <v>40552</v>
      </c>
      <c r="F194" s="2">
        <f t="shared" si="110"/>
        <v>9444024</v>
      </c>
      <c r="G194" s="173">
        <v>2045476</v>
      </c>
      <c r="H194" s="174">
        <v>3242995</v>
      </c>
      <c r="I194" s="174">
        <v>42878.037855086972</v>
      </c>
      <c r="J194" s="174">
        <v>85273.962144913021</v>
      </c>
      <c r="K194" s="2">
        <f t="shared" si="102"/>
        <v>5416623</v>
      </c>
      <c r="L194" s="238">
        <v>1522924</v>
      </c>
      <c r="M194" s="238">
        <v>1662199</v>
      </c>
      <c r="N194" s="238">
        <v>10270</v>
      </c>
      <c r="O194" s="238">
        <v>93075</v>
      </c>
      <c r="P194" s="239">
        <f t="shared" si="105"/>
        <v>3288468</v>
      </c>
      <c r="Q194" s="203">
        <f t="shared" si="111"/>
        <v>18149115</v>
      </c>
      <c r="R194" s="243">
        <v>17893324</v>
      </c>
      <c r="S194" s="241">
        <f t="shared" ref="S194:S199" si="112">+Q194/R194</f>
        <v>1.0142953315996515</v>
      </c>
    </row>
    <row r="195" spans="1:19">
      <c r="A195" s="251" t="s">
        <v>261</v>
      </c>
      <c r="B195" s="173">
        <v>2995027</v>
      </c>
      <c r="C195" s="173">
        <v>5330561</v>
      </c>
      <c r="D195" s="173">
        <v>1106485</v>
      </c>
      <c r="E195" s="173">
        <v>47040</v>
      </c>
      <c r="F195" s="2">
        <f t="shared" si="110"/>
        <v>9479113</v>
      </c>
      <c r="G195" s="173">
        <v>2002167</v>
      </c>
      <c r="H195" s="174">
        <v>3250729</v>
      </c>
      <c r="I195" s="174">
        <v>43737.458478303175</v>
      </c>
      <c r="J195" s="174">
        <v>85080.541521696825</v>
      </c>
      <c r="K195" s="2">
        <f t="shared" si="102"/>
        <v>5381714</v>
      </c>
      <c r="L195" s="238">
        <v>1526541</v>
      </c>
      <c r="M195" s="238">
        <v>1682083</v>
      </c>
      <c r="N195" s="238">
        <v>10251</v>
      </c>
      <c r="O195" s="238">
        <v>93075</v>
      </c>
      <c r="P195" s="239">
        <f t="shared" si="105"/>
        <v>3311950</v>
      </c>
      <c r="Q195" s="203">
        <f t="shared" si="111"/>
        <v>18172777</v>
      </c>
      <c r="R195" s="243">
        <v>17893324</v>
      </c>
      <c r="S195" s="241">
        <f t="shared" si="112"/>
        <v>1.0156177242417339</v>
      </c>
    </row>
    <row r="196" spans="1:19">
      <c r="A196" s="251" t="s">
        <v>263</v>
      </c>
      <c r="B196" s="173">
        <v>3010769</v>
      </c>
      <c r="C196" s="173">
        <v>5332925</v>
      </c>
      <c r="D196" s="173">
        <v>1150868</v>
      </c>
      <c r="E196" s="173">
        <v>53011</v>
      </c>
      <c r="F196" s="2">
        <f t="shared" si="110"/>
        <v>9547573</v>
      </c>
      <c r="G196" s="173">
        <v>1987237</v>
      </c>
      <c r="H196" s="174">
        <v>3254501</v>
      </c>
      <c r="I196" s="174">
        <v>42181.361758061539</v>
      </c>
      <c r="J196" s="174">
        <v>82401.638241938461</v>
      </c>
      <c r="K196" s="2">
        <v>5366321</v>
      </c>
      <c r="L196" s="238">
        <v>1523319</v>
      </c>
      <c r="M196" s="238">
        <v>1695266</v>
      </c>
      <c r="N196" s="238">
        <v>9938</v>
      </c>
      <c r="O196" s="238">
        <v>92700</v>
      </c>
      <c r="P196" s="239">
        <v>3321223</v>
      </c>
      <c r="Q196" s="203">
        <f t="shared" si="111"/>
        <v>18235117</v>
      </c>
      <c r="R196" s="243">
        <v>17893324</v>
      </c>
      <c r="S196" s="241">
        <f t="shared" si="112"/>
        <v>1.0191017051946301</v>
      </c>
    </row>
    <row r="197" spans="1:19">
      <c r="A197" s="251" t="s">
        <v>264</v>
      </c>
      <c r="B197" s="173">
        <v>3004922</v>
      </c>
      <c r="C197" s="173">
        <v>5369119</v>
      </c>
      <c r="D197" s="173">
        <v>1141912</v>
      </c>
      <c r="E197" s="173">
        <v>63592</v>
      </c>
      <c r="F197" s="2">
        <f t="shared" si="110"/>
        <v>9579545</v>
      </c>
      <c r="G197" s="173">
        <v>2010086</v>
      </c>
      <c r="H197" s="174">
        <v>3212549</v>
      </c>
      <c r="I197" s="174">
        <v>41463.077382577823</v>
      </c>
      <c r="J197" s="174">
        <v>76140.922617422169</v>
      </c>
      <c r="K197" s="2">
        <f t="shared" si="102"/>
        <v>5340239</v>
      </c>
      <c r="L197" s="238">
        <v>1522798</v>
      </c>
      <c r="M197" s="238">
        <v>1708481</v>
      </c>
      <c r="N197" s="238">
        <v>8385</v>
      </c>
      <c r="O197" s="238">
        <v>90596</v>
      </c>
      <c r="P197" s="239">
        <f t="shared" ref="P197:P198" si="113">SUM(L197:O197)</f>
        <v>3330260</v>
      </c>
      <c r="Q197" s="203">
        <f t="shared" ref="Q197:Q198" si="114">SUM(F197,K197,P197)</f>
        <v>18250044</v>
      </c>
      <c r="R197" s="243">
        <v>17893324</v>
      </c>
      <c r="S197" s="241">
        <f t="shared" si="112"/>
        <v>1.0199359269412436</v>
      </c>
    </row>
    <row r="198" spans="1:19">
      <c r="A198" s="251" t="s">
        <v>265</v>
      </c>
      <c r="B198" s="173">
        <v>2991541</v>
      </c>
      <c r="C198" s="173">
        <v>5407293</v>
      </c>
      <c r="D198" s="173">
        <v>1134104</v>
      </c>
      <c r="E198" s="173">
        <v>77296</v>
      </c>
      <c r="F198" s="2">
        <f t="shared" si="110"/>
        <v>9610234</v>
      </c>
      <c r="G198" s="173">
        <v>2033851</v>
      </c>
      <c r="H198" s="174">
        <v>3179027</v>
      </c>
      <c r="I198" s="174">
        <v>40995.154371431774</v>
      </c>
      <c r="J198" s="174">
        <v>66523.845628568233</v>
      </c>
      <c r="K198" s="2">
        <f t="shared" si="102"/>
        <v>5320397</v>
      </c>
      <c r="L198" s="238">
        <v>1513387</v>
      </c>
      <c r="M198" s="238">
        <v>1726421</v>
      </c>
      <c r="N198" s="238">
        <v>8327</v>
      </c>
      <c r="O198" s="238">
        <v>87544</v>
      </c>
      <c r="P198" s="239">
        <f t="shared" si="113"/>
        <v>3335679</v>
      </c>
      <c r="Q198" s="203">
        <f t="shared" si="114"/>
        <v>18266310</v>
      </c>
      <c r="R198" s="243">
        <v>17893324</v>
      </c>
      <c r="S198" s="241">
        <f t="shared" si="112"/>
        <v>1.0208449810666815</v>
      </c>
    </row>
    <row r="199" spans="1:19">
      <c r="A199" s="251" t="s">
        <v>266</v>
      </c>
      <c r="B199" s="173">
        <v>2984266</v>
      </c>
      <c r="C199" s="173">
        <v>5425969</v>
      </c>
      <c r="D199" s="173">
        <v>1133004</v>
      </c>
      <c r="E199" s="173">
        <v>83257</v>
      </c>
      <c r="F199" s="2">
        <f t="shared" si="110"/>
        <v>9626496</v>
      </c>
      <c r="G199" s="173">
        <v>2046256.9999999991</v>
      </c>
      <c r="H199" s="174">
        <v>3164074</v>
      </c>
      <c r="I199" s="174">
        <v>38117.740741144298</v>
      </c>
      <c r="J199" s="174">
        <v>53878.259258855702</v>
      </c>
      <c r="K199" s="2">
        <f t="shared" si="102"/>
        <v>5302326.9999999991</v>
      </c>
      <c r="L199" s="238">
        <v>1512842</v>
      </c>
      <c r="M199" s="238">
        <v>1739618</v>
      </c>
      <c r="N199" s="238">
        <v>8271</v>
      </c>
      <c r="O199" s="238">
        <v>83504</v>
      </c>
      <c r="P199" s="239">
        <f t="shared" ref="P199" si="115">SUM(L199:O199)</f>
        <v>3344235</v>
      </c>
      <c r="Q199" s="203">
        <f t="shared" ref="Q199" si="116">SUM(F199,K199,P199)</f>
        <v>18273058</v>
      </c>
      <c r="R199" s="243">
        <v>17893324</v>
      </c>
      <c r="S199" s="241">
        <f t="shared" si="112"/>
        <v>1.0212221049593693</v>
      </c>
    </row>
    <row r="200" spans="1:19">
      <c r="A200" s="251" t="s">
        <v>267</v>
      </c>
      <c r="B200" s="173">
        <v>2980495</v>
      </c>
      <c r="C200" s="173">
        <v>5450172</v>
      </c>
      <c r="D200" s="173">
        <v>1132739</v>
      </c>
      <c r="E200" s="173">
        <v>90996</v>
      </c>
      <c r="F200" s="2">
        <f t="shared" si="110"/>
        <v>9654402</v>
      </c>
      <c r="G200" s="173">
        <v>2057353</v>
      </c>
      <c r="H200" s="174">
        <v>3170822</v>
      </c>
      <c r="I200" s="174">
        <v>37442.222698922465</v>
      </c>
      <c r="J200" s="174">
        <v>43375.777301077535</v>
      </c>
      <c r="K200" s="2">
        <f t="shared" si="102"/>
        <v>5308993</v>
      </c>
      <c r="L200" s="238">
        <v>1510542</v>
      </c>
      <c r="M200" s="238">
        <v>1754160</v>
      </c>
      <c r="N200" s="238">
        <v>8199</v>
      </c>
      <c r="O200" s="238">
        <v>83468</v>
      </c>
      <c r="P200" s="239">
        <f t="shared" ref="P200:P201" si="117">SUM(L200:O200)</f>
        <v>3356369</v>
      </c>
      <c r="Q200" s="203">
        <f t="shared" ref="Q200:Q201" si="118">SUM(F200,K200,P200)</f>
        <v>18319764</v>
      </c>
      <c r="R200" s="243">
        <v>17893324</v>
      </c>
      <c r="S200" s="241">
        <f t="shared" ref="S200" si="119">+Q200/R200</f>
        <v>1.0238323522225383</v>
      </c>
    </row>
    <row r="201" spans="1:19">
      <c r="A201" s="251" t="s">
        <v>270</v>
      </c>
      <c r="B201" s="173">
        <v>2976229</v>
      </c>
      <c r="C201" s="173">
        <v>5483091</v>
      </c>
      <c r="D201" s="173">
        <v>1123856</v>
      </c>
      <c r="E201" s="173">
        <v>106226</v>
      </c>
      <c r="F201" s="2">
        <f t="shared" si="110"/>
        <v>9689402</v>
      </c>
      <c r="G201" s="173">
        <v>2064691</v>
      </c>
      <c r="H201" s="174">
        <v>3187589</v>
      </c>
      <c r="I201" s="174">
        <v>37756.445218429697</v>
      </c>
      <c r="J201" s="174">
        <v>42781.554781570303</v>
      </c>
      <c r="K201" s="2">
        <f t="shared" si="102"/>
        <v>5332818</v>
      </c>
      <c r="L201" s="238">
        <v>1508436</v>
      </c>
      <c r="M201" s="238">
        <v>1756568</v>
      </c>
      <c r="N201" s="238">
        <v>8140</v>
      </c>
      <c r="O201" s="238">
        <v>21482</v>
      </c>
      <c r="P201" s="239">
        <f t="shared" si="117"/>
        <v>3294626</v>
      </c>
      <c r="Q201" s="203">
        <f t="shared" si="118"/>
        <v>18316846</v>
      </c>
      <c r="R201" s="243">
        <v>17893324</v>
      </c>
      <c r="S201" s="241">
        <f t="shared" ref="S201" si="120">+Q201/R201</f>
        <v>1.0236692746412013</v>
      </c>
    </row>
    <row r="202" spans="1:19" ht="17.25" customHeight="1">
      <c r="A202" s="287" t="s">
        <v>96</v>
      </c>
      <c r="B202" s="285" t="s">
        <v>147</v>
      </c>
      <c r="C202" s="285"/>
      <c r="D202" s="285"/>
      <c r="E202" s="285"/>
      <c r="F202" s="285"/>
      <c r="G202" s="285"/>
      <c r="H202" s="285"/>
      <c r="I202" s="285"/>
      <c r="J202" s="285"/>
      <c r="K202" s="285"/>
      <c r="L202" s="285"/>
      <c r="M202" s="285"/>
      <c r="N202" s="285"/>
      <c r="O202" s="285"/>
      <c r="P202" s="285"/>
      <c r="Q202" s="285"/>
      <c r="R202" s="285"/>
      <c r="S202" s="286"/>
    </row>
    <row r="203" spans="1:19" ht="17.25" customHeight="1">
      <c r="A203" s="288"/>
      <c r="B203" s="262"/>
      <c r="C203" s="262"/>
      <c r="D203" s="262"/>
      <c r="E203" s="262"/>
      <c r="F203" s="262"/>
      <c r="G203" s="262"/>
      <c r="H203" s="262"/>
      <c r="I203" s="262"/>
      <c r="J203" s="262"/>
      <c r="K203" s="262"/>
      <c r="L203" s="262"/>
      <c r="M203" s="262"/>
      <c r="N203" s="262"/>
      <c r="O203" s="262"/>
      <c r="P203" s="262"/>
      <c r="Q203" s="262"/>
      <c r="R203" s="262"/>
      <c r="S203" s="263"/>
    </row>
    <row r="204" spans="1:19" ht="17.25" customHeight="1">
      <c r="A204" s="288"/>
      <c r="B204" s="262"/>
      <c r="C204" s="262"/>
      <c r="D204" s="262"/>
      <c r="E204" s="262"/>
      <c r="F204" s="262"/>
      <c r="G204" s="262"/>
      <c r="H204" s="262"/>
      <c r="I204" s="262"/>
      <c r="J204" s="262"/>
      <c r="K204" s="262"/>
      <c r="L204" s="262"/>
      <c r="M204" s="262"/>
      <c r="N204" s="262"/>
      <c r="O204" s="262"/>
      <c r="P204" s="262"/>
      <c r="Q204" s="262"/>
      <c r="R204" s="262"/>
      <c r="S204" s="263"/>
    </row>
    <row r="205" spans="1:19" ht="17.25" customHeight="1">
      <c r="A205" s="288"/>
      <c r="B205" s="262"/>
      <c r="C205" s="262"/>
      <c r="D205" s="262"/>
      <c r="E205" s="262"/>
      <c r="F205" s="262"/>
      <c r="G205" s="262"/>
      <c r="H205" s="262"/>
      <c r="I205" s="262"/>
      <c r="J205" s="262"/>
      <c r="K205" s="262"/>
      <c r="L205" s="262"/>
      <c r="M205" s="262"/>
      <c r="N205" s="262"/>
      <c r="O205" s="262"/>
      <c r="P205" s="262"/>
      <c r="Q205" s="262"/>
      <c r="R205" s="262"/>
      <c r="S205" s="263"/>
    </row>
    <row r="206" spans="1:19" ht="10.5" customHeight="1">
      <c r="A206" s="289"/>
      <c r="B206" s="262"/>
      <c r="C206" s="262"/>
      <c r="D206" s="262"/>
      <c r="E206" s="262"/>
      <c r="F206" s="262"/>
      <c r="G206" s="262"/>
      <c r="H206" s="262"/>
      <c r="I206" s="262"/>
      <c r="J206" s="262"/>
      <c r="K206" s="262"/>
      <c r="L206" s="262"/>
      <c r="M206" s="262"/>
      <c r="N206" s="262"/>
      <c r="O206" s="262"/>
      <c r="P206" s="262"/>
      <c r="Q206" s="262"/>
      <c r="R206" s="262"/>
      <c r="S206" s="263"/>
    </row>
    <row r="207" spans="1:19" ht="17.25" customHeight="1">
      <c r="A207" s="242" t="s">
        <v>105</v>
      </c>
      <c r="B207" s="273" t="s">
        <v>193</v>
      </c>
      <c r="C207" s="273"/>
      <c r="D207" s="273"/>
      <c r="E207" s="273"/>
      <c r="F207" s="273"/>
      <c r="G207" s="273"/>
      <c r="H207" s="273"/>
      <c r="I207" s="273"/>
      <c r="J207" s="273"/>
      <c r="K207" s="273"/>
      <c r="L207" s="273"/>
      <c r="M207" s="273"/>
      <c r="N207" s="273"/>
      <c r="O207" s="273"/>
      <c r="P207" s="273"/>
      <c r="Q207" s="273"/>
      <c r="R207" s="273"/>
      <c r="S207" s="274"/>
    </row>
    <row r="208" spans="1:19" ht="17.25" customHeight="1">
      <c r="A208" s="242" t="s">
        <v>106</v>
      </c>
      <c r="B208" s="273" t="s">
        <v>107</v>
      </c>
      <c r="C208" s="273"/>
      <c r="D208" s="273"/>
      <c r="E208" s="273"/>
      <c r="F208" s="273"/>
      <c r="G208" s="273"/>
      <c r="H208" s="273"/>
      <c r="I208" s="273"/>
      <c r="J208" s="273"/>
      <c r="K208" s="273"/>
      <c r="L208" s="273"/>
      <c r="M208" s="273"/>
      <c r="N208" s="273"/>
      <c r="O208" s="273"/>
      <c r="P208" s="273"/>
      <c r="Q208" s="273"/>
      <c r="R208" s="273"/>
      <c r="S208" s="274"/>
    </row>
    <row r="209" spans="1:19" ht="19.5" customHeight="1">
      <c r="A209" s="242" t="s">
        <v>125</v>
      </c>
      <c r="B209" s="262" t="s">
        <v>122</v>
      </c>
      <c r="C209" s="262"/>
      <c r="D209" s="262"/>
      <c r="E209" s="262"/>
      <c r="F209" s="262"/>
      <c r="G209" s="262"/>
      <c r="H209" s="262"/>
      <c r="I209" s="262"/>
      <c r="J209" s="262"/>
      <c r="K209" s="262"/>
      <c r="L209" s="262"/>
      <c r="M209" s="262"/>
      <c r="N209" s="262"/>
      <c r="O209" s="262"/>
      <c r="P209" s="262"/>
      <c r="Q209" s="262"/>
      <c r="R209" s="262"/>
      <c r="S209" s="263"/>
    </row>
    <row r="210" spans="1:19" ht="29.25" customHeight="1">
      <c r="A210" s="242" t="s">
        <v>134</v>
      </c>
      <c r="B210" s="262" t="s">
        <v>127</v>
      </c>
      <c r="C210" s="262"/>
      <c r="D210" s="262"/>
      <c r="E210" s="262"/>
      <c r="F210" s="262"/>
      <c r="G210" s="262"/>
      <c r="H210" s="262"/>
      <c r="I210" s="262"/>
      <c r="J210" s="262"/>
      <c r="K210" s="262"/>
      <c r="L210" s="262"/>
      <c r="M210" s="262"/>
      <c r="N210" s="262"/>
      <c r="O210" s="262"/>
      <c r="P210" s="262"/>
      <c r="Q210" s="262"/>
      <c r="R210" s="262"/>
      <c r="S210" s="263"/>
    </row>
    <row r="211" spans="1:19">
      <c r="A211" s="242" t="s">
        <v>194</v>
      </c>
      <c r="B211" s="262" t="s">
        <v>141</v>
      </c>
      <c r="C211" s="262"/>
      <c r="D211" s="262"/>
      <c r="E211" s="262"/>
      <c r="F211" s="262"/>
      <c r="G211" s="262"/>
      <c r="H211" s="262"/>
      <c r="I211" s="262"/>
      <c r="J211" s="262"/>
      <c r="K211" s="262"/>
      <c r="L211" s="262"/>
      <c r="M211" s="262"/>
      <c r="N211" s="262"/>
      <c r="O211" s="262"/>
      <c r="P211" s="262"/>
      <c r="Q211" s="262"/>
      <c r="R211" s="262"/>
      <c r="S211" s="263"/>
    </row>
    <row r="212" spans="1:19">
      <c r="A212" s="242" t="s">
        <v>195</v>
      </c>
      <c r="B212" s="262" t="s">
        <v>146</v>
      </c>
      <c r="C212" s="262"/>
      <c r="D212" s="262"/>
      <c r="E212" s="262"/>
      <c r="F212" s="262"/>
      <c r="G212" s="262"/>
      <c r="H212" s="262"/>
      <c r="I212" s="262"/>
      <c r="J212" s="262"/>
      <c r="K212" s="262"/>
      <c r="L212" s="262"/>
      <c r="M212" s="262"/>
      <c r="N212" s="262"/>
      <c r="O212" s="262"/>
      <c r="P212" s="262"/>
      <c r="Q212" s="262"/>
      <c r="R212" s="262"/>
      <c r="S212" s="263"/>
    </row>
    <row r="213" spans="1:19">
      <c r="A213" s="133" t="s">
        <v>150</v>
      </c>
      <c r="B213" s="262" t="s">
        <v>151</v>
      </c>
      <c r="C213" s="262"/>
      <c r="D213" s="262"/>
      <c r="E213" s="262"/>
      <c r="F213" s="262"/>
      <c r="G213" s="262"/>
      <c r="H213" s="262"/>
      <c r="I213" s="262"/>
      <c r="J213" s="262"/>
      <c r="K213" s="262"/>
      <c r="L213" s="262"/>
      <c r="M213" s="262"/>
      <c r="N213" s="262"/>
      <c r="O213" s="262"/>
      <c r="P213" s="262"/>
      <c r="Q213" s="262"/>
      <c r="R213" s="262"/>
      <c r="S213" s="263"/>
    </row>
    <row r="214" spans="1:19">
      <c r="A214" s="133" t="s">
        <v>158</v>
      </c>
      <c r="B214" s="262" t="s">
        <v>152</v>
      </c>
      <c r="C214" s="262"/>
      <c r="D214" s="262"/>
      <c r="E214" s="262"/>
      <c r="F214" s="262"/>
      <c r="G214" s="262"/>
      <c r="H214" s="262"/>
      <c r="I214" s="262"/>
      <c r="J214" s="262"/>
      <c r="K214" s="262"/>
      <c r="L214" s="262"/>
      <c r="M214" s="262"/>
      <c r="N214" s="262"/>
      <c r="O214" s="262"/>
      <c r="P214" s="262"/>
      <c r="Q214" s="262"/>
      <c r="R214" s="262"/>
      <c r="S214" s="263"/>
    </row>
    <row r="215" spans="1:19">
      <c r="A215" s="133" t="s">
        <v>163</v>
      </c>
      <c r="B215" s="262" t="s">
        <v>159</v>
      </c>
      <c r="C215" s="262"/>
      <c r="D215" s="262"/>
      <c r="E215" s="262"/>
      <c r="F215" s="262"/>
      <c r="G215" s="262"/>
      <c r="H215" s="262"/>
      <c r="I215" s="262"/>
      <c r="J215" s="262"/>
      <c r="K215" s="262"/>
      <c r="L215" s="262"/>
      <c r="M215" s="262"/>
      <c r="N215" s="262"/>
      <c r="O215" s="262"/>
      <c r="P215" s="262"/>
      <c r="Q215" s="262"/>
      <c r="R215" s="262"/>
      <c r="S215" s="263"/>
    </row>
    <row r="216" spans="1:19" ht="12.75" customHeight="1">
      <c r="A216" s="133" t="s">
        <v>170</v>
      </c>
      <c r="B216" s="262" t="s">
        <v>164</v>
      </c>
      <c r="C216" s="262"/>
      <c r="D216" s="262"/>
      <c r="E216" s="262"/>
      <c r="F216" s="262"/>
      <c r="G216" s="262"/>
      <c r="H216" s="262"/>
      <c r="I216" s="262"/>
      <c r="J216" s="262"/>
      <c r="K216" s="262"/>
      <c r="L216" s="262"/>
      <c r="M216" s="262"/>
      <c r="N216" s="262"/>
      <c r="O216" s="262"/>
      <c r="P216" s="262"/>
      <c r="Q216" s="262"/>
      <c r="R216" s="262"/>
      <c r="S216" s="263"/>
    </row>
    <row r="217" spans="1:19" ht="12.75" customHeight="1">
      <c r="A217" s="133" t="s">
        <v>189</v>
      </c>
      <c r="B217" s="262" t="s">
        <v>171</v>
      </c>
      <c r="C217" s="262"/>
      <c r="D217" s="262"/>
      <c r="E217" s="262"/>
      <c r="F217" s="262"/>
      <c r="G217" s="262"/>
      <c r="H217" s="262"/>
      <c r="I217" s="262"/>
      <c r="J217" s="262"/>
      <c r="K217" s="262"/>
      <c r="L217" s="262"/>
      <c r="M217" s="262"/>
      <c r="N217" s="262"/>
      <c r="O217" s="262"/>
      <c r="P217" s="262"/>
      <c r="Q217" s="262"/>
      <c r="R217" s="262"/>
      <c r="S217" s="263"/>
    </row>
    <row r="218" spans="1:19" ht="12.75" customHeight="1">
      <c r="A218" s="133" t="s">
        <v>196</v>
      </c>
      <c r="B218" s="262" t="s">
        <v>190</v>
      </c>
      <c r="C218" s="262"/>
      <c r="D218" s="262"/>
      <c r="E218" s="262"/>
      <c r="F218" s="262"/>
      <c r="G218" s="262"/>
      <c r="H218" s="262"/>
      <c r="I218" s="262"/>
      <c r="J218" s="262"/>
      <c r="K218" s="262"/>
      <c r="L218" s="262"/>
      <c r="M218" s="262"/>
      <c r="N218" s="262"/>
      <c r="O218" s="262"/>
      <c r="P218" s="262"/>
      <c r="Q218" s="262"/>
      <c r="R218" s="262"/>
      <c r="S218" s="263"/>
    </row>
    <row r="219" spans="1:19">
      <c r="A219" s="133" t="s">
        <v>206</v>
      </c>
      <c r="B219" s="259" t="s">
        <v>207</v>
      </c>
      <c r="C219" s="260"/>
      <c r="D219" s="260"/>
      <c r="E219" s="260"/>
      <c r="F219" s="260"/>
      <c r="G219" s="260"/>
      <c r="H219" s="260"/>
      <c r="I219" s="260"/>
      <c r="J219" s="260"/>
      <c r="K219" s="260"/>
      <c r="L219" s="260"/>
      <c r="M219" s="260"/>
      <c r="N219" s="260"/>
      <c r="O219" s="260"/>
      <c r="P219" s="260"/>
      <c r="Q219" s="260"/>
      <c r="R219" s="260"/>
      <c r="S219" s="261"/>
    </row>
    <row r="220" spans="1:19">
      <c r="A220" s="133" t="s">
        <v>209</v>
      </c>
      <c r="B220" s="259" t="s">
        <v>208</v>
      </c>
      <c r="C220" s="260"/>
      <c r="D220" s="260"/>
      <c r="E220" s="260"/>
      <c r="F220" s="260"/>
      <c r="G220" s="260"/>
      <c r="H220" s="260"/>
      <c r="I220" s="260"/>
      <c r="J220" s="260"/>
      <c r="K220" s="260"/>
      <c r="L220" s="260"/>
      <c r="M220" s="260"/>
      <c r="N220" s="260"/>
      <c r="O220" s="260"/>
      <c r="P220" s="260"/>
      <c r="Q220" s="260"/>
      <c r="R220" s="260"/>
      <c r="S220" s="261"/>
    </row>
    <row r="221" spans="1:19">
      <c r="A221" s="133" t="s">
        <v>212</v>
      </c>
      <c r="B221" s="259" t="s">
        <v>213</v>
      </c>
      <c r="C221" s="260"/>
      <c r="D221" s="260"/>
      <c r="E221" s="260"/>
      <c r="F221" s="260"/>
      <c r="G221" s="260"/>
      <c r="H221" s="260"/>
      <c r="I221" s="260"/>
      <c r="J221" s="260"/>
      <c r="K221" s="260"/>
      <c r="L221" s="260"/>
      <c r="M221" s="260"/>
      <c r="N221" s="260"/>
      <c r="O221" s="260"/>
      <c r="P221" s="260"/>
      <c r="Q221" s="260"/>
      <c r="R221" s="260"/>
      <c r="S221" s="261"/>
    </row>
    <row r="222" spans="1:19">
      <c r="A222" s="270" t="s">
        <v>215</v>
      </c>
      <c r="B222" s="258" t="s">
        <v>216</v>
      </c>
      <c r="C222" s="258"/>
      <c r="D222" s="258"/>
      <c r="E222" s="258"/>
      <c r="F222" s="258"/>
      <c r="G222" s="258"/>
      <c r="H222" s="258"/>
      <c r="I222" s="258"/>
      <c r="J222" s="258"/>
      <c r="K222" s="258"/>
      <c r="L222" s="258"/>
      <c r="M222" s="258"/>
      <c r="N222" s="258"/>
      <c r="O222" s="258"/>
      <c r="P222" s="258"/>
      <c r="Q222" s="258"/>
      <c r="R222" s="258"/>
      <c r="S222" s="258"/>
    </row>
    <row r="223" spans="1:19">
      <c r="A223" s="270"/>
      <c r="B223" s="259" t="s">
        <v>217</v>
      </c>
      <c r="C223" s="260"/>
      <c r="D223" s="260"/>
      <c r="E223" s="260"/>
      <c r="F223" s="260"/>
      <c r="G223" s="260"/>
      <c r="H223" s="260"/>
      <c r="I223" s="260"/>
      <c r="J223" s="260"/>
      <c r="K223" s="260"/>
      <c r="L223" s="260"/>
      <c r="M223" s="260"/>
      <c r="N223" s="260"/>
      <c r="O223" s="260"/>
      <c r="P223" s="260"/>
      <c r="Q223" s="260"/>
      <c r="R223" s="260"/>
      <c r="S223" s="261"/>
    </row>
    <row r="224" spans="1:19" ht="28.5" customHeight="1">
      <c r="A224" s="270"/>
      <c r="B224" s="271" t="s">
        <v>218</v>
      </c>
      <c r="C224" s="272"/>
      <c r="D224" s="272"/>
      <c r="E224" s="272"/>
      <c r="F224" s="272"/>
      <c r="G224" s="272"/>
      <c r="H224" s="272"/>
      <c r="I224" s="272"/>
      <c r="J224" s="272"/>
      <c r="K224" s="272"/>
      <c r="L224" s="272"/>
      <c r="M224" s="272"/>
      <c r="N224" s="272"/>
      <c r="O224" s="272"/>
      <c r="P224" s="272"/>
      <c r="Q224" s="272"/>
      <c r="R224" s="272"/>
      <c r="S224" s="272"/>
    </row>
    <row r="225" spans="1:19">
      <c r="A225" s="133" t="s">
        <v>219</v>
      </c>
      <c r="B225" s="258" t="s">
        <v>221</v>
      </c>
      <c r="C225" s="258"/>
      <c r="D225" s="258"/>
      <c r="E225" s="258"/>
      <c r="F225" s="258"/>
      <c r="G225" s="258"/>
      <c r="H225" s="258"/>
      <c r="I225" s="258"/>
      <c r="J225" s="258"/>
      <c r="K225" s="258"/>
      <c r="L225" s="258"/>
      <c r="M225" s="258"/>
      <c r="N225" s="258"/>
      <c r="O225" s="258"/>
      <c r="P225" s="258"/>
      <c r="Q225" s="258"/>
      <c r="R225" s="258"/>
      <c r="S225" s="258"/>
    </row>
    <row r="226" spans="1:19">
      <c r="A226" s="240" t="s">
        <v>226</v>
      </c>
      <c r="B226" s="258" t="s">
        <v>225</v>
      </c>
      <c r="C226" s="258"/>
      <c r="D226" s="258"/>
      <c r="E226" s="258"/>
      <c r="F226" s="258"/>
      <c r="G226" s="258"/>
      <c r="H226" s="258"/>
      <c r="I226" s="258"/>
      <c r="J226" s="258"/>
      <c r="K226" s="258"/>
      <c r="L226" s="258"/>
      <c r="M226" s="258"/>
      <c r="N226" s="258"/>
      <c r="O226" s="258"/>
      <c r="P226" s="258"/>
      <c r="Q226" s="258"/>
      <c r="R226" s="258"/>
      <c r="S226" s="258"/>
    </row>
    <row r="227" spans="1:19">
      <c r="A227" s="244" t="s">
        <v>224</v>
      </c>
      <c r="B227" s="245" t="s">
        <v>227</v>
      </c>
      <c r="C227" s="246"/>
      <c r="D227" s="246"/>
      <c r="E227" s="246"/>
      <c r="F227" s="246"/>
      <c r="G227" s="246"/>
      <c r="H227" s="246"/>
      <c r="I227" s="246"/>
      <c r="J227" s="246"/>
      <c r="K227" s="246"/>
      <c r="L227" s="246"/>
      <c r="M227" s="246"/>
      <c r="N227" s="246"/>
      <c r="O227" s="246"/>
      <c r="P227" s="246"/>
      <c r="Q227" s="246"/>
      <c r="R227" s="246"/>
      <c r="S227" s="247"/>
    </row>
    <row r="228" spans="1:19" ht="12.75" customHeight="1">
      <c r="A228" s="248" t="s">
        <v>226</v>
      </c>
      <c r="B228" s="264" t="s">
        <v>231</v>
      </c>
      <c r="C228" s="265"/>
      <c r="D228" s="265"/>
      <c r="E228" s="265"/>
      <c r="F228" s="265"/>
      <c r="G228" s="265"/>
      <c r="H228" s="265"/>
      <c r="I228" s="265"/>
      <c r="J228" s="265"/>
      <c r="K228" s="265"/>
      <c r="L228" s="265"/>
      <c r="M228" s="265"/>
      <c r="N228" s="265"/>
      <c r="O228" s="265"/>
      <c r="P228" s="265"/>
      <c r="Q228" s="265"/>
      <c r="R228" s="265"/>
      <c r="S228" s="266"/>
    </row>
    <row r="229" spans="1:19" ht="29.25" customHeight="1">
      <c r="A229" s="249" t="s">
        <v>250</v>
      </c>
      <c r="B229" s="267" t="s">
        <v>251</v>
      </c>
      <c r="C229" s="268"/>
      <c r="D229" s="268"/>
      <c r="E229" s="268"/>
      <c r="F229" s="268"/>
      <c r="G229" s="268"/>
      <c r="H229" s="268"/>
      <c r="I229" s="268"/>
      <c r="J229" s="268"/>
      <c r="K229" s="268"/>
      <c r="L229" s="268"/>
      <c r="M229" s="268"/>
      <c r="N229" s="268"/>
      <c r="O229" s="268"/>
      <c r="P229" s="268"/>
      <c r="Q229" s="268"/>
      <c r="R229" s="268"/>
      <c r="S229" s="269"/>
    </row>
    <row r="230" spans="1:19" ht="50.25" customHeight="1">
      <c r="A230" s="249" t="s">
        <v>255</v>
      </c>
      <c r="B230" s="272" t="s">
        <v>258</v>
      </c>
      <c r="C230" s="272"/>
      <c r="D230" s="272"/>
      <c r="E230" s="272"/>
      <c r="F230" s="272"/>
      <c r="G230" s="272"/>
      <c r="H230" s="272"/>
      <c r="I230" s="272"/>
      <c r="J230" s="272"/>
      <c r="K230" s="272"/>
      <c r="L230" s="272"/>
      <c r="M230" s="272"/>
      <c r="N230" s="272"/>
      <c r="O230" s="272"/>
      <c r="P230" s="272"/>
      <c r="Q230" s="272"/>
      <c r="R230" s="272"/>
      <c r="S230" s="272"/>
    </row>
    <row r="231" spans="1:19" ht="47.25" customHeight="1">
      <c r="A231" s="249" t="s">
        <v>256</v>
      </c>
      <c r="B231" s="267" t="s">
        <v>257</v>
      </c>
      <c r="C231" s="268"/>
      <c r="D231" s="268"/>
      <c r="E231" s="268"/>
      <c r="F231" s="268"/>
      <c r="G231" s="268"/>
      <c r="H231" s="268"/>
      <c r="I231" s="268"/>
      <c r="J231" s="268"/>
      <c r="K231" s="268"/>
      <c r="L231" s="268"/>
      <c r="M231" s="268"/>
      <c r="N231" s="268"/>
      <c r="O231" s="268"/>
      <c r="P231" s="268"/>
      <c r="Q231" s="268"/>
      <c r="R231" s="268"/>
      <c r="S231" s="269"/>
    </row>
    <row r="232" spans="1:19">
      <c r="A232" s="250"/>
    </row>
  </sheetData>
  <mergeCells count="438">
    <mergeCell ref="B230:S230"/>
    <mergeCell ref="B231:S231"/>
    <mergeCell ref="B207:S207"/>
    <mergeCell ref="B218:S218"/>
    <mergeCell ref="B202:S206"/>
    <mergeCell ref="A202:A206"/>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 ref="G12:H12"/>
    <mergeCell ref="I12:J12"/>
    <mergeCell ref="L12:M12"/>
    <mergeCell ref="N12:O12"/>
    <mergeCell ref="N15:O15"/>
    <mergeCell ref="B14:C14"/>
    <mergeCell ref="D14:E14"/>
    <mergeCell ref="G14:H14"/>
    <mergeCell ref="I14:J14"/>
    <mergeCell ref="L14:M14"/>
    <mergeCell ref="N14:O14"/>
    <mergeCell ref="B17:C17"/>
    <mergeCell ref="D17:E17"/>
    <mergeCell ref="G17:H17"/>
    <mergeCell ref="I17:J17"/>
    <mergeCell ref="L17:M17"/>
    <mergeCell ref="N17:O17"/>
    <mergeCell ref="B16:C16"/>
    <mergeCell ref="D16:E16"/>
    <mergeCell ref="G16:H16"/>
    <mergeCell ref="I16:J16"/>
    <mergeCell ref="L16:M16"/>
    <mergeCell ref="N16:O16"/>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G23:H23"/>
    <mergeCell ref="I23:J23"/>
    <mergeCell ref="L23:M23"/>
    <mergeCell ref="N23:O23"/>
    <mergeCell ref="B22:C22"/>
    <mergeCell ref="D22:E22"/>
    <mergeCell ref="G22:H22"/>
    <mergeCell ref="I22:J22"/>
    <mergeCell ref="L22:M22"/>
    <mergeCell ref="N22:O22"/>
    <mergeCell ref="B23:C23"/>
    <mergeCell ref="D23:E23"/>
    <mergeCell ref="B25:C25"/>
    <mergeCell ref="D25:E25"/>
    <mergeCell ref="G25:H25"/>
    <mergeCell ref="I25:J25"/>
    <mergeCell ref="L25:M25"/>
    <mergeCell ref="N25:O25"/>
    <mergeCell ref="B24:C24"/>
    <mergeCell ref="D24:E24"/>
    <mergeCell ref="G24:H24"/>
    <mergeCell ref="I24:J24"/>
    <mergeCell ref="L24:M24"/>
    <mergeCell ref="N24:O24"/>
    <mergeCell ref="B27:C27"/>
    <mergeCell ref="D27:E27"/>
    <mergeCell ref="G27:H27"/>
    <mergeCell ref="I27:J27"/>
    <mergeCell ref="L27:M27"/>
    <mergeCell ref="N27:O27"/>
    <mergeCell ref="B26:C26"/>
    <mergeCell ref="D26:E26"/>
    <mergeCell ref="G26:H26"/>
    <mergeCell ref="I26:J26"/>
    <mergeCell ref="L26:M26"/>
    <mergeCell ref="N26:O26"/>
    <mergeCell ref="B29:C29"/>
    <mergeCell ref="D29:E29"/>
    <mergeCell ref="G29:H29"/>
    <mergeCell ref="I29:J29"/>
    <mergeCell ref="L29:M29"/>
    <mergeCell ref="N29:O29"/>
    <mergeCell ref="B28:C28"/>
    <mergeCell ref="D28:E28"/>
    <mergeCell ref="G28:H28"/>
    <mergeCell ref="I28:J28"/>
    <mergeCell ref="L28:M28"/>
    <mergeCell ref="N28:O28"/>
    <mergeCell ref="B31:C31"/>
    <mergeCell ref="D31:E31"/>
    <mergeCell ref="G31:H31"/>
    <mergeCell ref="I31:J31"/>
    <mergeCell ref="L31:M31"/>
    <mergeCell ref="N31:O31"/>
    <mergeCell ref="B30:C30"/>
    <mergeCell ref="D30:E30"/>
    <mergeCell ref="G30:H30"/>
    <mergeCell ref="I30:J30"/>
    <mergeCell ref="L30:M30"/>
    <mergeCell ref="N30:O30"/>
    <mergeCell ref="B33:C33"/>
    <mergeCell ref="D33:E33"/>
    <mergeCell ref="G33:H33"/>
    <mergeCell ref="I33:J33"/>
    <mergeCell ref="L33:M33"/>
    <mergeCell ref="N33:O33"/>
    <mergeCell ref="B32:C32"/>
    <mergeCell ref="D32:E32"/>
    <mergeCell ref="G32:H32"/>
    <mergeCell ref="I32:J32"/>
    <mergeCell ref="L32:M32"/>
    <mergeCell ref="N32:O32"/>
    <mergeCell ref="B35:C35"/>
    <mergeCell ref="D35:E35"/>
    <mergeCell ref="G35:H35"/>
    <mergeCell ref="I35:J35"/>
    <mergeCell ref="L35:M35"/>
    <mergeCell ref="N35:O35"/>
    <mergeCell ref="B34:C34"/>
    <mergeCell ref="D34:E34"/>
    <mergeCell ref="G34:H34"/>
    <mergeCell ref="I34:J34"/>
    <mergeCell ref="L34:M34"/>
    <mergeCell ref="N34:O34"/>
    <mergeCell ref="B37:C37"/>
    <mergeCell ref="D37:E37"/>
    <mergeCell ref="G37:H37"/>
    <mergeCell ref="I37:J37"/>
    <mergeCell ref="L37:M37"/>
    <mergeCell ref="N37:O37"/>
    <mergeCell ref="B36:C36"/>
    <mergeCell ref="D36:E36"/>
    <mergeCell ref="G36:H36"/>
    <mergeCell ref="I36:J36"/>
    <mergeCell ref="L36:M36"/>
    <mergeCell ref="N36:O36"/>
    <mergeCell ref="B39:C39"/>
    <mergeCell ref="D39:E39"/>
    <mergeCell ref="G39:H39"/>
    <mergeCell ref="I39:J39"/>
    <mergeCell ref="L39:M39"/>
    <mergeCell ref="N39:O39"/>
    <mergeCell ref="B38:C38"/>
    <mergeCell ref="D38:E38"/>
    <mergeCell ref="G38:H38"/>
    <mergeCell ref="I38:J38"/>
    <mergeCell ref="L38:M38"/>
    <mergeCell ref="N38:O38"/>
    <mergeCell ref="B41:C41"/>
    <mergeCell ref="D41:E41"/>
    <mergeCell ref="G41:H41"/>
    <mergeCell ref="I41:J41"/>
    <mergeCell ref="L41:M41"/>
    <mergeCell ref="N41:O41"/>
    <mergeCell ref="B40:C40"/>
    <mergeCell ref="D40:E40"/>
    <mergeCell ref="G40:H40"/>
    <mergeCell ref="I40:J40"/>
    <mergeCell ref="L40:M40"/>
    <mergeCell ref="N40:O40"/>
    <mergeCell ref="B43:C43"/>
    <mergeCell ref="D43:E43"/>
    <mergeCell ref="G43:H43"/>
    <mergeCell ref="I43:J43"/>
    <mergeCell ref="L43:M43"/>
    <mergeCell ref="N43:O43"/>
    <mergeCell ref="B42:C42"/>
    <mergeCell ref="D42:E42"/>
    <mergeCell ref="G42:H42"/>
    <mergeCell ref="I42:J42"/>
    <mergeCell ref="L42:M42"/>
    <mergeCell ref="N42:O42"/>
    <mergeCell ref="B45:C45"/>
    <mergeCell ref="D45:E45"/>
    <mergeCell ref="G45:H45"/>
    <mergeCell ref="I45:J45"/>
    <mergeCell ref="L45:M45"/>
    <mergeCell ref="N45:O45"/>
    <mergeCell ref="B44:C44"/>
    <mergeCell ref="D44:E44"/>
    <mergeCell ref="G44:H44"/>
    <mergeCell ref="I44:J44"/>
    <mergeCell ref="L44:M44"/>
    <mergeCell ref="N44:O44"/>
    <mergeCell ref="B47:C47"/>
    <mergeCell ref="D47:E47"/>
    <mergeCell ref="G47:H47"/>
    <mergeCell ref="I47:J47"/>
    <mergeCell ref="L47:M47"/>
    <mergeCell ref="N47:O47"/>
    <mergeCell ref="B46:C46"/>
    <mergeCell ref="D46:E46"/>
    <mergeCell ref="G46:H46"/>
    <mergeCell ref="I46:J46"/>
    <mergeCell ref="L46:M46"/>
    <mergeCell ref="N46:O46"/>
    <mergeCell ref="B49:C49"/>
    <mergeCell ref="D49:E49"/>
    <mergeCell ref="G49:H49"/>
    <mergeCell ref="I49:J49"/>
    <mergeCell ref="L49:M49"/>
    <mergeCell ref="N49:O49"/>
    <mergeCell ref="B48:C48"/>
    <mergeCell ref="D48:E48"/>
    <mergeCell ref="G48:H48"/>
    <mergeCell ref="I48:J48"/>
    <mergeCell ref="L48:M48"/>
    <mergeCell ref="N48:O48"/>
    <mergeCell ref="B51:C51"/>
    <mergeCell ref="D51:E51"/>
    <mergeCell ref="G51:H51"/>
    <mergeCell ref="I51:J51"/>
    <mergeCell ref="L51:M51"/>
    <mergeCell ref="N51:O51"/>
    <mergeCell ref="B50:C50"/>
    <mergeCell ref="D50:E50"/>
    <mergeCell ref="G50:H50"/>
    <mergeCell ref="I50:J50"/>
    <mergeCell ref="L50:M50"/>
    <mergeCell ref="N50:O50"/>
    <mergeCell ref="B53:C53"/>
    <mergeCell ref="D53:E53"/>
    <mergeCell ref="G53:H53"/>
    <mergeCell ref="I53:J53"/>
    <mergeCell ref="L53:M53"/>
    <mergeCell ref="N53:O53"/>
    <mergeCell ref="B52:C52"/>
    <mergeCell ref="D52:E52"/>
    <mergeCell ref="G52:H52"/>
    <mergeCell ref="I52:J52"/>
    <mergeCell ref="L52:M52"/>
    <mergeCell ref="N52:O52"/>
    <mergeCell ref="B55:C55"/>
    <mergeCell ref="D55:E55"/>
    <mergeCell ref="G55:H55"/>
    <mergeCell ref="I55:J55"/>
    <mergeCell ref="L55:M55"/>
    <mergeCell ref="N55:O55"/>
    <mergeCell ref="B54:C54"/>
    <mergeCell ref="D54:E54"/>
    <mergeCell ref="G54:H54"/>
    <mergeCell ref="I54:J54"/>
    <mergeCell ref="L54:M54"/>
    <mergeCell ref="N54:O54"/>
    <mergeCell ref="B57:C57"/>
    <mergeCell ref="D57:E57"/>
    <mergeCell ref="G57:H57"/>
    <mergeCell ref="I57:J57"/>
    <mergeCell ref="L57:M57"/>
    <mergeCell ref="N57:O57"/>
    <mergeCell ref="B56:C56"/>
    <mergeCell ref="D56:E56"/>
    <mergeCell ref="G56:H56"/>
    <mergeCell ref="I56:J56"/>
    <mergeCell ref="L56:M56"/>
    <mergeCell ref="N56:O56"/>
    <mergeCell ref="B59:C59"/>
    <mergeCell ref="D59:E59"/>
    <mergeCell ref="G59:H59"/>
    <mergeCell ref="I59:J59"/>
    <mergeCell ref="L59:M59"/>
    <mergeCell ref="N59:O59"/>
    <mergeCell ref="B58:C58"/>
    <mergeCell ref="D58:E58"/>
    <mergeCell ref="G58:H58"/>
    <mergeCell ref="I58:J58"/>
    <mergeCell ref="L58:M58"/>
    <mergeCell ref="N58:O58"/>
    <mergeCell ref="B61:C61"/>
    <mergeCell ref="D61:E61"/>
    <mergeCell ref="G61:H61"/>
    <mergeCell ref="I61:J61"/>
    <mergeCell ref="L61:M61"/>
    <mergeCell ref="N61:O61"/>
    <mergeCell ref="B60:C60"/>
    <mergeCell ref="D60:E60"/>
    <mergeCell ref="G60:H60"/>
    <mergeCell ref="I60:J60"/>
    <mergeCell ref="L60:M60"/>
    <mergeCell ref="N60:O60"/>
    <mergeCell ref="B63:C63"/>
    <mergeCell ref="D63:E63"/>
    <mergeCell ref="G63:H63"/>
    <mergeCell ref="I63:J63"/>
    <mergeCell ref="L63:M63"/>
    <mergeCell ref="N63:O63"/>
    <mergeCell ref="B62:C62"/>
    <mergeCell ref="D62:E62"/>
    <mergeCell ref="G62:H62"/>
    <mergeCell ref="I62:J62"/>
    <mergeCell ref="L62:M62"/>
    <mergeCell ref="N62:O62"/>
    <mergeCell ref="B65:C65"/>
    <mergeCell ref="D65:E65"/>
    <mergeCell ref="G65:H65"/>
    <mergeCell ref="I65:J65"/>
    <mergeCell ref="L65:M65"/>
    <mergeCell ref="N65:O65"/>
    <mergeCell ref="B64:C64"/>
    <mergeCell ref="D64:E64"/>
    <mergeCell ref="G64:H64"/>
    <mergeCell ref="I64:J64"/>
    <mergeCell ref="L64:M64"/>
    <mergeCell ref="N64:O64"/>
    <mergeCell ref="B67:C67"/>
    <mergeCell ref="D67:E67"/>
    <mergeCell ref="G67:H67"/>
    <mergeCell ref="I67:J67"/>
    <mergeCell ref="L67:M67"/>
    <mergeCell ref="N67:O67"/>
    <mergeCell ref="B66:C66"/>
    <mergeCell ref="D66:E66"/>
    <mergeCell ref="G66:H66"/>
    <mergeCell ref="I66:J66"/>
    <mergeCell ref="L66:M66"/>
    <mergeCell ref="N66:O66"/>
    <mergeCell ref="B69:C69"/>
    <mergeCell ref="D69:E69"/>
    <mergeCell ref="G69:H69"/>
    <mergeCell ref="I69:J69"/>
    <mergeCell ref="L69:M69"/>
    <mergeCell ref="N69:O69"/>
    <mergeCell ref="B68:C68"/>
    <mergeCell ref="D68:E68"/>
    <mergeCell ref="G68:H68"/>
    <mergeCell ref="I68:J68"/>
    <mergeCell ref="L68:M68"/>
    <mergeCell ref="N68:O68"/>
    <mergeCell ref="B71:C71"/>
    <mergeCell ref="D71:E71"/>
    <mergeCell ref="G71:H71"/>
    <mergeCell ref="I71:J71"/>
    <mergeCell ref="L71:M71"/>
    <mergeCell ref="N71:O71"/>
    <mergeCell ref="B70:C70"/>
    <mergeCell ref="D70:E70"/>
    <mergeCell ref="G70:H70"/>
    <mergeCell ref="I70:J70"/>
    <mergeCell ref="L70:M70"/>
    <mergeCell ref="N70:O70"/>
    <mergeCell ref="B73:C73"/>
    <mergeCell ref="D73:E73"/>
    <mergeCell ref="G73:H73"/>
    <mergeCell ref="I73:J73"/>
    <mergeCell ref="L73:M73"/>
    <mergeCell ref="N73:O73"/>
    <mergeCell ref="B72:C72"/>
    <mergeCell ref="D72:E72"/>
    <mergeCell ref="G72:H72"/>
    <mergeCell ref="I72:J72"/>
    <mergeCell ref="L72:M72"/>
    <mergeCell ref="N72:O72"/>
    <mergeCell ref="G75:H75"/>
    <mergeCell ref="I75:J75"/>
    <mergeCell ref="L75:M75"/>
    <mergeCell ref="N75:O75"/>
    <mergeCell ref="B74:C74"/>
    <mergeCell ref="D74:E74"/>
    <mergeCell ref="G74:H74"/>
    <mergeCell ref="I74:J74"/>
    <mergeCell ref="L74:M74"/>
    <mergeCell ref="N74:O74"/>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A222:A224"/>
    <mergeCell ref="B211:S211"/>
    <mergeCell ref="B212:S212"/>
    <mergeCell ref="B210:S210"/>
    <mergeCell ref="B224:S224"/>
    <mergeCell ref="B208:S208"/>
    <mergeCell ref="B209:S209"/>
    <mergeCell ref="B216:S216"/>
    <mergeCell ref="B219:S219"/>
    <mergeCell ref="B220:S220"/>
    <mergeCell ref="B223:S223"/>
    <mergeCell ref="B222:S222"/>
    <mergeCell ref="B226:S226"/>
    <mergeCell ref="B225:S225"/>
    <mergeCell ref="B221:S221"/>
    <mergeCell ref="B217:S217"/>
    <mergeCell ref="B215:S215"/>
    <mergeCell ref="B214:S214"/>
    <mergeCell ref="B228:S228"/>
    <mergeCell ref="B229:S229"/>
    <mergeCell ref="B213:S213"/>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zoomScale="80" zoomScaleNormal="80" workbookViewId="0"/>
  </sheetViews>
  <sheetFormatPr baseColWidth="10" defaultRowHeight="12.75"/>
  <cols>
    <col min="14" max="14" width="10.7109375" customWidth="1"/>
  </cols>
  <sheetData>
    <row r="1" spans="1:14" ht="20.100000000000001" customHeight="1">
      <c r="A1" s="9"/>
      <c r="B1" s="10"/>
      <c r="C1" s="10"/>
      <c r="D1" s="10"/>
      <c r="E1" s="10"/>
      <c r="F1" s="10"/>
      <c r="G1" s="10"/>
      <c r="H1" s="10"/>
      <c r="I1" s="10"/>
      <c r="J1" s="10"/>
      <c r="K1" s="10"/>
      <c r="L1" s="10"/>
      <c r="M1" s="10"/>
      <c r="N1" s="11"/>
    </row>
    <row r="2" spans="1:14" ht="20.100000000000001" customHeight="1">
      <c r="A2" s="12"/>
      <c r="B2" s="5" t="s">
        <v>98</v>
      </c>
      <c r="C2" s="6"/>
      <c r="D2" s="6"/>
      <c r="E2" s="6"/>
      <c r="F2" s="6"/>
      <c r="G2" s="6"/>
      <c r="H2" s="6"/>
      <c r="I2" s="6"/>
      <c r="J2" s="6"/>
      <c r="K2" s="6"/>
      <c r="L2" s="6"/>
      <c r="M2" s="6"/>
      <c r="N2" s="13"/>
    </row>
    <row r="3" spans="1:14" ht="20.100000000000001" customHeight="1">
      <c r="A3" s="12"/>
      <c r="B3" s="254"/>
      <c r="C3" s="254"/>
      <c r="D3" s="254"/>
      <c r="E3" s="254"/>
      <c r="F3" s="254"/>
      <c r="G3" s="254"/>
      <c r="H3" s="6"/>
      <c r="I3" s="6"/>
      <c r="J3" s="6"/>
      <c r="K3" s="6"/>
      <c r="L3" s="6"/>
      <c r="M3" s="6"/>
      <c r="N3" s="13"/>
    </row>
    <row r="4" spans="1:14" ht="20.100000000000001" customHeight="1">
      <c r="A4" s="12"/>
      <c r="B4" s="86" t="s">
        <v>114</v>
      </c>
      <c r="C4" s="7"/>
      <c r="D4" s="7"/>
      <c r="E4" s="7"/>
      <c r="F4" s="6"/>
      <c r="G4" s="6"/>
      <c r="H4" s="6"/>
      <c r="I4" s="6"/>
      <c r="J4" s="6"/>
      <c r="K4" s="6"/>
      <c r="L4" s="6"/>
      <c r="M4" s="6"/>
      <c r="N4" s="13"/>
    </row>
    <row r="5" spans="1:14" ht="20.100000000000001" customHeight="1" thickBot="1">
      <c r="A5" s="91"/>
      <c r="B5" s="92"/>
      <c r="C5" s="92"/>
      <c r="D5" s="92"/>
      <c r="E5" s="92"/>
      <c r="F5" s="92"/>
      <c r="G5" s="92"/>
      <c r="H5" s="92"/>
      <c r="I5" s="92"/>
      <c r="J5" s="92"/>
      <c r="K5" s="92"/>
      <c r="L5" s="92"/>
      <c r="M5" s="92"/>
      <c r="N5" s="93"/>
    </row>
    <row r="6" spans="1:14" ht="20.100000000000001" customHeight="1">
      <c r="A6" s="21"/>
      <c r="B6" s="22" t="s">
        <v>99</v>
      </c>
      <c r="C6" s="23"/>
      <c r="D6" s="23"/>
      <c r="E6" s="23"/>
      <c r="F6" s="23"/>
      <c r="G6" s="23"/>
      <c r="H6" s="23"/>
      <c r="I6" s="23"/>
      <c r="J6" s="23"/>
      <c r="K6" s="23"/>
      <c r="L6" s="23"/>
      <c r="M6" s="23"/>
      <c r="N6" s="24"/>
    </row>
    <row r="7" spans="1:14" ht="20.100000000000001" customHeight="1">
      <c r="A7" s="14"/>
      <c r="B7" s="64" t="str">
        <f>Indice!B7</f>
        <v>Fecha de publicación: Octubre 2024</v>
      </c>
      <c r="C7" s="64"/>
      <c r="D7" s="64"/>
      <c r="E7" s="64"/>
      <c r="F7" s="64"/>
      <c r="G7" s="8"/>
      <c r="H7" s="8"/>
      <c r="I7" s="8"/>
      <c r="J7" s="298"/>
      <c r="K7" s="298"/>
      <c r="L7" s="8"/>
      <c r="M7" s="298" t="s">
        <v>97</v>
      </c>
      <c r="N7" s="302"/>
    </row>
    <row r="8" spans="1:14" ht="20.100000000000001" customHeight="1" thickBot="1">
      <c r="A8" s="25"/>
      <c r="B8" s="31" t="str">
        <f>Indice!B8</f>
        <v>Fecha de corte: Septiembre 2024</v>
      </c>
      <c r="C8" s="26"/>
      <c r="D8" s="26"/>
      <c r="E8" s="26"/>
      <c r="F8" s="26"/>
      <c r="G8" s="26"/>
      <c r="H8" s="26"/>
      <c r="I8" s="26"/>
      <c r="J8" s="26"/>
      <c r="K8" s="26"/>
      <c r="L8" s="26"/>
      <c r="M8" s="26"/>
      <c r="N8" s="27"/>
    </row>
    <row r="9" spans="1:14" ht="15" customHeight="1">
      <c r="A9" s="299"/>
      <c r="B9" s="300"/>
      <c r="C9" s="300"/>
      <c r="D9" s="300"/>
      <c r="E9" s="300"/>
      <c r="F9" s="300"/>
      <c r="G9" s="300"/>
      <c r="H9" s="300"/>
      <c r="I9" s="300"/>
      <c r="J9" s="300"/>
      <c r="K9" s="300"/>
      <c r="L9" s="300"/>
      <c r="M9" s="300"/>
      <c r="N9" s="301"/>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98" zoomScaleNormal="98" workbookViewId="0"/>
  </sheetViews>
  <sheetFormatPr baseColWidth="10" defaultRowHeight="12.75"/>
  <cols>
    <col min="11" max="11" width="15.42578125" customWidth="1"/>
  </cols>
  <sheetData>
    <row r="1" spans="1:11" ht="20.100000000000001" customHeight="1">
      <c r="A1" s="51"/>
      <c r="B1" s="52"/>
      <c r="C1" s="52"/>
      <c r="D1" s="52"/>
      <c r="E1" s="52"/>
      <c r="F1" s="52"/>
      <c r="G1" s="52"/>
      <c r="H1" s="52"/>
      <c r="I1" s="52"/>
      <c r="J1" s="52"/>
      <c r="K1" s="53"/>
    </row>
    <row r="2" spans="1:11" ht="20.100000000000001" customHeight="1">
      <c r="A2" s="12"/>
      <c r="B2" s="290" t="s">
        <v>98</v>
      </c>
      <c r="C2" s="290"/>
      <c r="D2" s="290"/>
      <c r="E2" s="290"/>
      <c r="F2" s="6"/>
      <c r="G2" s="6"/>
      <c r="H2" s="6"/>
      <c r="I2" s="6"/>
      <c r="J2" s="6"/>
      <c r="K2" s="13"/>
    </row>
    <row r="3" spans="1:11" ht="20.100000000000001" customHeight="1">
      <c r="A3" s="12"/>
      <c r="B3" s="49"/>
      <c r="C3" s="49"/>
      <c r="D3" s="49"/>
      <c r="E3" s="49"/>
      <c r="F3" s="49"/>
      <c r="G3" s="54"/>
      <c r="H3" s="6"/>
      <c r="I3" s="6"/>
      <c r="J3" s="6"/>
      <c r="K3" s="13"/>
    </row>
    <row r="4" spans="1:11" ht="20.100000000000001" customHeight="1">
      <c r="A4" s="12"/>
      <c r="B4" s="87" t="s">
        <v>92</v>
      </c>
      <c r="C4" s="6"/>
      <c r="D4" s="6"/>
      <c r="E4" s="6"/>
      <c r="F4" s="6"/>
      <c r="G4" s="6"/>
      <c r="H4" s="6"/>
      <c r="I4" s="6"/>
      <c r="J4" s="6"/>
      <c r="K4" s="13"/>
    </row>
    <row r="5" spans="1:11" ht="20.100000000000001" customHeight="1" thickBot="1">
      <c r="A5" s="12"/>
      <c r="B5" s="307"/>
      <c r="C5" s="307"/>
      <c r="D5" s="307"/>
      <c r="E5" s="307"/>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tr">
        <f>Indice!B7</f>
        <v>Fecha de publicación: Octubre 2024</v>
      </c>
      <c r="C7" s="64"/>
      <c r="D7" s="64"/>
      <c r="E7" s="64"/>
      <c r="F7" s="64"/>
      <c r="G7" s="8"/>
      <c r="H7" s="8"/>
      <c r="I7" s="8"/>
      <c r="J7" s="66" t="s">
        <v>97</v>
      </c>
      <c r="K7" s="15"/>
    </row>
    <row r="8" spans="1:11" ht="20.100000000000001" customHeight="1" thickBot="1">
      <c r="A8" s="25"/>
      <c r="B8" s="31" t="str">
        <f>Indice!B8</f>
        <v>Fecha de corte: Septiembre 2024</v>
      </c>
      <c r="C8" s="26"/>
      <c r="D8" s="26"/>
      <c r="E8" s="26"/>
      <c r="F8" s="26"/>
      <c r="G8" s="26"/>
      <c r="H8" s="26"/>
      <c r="I8" s="26"/>
      <c r="J8" s="26"/>
      <c r="K8" s="27"/>
    </row>
    <row r="9" spans="1:11" ht="20.100000000000001" customHeight="1">
      <c r="A9" s="305" t="s">
        <v>95</v>
      </c>
      <c r="B9" s="306"/>
      <c r="C9" s="306"/>
      <c r="D9" s="306"/>
      <c r="E9" s="306"/>
      <c r="F9" s="303">
        <f>+'Líneas por servicio'!Q201</f>
        <v>18316846</v>
      </c>
      <c r="G9" s="304"/>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cp:lastPrinted>2015-10-21T15:49:56Z</cp:lastPrinted>
  <dcterms:created xsi:type="dcterms:W3CDTF">2015-09-24T18:50:13Z</dcterms:created>
  <dcterms:modified xsi:type="dcterms:W3CDTF">2025-08-22T17:21:30Z</dcterms:modified>
</cp:coreProperties>
</file>