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3. SMA\2025\9. SEPTIEMBR\"/>
    </mc:Choice>
  </mc:AlternateContent>
  <bookViews>
    <workbookView xWindow="0" yWindow="0" windowWidth="28800" windowHeight="12315" activeTab="1"/>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 l="1"/>
  <c r="S213" i="1"/>
  <c r="Q213" i="1"/>
  <c r="P213" i="1"/>
  <c r="K213" i="1"/>
  <c r="F213" i="1"/>
  <c r="S212" i="1" l="1"/>
  <c r="Q212" i="1"/>
  <c r="P212" i="1"/>
  <c r="K212" i="1"/>
  <c r="F212" i="1"/>
  <c r="S211" i="1" l="1"/>
  <c r="Q211" i="1"/>
  <c r="P211" i="1"/>
  <c r="K211" i="1"/>
  <c r="F211" i="1"/>
  <c r="N12" i="6" l="1"/>
  <c r="N11" i="6"/>
  <c r="N10" i="6"/>
  <c r="N9" i="6"/>
  <c r="S210" i="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<sst xmlns="http://schemas.openxmlformats.org/spreadsheetml/2006/main" count="311" uniqueCount="285">
  <si>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</si>
  <si>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</si>
  <si>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</si>
  <si>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</si>
  <si>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</si>
  <si>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</si>
  <si>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</si>
  <si>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</si>
  <si>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</si>
  <si>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</si>
  <si>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</si>
  <si>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</si>
  <si>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</si>
  <si>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</si>
  <si>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</si>
  <si>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</si>
  <si>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</si>
  <si>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</si>
  <si>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</si>
  <si>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</si>
  <si>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</si>
  <si>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</si>
  <si>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</si>
  <si>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</si>
  <si>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</si>
  <si>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</si>
  <si>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</si>
  <si>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</si>
  <si>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</si>
  <si>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</si>
  <si>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</si>
  <si>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</si>
  <si>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</si>
  <si>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</si>
  <si>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</si>
  <si>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</si>
  <si>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</si>
  <si>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</si>
  <si>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</si>
  <si>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</si>
  <si>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</si>
  <si>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</si>
  <si>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</si>
  <si>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</si>
  <si>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</si>
  <si>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</si>
  <si>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</si>
  <si>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</si>
  <si>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</si>
  <si>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</si>
  <si>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</si>
  <si>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</si>
  <si>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</si>
  <si>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</si>
  <si>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</si>
  <si>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</si>
  <si>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</si>
  <si>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</si>
  <si>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</si>
  <si>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</si>
  <si>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</si>
  <si>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</si>
  <si>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</si>
  <si>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</si>
  <si>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</si>
  <si>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</si>
  <si>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</si>
  <si>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</si>
  <si>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</si>
  <si>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</si>
  <si>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</si>
  <si>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</si>
  <si>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</si>
  <si>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</si>
  <si>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</si>
  <si>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</si>
  <si>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</si>
  <si>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</si>
  <si>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</si>
  <si>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</si>
  <si>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</si>
  <si>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</si>
  <si>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</si>
  <si>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</si>
  <si>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</si>
  <si>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</si>
  <si>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</si>
  <si>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</si>
  <si>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</si>
  <si>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</si>
  <si>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</si>
  <si>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</si>
  <si>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</si>
  <si>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</si>
  <si>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</si>
  <si>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</si>
  <si>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</si>
  <si>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</si>
  <si>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</si>
  <si>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</si>
  <si>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</si>
  <si>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</si>
  <si>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</si>
  <si>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</si>
  <si>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</si>
  <si>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</si>
  <si>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</si>
  <si>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</si>
  <si>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</si>
  <si>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</si>
  <si>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</si>
  <si>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</si>
  <si>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</si>
  <si>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</si>
  <si>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</si>
  <si>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</si>
  <si>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</si>
  <si>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</si>
  <si>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</si>
  <si>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</si>
  <si>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</si>
  <si>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</si>
  <si>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</si>
  <si>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</si>
  <si>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</si>
  <si>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</si>
  <si>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</si>
  <si>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</si>
  <si>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</si>
  <si>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</si>
  <si>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</si>
  <si>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</si>
  <si>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</si>
  <si>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</si>
  <si>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</si>
  <si>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</si>
  <si>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</si>
  <si>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</si>
  <si>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</si>
  <si>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</si>
  <si>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</si>
  <si>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</si>
  <si>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</si>
  <si>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</si>
  <si>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</si>
  <si>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</si>
  <si>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</si>
  <si>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</si>
  <si>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</si>
  <si>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</si>
  <si>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</si>
  <si>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</si>
  <si>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</si>
  <si>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</si>
  <si>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</si>
  <si>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</si>
  <si>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</si>
  <si>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</si>
  <si>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</si>
  <si>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</si>
  <si>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</si>
  <si>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</si>
  <si>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</si>
  <si>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</si>
  <si>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</si>
  <si>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</si>
  <si>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</si>
  <si>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</si>
  <si>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</si>
  <si>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</si>
  <si>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</si>
  <si>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</si>
  <si>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</si>
  <si>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</si>
  <si>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</si>
  <si>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</si>
  <si>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</si>
  <si>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</si>
  <si>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</si>
  <si>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</si>
  <si>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</si>
  <si>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</si>
  <si>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</si>
  <si>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</si>
  <si>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</si>
  <si>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</si>
  <si>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</si>
  <si>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</si>
  <si>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</si>
  <si>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</si>
  <si>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</si>
  <si>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</si>
  <si>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</si>
  <si>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</si>
  <si>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</si>
  <si>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</si>
  <si>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</si>
  <si>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</si>
  <si>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</si>
  <si>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</si>
  <si>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</si>
  <si>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</si>
  <si>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</si>
  <si>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</si>
  <si>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</si>
  <si>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</si>
  <si>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</si>
  <si>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</si>
  <si>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</si>
  <si>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</si>
  <si>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</si>
  <si>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</si>
  <si>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</si>
  <si>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</si>
  <si>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</si>
  <si>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</si>
  <si>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</si>
  <si>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</si>
  <si>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</si>
  <si>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</si>
  <si>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</si>
  <si>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</si>
  <si>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</si>
  <si>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</si>
  <si>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</si>
  <si>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</si>
  <si>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</si>
  <si>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</si>
  <si>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</si>
  <si>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</si>
  <si>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</si>
  <si>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</si>
  <si>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</si>
  <si>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</si>
  <si>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</si>
  <si>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</si>
  <si>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</si>
  <si>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</si>
  <si>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</si>
  <si>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</si>
  <si>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</si>
  <si>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</si>
  <si>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</si>
  <si>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</si>
  <si>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</si>
  <si>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</si>
  <si>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</si>
  <si>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</si>
  <si>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</si>
  <si>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</si>
  <si>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</si>
  <si>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</si>
  <si>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</si>
  <si>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</si>
  <si>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</si>
  <si>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</si>
  <si>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</si>
  <si>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</si>
  <si>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</si>
  <si>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</si>
  <si>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</si>
  <si>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</si>
  <si>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</si>
  <si>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</si>
  <si>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</si>
  <si>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</si>
  <si>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</si>
  <si>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</si>
  <si>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</si>
  <si>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</si>
  <si>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</si>
  <si>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</si>
  <si>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</si>
  <si>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</si>
  <si>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</si>
  <si>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</si>
  <si>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Abr 2024</t>
  </si>
  <si>
    <t>May2025</t>
  </si>
  <si>
    <t>2024</t>
  </si>
  <si>
    <t>Jun2025</t>
  </si>
  <si>
    <t>Jul2025</t>
  </si>
  <si>
    <t>Ago2025</t>
  </si>
  <si>
    <t>Fecha de publicación: octubre 2025</t>
  </si>
  <si>
    <t>Fecha de corte: septiembre 2025</t>
  </si>
  <si>
    <t>Sep2025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</si>
</sst>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6">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xf numFmtId="3" fontId="7" fillId="0" borderId="0" xfId="0" applyNumberFormat="1" applyFont="1"/>
    <xf numFmtId="0" fontId="0" fillId="0" borderId="0" xfId="0" applyFont="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c:f>
              <c:numCache>
                <c:formatCode>#,##0</c:formatCode>
                <c:ptCount val="26"/>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9906932</c:v>
                </c:pt>
                <c:pt idx="18">
                  <c:v>9920544</c:v>
                </c:pt>
                <c:pt idx="19">
                  <c:v>9948617</c:v>
                </c:pt>
                <c:pt idx="20">
                  <c:v>9973028</c:v>
                </c:pt>
                <c:pt idx="21">
                  <c:v>9990389</c:v>
                </c:pt>
                <c:pt idx="22">
                  <c:v>9996269</c:v>
                </c:pt>
                <c:pt idx="23">
                  <c:v>9961278</c:v>
                </c:pt>
                <c:pt idx="24">
                  <c:v>9670624</c:v>
                </c:pt>
                <c:pt idx="25">
                  <c:v>9676502</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c:f>
              <c:numCache>
                <c:formatCode>#,##0</c:formatCode>
                <c:ptCount val="26"/>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5321021</c:v>
                </c:pt>
                <c:pt idx="18">
                  <c:v>5287097</c:v>
                </c:pt>
                <c:pt idx="19">
                  <c:v>5274170.5673756814</c:v>
                </c:pt>
                <c:pt idx="20">
                  <c:v>5298117</c:v>
                </c:pt>
                <c:pt idx="21">
                  <c:v>5340608</c:v>
                </c:pt>
                <c:pt idx="22">
                  <c:v>5379796</c:v>
                </c:pt>
                <c:pt idx="23">
                  <c:v>5418838.9999999991</c:v>
                </c:pt>
                <c:pt idx="24">
                  <c:v>5418440</c:v>
                </c:pt>
                <c:pt idx="25">
                  <c:v>5406621.0000000009</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c:f>
              <c:numCache>
                <c:formatCode>#,##0</c:formatCode>
                <c:ptCount val="26"/>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3306770</c:v>
                </c:pt>
                <c:pt idx="18">
                  <c:v>3300892</c:v>
                </c:pt>
                <c:pt idx="19">
                  <c:v>3292282</c:v>
                </c:pt>
                <c:pt idx="20">
                  <c:v>3289872</c:v>
                </c:pt>
                <c:pt idx="21">
                  <c:v>3303952</c:v>
                </c:pt>
                <c:pt idx="22">
                  <c:v>3303946</c:v>
                </c:pt>
                <c:pt idx="23">
                  <c:v>3300086</c:v>
                </c:pt>
                <c:pt idx="24">
                  <c:v>3290397</c:v>
                </c:pt>
                <c:pt idx="25">
                  <c:v>3279157</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631493216"/>
        <c:axId val="-1631490496"/>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c:f>
              <c:strCache>
                <c:ptCount val="283"/>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2024</c:v>
                </c:pt>
                <c:pt idx="277">
                  <c:v>May2025</c:v>
                </c:pt>
                <c:pt idx="278">
                  <c:v>Jun2025</c:v>
                </c:pt>
                <c:pt idx="279">
                  <c:v>Jul2025</c:v>
                </c:pt>
                <c:pt idx="280">
                  <c:v>Ago2025</c:v>
                </c:pt>
                <c:pt idx="281">
                  <c:v>Sep2025</c:v>
                </c:pt>
                <c:pt idx="282">
                  <c:v>Sep2025</c:v>
                </c:pt>
                <c:pt idx="283">
                  <c:v>Sep2025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c:f>
              <c:numCache>
                <c:formatCode>0.00%</c:formatCode>
                <c:ptCount val="26"/>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1.0238108205744032</c:v>
                </c:pt>
                <c:pt idx="18">
                  <c:v>1.0223641517792534</c:v>
                </c:pt>
                <c:pt idx="19">
                  <c:v>1.0227252150877604</c:v>
                </c:pt>
                <c:pt idx="20">
                  <c:v>1.025263234064272</c:v>
                </c:pt>
                <c:pt idx="21">
                  <c:v>1.029347049160225</c:v>
                </c:pt>
                <c:pt idx="22">
                  <c:v>1.0318361590971108</c:v>
                </c:pt>
                <c:pt idx="23">
                  <c:v>1.0318467646873615</c:v>
                </c:pt>
                <c:pt idx="24">
                  <c:v>1.0152345437331456</c:v>
                </c:pt>
                <c:pt idx="25">
                  <c:v>1.0142855091180458</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631481248"/>
        <c:axId val="-1631488320"/>
      </c:lineChart>
      <c:catAx>
        <c:axId val="-16314932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631490496"/>
        <c:crosses val="autoZero"/>
        <c:auto val="1"/>
        <c:lblAlgn val="ctr"/>
        <c:lblOffset val="100"/>
        <c:noMultiLvlLbl val="0"/>
      </c:catAx>
      <c:valAx>
        <c:axId val="-163149049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631493216"/>
        <c:crosses val="autoZero"/>
        <c:crossBetween val="between"/>
      </c:valAx>
      <c:valAx>
        <c:axId val="-1631488320"/>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631481248"/>
        <c:crosses val="max"/>
        <c:crossBetween val="between"/>
      </c:valAx>
      <c:catAx>
        <c:axId val="-1631481248"/>
        <c:scaling>
          <c:orientation val="minMax"/>
        </c:scaling>
        <c:delete val="1"/>
        <c:axPos val="b"/>
        <c:numFmt formatCode="General" sourceLinked="1"/>
        <c:majorTickMark val="out"/>
        <c:minorTickMark val="none"/>
        <c:tickLblPos val="nextTo"/>
        <c:crossAx val="-1631488320"/>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s-EC">
                <a:solidFill>
                  <a:schemeClr val="bg1"/>
                </a:solidFill>
              </a:rPr>
              <a:t>Participación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s-EC"/>
        </a:p>
      </c:txPr>
    </c:title>
    <c:autoTitleDeleted val="0"/>
    <c:plotArea>
      <c:layout/>
      <c:pie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Participación!$M$9:$M$11</c:f>
              <c:strCache>
                <c:ptCount val="3"/>
                <c:pt idx="0">
                  <c:v>CONECEL</c:v>
                </c:pt>
                <c:pt idx="1">
                  <c:v>OTECEL</c:v>
                </c:pt>
                <c:pt idx="2">
                  <c:v>CNT</c:v>
                </c:pt>
              </c:strCache>
            </c:strRef>
          </c:cat>
          <c:val>
            <c:numRef>
              <c:f>Participación!$N$9:$N$11</c:f>
              <c:numCache>
                <c:formatCode>#,##0</c:formatCode>
                <c:ptCount val="3"/>
                <c:pt idx="0">
                  <c:v>9996269</c:v>
                </c:pt>
                <c:pt idx="1">
                  <c:v>5379796</c:v>
                </c:pt>
                <c:pt idx="2">
                  <c:v>3303946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3"/>
      <c r="C3" s="263"/>
      <c r="D3" s="263"/>
      <c r="E3" s="263"/>
      <c r="F3" s="263"/>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282</v>
      </c>
      <c r="C7" s="64"/>
      <c r="D7" s="64"/>
      <c r="E7" s="64"/>
      <c r="F7" s="8"/>
      <c r="G7" s="8"/>
      <c r="H7" s="8"/>
      <c r="I7" s="8"/>
      <c r="J7" s="8"/>
      <c r="K7" s="15"/>
    </row>
    <row r="8" spans="1:11" ht="20.100000000000001" customHeight="1" thickBot="1">
      <c r="A8" s="25"/>
      <c r="B8" s="31" t="s">
        <v>283</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5" t="s">
        <v>100</v>
      </c>
      <c r="C10" s="265"/>
      <c r="D10" s="265"/>
      <c r="E10" s="265"/>
      <c r="F10" s="265" t="s">
        <v>101</v>
      </c>
      <c r="G10" s="265"/>
      <c r="H10" s="265"/>
      <c r="I10" s="265"/>
      <c r="J10" s="265"/>
      <c r="K10" s="266"/>
    </row>
    <row r="11" spans="1:11" ht="15">
      <c r="A11" s="80"/>
      <c r="B11" s="264"/>
      <c r="C11" s="264"/>
      <c r="D11" s="73"/>
      <c r="E11" s="73"/>
      <c r="F11" s="261"/>
      <c r="G11" s="261"/>
      <c r="H11" s="261"/>
      <c r="I11" s="261"/>
      <c r="J11" s="261"/>
      <c r="K11" s="262"/>
    </row>
    <row r="12" spans="1:11" ht="15">
      <c r="A12" s="80"/>
      <c r="B12" s="72" t="s">
        <v>111</v>
      </c>
      <c r="C12" s="72"/>
      <c r="D12" s="73"/>
      <c r="E12" s="73"/>
      <c r="F12" s="261" t="s">
        <v>112</v>
      </c>
      <c r="G12" s="261"/>
      <c r="H12" s="261"/>
      <c r="I12" s="261"/>
      <c r="J12" s="261"/>
      <c r="K12" s="262"/>
    </row>
    <row r="13" spans="1:11" ht="15">
      <c r="A13" s="80"/>
      <c r="B13" s="78"/>
      <c r="C13" s="78"/>
      <c r="D13" s="73"/>
      <c r="E13" s="73"/>
      <c r="F13" s="74"/>
      <c r="G13" s="74"/>
      <c r="H13" s="74"/>
      <c r="I13" s="74"/>
      <c r="J13" s="74"/>
      <c r="K13" s="75"/>
    </row>
    <row r="14" spans="1:11" ht="15" customHeight="1">
      <c r="A14" s="80"/>
      <c r="B14" s="72" t="s">
        <v>110</v>
      </c>
      <c r="C14" s="72"/>
      <c r="D14" s="73"/>
      <c r="E14" s="73"/>
      <c r="F14" s="261" t="s">
        <v>109</v>
      </c>
      <c r="G14" s="261"/>
      <c r="H14" s="261"/>
      <c r="I14" s="261"/>
      <c r="J14" s="261"/>
      <c r="K14" s="262"/>
    </row>
    <row r="15" spans="1:11" ht="15">
      <c r="A15" s="80"/>
      <c r="B15" s="79"/>
      <c r="C15" s="78"/>
      <c r="D15" s="73"/>
      <c r="E15" s="73"/>
      <c r="F15" s="261"/>
      <c r="G15" s="261"/>
      <c r="H15" s="261"/>
      <c r="I15" s="261"/>
      <c r="J15" s="261"/>
      <c r="K15" s="262"/>
    </row>
    <row r="16" spans="1:11" ht="15">
      <c r="A16" s="80"/>
      <c r="B16" s="79"/>
      <c r="C16" s="78"/>
      <c r="D16" s="73"/>
      <c r="E16" s="73"/>
      <c r="F16" s="84"/>
      <c r="G16" s="84"/>
      <c r="H16" s="84"/>
      <c r="I16" s="84"/>
      <c r="J16" s="84"/>
      <c r="K16" s="85"/>
    </row>
    <row r="17" spans="1:11" ht="15">
      <c r="A17" s="80"/>
      <c r="B17" s="72" t="s">
        <v>108</v>
      </c>
      <c r="C17" s="72"/>
      <c r="D17" s="73"/>
      <c r="E17" s="73"/>
      <c r="F17" s="261" t="s">
        <v>113</v>
      </c>
      <c r="G17" s="261"/>
      <c r="H17" s="261"/>
      <c r="I17" s="261"/>
      <c r="J17" s="261"/>
      <c r="K17" s="262"/>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4"/>
  <sheetViews>
    <sheetView showGridLines="0" tabSelected="1" zoomScale="112" zoomScaleNormal="112" zoomScaleSheetLayoutView="95" workbookViewId="0">
      <pane xSplit="1" ySplit="11" topLeftCell="B198" activePane="bottomRight" state="frozen"/>
      <selection pane="topRight" activeCell="B1" sqref="B1"/>
      <selection pane="bottomLeft" activeCell="A12" sqref="A12"/>
      <selection pane="bottomRight" activeCell="A213" sqref="A213"/>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98"/>
      <c r="C3" s="298"/>
      <c r="D3" s="298"/>
      <c r="E3" s="298"/>
      <c r="F3" s="298"/>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99"/>
      <c r="D5" s="299"/>
      <c r="E5" s="299"/>
      <c r="F5" s="299"/>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octubre 2025</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septiembre 2025</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4" t="s">
        <v>1</v>
      </c>
      <c r="B10" s="286" t="s">
        <v>2</v>
      </c>
      <c r="C10" s="287"/>
      <c r="D10" s="287"/>
      <c r="E10" s="287"/>
      <c r="F10" s="38" t="s">
        <v>11</v>
      </c>
      <c r="G10" s="286" t="s">
        <v>3</v>
      </c>
      <c r="H10" s="287"/>
      <c r="I10" s="287"/>
      <c r="J10" s="287"/>
      <c r="K10" s="38" t="s">
        <v>11</v>
      </c>
      <c r="L10" s="286" t="s">
        <v>104</v>
      </c>
      <c r="M10" s="287"/>
      <c r="N10" s="287"/>
      <c r="O10" s="287"/>
      <c r="P10" s="38" t="s">
        <v>11</v>
      </c>
      <c r="Q10" s="300" t="s">
        <v>4</v>
      </c>
      <c r="R10" s="302" t="s">
        <v>5</v>
      </c>
      <c r="S10" s="300" t="s">
        <v>6</v>
      </c>
    </row>
    <row r="11" spans="1:19" ht="25.5" customHeight="1" thickBot="1">
      <c r="A11" s="285"/>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301"/>
      <c r="R11" s="303"/>
      <c r="S11" s="301"/>
    </row>
    <row r="12" spans="1:19">
      <c r="A12" s="89">
        <v>2008</v>
      </c>
      <c r="B12" s="304">
        <v>8156359</v>
      </c>
      <c r="C12" s="305"/>
      <c r="D12" s="293">
        <v>0</v>
      </c>
      <c r="E12" s="293"/>
      <c r="F12" s="205">
        <f t="shared" ref="F12:F43" si="0">+B12+D12</f>
        <v>8156359</v>
      </c>
      <c r="G12" s="292">
        <v>3211922</v>
      </c>
      <c r="H12" s="293"/>
      <c r="I12" s="293">
        <v>0</v>
      </c>
      <c r="J12" s="293">
        <v>0</v>
      </c>
      <c r="K12" s="1">
        <f t="shared" ref="K12:K43" si="1">SUM(G12:J12)</f>
        <v>3211922</v>
      </c>
      <c r="L12" s="292">
        <v>316198</v>
      </c>
      <c r="M12" s="293">
        <v>0</v>
      </c>
      <c r="N12" s="293">
        <v>7769</v>
      </c>
      <c r="O12" s="293">
        <v>0</v>
      </c>
      <c r="P12" s="205">
        <f t="shared" ref="P12:P43" si="2">SUM(L12:O12)</f>
        <v>323967</v>
      </c>
      <c r="Q12" s="220">
        <f t="shared" ref="Q12:Q43" si="3">SUM(F12,K12,P12)</f>
        <v>11692248</v>
      </c>
      <c r="R12" s="221">
        <v>13805095</v>
      </c>
      <c r="S12" s="216">
        <f>+Q12/R12</f>
        <v>0.84695165082167123</v>
      </c>
    </row>
    <row r="13" spans="1:19">
      <c r="A13" s="90" t="s">
        <v>13</v>
      </c>
      <c r="B13" s="290">
        <v>8287484</v>
      </c>
      <c r="C13" s="291">
        <v>0</v>
      </c>
      <c r="D13" s="289">
        <v>0</v>
      </c>
      <c r="E13" s="289"/>
      <c r="F13" s="206">
        <f t="shared" si="0"/>
        <v>8287484</v>
      </c>
      <c r="G13" s="288">
        <v>3173204</v>
      </c>
      <c r="H13" s="289"/>
      <c r="I13" s="289">
        <v>0</v>
      </c>
      <c r="J13" s="289">
        <v>0</v>
      </c>
      <c r="K13" s="2">
        <f t="shared" si="1"/>
        <v>3173204</v>
      </c>
      <c r="L13" s="288">
        <v>321623</v>
      </c>
      <c r="M13" s="289">
        <v>0</v>
      </c>
      <c r="N13" s="289">
        <v>8646</v>
      </c>
      <c r="O13" s="289">
        <v>0</v>
      </c>
      <c r="P13" s="206">
        <f t="shared" si="2"/>
        <v>330269</v>
      </c>
      <c r="Q13" s="203">
        <f t="shared" si="3"/>
        <v>11790957</v>
      </c>
      <c r="R13" s="204">
        <v>13821681.125876844</v>
      </c>
      <c r="S13" s="217">
        <f t="shared" ref="S13:S76" si="4">+Q13/R13</f>
        <v>0.85307690812842307</v>
      </c>
    </row>
    <row r="14" spans="1:19">
      <c r="A14" s="90" t="s">
        <v>14</v>
      </c>
      <c r="B14" s="290">
        <v>8388534</v>
      </c>
      <c r="C14" s="291">
        <v>0</v>
      </c>
      <c r="D14" s="289">
        <v>0</v>
      </c>
      <c r="E14" s="289">
        <v>0</v>
      </c>
      <c r="F14" s="206">
        <f t="shared" si="0"/>
        <v>8388534</v>
      </c>
      <c r="G14" s="288">
        <v>3176502</v>
      </c>
      <c r="H14" s="289">
        <v>0</v>
      </c>
      <c r="I14" s="289">
        <v>0</v>
      </c>
      <c r="J14" s="289">
        <v>0</v>
      </c>
      <c r="K14" s="2">
        <f t="shared" si="1"/>
        <v>3176502</v>
      </c>
      <c r="L14" s="288">
        <v>325541</v>
      </c>
      <c r="M14" s="289">
        <v>0</v>
      </c>
      <c r="N14" s="289">
        <v>8800</v>
      </c>
      <c r="O14" s="289">
        <v>0</v>
      </c>
      <c r="P14" s="206">
        <f t="shared" si="2"/>
        <v>334341</v>
      </c>
      <c r="Q14" s="203">
        <f t="shared" si="3"/>
        <v>11899377</v>
      </c>
      <c r="R14" s="204">
        <v>13838287.179148</v>
      </c>
      <c r="S14" s="217">
        <f t="shared" si="4"/>
        <v>0.85988799379235203</v>
      </c>
    </row>
    <row r="15" spans="1:19">
      <c r="A15" s="90" t="s">
        <v>15</v>
      </c>
      <c r="B15" s="290">
        <v>8436590</v>
      </c>
      <c r="C15" s="291">
        <v>0</v>
      </c>
      <c r="D15" s="289">
        <v>26944</v>
      </c>
      <c r="E15" s="289">
        <v>0</v>
      </c>
      <c r="F15" s="206">
        <f t="shared" si="0"/>
        <v>8463534</v>
      </c>
      <c r="G15" s="288">
        <v>3257699</v>
      </c>
      <c r="H15" s="289">
        <v>0</v>
      </c>
      <c r="I15" s="289">
        <v>0</v>
      </c>
      <c r="J15" s="289">
        <v>0</v>
      </c>
      <c r="K15" s="2">
        <f t="shared" si="1"/>
        <v>3257699</v>
      </c>
      <c r="L15" s="288">
        <v>325541</v>
      </c>
      <c r="M15" s="289">
        <v>0</v>
      </c>
      <c r="N15" s="289">
        <v>8800</v>
      </c>
      <c r="O15" s="289">
        <v>0</v>
      </c>
      <c r="P15" s="206">
        <f t="shared" si="2"/>
        <v>334341</v>
      </c>
      <c r="Q15" s="203">
        <f t="shared" si="3"/>
        <v>12055574</v>
      </c>
      <c r="R15" s="204">
        <v>13854913.1837552</v>
      </c>
      <c r="S15" s="217">
        <f t="shared" si="4"/>
        <v>0.87012988389816004</v>
      </c>
    </row>
    <row r="16" spans="1:19">
      <c r="A16" s="90" t="s">
        <v>16</v>
      </c>
      <c r="B16" s="290">
        <v>8510142</v>
      </c>
      <c r="C16" s="291">
        <v>0</v>
      </c>
      <c r="D16" s="289">
        <v>30912</v>
      </c>
      <c r="E16" s="289">
        <v>0</v>
      </c>
      <c r="F16" s="206">
        <f t="shared" si="0"/>
        <v>8541054</v>
      </c>
      <c r="G16" s="288">
        <v>3260036</v>
      </c>
      <c r="H16" s="289">
        <v>0</v>
      </c>
      <c r="I16" s="289">
        <v>2666</v>
      </c>
      <c r="J16" s="289">
        <v>0</v>
      </c>
      <c r="K16" s="2">
        <f t="shared" si="1"/>
        <v>3262702</v>
      </c>
      <c r="L16" s="288">
        <v>322131</v>
      </c>
      <c r="M16" s="289">
        <v>0</v>
      </c>
      <c r="N16" s="289">
        <v>9125</v>
      </c>
      <c r="O16" s="289">
        <v>0</v>
      </c>
      <c r="P16" s="206">
        <f t="shared" si="2"/>
        <v>331256</v>
      </c>
      <c r="Q16" s="203">
        <f t="shared" si="3"/>
        <v>12135012</v>
      </c>
      <c r="R16" s="204">
        <v>13871559.163669063</v>
      </c>
      <c r="S16" s="217">
        <f t="shared" si="4"/>
        <v>0.87481240261604876</v>
      </c>
    </row>
    <row r="17" spans="1:19">
      <c r="A17" s="90" t="s">
        <v>17</v>
      </c>
      <c r="B17" s="290">
        <v>8593305</v>
      </c>
      <c r="C17" s="291">
        <v>0</v>
      </c>
      <c r="D17" s="289">
        <v>38276</v>
      </c>
      <c r="E17" s="289">
        <v>0</v>
      </c>
      <c r="F17" s="206">
        <f t="shared" si="0"/>
        <v>8631581</v>
      </c>
      <c r="G17" s="288">
        <v>3232617</v>
      </c>
      <c r="H17" s="289">
        <v>0</v>
      </c>
      <c r="I17" s="289">
        <v>75012</v>
      </c>
      <c r="J17" s="289">
        <v>0</v>
      </c>
      <c r="K17" s="2">
        <f t="shared" si="1"/>
        <v>3307629</v>
      </c>
      <c r="L17" s="288">
        <v>326733</v>
      </c>
      <c r="M17" s="289">
        <v>0</v>
      </c>
      <c r="N17" s="289">
        <v>8992</v>
      </c>
      <c r="O17" s="289">
        <v>0</v>
      </c>
      <c r="P17" s="206">
        <f t="shared" si="2"/>
        <v>335725</v>
      </c>
      <c r="Q17" s="203">
        <f t="shared" si="3"/>
        <v>12274935</v>
      </c>
      <c r="R17" s="204">
        <v>13888225.142888816</v>
      </c>
      <c r="S17" s="217">
        <f t="shared" si="4"/>
        <v>0.88383755834237265</v>
      </c>
    </row>
    <row r="18" spans="1:19">
      <c r="A18" s="90" t="s">
        <v>18</v>
      </c>
      <c r="B18" s="290">
        <v>8647262</v>
      </c>
      <c r="C18" s="291">
        <v>0</v>
      </c>
      <c r="D18" s="289">
        <v>45708</v>
      </c>
      <c r="E18" s="289">
        <v>0</v>
      </c>
      <c r="F18" s="206">
        <f t="shared" si="0"/>
        <v>8692970</v>
      </c>
      <c r="G18" s="288">
        <v>3252699</v>
      </c>
      <c r="H18" s="289">
        <v>0</v>
      </c>
      <c r="I18" s="289">
        <v>77257</v>
      </c>
      <c r="J18" s="289">
        <v>0</v>
      </c>
      <c r="K18" s="2">
        <f t="shared" si="1"/>
        <v>3329956</v>
      </c>
      <c r="L18" s="288">
        <v>338316</v>
      </c>
      <c r="M18" s="289">
        <v>0</v>
      </c>
      <c r="N18" s="289">
        <v>9436</v>
      </c>
      <c r="O18" s="289">
        <v>0</v>
      </c>
      <c r="P18" s="206">
        <f t="shared" si="2"/>
        <v>347752</v>
      </c>
      <c r="Q18" s="203">
        <f t="shared" si="3"/>
        <v>12370678</v>
      </c>
      <c r="R18" s="204">
        <v>13904911.145442648</v>
      </c>
      <c r="S18" s="217">
        <f t="shared" si="4"/>
        <v>0.88966249914185935</v>
      </c>
    </row>
    <row r="19" spans="1:19">
      <c r="A19" s="90" t="s">
        <v>19</v>
      </c>
      <c r="B19" s="288">
        <v>8704829</v>
      </c>
      <c r="C19" s="289"/>
      <c r="D19" s="289">
        <v>52492</v>
      </c>
      <c r="E19" s="289">
        <v>0</v>
      </c>
      <c r="F19" s="206">
        <f t="shared" si="0"/>
        <v>8757321</v>
      </c>
      <c r="G19" s="288">
        <v>3304212</v>
      </c>
      <c r="H19" s="289">
        <v>0</v>
      </c>
      <c r="I19" s="289">
        <v>81521</v>
      </c>
      <c r="J19" s="289">
        <v>0</v>
      </c>
      <c r="K19" s="2">
        <f t="shared" si="1"/>
        <v>3385733</v>
      </c>
      <c r="L19" s="288">
        <v>343635</v>
      </c>
      <c r="M19" s="289">
        <v>0</v>
      </c>
      <c r="N19" s="289">
        <v>9922</v>
      </c>
      <c r="O19" s="289">
        <v>0</v>
      </c>
      <c r="P19" s="206">
        <f t="shared" si="2"/>
        <v>353557</v>
      </c>
      <c r="Q19" s="203">
        <f t="shared" si="3"/>
        <v>12496611</v>
      </c>
      <c r="R19" s="204">
        <v>13921617.195387589</v>
      </c>
      <c r="S19" s="217">
        <f t="shared" si="4"/>
        <v>0.89764075714855085</v>
      </c>
    </row>
    <row r="20" spans="1:19">
      <c r="A20" s="90" t="s">
        <v>20</v>
      </c>
      <c r="B20" s="288">
        <v>8757720</v>
      </c>
      <c r="C20" s="289"/>
      <c r="D20" s="289">
        <v>57989</v>
      </c>
      <c r="E20" s="289">
        <v>0</v>
      </c>
      <c r="F20" s="206">
        <f t="shared" si="0"/>
        <v>8815709</v>
      </c>
      <c r="G20" s="288">
        <v>3382314</v>
      </c>
      <c r="H20" s="289">
        <v>0</v>
      </c>
      <c r="I20" s="289">
        <v>83899</v>
      </c>
      <c r="J20" s="289">
        <v>0</v>
      </c>
      <c r="K20" s="2">
        <f t="shared" si="1"/>
        <v>3466213</v>
      </c>
      <c r="L20" s="288">
        <v>346210</v>
      </c>
      <c r="M20" s="289">
        <v>0</v>
      </c>
      <c r="N20" s="289">
        <v>10117</v>
      </c>
      <c r="O20" s="289">
        <v>0</v>
      </c>
      <c r="P20" s="206">
        <f t="shared" si="2"/>
        <v>356327</v>
      </c>
      <c r="Q20" s="203">
        <f t="shared" si="3"/>
        <v>12638249</v>
      </c>
      <c r="R20" s="204">
        <v>13938343.316809567</v>
      </c>
      <c r="S20" s="217">
        <f t="shared" si="4"/>
        <v>0.90672533404729239</v>
      </c>
    </row>
    <row r="21" spans="1:19">
      <c r="A21" s="90" t="s">
        <v>21</v>
      </c>
      <c r="B21" s="288">
        <v>8826523</v>
      </c>
      <c r="C21" s="289"/>
      <c r="D21" s="289">
        <v>63042</v>
      </c>
      <c r="E21" s="289">
        <v>0</v>
      </c>
      <c r="F21" s="206">
        <f t="shared" si="0"/>
        <v>8889565</v>
      </c>
      <c r="G21" s="288">
        <v>3443147</v>
      </c>
      <c r="H21" s="289">
        <v>0</v>
      </c>
      <c r="I21" s="289">
        <v>89538</v>
      </c>
      <c r="J21" s="289">
        <v>0</v>
      </c>
      <c r="K21" s="2">
        <f t="shared" si="1"/>
        <v>3532685</v>
      </c>
      <c r="L21" s="288">
        <v>346210</v>
      </c>
      <c r="M21" s="289">
        <v>0</v>
      </c>
      <c r="N21" s="289">
        <v>10117</v>
      </c>
      <c r="O21" s="289">
        <v>0</v>
      </c>
      <c r="P21" s="206">
        <f t="shared" si="2"/>
        <v>356327</v>
      </c>
      <c r="Q21" s="203">
        <f t="shared" si="3"/>
        <v>12778577</v>
      </c>
      <c r="R21" s="204">
        <v>13955089.533823449</v>
      </c>
      <c r="S21" s="217">
        <f t="shared" si="4"/>
        <v>0.91569294263774559</v>
      </c>
    </row>
    <row r="22" spans="1:19">
      <c r="A22" s="90" t="s">
        <v>22</v>
      </c>
      <c r="B22" s="288">
        <v>8908122</v>
      </c>
      <c r="C22" s="289">
        <v>0</v>
      </c>
      <c r="D22" s="289">
        <v>71437</v>
      </c>
      <c r="E22" s="289">
        <v>0</v>
      </c>
      <c r="F22" s="206">
        <f t="shared" si="0"/>
        <v>8979559</v>
      </c>
      <c r="G22" s="288">
        <v>3499283</v>
      </c>
      <c r="H22" s="289">
        <v>0</v>
      </c>
      <c r="I22" s="289">
        <v>95613</v>
      </c>
      <c r="J22" s="289">
        <v>0</v>
      </c>
      <c r="K22" s="2">
        <f t="shared" si="1"/>
        <v>3594896</v>
      </c>
      <c r="L22" s="288">
        <v>346210</v>
      </c>
      <c r="M22" s="289">
        <v>0</v>
      </c>
      <c r="N22" s="289">
        <v>10117</v>
      </c>
      <c r="O22" s="289">
        <v>0</v>
      </c>
      <c r="P22" s="206">
        <f t="shared" si="2"/>
        <v>356327</v>
      </c>
      <c r="Q22" s="203">
        <f t="shared" si="3"/>
        <v>12930782</v>
      </c>
      <c r="R22" s="204">
        <v>13971855.870573079</v>
      </c>
      <c r="S22" s="217">
        <f t="shared" si="4"/>
        <v>0.92548778915149388</v>
      </c>
    </row>
    <row r="23" spans="1:19">
      <c r="A23" s="90" t="s">
        <v>23</v>
      </c>
      <c r="B23" s="288">
        <v>9006913</v>
      </c>
      <c r="C23" s="289">
        <v>0</v>
      </c>
      <c r="D23" s="289">
        <v>78136</v>
      </c>
      <c r="E23" s="289">
        <v>0</v>
      </c>
      <c r="F23" s="206">
        <f t="shared" si="0"/>
        <v>9085049</v>
      </c>
      <c r="G23" s="288">
        <v>3546385</v>
      </c>
      <c r="H23" s="289">
        <v>0</v>
      </c>
      <c r="I23" s="289">
        <v>99609</v>
      </c>
      <c r="J23" s="289">
        <v>0</v>
      </c>
      <c r="K23" s="2">
        <f t="shared" si="1"/>
        <v>3645994</v>
      </c>
      <c r="L23" s="288">
        <v>346709</v>
      </c>
      <c r="M23" s="289">
        <v>0</v>
      </c>
      <c r="N23" s="289">
        <v>10191</v>
      </c>
      <c r="O23" s="289">
        <v>0</v>
      </c>
      <c r="P23" s="206">
        <f t="shared" si="2"/>
        <v>356900</v>
      </c>
      <c r="Q23" s="203">
        <f t="shared" si="3"/>
        <v>13087943</v>
      </c>
      <c r="R23" s="204">
        <v>13988642.351231303</v>
      </c>
      <c r="S23" s="217">
        <f t="shared" si="4"/>
        <v>0.93561209668413448</v>
      </c>
    </row>
    <row r="24" spans="1:19">
      <c r="A24" s="90" t="s">
        <v>24</v>
      </c>
      <c r="B24" s="288">
        <v>9201249</v>
      </c>
      <c r="C24" s="289">
        <v>0</v>
      </c>
      <c r="D24" s="289">
        <v>90019</v>
      </c>
      <c r="E24" s="289">
        <v>0</v>
      </c>
      <c r="F24" s="206">
        <f t="shared" si="0"/>
        <v>9291268</v>
      </c>
      <c r="G24" s="288">
        <v>3694129</v>
      </c>
      <c r="H24" s="289">
        <v>0</v>
      </c>
      <c r="I24" s="289">
        <v>112303</v>
      </c>
      <c r="J24" s="289">
        <v>0</v>
      </c>
      <c r="K24" s="2">
        <f t="shared" si="1"/>
        <v>3806432</v>
      </c>
      <c r="L24" s="288">
        <v>346709</v>
      </c>
      <c r="M24" s="289">
        <v>0</v>
      </c>
      <c r="N24" s="289">
        <v>10191</v>
      </c>
      <c r="O24" s="289">
        <v>0</v>
      </c>
      <c r="P24" s="206">
        <f t="shared" si="2"/>
        <v>356900</v>
      </c>
      <c r="Q24" s="203">
        <f t="shared" si="3"/>
        <v>13454600</v>
      </c>
      <c r="R24" s="204">
        <v>14005449.000000015</v>
      </c>
      <c r="S24" s="217">
        <f t="shared" si="4"/>
        <v>0.96066895106326011</v>
      </c>
    </row>
    <row r="25" spans="1:19">
      <c r="A25" s="90" t="s">
        <v>25</v>
      </c>
      <c r="B25" s="288">
        <v>9319574</v>
      </c>
      <c r="C25" s="289">
        <v>0</v>
      </c>
      <c r="D25" s="289">
        <v>93446</v>
      </c>
      <c r="E25" s="289">
        <v>0</v>
      </c>
      <c r="F25" s="206">
        <f t="shared" si="0"/>
        <v>9413020</v>
      </c>
      <c r="G25" s="288">
        <v>3752209</v>
      </c>
      <c r="H25" s="289">
        <v>0</v>
      </c>
      <c r="I25" s="289">
        <v>116358</v>
      </c>
      <c r="J25" s="289">
        <v>0</v>
      </c>
      <c r="K25" s="2">
        <f t="shared" si="1"/>
        <v>3868567</v>
      </c>
      <c r="L25" s="288">
        <v>346380</v>
      </c>
      <c r="M25" s="289">
        <v>0</v>
      </c>
      <c r="N25" s="289">
        <v>10520</v>
      </c>
      <c r="O25" s="289">
        <v>0</v>
      </c>
      <c r="P25" s="206">
        <f t="shared" si="2"/>
        <v>356900</v>
      </c>
      <c r="Q25" s="203">
        <f t="shared" si="3"/>
        <v>13638487</v>
      </c>
      <c r="R25" s="204">
        <v>14021963.400655629</v>
      </c>
      <c r="S25" s="217">
        <f t="shared" si="4"/>
        <v>0.97265173287802908</v>
      </c>
    </row>
    <row r="26" spans="1:19">
      <c r="A26" s="90" t="s">
        <v>26</v>
      </c>
      <c r="B26" s="288">
        <v>9415117</v>
      </c>
      <c r="C26" s="289">
        <v>0</v>
      </c>
      <c r="D26" s="289">
        <v>99482</v>
      </c>
      <c r="E26" s="289">
        <v>0</v>
      </c>
      <c r="F26" s="206">
        <f t="shared" si="0"/>
        <v>9514599</v>
      </c>
      <c r="G26" s="288">
        <v>3780102</v>
      </c>
      <c r="H26" s="289">
        <v>0</v>
      </c>
      <c r="I26" s="289">
        <v>124288</v>
      </c>
      <c r="J26" s="289">
        <v>0</v>
      </c>
      <c r="K26" s="2">
        <f t="shared" si="1"/>
        <v>3904390</v>
      </c>
      <c r="L26" s="288">
        <v>342661</v>
      </c>
      <c r="M26" s="289">
        <v>0</v>
      </c>
      <c r="N26" s="289">
        <v>10520</v>
      </c>
      <c r="O26" s="289">
        <v>0</v>
      </c>
      <c r="P26" s="206">
        <f t="shared" si="2"/>
        <v>353181</v>
      </c>
      <c r="Q26" s="203">
        <f t="shared" si="3"/>
        <v>13772170</v>
      </c>
      <c r="R26" s="204">
        <v>14038497.274119949</v>
      </c>
      <c r="S26" s="217">
        <f t="shared" si="4"/>
        <v>0.9810287904097168</v>
      </c>
    </row>
    <row r="27" spans="1:19">
      <c r="A27" s="90" t="s">
        <v>27</v>
      </c>
      <c r="B27" s="288">
        <v>9524216</v>
      </c>
      <c r="C27" s="289">
        <v>0</v>
      </c>
      <c r="D27" s="289">
        <v>104269</v>
      </c>
      <c r="E27" s="289">
        <v>0</v>
      </c>
      <c r="F27" s="206">
        <f t="shared" si="0"/>
        <v>9628485</v>
      </c>
      <c r="G27" s="288">
        <v>3802209</v>
      </c>
      <c r="H27" s="289">
        <v>0</v>
      </c>
      <c r="I27" s="289">
        <v>133398</v>
      </c>
      <c r="J27" s="289">
        <v>0</v>
      </c>
      <c r="K27" s="2">
        <f t="shared" si="1"/>
        <v>3935607</v>
      </c>
      <c r="L27" s="288">
        <v>346945</v>
      </c>
      <c r="M27" s="289">
        <v>0</v>
      </c>
      <c r="N27" s="289">
        <v>10399</v>
      </c>
      <c r="O27" s="289">
        <v>0</v>
      </c>
      <c r="P27" s="206">
        <f t="shared" si="2"/>
        <v>357344</v>
      </c>
      <c r="Q27" s="203">
        <f t="shared" si="3"/>
        <v>13921436</v>
      </c>
      <c r="R27" s="204">
        <v>14055050.64335415</v>
      </c>
      <c r="S27" s="217">
        <f t="shared" si="4"/>
        <v>0.99049347834137269</v>
      </c>
    </row>
    <row r="28" spans="1:19">
      <c r="A28" s="90" t="s">
        <v>28</v>
      </c>
      <c r="B28" s="288">
        <v>9609344</v>
      </c>
      <c r="C28" s="289">
        <v>0</v>
      </c>
      <c r="D28" s="289">
        <v>110299</v>
      </c>
      <c r="E28" s="289">
        <v>0</v>
      </c>
      <c r="F28" s="206">
        <f t="shared" si="0"/>
        <v>9719643</v>
      </c>
      <c r="G28" s="288">
        <v>3847939</v>
      </c>
      <c r="H28" s="289">
        <v>0</v>
      </c>
      <c r="I28" s="289">
        <v>136106</v>
      </c>
      <c r="J28" s="289">
        <v>0</v>
      </c>
      <c r="K28" s="2">
        <f t="shared" si="1"/>
        <v>3984045</v>
      </c>
      <c r="L28" s="288">
        <v>344946</v>
      </c>
      <c r="M28" s="289">
        <v>0</v>
      </c>
      <c r="N28" s="289">
        <v>10729</v>
      </c>
      <c r="O28" s="289">
        <v>0</v>
      </c>
      <c r="P28" s="206">
        <f t="shared" si="2"/>
        <v>355675</v>
      </c>
      <c r="Q28" s="203">
        <f t="shared" si="3"/>
        <v>14059363</v>
      </c>
      <c r="R28" s="204">
        <v>14071623.531346494</v>
      </c>
      <c r="S28" s="217">
        <f t="shared" si="4"/>
        <v>0.99912870527560782</v>
      </c>
    </row>
    <row r="29" spans="1:19">
      <c r="A29" s="90" t="s">
        <v>29</v>
      </c>
      <c r="B29" s="288">
        <v>9699566</v>
      </c>
      <c r="C29" s="289">
        <v>0</v>
      </c>
      <c r="D29" s="289">
        <v>114909</v>
      </c>
      <c r="E29" s="289">
        <v>0</v>
      </c>
      <c r="F29" s="206">
        <f t="shared" si="0"/>
        <v>9814475</v>
      </c>
      <c r="G29" s="288">
        <v>3896977</v>
      </c>
      <c r="H29" s="289">
        <v>0</v>
      </c>
      <c r="I29" s="289">
        <v>142185</v>
      </c>
      <c r="J29" s="289">
        <v>0</v>
      </c>
      <c r="K29" s="2">
        <f t="shared" si="1"/>
        <v>4039162</v>
      </c>
      <c r="L29" s="288">
        <v>316405</v>
      </c>
      <c r="M29" s="289">
        <v>0</v>
      </c>
      <c r="N29" s="289">
        <v>10914</v>
      </c>
      <c r="O29" s="289">
        <v>0</v>
      </c>
      <c r="P29" s="206">
        <f t="shared" si="2"/>
        <v>327319</v>
      </c>
      <c r="Q29" s="203">
        <f t="shared" si="3"/>
        <v>14180956</v>
      </c>
      <c r="R29" s="204">
        <v>14088215.961112354</v>
      </c>
      <c r="S29" s="217">
        <f t="shared" si="4"/>
        <v>1.0065828092885314</v>
      </c>
    </row>
    <row r="30" spans="1:19">
      <c r="A30" s="90" t="s">
        <v>30</v>
      </c>
      <c r="B30" s="288">
        <v>9787522</v>
      </c>
      <c r="C30" s="289">
        <v>0</v>
      </c>
      <c r="D30" s="289">
        <v>118077</v>
      </c>
      <c r="E30" s="289">
        <v>0</v>
      </c>
      <c r="F30" s="206">
        <f t="shared" si="0"/>
        <v>9905599</v>
      </c>
      <c r="G30" s="288">
        <v>3924581</v>
      </c>
      <c r="H30" s="289">
        <v>0</v>
      </c>
      <c r="I30" s="289">
        <v>145394</v>
      </c>
      <c r="J30" s="289">
        <v>0</v>
      </c>
      <c r="K30" s="2">
        <f t="shared" si="1"/>
        <v>4069975</v>
      </c>
      <c r="L30" s="288">
        <v>327626</v>
      </c>
      <c r="M30" s="289">
        <v>0</v>
      </c>
      <c r="N30" s="289">
        <v>12092</v>
      </c>
      <c r="O30" s="289">
        <v>0</v>
      </c>
      <c r="P30" s="206">
        <f t="shared" si="2"/>
        <v>339718</v>
      </c>
      <c r="Q30" s="203">
        <f t="shared" si="3"/>
        <v>14315292</v>
      </c>
      <c r="R30" s="204">
        <v>14104827.955694238</v>
      </c>
      <c r="S30" s="217">
        <f t="shared" si="4"/>
        <v>1.0149214187487339</v>
      </c>
    </row>
    <row r="31" spans="1:19">
      <c r="A31" s="90" t="s">
        <v>31</v>
      </c>
      <c r="B31" s="288">
        <v>9886004</v>
      </c>
      <c r="C31" s="289">
        <v>0</v>
      </c>
      <c r="D31" s="289">
        <v>120641</v>
      </c>
      <c r="E31" s="289">
        <v>0</v>
      </c>
      <c r="F31" s="206">
        <f t="shared" si="0"/>
        <v>10006645</v>
      </c>
      <c r="G31" s="288">
        <v>3932829</v>
      </c>
      <c r="H31" s="289">
        <v>0</v>
      </c>
      <c r="I31" s="289">
        <v>150702</v>
      </c>
      <c r="J31" s="289">
        <v>0</v>
      </c>
      <c r="K31" s="2">
        <f t="shared" si="1"/>
        <v>4083531</v>
      </c>
      <c r="L31" s="288">
        <v>307288</v>
      </c>
      <c r="M31" s="289">
        <v>0</v>
      </c>
      <c r="N31" s="289">
        <v>10596</v>
      </c>
      <c r="O31" s="289">
        <v>0</v>
      </c>
      <c r="P31" s="206">
        <f t="shared" si="2"/>
        <v>317884</v>
      </c>
      <c r="Q31" s="203">
        <f t="shared" si="3"/>
        <v>14408060</v>
      </c>
      <c r="R31" s="204">
        <v>14121459.538161822</v>
      </c>
      <c r="S31" s="217">
        <f t="shared" si="4"/>
        <v>1.020295385265501</v>
      </c>
    </row>
    <row r="32" spans="1:19">
      <c r="A32" s="90" t="s">
        <v>32</v>
      </c>
      <c r="B32" s="288">
        <v>9977631</v>
      </c>
      <c r="C32" s="289">
        <v>0</v>
      </c>
      <c r="D32" s="289">
        <v>123139</v>
      </c>
      <c r="E32" s="289">
        <v>0</v>
      </c>
      <c r="F32" s="206">
        <f t="shared" si="0"/>
        <v>10100770</v>
      </c>
      <c r="G32" s="288">
        <v>3953685</v>
      </c>
      <c r="H32" s="289">
        <v>0</v>
      </c>
      <c r="I32" s="289">
        <v>154966</v>
      </c>
      <c r="J32" s="289">
        <v>0</v>
      </c>
      <c r="K32" s="2">
        <f t="shared" si="1"/>
        <v>4108651</v>
      </c>
      <c r="L32" s="288">
        <v>307988</v>
      </c>
      <c r="M32" s="289">
        <v>0</v>
      </c>
      <c r="N32" s="289">
        <v>12427</v>
      </c>
      <c r="O32" s="289">
        <v>0</v>
      </c>
      <c r="P32" s="206">
        <f t="shared" si="2"/>
        <v>320415</v>
      </c>
      <c r="Q32" s="203">
        <f t="shared" si="3"/>
        <v>14529836</v>
      </c>
      <c r="R32" s="204">
        <v>14138110.731611989</v>
      </c>
      <c r="S32" s="217">
        <f t="shared" si="4"/>
        <v>1.0277070448678929</v>
      </c>
    </row>
    <row r="33" spans="1:19">
      <c r="A33" s="90" t="s">
        <v>33</v>
      </c>
      <c r="B33" s="288">
        <v>10045397</v>
      </c>
      <c r="C33" s="289">
        <v>0</v>
      </c>
      <c r="D33" s="289">
        <v>126674</v>
      </c>
      <c r="E33" s="289">
        <v>0</v>
      </c>
      <c r="F33" s="206">
        <f t="shared" si="0"/>
        <v>10172071</v>
      </c>
      <c r="G33" s="288">
        <v>3993541</v>
      </c>
      <c r="H33" s="289">
        <v>0</v>
      </c>
      <c r="I33" s="289">
        <v>161232</v>
      </c>
      <c r="J33" s="289">
        <v>0</v>
      </c>
      <c r="K33" s="2">
        <f t="shared" si="1"/>
        <v>4154773</v>
      </c>
      <c r="L33" s="288">
        <v>305825</v>
      </c>
      <c r="M33" s="289">
        <v>0</v>
      </c>
      <c r="N33" s="289">
        <v>13127</v>
      </c>
      <c r="O33" s="289">
        <v>0</v>
      </c>
      <c r="P33" s="206">
        <f t="shared" si="2"/>
        <v>318952</v>
      </c>
      <c r="Q33" s="203">
        <f t="shared" si="3"/>
        <v>14645796</v>
      </c>
      <c r="R33" s="204">
        <v>14154781.559168857</v>
      </c>
      <c r="S33" s="217">
        <f t="shared" si="4"/>
        <v>1.0346889451298587</v>
      </c>
    </row>
    <row r="34" spans="1:19">
      <c r="A34" s="90" t="s">
        <v>34</v>
      </c>
      <c r="B34" s="288">
        <v>10129907</v>
      </c>
      <c r="C34" s="289">
        <v>0</v>
      </c>
      <c r="D34" s="289">
        <v>128781</v>
      </c>
      <c r="E34" s="289">
        <v>0</v>
      </c>
      <c r="F34" s="206">
        <f t="shared" si="0"/>
        <v>10258688</v>
      </c>
      <c r="G34" s="288">
        <v>4023985</v>
      </c>
      <c r="H34" s="289">
        <v>0</v>
      </c>
      <c r="I34" s="289">
        <v>170595</v>
      </c>
      <c r="J34" s="289">
        <v>0</v>
      </c>
      <c r="K34" s="2">
        <f t="shared" si="1"/>
        <v>4194580</v>
      </c>
      <c r="L34" s="288">
        <v>302189</v>
      </c>
      <c r="M34" s="289">
        <v>0</v>
      </c>
      <c r="N34" s="289">
        <v>13999</v>
      </c>
      <c r="O34" s="289">
        <v>0</v>
      </c>
      <c r="P34" s="206">
        <f t="shared" si="2"/>
        <v>316188</v>
      </c>
      <c r="Q34" s="203">
        <f t="shared" si="3"/>
        <v>14769456</v>
      </c>
      <c r="R34" s="204">
        <v>14171472.043983804</v>
      </c>
      <c r="S34" s="217">
        <f t="shared" si="4"/>
        <v>1.0421963190669425</v>
      </c>
    </row>
    <row r="35" spans="1:19">
      <c r="A35" s="90" t="s">
        <v>35</v>
      </c>
      <c r="B35" s="288">
        <v>10214357</v>
      </c>
      <c r="C35" s="289">
        <v>0</v>
      </c>
      <c r="D35" s="289">
        <v>134912</v>
      </c>
      <c r="E35" s="289">
        <v>0</v>
      </c>
      <c r="F35" s="206">
        <f t="shared" si="0"/>
        <v>10349269</v>
      </c>
      <c r="G35" s="288">
        <v>4045131</v>
      </c>
      <c r="H35" s="289">
        <v>0</v>
      </c>
      <c r="I35" s="289">
        <v>176462</v>
      </c>
      <c r="J35" s="289">
        <v>0</v>
      </c>
      <c r="K35" s="2">
        <f t="shared" si="1"/>
        <v>4221593</v>
      </c>
      <c r="L35" s="288">
        <v>304840</v>
      </c>
      <c r="M35" s="289">
        <v>0</v>
      </c>
      <c r="N35" s="289">
        <v>15479</v>
      </c>
      <c r="O35" s="289">
        <v>0</v>
      </c>
      <c r="P35" s="206">
        <f t="shared" si="2"/>
        <v>320319</v>
      </c>
      <c r="Q35" s="203">
        <f t="shared" si="3"/>
        <v>14891181</v>
      </c>
      <c r="R35" s="204">
        <v>14188182.209235514</v>
      </c>
      <c r="S35" s="217">
        <f t="shared" si="4"/>
        <v>1.0495481930241128</v>
      </c>
    </row>
    <row r="36" spans="1:19">
      <c r="A36" s="90" t="s">
        <v>36</v>
      </c>
      <c r="B36" s="288">
        <v>10330841</v>
      </c>
      <c r="C36" s="289">
        <v>0</v>
      </c>
      <c r="D36" s="289">
        <v>139661</v>
      </c>
      <c r="E36" s="289">
        <v>0</v>
      </c>
      <c r="F36" s="206">
        <f t="shared" si="0"/>
        <v>10470502</v>
      </c>
      <c r="G36" s="288">
        <v>4132953</v>
      </c>
      <c r="H36" s="289">
        <v>0</v>
      </c>
      <c r="I36" s="289">
        <v>181646</v>
      </c>
      <c r="J36" s="289">
        <v>0</v>
      </c>
      <c r="K36" s="2">
        <f t="shared" si="1"/>
        <v>4314599</v>
      </c>
      <c r="L36" s="288">
        <v>316936</v>
      </c>
      <c r="M36" s="289">
        <v>0</v>
      </c>
      <c r="N36" s="289">
        <v>16794</v>
      </c>
      <c r="O36" s="289">
        <v>0</v>
      </c>
      <c r="P36" s="206">
        <f t="shared" si="2"/>
        <v>333730</v>
      </c>
      <c r="Q36" s="203">
        <f t="shared" si="3"/>
        <v>15118831</v>
      </c>
      <c r="R36" s="204">
        <v>14483499</v>
      </c>
      <c r="S36" s="217">
        <f t="shared" si="4"/>
        <v>1.0438659194162958</v>
      </c>
    </row>
    <row r="37" spans="1:19">
      <c r="A37" s="90" t="s">
        <v>37</v>
      </c>
      <c r="B37" s="288">
        <v>10401168</v>
      </c>
      <c r="C37" s="289">
        <v>0</v>
      </c>
      <c r="D37" s="289">
        <v>141668</v>
      </c>
      <c r="E37" s="289">
        <v>0</v>
      </c>
      <c r="F37" s="206">
        <f t="shared" si="0"/>
        <v>10542836</v>
      </c>
      <c r="G37" s="288">
        <v>4204326</v>
      </c>
      <c r="H37" s="289">
        <v>0</v>
      </c>
      <c r="I37" s="289">
        <v>191672</v>
      </c>
      <c r="J37" s="289">
        <v>0</v>
      </c>
      <c r="K37" s="2">
        <f t="shared" si="1"/>
        <v>4395998</v>
      </c>
      <c r="L37" s="288">
        <v>319884</v>
      </c>
      <c r="M37" s="289">
        <v>0</v>
      </c>
      <c r="N37" s="289">
        <v>20319</v>
      </c>
      <c r="O37" s="289">
        <v>0</v>
      </c>
      <c r="P37" s="206">
        <f t="shared" si="2"/>
        <v>340203</v>
      </c>
      <c r="Q37" s="203">
        <f t="shared" si="3"/>
        <v>15279037</v>
      </c>
      <c r="R37" s="204">
        <v>14506852</v>
      </c>
      <c r="S37" s="217">
        <f t="shared" si="4"/>
        <v>1.053228984482643</v>
      </c>
    </row>
    <row r="38" spans="1:19">
      <c r="A38" s="90" t="s">
        <v>38</v>
      </c>
      <c r="B38" s="288">
        <v>10472838</v>
      </c>
      <c r="C38" s="289">
        <v>0</v>
      </c>
      <c r="D38" s="289">
        <v>142708</v>
      </c>
      <c r="E38" s="289">
        <v>0</v>
      </c>
      <c r="F38" s="206">
        <f t="shared" si="0"/>
        <v>10615546</v>
      </c>
      <c r="G38" s="288">
        <v>4263206</v>
      </c>
      <c r="H38" s="289">
        <v>0</v>
      </c>
      <c r="I38" s="289">
        <v>194750</v>
      </c>
      <c r="J38" s="289">
        <v>0</v>
      </c>
      <c r="K38" s="2">
        <f t="shared" si="1"/>
        <v>4457956</v>
      </c>
      <c r="L38" s="288">
        <v>319208</v>
      </c>
      <c r="M38" s="289">
        <v>0</v>
      </c>
      <c r="N38" s="289">
        <v>21969</v>
      </c>
      <c r="O38" s="289">
        <v>0</v>
      </c>
      <c r="P38" s="206">
        <f t="shared" si="2"/>
        <v>341177</v>
      </c>
      <c r="Q38" s="203">
        <f t="shared" si="3"/>
        <v>15414679</v>
      </c>
      <c r="R38" s="204">
        <v>14530242</v>
      </c>
      <c r="S38" s="217">
        <f t="shared" si="4"/>
        <v>1.0608687040449842</v>
      </c>
    </row>
    <row r="39" spans="1:19">
      <c r="A39" s="90" t="s">
        <v>39</v>
      </c>
      <c r="B39" s="288">
        <v>10557064</v>
      </c>
      <c r="C39" s="289">
        <v>0</v>
      </c>
      <c r="D39" s="289">
        <v>149547</v>
      </c>
      <c r="E39" s="289">
        <v>0</v>
      </c>
      <c r="F39" s="206">
        <f t="shared" si="0"/>
        <v>10706611</v>
      </c>
      <c r="G39" s="288">
        <v>4279912</v>
      </c>
      <c r="H39" s="289">
        <v>0</v>
      </c>
      <c r="I39" s="289">
        <v>189019</v>
      </c>
      <c r="J39" s="289">
        <v>0</v>
      </c>
      <c r="K39" s="2">
        <f t="shared" si="1"/>
        <v>4468931</v>
      </c>
      <c r="L39" s="288">
        <v>309156</v>
      </c>
      <c r="M39" s="289">
        <v>0</v>
      </c>
      <c r="N39" s="289">
        <v>22642</v>
      </c>
      <c r="O39" s="289">
        <v>0</v>
      </c>
      <c r="P39" s="206">
        <f t="shared" si="2"/>
        <v>331798</v>
      </c>
      <c r="Q39" s="203">
        <f t="shared" si="3"/>
        <v>15507340</v>
      </c>
      <c r="R39" s="204">
        <v>14553670</v>
      </c>
      <c r="S39" s="217">
        <f t="shared" si="4"/>
        <v>1.065527801578571</v>
      </c>
    </row>
    <row r="40" spans="1:19">
      <c r="A40" s="90" t="s">
        <v>40</v>
      </c>
      <c r="B40" s="288">
        <v>10629753</v>
      </c>
      <c r="C40" s="289">
        <v>0</v>
      </c>
      <c r="D40" s="289">
        <v>157972</v>
      </c>
      <c r="E40" s="289">
        <v>0</v>
      </c>
      <c r="F40" s="206">
        <f t="shared" si="0"/>
        <v>10787725</v>
      </c>
      <c r="G40" s="288">
        <v>4247548</v>
      </c>
      <c r="H40" s="289">
        <v>0</v>
      </c>
      <c r="I40" s="289">
        <v>189406</v>
      </c>
      <c r="J40" s="289">
        <v>0</v>
      </c>
      <c r="K40" s="2">
        <f t="shared" si="1"/>
        <v>4436954</v>
      </c>
      <c r="L40" s="288">
        <v>306067</v>
      </c>
      <c r="M40" s="289">
        <v>0</v>
      </c>
      <c r="N40" s="289">
        <v>22574</v>
      </c>
      <c r="O40" s="289">
        <v>0</v>
      </c>
      <c r="P40" s="206">
        <f t="shared" si="2"/>
        <v>328641</v>
      </c>
      <c r="Q40" s="203">
        <f t="shared" si="3"/>
        <v>15553320</v>
      </c>
      <c r="R40" s="204">
        <v>14577136</v>
      </c>
      <c r="S40" s="217">
        <f t="shared" si="4"/>
        <v>1.0669667896354948</v>
      </c>
    </row>
    <row r="41" spans="1:19">
      <c r="A41" s="90" t="s">
        <v>41</v>
      </c>
      <c r="B41" s="288">
        <v>10691553</v>
      </c>
      <c r="C41" s="289">
        <v>0</v>
      </c>
      <c r="D41" s="289">
        <v>167725</v>
      </c>
      <c r="E41" s="289">
        <v>0</v>
      </c>
      <c r="F41" s="206">
        <f t="shared" si="0"/>
        <v>10859278</v>
      </c>
      <c r="G41" s="288">
        <v>4290042</v>
      </c>
      <c r="H41" s="289">
        <v>0</v>
      </c>
      <c r="I41" s="289">
        <v>186042</v>
      </c>
      <c r="J41" s="289">
        <v>0</v>
      </c>
      <c r="K41" s="2">
        <f t="shared" si="1"/>
        <v>4476084</v>
      </c>
      <c r="L41" s="288">
        <v>312575</v>
      </c>
      <c r="M41" s="289">
        <v>0</v>
      </c>
      <c r="N41" s="289">
        <v>22754</v>
      </c>
      <c r="O41" s="289">
        <v>0</v>
      </c>
      <c r="P41" s="206">
        <f t="shared" si="2"/>
        <v>335329</v>
      </c>
      <c r="Q41" s="203">
        <f t="shared" si="3"/>
        <v>15670691</v>
      </c>
      <c r="R41" s="204">
        <v>14600640</v>
      </c>
      <c r="S41" s="217">
        <f t="shared" si="4"/>
        <v>1.0732879517610188</v>
      </c>
    </row>
    <row r="42" spans="1:19">
      <c r="A42" s="90" t="s">
        <v>42</v>
      </c>
      <c r="B42" s="288">
        <v>10639315</v>
      </c>
      <c r="C42" s="289">
        <v>0</v>
      </c>
      <c r="D42" s="289">
        <v>265723</v>
      </c>
      <c r="E42" s="289">
        <v>0</v>
      </c>
      <c r="F42" s="206">
        <f t="shared" si="0"/>
        <v>10905038</v>
      </c>
      <c r="G42" s="288">
        <v>4325356</v>
      </c>
      <c r="H42" s="289">
        <v>0</v>
      </c>
      <c r="I42" s="289">
        <v>188610</v>
      </c>
      <c r="J42" s="289">
        <v>0</v>
      </c>
      <c r="K42" s="2">
        <f t="shared" si="1"/>
        <v>4513966</v>
      </c>
      <c r="L42" s="288">
        <v>307309</v>
      </c>
      <c r="M42" s="289">
        <v>0</v>
      </c>
      <c r="N42" s="289">
        <v>22415</v>
      </c>
      <c r="O42" s="289">
        <v>0</v>
      </c>
      <c r="P42" s="206">
        <f t="shared" si="2"/>
        <v>329724</v>
      </c>
      <c r="Q42" s="203">
        <f t="shared" si="3"/>
        <v>15748728</v>
      </c>
      <c r="R42" s="204">
        <v>14624181</v>
      </c>
      <c r="S42" s="217">
        <f t="shared" si="4"/>
        <v>1.0768964087629933</v>
      </c>
    </row>
    <row r="43" spans="1:19">
      <c r="A43" s="90" t="s">
        <v>43</v>
      </c>
      <c r="B43" s="288">
        <v>10680222</v>
      </c>
      <c r="C43" s="289">
        <v>0</v>
      </c>
      <c r="D43" s="289">
        <v>276709</v>
      </c>
      <c r="E43" s="289">
        <v>0</v>
      </c>
      <c r="F43" s="206">
        <f t="shared" si="0"/>
        <v>10956931</v>
      </c>
      <c r="G43" s="288">
        <v>4304426</v>
      </c>
      <c r="H43" s="289">
        <v>0</v>
      </c>
      <c r="I43" s="289">
        <v>192523</v>
      </c>
      <c r="J43" s="289">
        <v>0</v>
      </c>
      <c r="K43" s="2">
        <f t="shared" si="1"/>
        <v>4496949</v>
      </c>
      <c r="L43" s="288">
        <v>309539</v>
      </c>
      <c r="M43" s="289">
        <v>0</v>
      </c>
      <c r="N43" s="289">
        <v>22965</v>
      </c>
      <c r="O43" s="289">
        <v>0</v>
      </c>
      <c r="P43" s="206">
        <f t="shared" si="2"/>
        <v>332504</v>
      </c>
      <c r="Q43" s="203">
        <f t="shared" si="3"/>
        <v>15786384</v>
      </c>
      <c r="R43" s="204">
        <v>14647761</v>
      </c>
      <c r="S43" s="217">
        <f t="shared" si="4"/>
        <v>1.0777335867235955</v>
      </c>
    </row>
    <row r="44" spans="1:19">
      <c r="A44" s="90" t="s">
        <v>44</v>
      </c>
      <c r="B44" s="288">
        <v>10726868</v>
      </c>
      <c r="C44" s="289">
        <v>0</v>
      </c>
      <c r="D44" s="289">
        <v>279783</v>
      </c>
      <c r="E44" s="289">
        <v>0</v>
      </c>
      <c r="F44" s="206">
        <f t="shared" ref="F44:F78" si="5">+B44+D44</f>
        <v>11006651</v>
      </c>
      <c r="G44" s="288">
        <v>4328692</v>
      </c>
      <c r="H44" s="289">
        <v>0</v>
      </c>
      <c r="I44" s="289">
        <v>193066</v>
      </c>
      <c r="J44" s="289">
        <v>0</v>
      </c>
      <c r="K44" s="2">
        <f t="shared" ref="K44:K75" si="6">SUM(G44:J44)</f>
        <v>4521758</v>
      </c>
      <c r="L44" s="288">
        <v>293113</v>
      </c>
      <c r="M44" s="289">
        <v>0</v>
      </c>
      <c r="N44" s="289">
        <v>25361</v>
      </c>
      <c r="O44" s="289">
        <v>0</v>
      </c>
      <c r="P44" s="206">
        <f t="shared" ref="P44:P75" si="7">SUM(L44:O44)</f>
        <v>318474</v>
      </c>
      <c r="Q44" s="203">
        <f t="shared" ref="Q44:Q75" si="8">SUM(F44,K44,P44)</f>
        <v>15846883</v>
      </c>
      <c r="R44" s="204">
        <v>14671378</v>
      </c>
      <c r="S44" s="217">
        <f t="shared" si="4"/>
        <v>1.0801223307040415</v>
      </c>
    </row>
    <row r="45" spans="1:19">
      <c r="A45" s="90" t="s">
        <v>45</v>
      </c>
      <c r="B45" s="288">
        <v>10769731</v>
      </c>
      <c r="C45" s="289">
        <v>0</v>
      </c>
      <c r="D45" s="289">
        <v>287390</v>
      </c>
      <c r="E45" s="289">
        <v>0</v>
      </c>
      <c r="F45" s="206">
        <f t="shared" si="5"/>
        <v>11057121</v>
      </c>
      <c r="G45" s="288">
        <v>4307225</v>
      </c>
      <c r="H45" s="289">
        <v>0</v>
      </c>
      <c r="I45" s="289">
        <v>194247</v>
      </c>
      <c r="J45" s="289">
        <v>0</v>
      </c>
      <c r="K45" s="2">
        <f t="shared" si="6"/>
        <v>4501472</v>
      </c>
      <c r="L45" s="288">
        <v>277532</v>
      </c>
      <c r="M45" s="289">
        <v>0</v>
      </c>
      <c r="N45" s="289">
        <v>31887</v>
      </c>
      <c r="O45" s="289">
        <v>0</v>
      </c>
      <c r="P45" s="206">
        <f t="shared" si="7"/>
        <v>309419</v>
      </c>
      <c r="Q45" s="203">
        <f t="shared" si="8"/>
        <v>15868012</v>
      </c>
      <c r="R45" s="204">
        <v>14695034</v>
      </c>
      <c r="S45" s="217">
        <f t="shared" si="4"/>
        <v>1.0798213872795395</v>
      </c>
    </row>
    <row r="46" spans="1:19">
      <c r="A46" s="90" t="s">
        <v>46</v>
      </c>
      <c r="B46" s="288">
        <v>10799376</v>
      </c>
      <c r="C46" s="289">
        <v>0</v>
      </c>
      <c r="D46" s="289">
        <v>301341</v>
      </c>
      <c r="E46" s="289">
        <v>0</v>
      </c>
      <c r="F46" s="206">
        <f t="shared" si="5"/>
        <v>11100717</v>
      </c>
      <c r="G46" s="288">
        <v>4289277</v>
      </c>
      <c r="H46" s="289">
        <v>0</v>
      </c>
      <c r="I46" s="289">
        <v>196094</v>
      </c>
      <c r="J46" s="289">
        <v>0</v>
      </c>
      <c r="K46" s="2">
        <f t="shared" si="6"/>
        <v>4485371</v>
      </c>
      <c r="L46" s="288">
        <v>274409</v>
      </c>
      <c r="M46" s="289">
        <v>0</v>
      </c>
      <c r="N46" s="289">
        <v>36933</v>
      </c>
      <c r="O46" s="289">
        <v>0</v>
      </c>
      <c r="P46" s="206">
        <f t="shared" si="7"/>
        <v>311342</v>
      </c>
      <c r="Q46" s="203">
        <f t="shared" si="8"/>
        <v>15897430</v>
      </c>
      <c r="R46" s="204">
        <v>14718728</v>
      </c>
      <c r="S46" s="217">
        <f t="shared" si="4"/>
        <v>1.0800817842411383</v>
      </c>
    </row>
    <row r="47" spans="1:19">
      <c r="A47" s="90" t="s">
        <v>47</v>
      </c>
      <c r="B47" s="288">
        <v>10830131</v>
      </c>
      <c r="C47" s="289">
        <v>0</v>
      </c>
      <c r="D47" s="289">
        <v>298783</v>
      </c>
      <c r="E47" s="289">
        <v>0</v>
      </c>
      <c r="F47" s="206">
        <f t="shared" si="5"/>
        <v>11128914</v>
      </c>
      <c r="G47" s="288">
        <v>4279035</v>
      </c>
      <c r="H47" s="289">
        <v>0</v>
      </c>
      <c r="I47" s="289">
        <v>193246</v>
      </c>
      <c r="J47" s="289">
        <v>0</v>
      </c>
      <c r="K47" s="2">
        <f t="shared" si="6"/>
        <v>4472281</v>
      </c>
      <c r="L47" s="288">
        <v>244177</v>
      </c>
      <c r="M47" s="289">
        <v>0</v>
      </c>
      <c r="N47" s="289">
        <v>40861</v>
      </c>
      <c r="O47" s="289">
        <v>0</v>
      </c>
      <c r="P47" s="206">
        <f t="shared" si="7"/>
        <v>285038</v>
      </c>
      <c r="Q47" s="203">
        <f t="shared" si="8"/>
        <v>15886233</v>
      </c>
      <c r="R47" s="204">
        <v>14742459</v>
      </c>
      <c r="S47" s="217">
        <f t="shared" si="4"/>
        <v>1.0775836649774642</v>
      </c>
    </row>
    <row r="48" spans="1:19">
      <c r="A48" s="90" t="s">
        <v>48</v>
      </c>
      <c r="B48" s="288">
        <v>10754034</v>
      </c>
      <c r="C48" s="289">
        <v>0</v>
      </c>
      <c r="D48" s="289">
        <v>303282</v>
      </c>
      <c r="E48" s="289">
        <v>0</v>
      </c>
      <c r="F48" s="206">
        <f t="shared" si="5"/>
        <v>11057316</v>
      </c>
      <c r="G48" s="288">
        <v>4322898</v>
      </c>
      <c r="H48" s="289">
        <v>0</v>
      </c>
      <c r="I48" s="289">
        <v>190976</v>
      </c>
      <c r="J48" s="289">
        <v>0</v>
      </c>
      <c r="K48" s="2">
        <f t="shared" si="6"/>
        <v>4513874</v>
      </c>
      <c r="L48" s="288">
        <v>255783</v>
      </c>
      <c r="M48" s="289">
        <v>0</v>
      </c>
      <c r="N48" s="289">
        <v>47585</v>
      </c>
      <c r="O48" s="289">
        <v>0</v>
      </c>
      <c r="P48" s="206">
        <f t="shared" si="7"/>
        <v>303368</v>
      </c>
      <c r="Q48" s="203">
        <f t="shared" si="8"/>
        <v>15874558</v>
      </c>
      <c r="R48" s="204">
        <v>14765927</v>
      </c>
      <c r="S48" s="217">
        <f t="shared" si="4"/>
        <v>1.0750803522189971</v>
      </c>
    </row>
    <row r="49" spans="1:19">
      <c r="A49" s="90" t="s">
        <v>49</v>
      </c>
      <c r="B49" s="288">
        <v>10787806</v>
      </c>
      <c r="C49" s="289">
        <v>0</v>
      </c>
      <c r="D49" s="289">
        <v>298162</v>
      </c>
      <c r="E49" s="289">
        <v>0</v>
      </c>
      <c r="F49" s="206">
        <f t="shared" si="5"/>
        <v>11085968</v>
      </c>
      <c r="G49" s="288">
        <v>4365911</v>
      </c>
      <c r="H49" s="289">
        <v>0</v>
      </c>
      <c r="I49" s="289">
        <v>192485</v>
      </c>
      <c r="J49" s="289">
        <v>0</v>
      </c>
      <c r="K49" s="2">
        <f t="shared" si="6"/>
        <v>4558396</v>
      </c>
      <c r="L49" s="288">
        <v>268024</v>
      </c>
      <c r="M49" s="289">
        <v>0</v>
      </c>
      <c r="N49" s="289">
        <v>53664</v>
      </c>
      <c r="O49" s="289">
        <v>0</v>
      </c>
      <c r="P49" s="206">
        <f t="shared" si="7"/>
        <v>321688</v>
      </c>
      <c r="Q49" s="203">
        <f t="shared" si="8"/>
        <v>15966052</v>
      </c>
      <c r="R49" s="204">
        <v>14789734</v>
      </c>
      <c r="S49" s="217">
        <f t="shared" si="4"/>
        <v>1.0795361160653734</v>
      </c>
    </row>
    <row r="50" spans="1:19">
      <c r="A50" s="90" t="s">
        <v>50</v>
      </c>
      <c r="B50" s="288">
        <v>10823792</v>
      </c>
      <c r="C50" s="289">
        <v>0</v>
      </c>
      <c r="D50" s="289">
        <v>292572</v>
      </c>
      <c r="E50" s="289">
        <v>0</v>
      </c>
      <c r="F50" s="206">
        <f t="shared" si="5"/>
        <v>11116364</v>
      </c>
      <c r="G50" s="288">
        <v>4429963</v>
      </c>
      <c r="H50" s="289">
        <v>0</v>
      </c>
      <c r="I50" s="289">
        <v>186897</v>
      </c>
      <c r="J50" s="289">
        <v>0</v>
      </c>
      <c r="K50" s="2">
        <f t="shared" si="6"/>
        <v>4616860</v>
      </c>
      <c r="L50" s="288">
        <v>279142</v>
      </c>
      <c r="M50" s="289">
        <v>0</v>
      </c>
      <c r="N50" s="289">
        <v>59321</v>
      </c>
      <c r="O50" s="289">
        <v>0</v>
      </c>
      <c r="P50" s="206">
        <f t="shared" si="7"/>
        <v>338463</v>
      </c>
      <c r="Q50" s="203">
        <f t="shared" si="8"/>
        <v>16071687</v>
      </c>
      <c r="R50" s="204">
        <v>14813584</v>
      </c>
      <c r="S50" s="217">
        <f t="shared" si="4"/>
        <v>1.084929008402018</v>
      </c>
    </row>
    <row r="51" spans="1:19">
      <c r="A51" s="90" t="s">
        <v>51</v>
      </c>
      <c r="B51" s="288">
        <v>10855478</v>
      </c>
      <c r="C51" s="289">
        <v>0</v>
      </c>
      <c r="D51" s="289">
        <v>293081</v>
      </c>
      <c r="E51" s="289">
        <v>0</v>
      </c>
      <c r="F51" s="206">
        <f t="shared" si="5"/>
        <v>11148559</v>
      </c>
      <c r="G51" s="288">
        <v>4490328</v>
      </c>
      <c r="H51" s="289">
        <v>0</v>
      </c>
      <c r="I51" s="289">
        <v>177893</v>
      </c>
      <c r="J51" s="289">
        <v>0</v>
      </c>
      <c r="K51" s="2">
        <f t="shared" si="6"/>
        <v>4668221</v>
      </c>
      <c r="L51" s="288">
        <v>268404</v>
      </c>
      <c r="M51" s="289">
        <v>0</v>
      </c>
      <c r="N51" s="289">
        <v>60974</v>
      </c>
      <c r="O51" s="289">
        <v>0</v>
      </c>
      <c r="P51" s="206">
        <f t="shared" si="7"/>
        <v>329378</v>
      </c>
      <c r="Q51" s="203">
        <f t="shared" si="8"/>
        <v>16146158</v>
      </c>
      <c r="R51" s="204">
        <v>14837474</v>
      </c>
      <c r="S51" s="217">
        <f t="shared" si="4"/>
        <v>1.088201266603736</v>
      </c>
    </row>
    <row r="52" spans="1:19">
      <c r="A52" s="90" t="s">
        <v>52</v>
      </c>
      <c r="B52" s="288">
        <v>10897467</v>
      </c>
      <c r="C52" s="289">
        <v>0</v>
      </c>
      <c r="D52" s="289">
        <v>292685</v>
      </c>
      <c r="E52" s="289">
        <v>0</v>
      </c>
      <c r="F52" s="206">
        <f t="shared" si="5"/>
        <v>11190152</v>
      </c>
      <c r="G52" s="288">
        <v>4511531</v>
      </c>
      <c r="H52" s="289">
        <v>0</v>
      </c>
      <c r="I52" s="289">
        <v>173987</v>
      </c>
      <c r="J52" s="289">
        <v>0</v>
      </c>
      <c r="K52" s="2">
        <f t="shared" si="6"/>
        <v>4685518</v>
      </c>
      <c r="L52" s="288">
        <v>293931</v>
      </c>
      <c r="M52" s="289">
        <v>0</v>
      </c>
      <c r="N52" s="289">
        <v>62905</v>
      </c>
      <c r="O52" s="289">
        <v>0</v>
      </c>
      <c r="P52" s="206">
        <f t="shared" si="7"/>
        <v>356836</v>
      </c>
      <c r="Q52" s="203">
        <f t="shared" si="8"/>
        <v>16232506</v>
      </c>
      <c r="R52" s="204">
        <v>14861387</v>
      </c>
      <c r="S52" s="217">
        <f t="shared" si="4"/>
        <v>1.0922605003153474</v>
      </c>
    </row>
    <row r="53" spans="1:19">
      <c r="A53" s="90" t="s">
        <v>53</v>
      </c>
      <c r="B53" s="288">
        <v>10948041</v>
      </c>
      <c r="C53" s="289">
        <v>0</v>
      </c>
      <c r="D53" s="289">
        <v>297237</v>
      </c>
      <c r="E53" s="289">
        <v>0</v>
      </c>
      <c r="F53" s="206">
        <f t="shared" si="5"/>
        <v>11245278</v>
      </c>
      <c r="G53" s="288">
        <v>4563218</v>
      </c>
      <c r="H53" s="289">
        <v>0</v>
      </c>
      <c r="I53" s="289">
        <v>175059</v>
      </c>
      <c r="J53" s="289">
        <v>0</v>
      </c>
      <c r="K53" s="2">
        <f t="shared" si="6"/>
        <v>4738277</v>
      </c>
      <c r="L53" s="288">
        <v>292203</v>
      </c>
      <c r="M53" s="289">
        <v>0</v>
      </c>
      <c r="N53" s="289">
        <v>66930</v>
      </c>
      <c r="O53" s="289">
        <v>0</v>
      </c>
      <c r="P53" s="206">
        <f t="shared" si="7"/>
        <v>359133</v>
      </c>
      <c r="Q53" s="203">
        <f t="shared" si="8"/>
        <v>16342688</v>
      </c>
      <c r="R53" s="204">
        <v>14885350</v>
      </c>
      <c r="S53" s="217">
        <f t="shared" si="4"/>
        <v>1.0979041809564438</v>
      </c>
    </row>
    <row r="54" spans="1:19">
      <c r="A54" s="90" t="s">
        <v>54</v>
      </c>
      <c r="B54" s="288">
        <v>10993466</v>
      </c>
      <c r="C54" s="289">
        <v>0</v>
      </c>
      <c r="D54" s="289">
        <v>299668</v>
      </c>
      <c r="E54" s="289">
        <v>0</v>
      </c>
      <c r="F54" s="206">
        <f t="shared" si="5"/>
        <v>11293134</v>
      </c>
      <c r="G54" s="288">
        <v>4579270</v>
      </c>
      <c r="H54" s="289">
        <v>0</v>
      </c>
      <c r="I54" s="289">
        <v>171142</v>
      </c>
      <c r="J54" s="289">
        <v>0</v>
      </c>
      <c r="K54" s="2">
        <f t="shared" si="6"/>
        <v>4750412</v>
      </c>
      <c r="L54" s="288">
        <v>280033</v>
      </c>
      <c r="M54" s="289">
        <v>0</v>
      </c>
      <c r="N54" s="289">
        <v>69636</v>
      </c>
      <c r="O54" s="289">
        <v>0</v>
      </c>
      <c r="P54" s="206">
        <f t="shared" si="7"/>
        <v>349669</v>
      </c>
      <c r="Q54" s="203">
        <f t="shared" si="8"/>
        <v>16393215</v>
      </c>
      <c r="R54" s="204">
        <v>14909347</v>
      </c>
      <c r="S54" s="217">
        <f t="shared" si="4"/>
        <v>1.0995260221658265</v>
      </c>
    </row>
    <row r="55" spans="1:19">
      <c r="A55" s="90" t="s">
        <v>55</v>
      </c>
      <c r="B55" s="288">
        <v>11050381</v>
      </c>
      <c r="C55" s="289">
        <v>0</v>
      </c>
      <c r="D55" s="289">
        <v>302942</v>
      </c>
      <c r="E55" s="289">
        <v>0</v>
      </c>
      <c r="F55" s="206">
        <f t="shared" si="5"/>
        <v>11353323</v>
      </c>
      <c r="G55" s="288">
        <v>4559812</v>
      </c>
      <c r="H55" s="289">
        <v>0</v>
      </c>
      <c r="I55" s="289">
        <v>171451</v>
      </c>
      <c r="J55" s="289">
        <v>0</v>
      </c>
      <c r="K55" s="2">
        <f t="shared" si="6"/>
        <v>4731263</v>
      </c>
      <c r="L55" s="288">
        <v>271769</v>
      </c>
      <c r="M55" s="289">
        <v>0</v>
      </c>
      <c r="N55" s="289">
        <v>76233</v>
      </c>
      <c r="O55" s="289">
        <v>0</v>
      </c>
      <c r="P55" s="206">
        <f t="shared" si="7"/>
        <v>348002</v>
      </c>
      <c r="Q55" s="203">
        <f t="shared" si="8"/>
        <v>16432588</v>
      </c>
      <c r="R55" s="204">
        <v>14933391</v>
      </c>
      <c r="S55" s="217">
        <f t="shared" si="4"/>
        <v>1.1003922685744987</v>
      </c>
    </row>
    <row r="56" spans="1:19">
      <c r="A56" s="90" t="s">
        <v>56</v>
      </c>
      <c r="B56" s="288">
        <v>11092958</v>
      </c>
      <c r="C56" s="289">
        <v>0</v>
      </c>
      <c r="D56" s="289">
        <v>314718</v>
      </c>
      <c r="E56" s="289">
        <v>0</v>
      </c>
      <c r="F56" s="206">
        <f t="shared" si="5"/>
        <v>11407676</v>
      </c>
      <c r="G56" s="288">
        <v>4566572</v>
      </c>
      <c r="H56" s="289">
        <v>0</v>
      </c>
      <c r="I56" s="289">
        <v>171308</v>
      </c>
      <c r="J56" s="289">
        <v>0</v>
      </c>
      <c r="K56" s="2">
        <f t="shared" si="6"/>
        <v>4737880</v>
      </c>
      <c r="L56" s="288">
        <v>259630</v>
      </c>
      <c r="M56" s="289">
        <v>0</v>
      </c>
      <c r="N56" s="289">
        <v>79358</v>
      </c>
      <c r="O56" s="289">
        <v>0</v>
      </c>
      <c r="P56" s="206">
        <f t="shared" si="7"/>
        <v>338988</v>
      </c>
      <c r="Q56" s="203">
        <f t="shared" si="8"/>
        <v>16484544</v>
      </c>
      <c r="R56" s="204">
        <v>14957476</v>
      </c>
      <c r="S56" s="217">
        <f t="shared" si="4"/>
        <v>1.1020939629119244</v>
      </c>
    </row>
    <row r="57" spans="1:19">
      <c r="A57" s="90" t="s">
        <v>57</v>
      </c>
      <c r="B57" s="288">
        <v>11141164</v>
      </c>
      <c r="C57" s="289">
        <v>0</v>
      </c>
      <c r="D57" s="289">
        <v>321148</v>
      </c>
      <c r="E57" s="289">
        <v>0</v>
      </c>
      <c r="F57" s="206">
        <f t="shared" si="5"/>
        <v>11462312</v>
      </c>
      <c r="G57" s="288">
        <v>4583090</v>
      </c>
      <c r="H57" s="289">
        <v>0</v>
      </c>
      <c r="I57" s="289">
        <v>172475</v>
      </c>
      <c r="J57" s="289">
        <v>0</v>
      </c>
      <c r="K57" s="2">
        <f t="shared" si="6"/>
        <v>4755565</v>
      </c>
      <c r="L57" s="288">
        <v>251635</v>
      </c>
      <c r="M57" s="289">
        <v>0</v>
      </c>
      <c r="N57" s="289">
        <v>83226</v>
      </c>
      <c r="O57" s="289">
        <v>0</v>
      </c>
      <c r="P57" s="206">
        <f t="shared" si="7"/>
        <v>334861</v>
      </c>
      <c r="Q57" s="203">
        <f t="shared" si="8"/>
        <v>16552738</v>
      </c>
      <c r="R57" s="204">
        <v>14981574</v>
      </c>
      <c r="S57" s="217">
        <f t="shared" si="4"/>
        <v>1.1048730927738299</v>
      </c>
    </row>
    <row r="58" spans="1:19">
      <c r="A58" s="90" t="s">
        <v>58</v>
      </c>
      <c r="B58" s="288">
        <v>11198705</v>
      </c>
      <c r="C58" s="289">
        <v>0</v>
      </c>
      <c r="D58" s="289">
        <v>334198</v>
      </c>
      <c r="E58" s="289">
        <v>0</v>
      </c>
      <c r="F58" s="206">
        <f t="shared" si="5"/>
        <v>11532903</v>
      </c>
      <c r="G58" s="288">
        <v>4740173</v>
      </c>
      <c r="H58" s="289">
        <v>0</v>
      </c>
      <c r="I58" s="289">
        <v>170404</v>
      </c>
      <c r="J58" s="289">
        <v>0</v>
      </c>
      <c r="K58" s="2">
        <f t="shared" si="6"/>
        <v>4910577</v>
      </c>
      <c r="L58" s="288">
        <v>246618</v>
      </c>
      <c r="M58" s="289">
        <v>0</v>
      </c>
      <c r="N58" s="289">
        <v>86551</v>
      </c>
      <c r="O58" s="289">
        <v>0</v>
      </c>
      <c r="P58" s="206">
        <f t="shared" si="7"/>
        <v>333169</v>
      </c>
      <c r="Q58" s="203">
        <f t="shared" si="8"/>
        <v>16776649</v>
      </c>
      <c r="R58" s="204">
        <v>15005727</v>
      </c>
      <c r="S58" s="217">
        <f t="shared" si="4"/>
        <v>1.1180164080020916</v>
      </c>
    </row>
    <row r="59" spans="1:19">
      <c r="A59" s="90" t="s">
        <v>59</v>
      </c>
      <c r="B59" s="288">
        <v>11290483</v>
      </c>
      <c r="C59" s="289">
        <v>0</v>
      </c>
      <c r="D59" s="289">
        <v>345995</v>
      </c>
      <c r="E59" s="289">
        <v>0</v>
      </c>
      <c r="F59" s="206">
        <f t="shared" si="5"/>
        <v>11636478</v>
      </c>
      <c r="G59" s="288">
        <v>4777781</v>
      </c>
      <c r="H59" s="289">
        <v>0</v>
      </c>
      <c r="I59" s="289">
        <v>180669</v>
      </c>
      <c r="J59" s="289">
        <v>0</v>
      </c>
      <c r="K59" s="2">
        <f t="shared" si="6"/>
        <v>4958450</v>
      </c>
      <c r="L59" s="288">
        <v>237005</v>
      </c>
      <c r="M59" s="289">
        <v>0</v>
      </c>
      <c r="N59" s="289">
        <v>90068</v>
      </c>
      <c r="O59" s="289">
        <v>0</v>
      </c>
      <c r="P59" s="206">
        <f t="shared" si="7"/>
        <v>327073</v>
      </c>
      <c r="Q59" s="203">
        <f t="shared" si="8"/>
        <v>16922001</v>
      </c>
      <c r="R59" s="204">
        <v>15029934</v>
      </c>
      <c r="S59" s="217">
        <f t="shared" si="4"/>
        <v>1.1258865807394762</v>
      </c>
    </row>
    <row r="60" spans="1:19">
      <c r="A60" s="90" t="s">
        <v>60</v>
      </c>
      <c r="B60" s="288">
        <v>11400657</v>
      </c>
      <c r="C60" s="289">
        <v>0</v>
      </c>
      <c r="D60" s="289">
        <v>357249</v>
      </c>
      <c r="E60" s="289">
        <v>0</v>
      </c>
      <c r="F60" s="206">
        <f t="shared" si="5"/>
        <v>11757906</v>
      </c>
      <c r="G60" s="288">
        <v>4838792</v>
      </c>
      <c r="H60" s="289">
        <v>0</v>
      </c>
      <c r="I60" s="289">
        <v>180894</v>
      </c>
      <c r="J60" s="289">
        <v>0</v>
      </c>
      <c r="K60" s="2">
        <f t="shared" si="6"/>
        <v>5019686</v>
      </c>
      <c r="L60" s="288">
        <v>217291</v>
      </c>
      <c r="M60" s="289">
        <v>0</v>
      </c>
      <c r="N60" s="289">
        <v>91980</v>
      </c>
      <c r="O60" s="289">
        <v>0</v>
      </c>
      <c r="P60" s="206">
        <f t="shared" si="7"/>
        <v>309271</v>
      </c>
      <c r="Q60" s="203">
        <f t="shared" si="8"/>
        <v>17086863</v>
      </c>
      <c r="R60" s="204">
        <v>15520973.000000007</v>
      </c>
      <c r="S60" s="217">
        <f t="shared" si="4"/>
        <v>1.1008886491845578</v>
      </c>
    </row>
    <row r="61" spans="1:19">
      <c r="A61" s="90" t="s">
        <v>61</v>
      </c>
      <c r="B61" s="288">
        <v>11492069</v>
      </c>
      <c r="C61" s="289">
        <v>0</v>
      </c>
      <c r="D61" s="289">
        <v>363059</v>
      </c>
      <c r="E61" s="289">
        <v>0</v>
      </c>
      <c r="F61" s="206">
        <f t="shared" si="5"/>
        <v>11855128</v>
      </c>
      <c r="G61" s="288">
        <v>4851702</v>
      </c>
      <c r="H61" s="289">
        <v>0</v>
      </c>
      <c r="I61" s="289">
        <v>181942</v>
      </c>
      <c r="J61" s="289">
        <v>0</v>
      </c>
      <c r="K61" s="2">
        <f t="shared" si="6"/>
        <v>5033644</v>
      </c>
      <c r="L61" s="288">
        <v>255194</v>
      </c>
      <c r="M61" s="289">
        <v>0</v>
      </c>
      <c r="N61" s="289">
        <v>93857</v>
      </c>
      <c r="O61" s="289">
        <v>0</v>
      </c>
      <c r="P61" s="206">
        <f t="shared" si="7"/>
        <v>349051</v>
      </c>
      <c r="Q61" s="203">
        <f t="shared" si="8"/>
        <v>17237823</v>
      </c>
      <c r="R61" s="204">
        <v>15542121</v>
      </c>
      <c r="S61" s="217">
        <f t="shared" si="4"/>
        <v>1.1091036416458218</v>
      </c>
    </row>
    <row r="62" spans="1:19">
      <c r="A62" s="90" t="s">
        <v>62</v>
      </c>
      <c r="B62" s="288">
        <v>11578334</v>
      </c>
      <c r="C62" s="289">
        <v>0</v>
      </c>
      <c r="D62" s="289">
        <v>378229</v>
      </c>
      <c r="E62" s="289">
        <v>0</v>
      </c>
      <c r="F62" s="206">
        <f t="shared" si="5"/>
        <v>11956563</v>
      </c>
      <c r="G62" s="288">
        <v>4869445</v>
      </c>
      <c r="H62" s="289">
        <v>0</v>
      </c>
      <c r="I62" s="289">
        <v>181754</v>
      </c>
      <c r="J62" s="289">
        <v>0</v>
      </c>
      <c r="K62" s="2">
        <f t="shared" si="6"/>
        <v>5051199</v>
      </c>
      <c r="L62" s="288">
        <v>257347</v>
      </c>
      <c r="M62" s="289">
        <v>0</v>
      </c>
      <c r="N62" s="289">
        <v>92066</v>
      </c>
      <c r="O62" s="289">
        <v>0</v>
      </c>
      <c r="P62" s="206">
        <f t="shared" si="7"/>
        <v>349413</v>
      </c>
      <c r="Q62" s="203">
        <f t="shared" si="8"/>
        <v>17357175</v>
      </c>
      <c r="R62" s="204">
        <v>15563269</v>
      </c>
      <c r="S62" s="217">
        <f t="shared" si="4"/>
        <v>1.1152653725897816</v>
      </c>
    </row>
    <row r="63" spans="1:19">
      <c r="A63" s="90" t="s">
        <v>63</v>
      </c>
      <c r="B63" s="288">
        <v>11616248</v>
      </c>
      <c r="C63" s="289">
        <v>0</v>
      </c>
      <c r="D63" s="289">
        <v>390467</v>
      </c>
      <c r="E63" s="289">
        <v>0</v>
      </c>
      <c r="F63" s="206">
        <f t="shared" si="5"/>
        <v>12006715</v>
      </c>
      <c r="G63" s="288">
        <v>4848213</v>
      </c>
      <c r="H63" s="289">
        <v>0</v>
      </c>
      <c r="I63" s="289">
        <v>185084</v>
      </c>
      <c r="J63" s="289">
        <v>0</v>
      </c>
      <c r="K63" s="2">
        <f t="shared" si="6"/>
        <v>5033297</v>
      </c>
      <c r="L63" s="288">
        <v>259212</v>
      </c>
      <c r="M63" s="289">
        <v>0</v>
      </c>
      <c r="N63" s="289">
        <v>103348</v>
      </c>
      <c r="O63" s="289">
        <v>0</v>
      </c>
      <c r="P63" s="206">
        <f t="shared" si="7"/>
        <v>362560</v>
      </c>
      <c r="Q63" s="203">
        <f t="shared" si="8"/>
        <v>17402572</v>
      </c>
      <c r="R63" s="204">
        <v>15584417</v>
      </c>
      <c r="S63" s="217">
        <f t="shared" si="4"/>
        <v>1.1166649352362683</v>
      </c>
    </row>
    <row r="64" spans="1:19">
      <c r="A64" s="90" t="s">
        <v>64</v>
      </c>
      <c r="B64" s="288">
        <v>11669272</v>
      </c>
      <c r="C64" s="289">
        <v>0</v>
      </c>
      <c r="D64" s="289">
        <v>415516</v>
      </c>
      <c r="E64" s="289">
        <v>0</v>
      </c>
      <c r="F64" s="206">
        <f t="shared" si="5"/>
        <v>12084788</v>
      </c>
      <c r="G64" s="288">
        <v>4854576</v>
      </c>
      <c r="H64" s="289">
        <v>0</v>
      </c>
      <c r="I64" s="289">
        <v>189070</v>
      </c>
      <c r="J64" s="289">
        <v>0</v>
      </c>
      <c r="K64" s="2">
        <f t="shared" si="6"/>
        <v>5043646</v>
      </c>
      <c r="L64" s="288">
        <v>259212</v>
      </c>
      <c r="M64" s="289">
        <v>0</v>
      </c>
      <c r="N64" s="289">
        <v>103348</v>
      </c>
      <c r="O64" s="289">
        <v>0</v>
      </c>
      <c r="P64" s="206">
        <f t="shared" si="7"/>
        <v>362560</v>
      </c>
      <c r="Q64" s="203">
        <f t="shared" si="8"/>
        <v>17490994</v>
      </c>
      <c r="R64" s="204">
        <v>15605565</v>
      </c>
      <c r="S64" s="217">
        <f t="shared" si="4"/>
        <v>1.1208177339301717</v>
      </c>
    </row>
    <row r="65" spans="1:19">
      <c r="A65" s="90" t="s">
        <v>65</v>
      </c>
      <c r="B65" s="288">
        <v>11207547</v>
      </c>
      <c r="C65" s="289">
        <v>0</v>
      </c>
      <c r="D65" s="289">
        <v>439855</v>
      </c>
      <c r="E65" s="289">
        <v>0</v>
      </c>
      <c r="F65" s="206">
        <f t="shared" si="5"/>
        <v>11647402</v>
      </c>
      <c r="G65" s="288">
        <v>4869898</v>
      </c>
      <c r="H65" s="289">
        <v>0</v>
      </c>
      <c r="I65" s="289">
        <v>189299</v>
      </c>
      <c r="J65" s="289">
        <v>0</v>
      </c>
      <c r="K65" s="2">
        <f t="shared" si="6"/>
        <v>5059197</v>
      </c>
      <c r="L65" s="288">
        <v>259212</v>
      </c>
      <c r="M65" s="289">
        <v>0</v>
      </c>
      <c r="N65" s="289">
        <v>103348</v>
      </c>
      <c r="O65" s="289">
        <v>0</v>
      </c>
      <c r="P65" s="206">
        <f t="shared" si="7"/>
        <v>362560</v>
      </c>
      <c r="Q65" s="203">
        <f t="shared" si="8"/>
        <v>17069159</v>
      </c>
      <c r="R65" s="204">
        <v>15626713</v>
      </c>
      <c r="S65" s="217">
        <f t="shared" si="4"/>
        <v>1.0923064242620952</v>
      </c>
    </row>
    <row r="66" spans="1:19">
      <c r="A66" s="90" t="s">
        <v>66</v>
      </c>
      <c r="B66" s="288">
        <v>11244271</v>
      </c>
      <c r="C66" s="289">
        <v>0</v>
      </c>
      <c r="D66" s="289">
        <v>455753</v>
      </c>
      <c r="E66" s="289">
        <v>0</v>
      </c>
      <c r="F66" s="206">
        <f t="shared" si="5"/>
        <v>11700024</v>
      </c>
      <c r="G66" s="288">
        <v>4887146</v>
      </c>
      <c r="H66" s="289">
        <v>0</v>
      </c>
      <c r="I66" s="289">
        <v>191104</v>
      </c>
      <c r="J66" s="289">
        <v>0</v>
      </c>
      <c r="K66" s="2">
        <f t="shared" si="6"/>
        <v>5078250</v>
      </c>
      <c r="L66" s="288">
        <v>259212</v>
      </c>
      <c r="M66" s="289">
        <v>0</v>
      </c>
      <c r="N66" s="289">
        <v>103348</v>
      </c>
      <c r="O66" s="289">
        <v>0</v>
      </c>
      <c r="P66" s="206">
        <f t="shared" si="7"/>
        <v>362560</v>
      </c>
      <c r="Q66" s="203">
        <f t="shared" si="8"/>
        <v>17140834</v>
      </c>
      <c r="R66" s="204">
        <v>15647861</v>
      </c>
      <c r="S66" s="217">
        <f t="shared" si="4"/>
        <v>1.0954106762579243</v>
      </c>
    </row>
    <row r="67" spans="1:19">
      <c r="A67" s="90" t="s">
        <v>67</v>
      </c>
      <c r="B67" s="288">
        <v>11289102</v>
      </c>
      <c r="C67" s="289">
        <v>0</v>
      </c>
      <c r="D67" s="289">
        <v>471344</v>
      </c>
      <c r="E67" s="289">
        <v>0</v>
      </c>
      <c r="F67" s="206">
        <f t="shared" si="5"/>
        <v>11760446</v>
      </c>
      <c r="G67" s="288">
        <v>4900403</v>
      </c>
      <c r="H67" s="289">
        <v>0</v>
      </c>
      <c r="I67" s="289">
        <v>191635</v>
      </c>
      <c r="J67" s="289">
        <v>0</v>
      </c>
      <c r="K67" s="2">
        <f t="shared" si="6"/>
        <v>5092038</v>
      </c>
      <c r="L67" s="288">
        <v>259212</v>
      </c>
      <c r="M67" s="289">
        <v>0</v>
      </c>
      <c r="N67" s="289">
        <v>103348</v>
      </c>
      <c r="O67" s="289">
        <v>0</v>
      </c>
      <c r="P67" s="206">
        <f t="shared" si="7"/>
        <v>362560</v>
      </c>
      <c r="Q67" s="203">
        <f t="shared" si="8"/>
        <v>17215044</v>
      </c>
      <c r="R67" s="204">
        <v>15669009</v>
      </c>
      <c r="S67" s="217">
        <f t="shared" si="4"/>
        <v>1.0986683331409153</v>
      </c>
    </row>
    <row r="68" spans="1:19">
      <c r="A68" s="90" t="s">
        <v>68</v>
      </c>
      <c r="B68" s="288">
        <v>11362341</v>
      </c>
      <c r="C68" s="289">
        <v>0</v>
      </c>
      <c r="D68" s="289">
        <v>460330</v>
      </c>
      <c r="E68" s="289">
        <v>0</v>
      </c>
      <c r="F68" s="206">
        <f t="shared" si="5"/>
        <v>11822671</v>
      </c>
      <c r="G68" s="288">
        <v>4909530</v>
      </c>
      <c r="H68" s="289">
        <v>0</v>
      </c>
      <c r="I68" s="289">
        <v>188733</v>
      </c>
      <c r="J68" s="289">
        <v>0</v>
      </c>
      <c r="K68" s="2">
        <f t="shared" si="6"/>
        <v>5098263</v>
      </c>
      <c r="L68" s="288">
        <v>259212</v>
      </c>
      <c r="M68" s="289">
        <v>0</v>
      </c>
      <c r="N68" s="289">
        <v>103348</v>
      </c>
      <c r="O68" s="289">
        <v>0</v>
      </c>
      <c r="P68" s="206">
        <f t="shared" si="7"/>
        <v>362560</v>
      </c>
      <c r="Q68" s="203">
        <f t="shared" si="8"/>
        <v>17283494</v>
      </c>
      <c r="R68" s="204">
        <v>15690157</v>
      </c>
      <c r="S68" s="217">
        <f t="shared" si="4"/>
        <v>1.1015500992118816</v>
      </c>
    </row>
    <row r="69" spans="1:19">
      <c r="A69" s="90" t="s">
        <v>69</v>
      </c>
      <c r="B69" s="288">
        <v>11411742</v>
      </c>
      <c r="C69" s="289">
        <v>0</v>
      </c>
      <c r="D69" s="289">
        <v>475061</v>
      </c>
      <c r="E69" s="289">
        <v>0</v>
      </c>
      <c r="F69" s="206">
        <f t="shared" si="5"/>
        <v>11886803</v>
      </c>
      <c r="G69" s="288">
        <v>4909143</v>
      </c>
      <c r="H69" s="289">
        <v>0</v>
      </c>
      <c r="I69" s="289">
        <v>186923</v>
      </c>
      <c r="J69" s="289">
        <v>0</v>
      </c>
      <c r="K69" s="2">
        <f t="shared" si="6"/>
        <v>5096066</v>
      </c>
      <c r="L69" s="288">
        <v>259212</v>
      </c>
      <c r="M69" s="289">
        <v>0</v>
      </c>
      <c r="N69" s="289">
        <v>103348</v>
      </c>
      <c r="O69" s="289">
        <v>0</v>
      </c>
      <c r="P69" s="206">
        <f t="shared" si="7"/>
        <v>362560</v>
      </c>
      <c r="Q69" s="203">
        <f t="shared" si="8"/>
        <v>17345429</v>
      </c>
      <c r="R69" s="204">
        <v>15711305</v>
      </c>
      <c r="S69" s="217">
        <f t="shared" si="4"/>
        <v>1.1040094377901772</v>
      </c>
    </row>
    <row r="70" spans="1:19">
      <c r="A70" s="90" t="s">
        <v>70</v>
      </c>
      <c r="B70" s="288">
        <v>11482546</v>
      </c>
      <c r="C70" s="289">
        <v>0</v>
      </c>
      <c r="D70" s="289">
        <v>485898</v>
      </c>
      <c r="E70" s="289">
        <v>0</v>
      </c>
      <c r="F70" s="206">
        <f t="shared" si="5"/>
        <v>11968444</v>
      </c>
      <c r="G70" s="288">
        <v>4913150</v>
      </c>
      <c r="H70" s="289">
        <v>0</v>
      </c>
      <c r="I70" s="289">
        <v>185552</v>
      </c>
      <c r="J70" s="289">
        <v>0</v>
      </c>
      <c r="K70" s="2">
        <f t="shared" si="6"/>
        <v>5098702</v>
      </c>
      <c r="L70" s="288">
        <v>259212</v>
      </c>
      <c r="M70" s="289">
        <v>0</v>
      </c>
      <c r="N70" s="289">
        <v>103348</v>
      </c>
      <c r="O70" s="289">
        <v>0</v>
      </c>
      <c r="P70" s="206">
        <f t="shared" si="7"/>
        <v>362560</v>
      </c>
      <c r="Q70" s="203">
        <f t="shared" si="8"/>
        <v>17429706</v>
      </c>
      <c r="R70" s="204">
        <v>15732453</v>
      </c>
      <c r="S70" s="217">
        <f t="shared" si="4"/>
        <v>1.1078822863796256</v>
      </c>
    </row>
    <row r="71" spans="1:19">
      <c r="A71" s="90" t="s">
        <v>71</v>
      </c>
      <c r="B71" s="288">
        <v>11510654</v>
      </c>
      <c r="C71" s="289">
        <v>0</v>
      </c>
      <c r="D71" s="289">
        <v>498333</v>
      </c>
      <c r="E71" s="289">
        <v>0</v>
      </c>
      <c r="F71" s="206">
        <f t="shared" si="5"/>
        <v>12008987</v>
      </c>
      <c r="G71" s="288">
        <v>4908045</v>
      </c>
      <c r="H71" s="289">
        <v>0</v>
      </c>
      <c r="I71" s="289">
        <v>182447</v>
      </c>
      <c r="J71" s="289">
        <v>0</v>
      </c>
      <c r="K71" s="2">
        <f t="shared" si="6"/>
        <v>5090492</v>
      </c>
      <c r="L71" s="288">
        <v>259212</v>
      </c>
      <c r="M71" s="289">
        <v>0</v>
      </c>
      <c r="N71" s="289">
        <v>103348</v>
      </c>
      <c r="O71" s="289">
        <v>0</v>
      </c>
      <c r="P71" s="206">
        <f t="shared" si="7"/>
        <v>362560</v>
      </c>
      <c r="Q71" s="203">
        <f t="shared" si="8"/>
        <v>17462039</v>
      </c>
      <c r="R71" s="204">
        <v>15753601</v>
      </c>
      <c r="S71" s="217">
        <f t="shared" si="4"/>
        <v>1.1084474590920514</v>
      </c>
    </row>
    <row r="72" spans="1:19">
      <c r="A72" s="90" t="s">
        <v>72</v>
      </c>
      <c r="B72" s="288">
        <v>11515197</v>
      </c>
      <c r="C72" s="289">
        <v>0</v>
      </c>
      <c r="D72" s="289">
        <v>515689</v>
      </c>
      <c r="E72" s="289">
        <v>0</v>
      </c>
      <c r="F72" s="206">
        <f t="shared" si="5"/>
        <v>12030886</v>
      </c>
      <c r="G72" s="288">
        <v>4963141</v>
      </c>
      <c r="H72" s="289">
        <v>0</v>
      </c>
      <c r="I72" s="289">
        <v>185167</v>
      </c>
      <c r="J72" s="289">
        <v>0</v>
      </c>
      <c r="K72" s="2">
        <f t="shared" si="6"/>
        <v>5148308</v>
      </c>
      <c r="L72" s="288">
        <v>259212</v>
      </c>
      <c r="M72" s="289">
        <v>0</v>
      </c>
      <c r="N72" s="289">
        <v>103348</v>
      </c>
      <c r="O72" s="289">
        <v>0</v>
      </c>
      <c r="P72" s="206">
        <f t="shared" si="7"/>
        <v>362560</v>
      </c>
      <c r="Q72" s="203">
        <f t="shared" si="8"/>
        <v>17541754</v>
      </c>
      <c r="R72" s="204">
        <v>15774749</v>
      </c>
      <c r="S72" s="217">
        <f t="shared" si="4"/>
        <v>1.112014777540993</v>
      </c>
    </row>
    <row r="73" spans="1:19">
      <c r="A73" s="90" t="s">
        <v>73</v>
      </c>
      <c r="B73" s="288">
        <v>11537385</v>
      </c>
      <c r="C73" s="289">
        <v>0</v>
      </c>
      <c r="D73" s="289">
        <v>526575</v>
      </c>
      <c r="E73" s="289">
        <v>0</v>
      </c>
      <c r="F73" s="206">
        <f t="shared" si="5"/>
        <v>12063960</v>
      </c>
      <c r="G73" s="288">
        <v>5058033</v>
      </c>
      <c r="H73" s="289">
        <v>0</v>
      </c>
      <c r="I73" s="289">
        <v>188686</v>
      </c>
      <c r="J73" s="289">
        <v>0</v>
      </c>
      <c r="K73" s="2">
        <f t="shared" si="6"/>
        <v>5246719</v>
      </c>
      <c r="L73" s="288">
        <v>417248</v>
      </c>
      <c r="M73" s="289">
        <v>0</v>
      </c>
      <c r="N73" s="289">
        <v>140959</v>
      </c>
      <c r="O73" s="289">
        <v>0</v>
      </c>
      <c r="P73" s="206">
        <f t="shared" si="7"/>
        <v>558207</v>
      </c>
      <c r="Q73" s="203">
        <f t="shared" si="8"/>
        <v>17868886</v>
      </c>
      <c r="R73" s="204">
        <v>15795808.749999998</v>
      </c>
      <c r="S73" s="217">
        <f t="shared" si="4"/>
        <v>1.1312422353809521</v>
      </c>
    </row>
    <row r="74" spans="1:19">
      <c r="A74" s="90" t="s">
        <v>74</v>
      </c>
      <c r="B74" s="288">
        <v>11558077</v>
      </c>
      <c r="C74" s="289">
        <v>0</v>
      </c>
      <c r="D74" s="289">
        <v>549963</v>
      </c>
      <c r="E74" s="289">
        <v>0</v>
      </c>
      <c r="F74" s="206">
        <f t="shared" si="5"/>
        <v>12108040</v>
      </c>
      <c r="G74" s="288">
        <v>5051529</v>
      </c>
      <c r="H74" s="289">
        <v>0</v>
      </c>
      <c r="I74" s="289">
        <v>192052</v>
      </c>
      <c r="J74" s="289">
        <v>0</v>
      </c>
      <c r="K74" s="2">
        <f t="shared" si="6"/>
        <v>5243581</v>
      </c>
      <c r="L74" s="288">
        <v>426500</v>
      </c>
      <c r="M74" s="289">
        <v>0</v>
      </c>
      <c r="N74" s="289">
        <v>139661</v>
      </c>
      <c r="O74" s="289">
        <v>0</v>
      </c>
      <c r="P74" s="206">
        <f t="shared" si="7"/>
        <v>566161</v>
      </c>
      <c r="Q74" s="203">
        <f t="shared" si="8"/>
        <v>17917782</v>
      </c>
      <c r="R74" s="204">
        <v>15816868.5</v>
      </c>
      <c r="S74" s="217">
        <f t="shared" si="4"/>
        <v>1.1328273987989468</v>
      </c>
    </row>
    <row r="75" spans="1:19">
      <c r="A75" s="90" t="s">
        <v>75</v>
      </c>
      <c r="B75" s="288">
        <v>11608633</v>
      </c>
      <c r="C75" s="289">
        <v>0</v>
      </c>
      <c r="D75" s="289">
        <v>536660</v>
      </c>
      <c r="E75" s="289">
        <v>0</v>
      </c>
      <c r="F75" s="206">
        <f t="shared" si="5"/>
        <v>12145293</v>
      </c>
      <c r="G75" s="288">
        <v>5035323</v>
      </c>
      <c r="H75" s="289">
        <v>0</v>
      </c>
      <c r="I75" s="289">
        <v>189571</v>
      </c>
      <c r="J75" s="289">
        <v>0</v>
      </c>
      <c r="K75" s="2">
        <f t="shared" si="6"/>
        <v>5224894</v>
      </c>
      <c r="L75" s="288">
        <v>450837</v>
      </c>
      <c r="M75" s="289">
        <v>0</v>
      </c>
      <c r="N75" s="289">
        <v>139638</v>
      </c>
      <c r="O75" s="289">
        <v>0</v>
      </c>
      <c r="P75" s="206">
        <f t="shared" si="7"/>
        <v>590475</v>
      </c>
      <c r="Q75" s="203">
        <f t="shared" si="8"/>
        <v>17960662</v>
      </c>
      <c r="R75" s="204">
        <v>15837928.25</v>
      </c>
      <c r="S75" s="217">
        <f t="shared" si="4"/>
        <v>1.1340284989610305</v>
      </c>
    </row>
    <row r="76" spans="1:19">
      <c r="A76" s="90" t="s">
        <v>76</v>
      </c>
      <c r="B76" s="288">
        <v>11637230</v>
      </c>
      <c r="C76" s="289">
        <v>0</v>
      </c>
      <c r="D76" s="289">
        <v>543777</v>
      </c>
      <c r="E76" s="289">
        <v>0</v>
      </c>
      <c r="F76" s="206">
        <f t="shared" si="5"/>
        <v>12181007</v>
      </c>
      <c r="G76" s="288">
        <v>5022122</v>
      </c>
      <c r="H76" s="289">
        <v>0</v>
      </c>
      <c r="I76" s="289">
        <v>190757</v>
      </c>
      <c r="J76" s="289">
        <v>0</v>
      </c>
      <c r="K76" s="2">
        <f t="shared" ref="K76:K93" si="9">SUM(G76:J76)</f>
        <v>5212879</v>
      </c>
      <c r="L76" s="288">
        <v>456277</v>
      </c>
      <c r="M76" s="289">
        <v>0</v>
      </c>
      <c r="N76" s="289">
        <v>138216</v>
      </c>
      <c r="O76" s="289">
        <v>0</v>
      </c>
      <c r="P76" s="206">
        <f t="shared" ref="P76:P78" si="10">SUM(L76:O76)</f>
        <v>594493</v>
      </c>
      <c r="Q76" s="203">
        <f t="shared" ref="Q76:Q90" si="11">SUM(F76,K76,P76)</f>
        <v>17988379</v>
      </c>
      <c r="R76" s="204">
        <v>15858987.999999998</v>
      </c>
      <c r="S76" s="217">
        <f t="shared" si="4"/>
        <v>1.1342702951789863</v>
      </c>
    </row>
    <row r="77" spans="1:19">
      <c r="A77" s="90" t="s">
        <v>77</v>
      </c>
      <c r="B77" s="288">
        <v>11661418</v>
      </c>
      <c r="C77" s="289">
        <v>0</v>
      </c>
      <c r="D77" s="289">
        <v>544005</v>
      </c>
      <c r="E77" s="289">
        <v>0</v>
      </c>
      <c r="F77" s="206">
        <f t="shared" si="5"/>
        <v>12205423</v>
      </c>
      <c r="G77" s="288">
        <v>4998488</v>
      </c>
      <c r="H77" s="289">
        <v>0</v>
      </c>
      <c r="I77" s="289">
        <v>190033</v>
      </c>
      <c r="J77" s="289">
        <v>0</v>
      </c>
      <c r="K77" s="2">
        <f t="shared" si="9"/>
        <v>5188521</v>
      </c>
      <c r="L77" s="288">
        <v>461466</v>
      </c>
      <c r="M77" s="289">
        <v>0</v>
      </c>
      <c r="N77" s="289">
        <v>144438</v>
      </c>
      <c r="O77" s="289">
        <v>0</v>
      </c>
      <c r="P77" s="206">
        <f t="shared" si="10"/>
        <v>605904</v>
      </c>
      <c r="Q77" s="203">
        <f t="shared" si="11"/>
        <v>17999848</v>
      </c>
      <c r="R77" s="204">
        <v>15880047.749999998</v>
      </c>
      <c r="S77" s="217">
        <f t="shared" ref="S77:S91" si="12">+Q77/R77</f>
        <v>1.1334882793409737</v>
      </c>
    </row>
    <row r="78" spans="1:19">
      <c r="A78" s="90" t="s">
        <v>78</v>
      </c>
      <c r="B78" s="288">
        <v>11668374</v>
      </c>
      <c r="C78" s="289">
        <v>0</v>
      </c>
      <c r="D78" s="289">
        <v>557378</v>
      </c>
      <c r="E78" s="289">
        <v>0</v>
      </c>
      <c r="F78" s="206">
        <f t="shared" si="5"/>
        <v>12225752</v>
      </c>
      <c r="G78" s="288">
        <v>5015530</v>
      </c>
      <c r="H78" s="289">
        <v>0</v>
      </c>
      <c r="I78" s="289">
        <v>189417</v>
      </c>
      <c r="J78" s="289">
        <v>0</v>
      </c>
      <c r="K78" s="2">
        <f t="shared" si="9"/>
        <v>5204947</v>
      </c>
      <c r="L78" s="288">
        <v>480763</v>
      </c>
      <c r="M78" s="289">
        <v>0</v>
      </c>
      <c r="N78" s="289">
        <v>145587</v>
      </c>
      <c r="O78" s="289">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3"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3" si="117">SUM(L200:O200)</f>
        <v>3356369</v>
      </c>
      <c r="Q200" s="203">
        <f t="shared" ref="Q200:Q213"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3" si="121">+Q203/R203</f>
        <v>1.0327234894980943</v>
      </c>
    </row>
    <row r="204" spans="1:19">
      <c r="A204" s="251" t="s">
        <v>278</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1.25">
      <c r="A208" s="254" t="s">
        <v>276</v>
      </c>
      <c r="B208" s="252">
        <v>2954663</v>
      </c>
      <c r="C208" s="252">
        <v>5673819</v>
      </c>
      <c r="D208" s="252">
        <v>1200556</v>
      </c>
      <c r="E208" s="252">
        <v>143990</v>
      </c>
      <c r="F208" s="255">
        <f t="shared" ref="F208:F213" si="122">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1.25">
      <c r="A209" s="251" t="s">
        <v>277</v>
      </c>
      <c r="B209" s="257">
        <v>2956977</v>
      </c>
      <c r="C209" s="257">
        <v>5682507</v>
      </c>
      <c r="D209" s="257">
        <v>1207661</v>
      </c>
      <c r="E209" s="257">
        <v>143244</v>
      </c>
      <c r="F209" s="255">
        <f t="shared" si="122"/>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1.25">
      <c r="A210" s="251" t="s">
        <v>279</v>
      </c>
      <c r="B210" s="257">
        <v>2942206</v>
      </c>
      <c r="C210" s="257">
        <v>5695764</v>
      </c>
      <c r="D210" s="257">
        <v>1214987</v>
      </c>
      <c r="E210" s="257">
        <v>143312</v>
      </c>
      <c r="F210" s="255">
        <f t="shared" si="122"/>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1.25">
      <c r="A211" s="251" t="s">
        <v>280</v>
      </c>
      <c r="B211" s="257">
        <v>2902489</v>
      </c>
      <c r="C211" s="257">
        <v>5694176</v>
      </c>
      <c r="D211" s="257">
        <v>1224172</v>
      </c>
      <c r="E211" s="257">
        <v>140441</v>
      </c>
      <c r="F211" s="255">
        <f t="shared" si="122"/>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s="253" customFormat="1" ht="11.25">
      <c r="A212" s="251" t="s">
        <v>281</v>
      </c>
      <c r="B212" s="257">
        <v>2727495</v>
      </c>
      <c r="C212" s="257">
        <v>5637862</v>
      </c>
      <c r="D212" s="257">
        <v>1162783</v>
      </c>
      <c r="E212" s="257">
        <v>142484</v>
      </c>
      <c r="F212" s="255">
        <f t="shared" si="122"/>
        <v>9670624</v>
      </c>
      <c r="G212" s="257">
        <v>2246405</v>
      </c>
      <c r="H212" s="257">
        <v>3104560</v>
      </c>
      <c r="I212" s="257">
        <v>34014.082475308365</v>
      </c>
      <c r="J212" s="257">
        <v>33460.917524691635</v>
      </c>
      <c r="K212" s="255">
        <f t="shared" si="102"/>
        <v>5418440</v>
      </c>
      <c r="L212" s="257">
        <v>1414958</v>
      </c>
      <c r="M212" s="257">
        <v>1854955</v>
      </c>
      <c r="N212" s="257">
        <v>7604</v>
      </c>
      <c r="O212" s="257">
        <v>12880</v>
      </c>
      <c r="P212" s="239">
        <f t="shared" si="117"/>
        <v>3290397</v>
      </c>
      <c r="Q212" s="203">
        <f t="shared" si="118"/>
        <v>18379461</v>
      </c>
      <c r="R212" s="204">
        <v>18103660</v>
      </c>
      <c r="S212" s="256">
        <f t="shared" si="121"/>
        <v>1.0152345437331456</v>
      </c>
    </row>
    <row r="213" spans="1:19" s="253" customFormat="1" ht="11.25">
      <c r="A213" s="251" t="s">
        <v>284</v>
      </c>
      <c r="B213" s="257">
        <v>2690526</v>
      </c>
      <c r="C213" s="257">
        <v>5672303</v>
      </c>
      <c r="D213" s="257">
        <v>1168979</v>
      </c>
      <c r="E213" s="257">
        <v>144694</v>
      </c>
      <c r="F213" s="255">
        <f t="shared" si="122"/>
        <v>9676502</v>
      </c>
      <c r="G213" s="257">
        <v>2242686.0000000009</v>
      </c>
      <c r="H213" s="257">
        <v>3094999</v>
      </c>
      <c r="I213" s="257">
        <v>35618.780763046336</v>
      </c>
      <c r="J213" s="257">
        <v>33317.219236953664</v>
      </c>
      <c r="K213" s="255">
        <f t="shared" si="102"/>
        <v>5406621.0000000009</v>
      </c>
      <c r="L213" s="257">
        <v>1394111</v>
      </c>
      <c r="M213" s="257">
        <v>1864569</v>
      </c>
      <c r="N213" s="257">
        <v>7591</v>
      </c>
      <c r="O213" s="257">
        <v>12886</v>
      </c>
      <c r="P213" s="239">
        <f t="shared" si="117"/>
        <v>3279157</v>
      </c>
      <c r="Q213" s="203">
        <f t="shared" si="118"/>
        <v>18362280</v>
      </c>
      <c r="R213" s="204">
        <v>18103660</v>
      </c>
      <c r="S213" s="256">
        <f t="shared" si="121"/>
        <v>1.0142855091180458</v>
      </c>
    </row>
    <row r="214" spans="1:19" ht="17.25" customHeight="1">
      <c r="A214" s="296" t="s">
        <v>96</v>
      </c>
      <c r="B214" s="294" t="s">
        <v>147</v>
      </c>
      <c r="C214" s="294"/>
      <c r="D214" s="294"/>
      <c r="E214" s="294"/>
      <c r="F214" s="294"/>
      <c r="G214" s="294"/>
      <c r="H214" s="294"/>
      <c r="I214" s="294"/>
      <c r="J214" s="294"/>
      <c r="K214" s="294"/>
      <c r="L214" s="294"/>
      <c r="M214" s="294"/>
      <c r="N214" s="294"/>
      <c r="O214" s="294"/>
      <c r="P214" s="294"/>
      <c r="Q214" s="294"/>
      <c r="R214" s="294"/>
      <c r="S214" s="295"/>
    </row>
    <row r="215" spans="1:19" ht="17.25" customHeight="1">
      <c r="A215" s="296"/>
      <c r="B215" s="272"/>
      <c r="C215" s="272"/>
      <c r="D215" s="272"/>
      <c r="E215" s="272"/>
      <c r="F215" s="272"/>
      <c r="G215" s="272"/>
      <c r="H215" s="272"/>
      <c r="I215" s="272"/>
      <c r="J215" s="272"/>
      <c r="K215" s="272"/>
      <c r="L215" s="272"/>
      <c r="M215" s="272"/>
      <c r="N215" s="272"/>
      <c r="O215" s="272"/>
      <c r="P215" s="272"/>
      <c r="Q215" s="272"/>
      <c r="R215" s="272"/>
      <c r="S215" s="273"/>
    </row>
    <row r="216" spans="1:19" ht="17.25" customHeight="1">
      <c r="A216" s="296"/>
      <c r="B216" s="272"/>
      <c r="C216" s="272"/>
      <c r="D216" s="272"/>
      <c r="E216" s="272"/>
      <c r="F216" s="272"/>
      <c r="G216" s="272"/>
      <c r="H216" s="272"/>
      <c r="I216" s="272"/>
      <c r="J216" s="272"/>
      <c r="K216" s="272"/>
      <c r="L216" s="272"/>
      <c r="M216" s="272"/>
      <c r="N216" s="272"/>
      <c r="O216" s="272"/>
      <c r="P216" s="272"/>
      <c r="Q216" s="272"/>
      <c r="R216" s="272"/>
      <c r="S216" s="273"/>
    </row>
    <row r="217" spans="1:19" ht="17.25" customHeight="1">
      <c r="A217" s="296"/>
      <c r="B217" s="272"/>
      <c r="C217" s="272"/>
      <c r="D217" s="272"/>
      <c r="E217" s="272"/>
      <c r="F217" s="272"/>
      <c r="G217" s="272"/>
      <c r="H217" s="272"/>
      <c r="I217" s="272"/>
      <c r="J217" s="272"/>
      <c r="K217" s="272"/>
      <c r="L217" s="272"/>
      <c r="M217" s="272"/>
      <c r="N217" s="272"/>
      <c r="O217" s="272"/>
      <c r="P217" s="272"/>
      <c r="Q217" s="272"/>
      <c r="R217" s="272"/>
      <c r="S217" s="273"/>
    </row>
    <row r="218" spans="1:19" ht="10.5" customHeight="1">
      <c r="A218" s="297"/>
      <c r="B218" s="272"/>
      <c r="C218" s="272"/>
      <c r="D218" s="272"/>
      <c r="E218" s="272"/>
      <c r="F218" s="272"/>
      <c r="G218" s="272"/>
      <c r="H218" s="272"/>
      <c r="I218" s="272"/>
      <c r="J218" s="272"/>
      <c r="K218" s="272"/>
      <c r="L218" s="272"/>
      <c r="M218" s="272"/>
      <c r="N218" s="272"/>
      <c r="O218" s="272"/>
      <c r="P218" s="272"/>
      <c r="Q218" s="272"/>
      <c r="R218" s="272"/>
      <c r="S218" s="273"/>
    </row>
    <row r="219" spans="1:19" ht="17.25" customHeight="1">
      <c r="A219" s="242" t="s">
        <v>105</v>
      </c>
      <c r="B219" s="282" t="s">
        <v>193</v>
      </c>
      <c r="C219" s="282"/>
      <c r="D219" s="282"/>
      <c r="E219" s="282"/>
      <c r="F219" s="282"/>
      <c r="G219" s="282"/>
      <c r="H219" s="282"/>
      <c r="I219" s="282"/>
      <c r="J219" s="282"/>
      <c r="K219" s="282"/>
      <c r="L219" s="282"/>
      <c r="M219" s="282"/>
      <c r="N219" s="282"/>
      <c r="O219" s="282"/>
      <c r="P219" s="282"/>
      <c r="Q219" s="282"/>
      <c r="R219" s="282"/>
      <c r="S219" s="283"/>
    </row>
    <row r="220" spans="1:19" ht="17.25" customHeight="1">
      <c r="A220" s="242" t="s">
        <v>106</v>
      </c>
      <c r="B220" s="282" t="s">
        <v>107</v>
      </c>
      <c r="C220" s="282"/>
      <c r="D220" s="282"/>
      <c r="E220" s="282"/>
      <c r="F220" s="282"/>
      <c r="G220" s="282"/>
      <c r="H220" s="282"/>
      <c r="I220" s="282"/>
      <c r="J220" s="282"/>
      <c r="K220" s="282"/>
      <c r="L220" s="282"/>
      <c r="M220" s="282"/>
      <c r="N220" s="282"/>
      <c r="O220" s="282"/>
      <c r="P220" s="282"/>
      <c r="Q220" s="282"/>
      <c r="R220" s="282"/>
      <c r="S220" s="283"/>
    </row>
    <row r="221" spans="1:19" ht="19.5" customHeight="1">
      <c r="A221" s="242" t="s">
        <v>125</v>
      </c>
      <c r="B221" s="272" t="s">
        <v>122</v>
      </c>
      <c r="C221" s="272"/>
      <c r="D221" s="272"/>
      <c r="E221" s="272"/>
      <c r="F221" s="272"/>
      <c r="G221" s="272"/>
      <c r="H221" s="272"/>
      <c r="I221" s="272"/>
      <c r="J221" s="272"/>
      <c r="K221" s="272"/>
      <c r="L221" s="272"/>
      <c r="M221" s="272"/>
      <c r="N221" s="272"/>
      <c r="O221" s="272"/>
      <c r="P221" s="272"/>
      <c r="Q221" s="272"/>
      <c r="R221" s="272"/>
      <c r="S221" s="273"/>
    </row>
    <row r="222" spans="1:19" ht="29.25" customHeight="1">
      <c r="A222" s="242" t="s">
        <v>134</v>
      </c>
      <c r="B222" s="272" t="s">
        <v>127</v>
      </c>
      <c r="C222" s="272"/>
      <c r="D222" s="272"/>
      <c r="E222" s="272"/>
      <c r="F222" s="272"/>
      <c r="G222" s="272"/>
      <c r="H222" s="272"/>
      <c r="I222" s="272"/>
      <c r="J222" s="272"/>
      <c r="K222" s="272"/>
      <c r="L222" s="272"/>
      <c r="M222" s="272"/>
      <c r="N222" s="272"/>
      <c r="O222" s="272"/>
      <c r="P222" s="272"/>
      <c r="Q222" s="272"/>
      <c r="R222" s="272"/>
      <c r="S222" s="273"/>
    </row>
    <row r="223" spans="1:19">
      <c r="A223" s="242" t="s">
        <v>194</v>
      </c>
      <c r="B223" s="272" t="s">
        <v>141</v>
      </c>
      <c r="C223" s="272"/>
      <c r="D223" s="272"/>
      <c r="E223" s="272"/>
      <c r="F223" s="272"/>
      <c r="G223" s="272"/>
      <c r="H223" s="272"/>
      <c r="I223" s="272"/>
      <c r="J223" s="272"/>
      <c r="K223" s="272"/>
      <c r="L223" s="272"/>
      <c r="M223" s="272"/>
      <c r="N223" s="272"/>
      <c r="O223" s="272"/>
      <c r="P223" s="272"/>
      <c r="Q223" s="272"/>
      <c r="R223" s="272"/>
      <c r="S223" s="273"/>
    </row>
    <row r="224" spans="1:19">
      <c r="A224" s="242" t="s">
        <v>195</v>
      </c>
      <c r="B224" s="272" t="s">
        <v>146</v>
      </c>
      <c r="C224" s="272"/>
      <c r="D224" s="272"/>
      <c r="E224" s="272"/>
      <c r="F224" s="272"/>
      <c r="G224" s="272"/>
      <c r="H224" s="272"/>
      <c r="I224" s="272"/>
      <c r="J224" s="272"/>
      <c r="K224" s="272"/>
      <c r="L224" s="272"/>
      <c r="M224" s="272"/>
      <c r="N224" s="272"/>
      <c r="O224" s="272"/>
      <c r="P224" s="272"/>
      <c r="Q224" s="272"/>
      <c r="R224" s="272"/>
      <c r="S224" s="273"/>
    </row>
    <row r="225" spans="1:19">
      <c r="A225" s="133" t="s">
        <v>150</v>
      </c>
      <c r="B225" s="272" t="s">
        <v>151</v>
      </c>
      <c r="C225" s="272"/>
      <c r="D225" s="272"/>
      <c r="E225" s="272"/>
      <c r="F225" s="272"/>
      <c r="G225" s="272"/>
      <c r="H225" s="272"/>
      <c r="I225" s="272"/>
      <c r="J225" s="272"/>
      <c r="K225" s="272"/>
      <c r="L225" s="272"/>
      <c r="M225" s="272"/>
      <c r="N225" s="272"/>
      <c r="O225" s="272"/>
      <c r="P225" s="272"/>
      <c r="Q225" s="272"/>
      <c r="R225" s="272"/>
      <c r="S225" s="273"/>
    </row>
    <row r="226" spans="1:19">
      <c r="A226" s="133" t="s">
        <v>158</v>
      </c>
      <c r="B226" s="272" t="s">
        <v>152</v>
      </c>
      <c r="C226" s="272"/>
      <c r="D226" s="272"/>
      <c r="E226" s="272"/>
      <c r="F226" s="272"/>
      <c r="G226" s="272"/>
      <c r="H226" s="272"/>
      <c r="I226" s="272"/>
      <c r="J226" s="272"/>
      <c r="K226" s="272"/>
      <c r="L226" s="272"/>
      <c r="M226" s="272"/>
      <c r="N226" s="272"/>
      <c r="O226" s="272"/>
      <c r="P226" s="272"/>
      <c r="Q226" s="272"/>
      <c r="R226" s="272"/>
      <c r="S226" s="273"/>
    </row>
    <row r="227" spans="1:19">
      <c r="A227" s="133" t="s">
        <v>163</v>
      </c>
      <c r="B227" s="272" t="s">
        <v>159</v>
      </c>
      <c r="C227" s="272"/>
      <c r="D227" s="272"/>
      <c r="E227" s="272"/>
      <c r="F227" s="272"/>
      <c r="G227" s="272"/>
      <c r="H227" s="272"/>
      <c r="I227" s="272"/>
      <c r="J227" s="272"/>
      <c r="K227" s="272"/>
      <c r="L227" s="272"/>
      <c r="M227" s="272"/>
      <c r="N227" s="272"/>
      <c r="O227" s="272"/>
      <c r="P227" s="272"/>
      <c r="Q227" s="272"/>
      <c r="R227" s="272"/>
      <c r="S227" s="273"/>
    </row>
    <row r="228" spans="1:19" ht="12.75" customHeight="1">
      <c r="A228" s="133" t="s">
        <v>170</v>
      </c>
      <c r="B228" s="272" t="s">
        <v>164</v>
      </c>
      <c r="C228" s="272"/>
      <c r="D228" s="272"/>
      <c r="E228" s="272"/>
      <c r="F228" s="272"/>
      <c r="G228" s="272"/>
      <c r="H228" s="272"/>
      <c r="I228" s="272"/>
      <c r="J228" s="272"/>
      <c r="K228" s="272"/>
      <c r="L228" s="272"/>
      <c r="M228" s="272"/>
      <c r="N228" s="272"/>
      <c r="O228" s="272"/>
      <c r="P228" s="272"/>
      <c r="Q228" s="272"/>
      <c r="R228" s="272"/>
      <c r="S228" s="273"/>
    </row>
    <row r="229" spans="1:19" ht="12.75" customHeight="1">
      <c r="A229" s="133" t="s">
        <v>189</v>
      </c>
      <c r="B229" s="272" t="s">
        <v>171</v>
      </c>
      <c r="C229" s="272"/>
      <c r="D229" s="272"/>
      <c r="E229" s="272"/>
      <c r="F229" s="272"/>
      <c r="G229" s="272"/>
      <c r="H229" s="272"/>
      <c r="I229" s="272"/>
      <c r="J229" s="272"/>
      <c r="K229" s="272"/>
      <c r="L229" s="272"/>
      <c r="M229" s="272"/>
      <c r="N229" s="272"/>
      <c r="O229" s="272"/>
      <c r="P229" s="272"/>
      <c r="Q229" s="272"/>
      <c r="R229" s="272"/>
      <c r="S229" s="273"/>
    </row>
    <row r="230" spans="1:19" ht="12.75" customHeight="1">
      <c r="A230" s="133" t="s">
        <v>196</v>
      </c>
      <c r="B230" s="272" t="s">
        <v>190</v>
      </c>
      <c r="C230" s="272"/>
      <c r="D230" s="272"/>
      <c r="E230" s="272"/>
      <c r="F230" s="272"/>
      <c r="G230" s="272"/>
      <c r="H230" s="272"/>
      <c r="I230" s="272"/>
      <c r="J230" s="272"/>
      <c r="K230" s="272"/>
      <c r="L230" s="272"/>
      <c r="M230" s="272"/>
      <c r="N230" s="272"/>
      <c r="O230" s="272"/>
      <c r="P230" s="272"/>
      <c r="Q230" s="272"/>
      <c r="R230" s="272"/>
      <c r="S230" s="273"/>
    </row>
    <row r="231" spans="1:19">
      <c r="A231" s="133" t="s">
        <v>206</v>
      </c>
      <c r="B231" s="269" t="s">
        <v>207</v>
      </c>
      <c r="C231" s="270"/>
      <c r="D231" s="270"/>
      <c r="E231" s="270"/>
      <c r="F231" s="270"/>
      <c r="G231" s="270"/>
      <c r="H231" s="270"/>
      <c r="I231" s="270"/>
      <c r="J231" s="270"/>
      <c r="K231" s="270"/>
      <c r="L231" s="270"/>
      <c r="M231" s="270"/>
      <c r="N231" s="270"/>
      <c r="O231" s="270"/>
      <c r="P231" s="270"/>
      <c r="Q231" s="270"/>
      <c r="R231" s="270"/>
      <c r="S231" s="271"/>
    </row>
    <row r="232" spans="1:19">
      <c r="A232" s="133" t="s">
        <v>209</v>
      </c>
      <c r="B232" s="269" t="s">
        <v>208</v>
      </c>
      <c r="C232" s="270"/>
      <c r="D232" s="270"/>
      <c r="E232" s="270"/>
      <c r="F232" s="270"/>
      <c r="G232" s="270"/>
      <c r="H232" s="270"/>
      <c r="I232" s="270"/>
      <c r="J232" s="270"/>
      <c r="K232" s="270"/>
      <c r="L232" s="270"/>
      <c r="M232" s="270"/>
      <c r="N232" s="270"/>
      <c r="O232" s="270"/>
      <c r="P232" s="270"/>
      <c r="Q232" s="270"/>
      <c r="R232" s="270"/>
      <c r="S232" s="271"/>
    </row>
    <row r="233" spans="1:19">
      <c r="A233" s="133" t="s">
        <v>212</v>
      </c>
      <c r="B233" s="269" t="s">
        <v>213</v>
      </c>
      <c r="C233" s="270"/>
      <c r="D233" s="270"/>
      <c r="E233" s="270"/>
      <c r="F233" s="270"/>
      <c r="G233" s="270"/>
      <c r="H233" s="270"/>
      <c r="I233" s="270"/>
      <c r="J233" s="270"/>
      <c r="K233" s="270"/>
      <c r="L233" s="270"/>
      <c r="M233" s="270"/>
      <c r="N233" s="270"/>
      <c r="O233" s="270"/>
      <c r="P233" s="270"/>
      <c r="Q233" s="270"/>
      <c r="R233" s="270"/>
      <c r="S233" s="271"/>
    </row>
    <row r="234" spans="1:19">
      <c r="A234" s="280" t="s">
        <v>215</v>
      </c>
      <c r="B234" s="268" t="s">
        <v>216</v>
      </c>
      <c r="C234" s="268"/>
      <c r="D234" s="268"/>
      <c r="E234" s="268"/>
      <c r="F234" s="268"/>
      <c r="G234" s="268"/>
      <c r="H234" s="268"/>
      <c r="I234" s="268"/>
      <c r="J234" s="268"/>
      <c r="K234" s="268"/>
      <c r="L234" s="268"/>
      <c r="M234" s="268"/>
      <c r="N234" s="268"/>
      <c r="O234" s="268"/>
      <c r="P234" s="268"/>
      <c r="Q234" s="268"/>
      <c r="R234" s="268"/>
      <c r="S234" s="268"/>
    </row>
    <row r="235" spans="1:19">
      <c r="A235" s="280"/>
      <c r="B235" s="269" t="s">
        <v>217</v>
      </c>
      <c r="C235" s="270"/>
      <c r="D235" s="270"/>
      <c r="E235" s="270"/>
      <c r="F235" s="270"/>
      <c r="G235" s="270"/>
      <c r="H235" s="270"/>
      <c r="I235" s="270"/>
      <c r="J235" s="270"/>
      <c r="K235" s="270"/>
      <c r="L235" s="270"/>
      <c r="M235" s="270"/>
      <c r="N235" s="270"/>
      <c r="O235" s="270"/>
      <c r="P235" s="270"/>
      <c r="Q235" s="270"/>
      <c r="R235" s="270"/>
      <c r="S235" s="271"/>
    </row>
    <row r="236" spans="1:19" ht="28.5" customHeight="1">
      <c r="A236" s="280"/>
      <c r="B236" s="281" t="s">
        <v>218</v>
      </c>
      <c r="C236" s="267"/>
      <c r="D236" s="267"/>
      <c r="E236" s="267"/>
      <c r="F236" s="267"/>
      <c r="G236" s="267"/>
      <c r="H236" s="267"/>
      <c r="I236" s="267"/>
      <c r="J236" s="267"/>
      <c r="K236" s="267"/>
      <c r="L236" s="267"/>
      <c r="M236" s="267"/>
      <c r="N236" s="267"/>
      <c r="O236" s="267"/>
      <c r="P236" s="267"/>
      <c r="Q236" s="267"/>
      <c r="R236" s="267"/>
      <c r="S236" s="267"/>
    </row>
    <row r="237" spans="1:19">
      <c r="A237" s="133" t="s">
        <v>219</v>
      </c>
      <c r="B237" s="268" t="s">
        <v>221</v>
      </c>
      <c r="C237" s="268"/>
      <c r="D237" s="268"/>
      <c r="E237" s="268"/>
      <c r="F237" s="268"/>
      <c r="G237" s="268"/>
      <c r="H237" s="268"/>
      <c r="I237" s="268"/>
      <c r="J237" s="268"/>
      <c r="K237" s="268"/>
      <c r="L237" s="268"/>
      <c r="M237" s="268"/>
      <c r="N237" s="268"/>
      <c r="O237" s="268"/>
      <c r="P237" s="268"/>
      <c r="Q237" s="268"/>
      <c r="R237" s="268"/>
      <c r="S237" s="268"/>
    </row>
    <row r="238" spans="1:19">
      <c r="A238" s="240" t="s">
        <v>226</v>
      </c>
      <c r="B238" s="268" t="s">
        <v>225</v>
      </c>
      <c r="C238" s="268"/>
      <c r="D238" s="268"/>
      <c r="E238" s="268"/>
      <c r="F238" s="268"/>
      <c r="G238" s="268"/>
      <c r="H238" s="268"/>
      <c r="I238" s="268"/>
      <c r="J238" s="268"/>
      <c r="K238" s="268"/>
      <c r="L238" s="268"/>
      <c r="M238" s="268"/>
      <c r="N238" s="268"/>
      <c r="O238" s="268"/>
      <c r="P238" s="268"/>
      <c r="Q238" s="268"/>
      <c r="R238" s="268"/>
      <c r="S238" s="268"/>
    </row>
    <row r="239" spans="1:19">
      <c r="A239" s="244" t="s">
        <v>224</v>
      </c>
      <c r="B239" s="245" t="s">
        <v>227</v>
      </c>
      <c r="C239" s="246"/>
      <c r="D239" s="246"/>
      <c r="E239" s="246"/>
      <c r="F239" s="246"/>
      <c r="G239" s="246"/>
      <c r="H239" s="246"/>
      <c r="I239" s="246"/>
      <c r="J239" s="246"/>
      <c r="K239" s="246"/>
      <c r="L239" s="246"/>
      <c r="M239" s="246"/>
      <c r="N239" s="246"/>
      <c r="O239" s="246"/>
      <c r="P239" s="246"/>
      <c r="Q239" s="246"/>
      <c r="R239" s="246"/>
      <c r="S239" s="247"/>
    </row>
    <row r="240" spans="1:19" ht="12.75" customHeight="1">
      <c r="A240" s="248" t="s">
        <v>226</v>
      </c>
      <c r="B240" s="274" t="s">
        <v>231</v>
      </c>
      <c r="C240" s="275"/>
      <c r="D240" s="275"/>
      <c r="E240" s="275"/>
      <c r="F240" s="275"/>
      <c r="G240" s="275"/>
      <c r="H240" s="275"/>
      <c r="I240" s="275"/>
      <c r="J240" s="275"/>
      <c r="K240" s="275"/>
      <c r="L240" s="275"/>
      <c r="M240" s="275"/>
      <c r="N240" s="275"/>
      <c r="O240" s="275"/>
      <c r="P240" s="275"/>
      <c r="Q240" s="275"/>
      <c r="R240" s="275"/>
      <c r="S240" s="276"/>
    </row>
    <row r="241" spans="1:19" ht="29.25" customHeight="1">
      <c r="A241" s="249" t="s">
        <v>250</v>
      </c>
      <c r="B241" s="277" t="s">
        <v>251</v>
      </c>
      <c r="C241" s="278"/>
      <c r="D241" s="278"/>
      <c r="E241" s="278"/>
      <c r="F241" s="278"/>
      <c r="G241" s="278"/>
      <c r="H241" s="278"/>
      <c r="I241" s="278"/>
      <c r="J241" s="278"/>
      <c r="K241" s="278"/>
      <c r="L241" s="278"/>
      <c r="M241" s="278"/>
      <c r="N241" s="278"/>
      <c r="O241" s="278"/>
      <c r="P241" s="278"/>
      <c r="Q241" s="278"/>
      <c r="R241" s="278"/>
      <c r="S241" s="279"/>
    </row>
    <row r="242" spans="1:19" ht="50.25" customHeight="1">
      <c r="A242" s="249" t="s">
        <v>255</v>
      </c>
      <c r="B242" s="267" t="s">
        <v>258</v>
      </c>
      <c r="C242" s="267"/>
      <c r="D242" s="267"/>
      <c r="E242" s="267"/>
      <c r="F242" s="267"/>
      <c r="G242" s="267"/>
      <c r="H242" s="267"/>
      <c r="I242" s="267"/>
      <c r="J242" s="267"/>
      <c r="K242" s="267"/>
      <c r="L242" s="267"/>
      <c r="M242" s="267"/>
      <c r="N242" s="267"/>
      <c r="O242" s="267"/>
      <c r="P242" s="267"/>
      <c r="Q242" s="267"/>
      <c r="R242" s="267"/>
      <c r="S242" s="267"/>
    </row>
    <row r="243" spans="1:19" ht="47.25" customHeight="1">
      <c r="A243" s="249" t="s">
        <v>256</v>
      </c>
      <c r="B243" s="277" t="s">
        <v>257</v>
      </c>
      <c r="C243" s="278"/>
      <c r="D243" s="278"/>
      <c r="E243" s="278"/>
      <c r="F243" s="278"/>
      <c r="G243" s="278"/>
      <c r="H243" s="278"/>
      <c r="I243" s="278"/>
      <c r="J243" s="278"/>
      <c r="K243" s="278"/>
      <c r="L243" s="278"/>
      <c r="M243" s="278"/>
      <c r="N243" s="278"/>
      <c r="O243" s="278"/>
      <c r="P243" s="278"/>
      <c r="Q243" s="278"/>
      <c r="R243" s="278"/>
      <c r="S243" s="279"/>
    </row>
    <row r="244" spans="1:19" ht="30.75" customHeight="1">
      <c r="A244" s="250" t="s">
        <v>272</v>
      </c>
      <c r="B244" s="267" t="s">
        <v>273</v>
      </c>
      <c r="C244" s="267"/>
      <c r="D244" s="267"/>
      <c r="E244" s="267"/>
      <c r="F244" s="267"/>
      <c r="G244" s="267"/>
      <c r="H244" s="267"/>
      <c r="I244" s="267"/>
      <c r="J244" s="267"/>
      <c r="K244" s="267"/>
      <c r="L244" s="267"/>
      <c r="M244" s="267"/>
      <c r="N244" s="267"/>
      <c r="O244" s="267"/>
      <c r="P244" s="267"/>
      <c r="Q244" s="267"/>
      <c r="R244" s="267"/>
      <c r="S244" s="267"/>
    </row>
  </sheetData>
  <mergeCells count="439">
    <mergeCell ref="B219:S219"/>
    <mergeCell ref="B230:S230"/>
    <mergeCell ref="B214:S218"/>
    <mergeCell ref="A214:A218"/>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25:S225"/>
    <mergeCell ref="A234:A236"/>
    <mergeCell ref="B223:S223"/>
    <mergeCell ref="B224:S224"/>
    <mergeCell ref="B222:S222"/>
    <mergeCell ref="B236:S236"/>
    <mergeCell ref="B220:S220"/>
    <mergeCell ref="B221:S221"/>
    <mergeCell ref="B228:S228"/>
    <mergeCell ref="B231:S231"/>
    <mergeCell ref="B232:S232"/>
    <mergeCell ref="B235:S235"/>
    <mergeCell ref="B234:S234"/>
    <mergeCell ref="B244:S244"/>
    <mergeCell ref="B238:S238"/>
    <mergeCell ref="B237:S237"/>
    <mergeCell ref="B233:S233"/>
    <mergeCell ref="B229:S229"/>
    <mergeCell ref="B227:S227"/>
    <mergeCell ref="B226:S226"/>
    <mergeCell ref="B240:S240"/>
    <mergeCell ref="B241:S241"/>
    <mergeCell ref="B242:S242"/>
    <mergeCell ref="B243:S243"/>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4" zoomScale="80" zoomScaleNormal="80" workbookViewId="0">
      <selection activeCell="P38" sqref="P38"/>
    </sheetView>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3"/>
      <c r="C3" s="263"/>
      <c r="D3" s="263"/>
      <c r="E3" s="263"/>
      <c r="F3" s="263"/>
      <c r="G3" s="263"/>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octubre 2025</v>
      </c>
      <c r="C7" s="64"/>
      <c r="D7" s="64"/>
      <c r="E7" s="64"/>
      <c r="F7" s="64"/>
      <c r="G7" s="8"/>
      <c r="H7" s="8"/>
      <c r="I7" s="8"/>
      <c r="J7" s="306"/>
      <c r="K7" s="306"/>
      <c r="L7" s="8"/>
      <c r="M7" s="306" t="s">
        <v>97</v>
      </c>
      <c r="N7" s="310"/>
    </row>
    <row r="8" spans="1:14" ht="20.100000000000001" customHeight="1" thickBot="1">
      <c r="A8" s="25"/>
      <c r="B8" s="31" t="str">
        <f>Indice!B8</f>
        <v>Fecha de corte: septiembre 2025</v>
      </c>
      <c r="C8" s="26"/>
      <c r="D8" s="26"/>
      <c r="E8" s="26"/>
      <c r="F8" s="26"/>
      <c r="G8" s="26"/>
      <c r="H8" s="26"/>
      <c r="I8" s="26"/>
      <c r="J8" s="26"/>
      <c r="K8" s="26"/>
      <c r="L8" s="26"/>
      <c r="M8" s="26"/>
      <c r="N8" s="27"/>
    </row>
    <row r="9" spans="1:14" ht="15" customHeight="1">
      <c r="A9" s="307"/>
      <c r="B9" s="308"/>
      <c r="C9" s="308"/>
      <c r="D9" s="308"/>
      <c r="E9" s="308"/>
      <c r="F9" s="308"/>
      <c r="G9" s="308"/>
      <c r="H9" s="308"/>
      <c r="I9" s="308"/>
      <c r="J9" s="308"/>
      <c r="K9" s="308"/>
      <c r="L9" s="308"/>
      <c r="M9" s="308"/>
      <c r="N9" s="309"/>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opLeftCell="A4" zoomScale="98" zoomScaleNormal="98" workbookViewId="0">
      <selection activeCell="N5" sqref="N5"/>
    </sheetView>
  </sheetViews>
  <sheetFormatPr baseColWidth="10" defaultRowHeight="12.75"/>
  <cols>
    <col min="11" max="11" width="15.42578125" customWidth="1"/>
  </cols>
  <sheetData>
    <row r="1" spans="1:17" ht="20.100000000000001" customHeight="1">
      <c r="A1" s="51"/>
      <c r="B1" s="52"/>
      <c r="C1" s="52"/>
      <c r="D1" s="52"/>
      <c r="E1" s="52"/>
      <c r="F1" s="52"/>
      <c r="G1" s="52"/>
      <c r="H1" s="52"/>
      <c r="I1" s="52"/>
      <c r="J1" s="52"/>
      <c r="K1" s="53"/>
    </row>
    <row r="2" spans="1:17" ht="20.100000000000001" customHeight="1">
      <c r="A2" s="12"/>
      <c r="B2" s="298" t="s">
        <v>98</v>
      </c>
      <c r="C2" s="298"/>
      <c r="D2" s="298"/>
      <c r="E2" s="298"/>
      <c r="F2" s="6"/>
      <c r="G2" s="6"/>
      <c r="H2" s="6"/>
      <c r="I2" s="6"/>
      <c r="J2" s="6"/>
      <c r="K2" s="13"/>
    </row>
    <row r="3" spans="1:17" ht="20.100000000000001" customHeight="1">
      <c r="A3" s="12"/>
      <c r="B3" s="49"/>
      <c r="C3" s="49"/>
      <c r="D3" s="49"/>
      <c r="E3" s="49"/>
      <c r="F3" s="49"/>
      <c r="G3" s="54"/>
      <c r="H3" s="6"/>
      <c r="I3" s="6"/>
      <c r="J3" s="6"/>
      <c r="K3" s="13"/>
    </row>
    <row r="4" spans="1:17" ht="20.100000000000001" customHeight="1">
      <c r="A4" s="12"/>
      <c r="B4" s="87" t="s">
        <v>92</v>
      </c>
      <c r="C4" s="6"/>
      <c r="D4" s="6"/>
      <c r="E4" s="6"/>
      <c r="F4" s="6"/>
      <c r="G4" s="6"/>
      <c r="H4" s="6"/>
      <c r="I4" s="6"/>
      <c r="J4" s="6"/>
      <c r="K4" s="13"/>
    </row>
    <row r="5" spans="1:17" ht="20.100000000000001" customHeight="1" thickBot="1">
      <c r="A5" s="12"/>
      <c r="B5" s="315"/>
      <c r="C5" s="315"/>
      <c r="D5" s="315"/>
      <c r="E5" s="315"/>
      <c r="F5" s="6"/>
      <c r="G5" s="6"/>
      <c r="H5" s="6"/>
      <c r="I5" s="6"/>
      <c r="J5" s="6"/>
      <c r="K5" s="13"/>
    </row>
    <row r="6" spans="1:17" ht="20.100000000000001" customHeight="1">
      <c r="A6" s="21"/>
      <c r="B6" s="22" t="s">
        <v>99</v>
      </c>
      <c r="C6" s="23"/>
      <c r="D6" s="23"/>
      <c r="E6" s="23"/>
      <c r="F6" s="23"/>
      <c r="G6" s="23"/>
      <c r="H6" s="23"/>
      <c r="I6" s="23"/>
      <c r="J6" s="23"/>
      <c r="K6" s="24"/>
      <c r="L6" s="260"/>
      <c r="M6" s="260"/>
      <c r="N6" s="260"/>
      <c r="O6" s="260"/>
      <c r="P6" s="260"/>
      <c r="Q6" s="260"/>
    </row>
    <row r="7" spans="1:17" ht="20.100000000000001" customHeight="1">
      <c r="A7" s="14"/>
      <c r="B7" s="64" t="str">
        <f>Indice!B7</f>
        <v>Fecha de publicación: octubre 2025</v>
      </c>
      <c r="C7" s="64"/>
      <c r="D7" s="64"/>
      <c r="E7" s="64"/>
      <c r="F7" s="64"/>
      <c r="G7" s="8"/>
      <c r="H7" s="8"/>
      <c r="I7" s="8"/>
      <c r="J7" s="66" t="s">
        <v>97</v>
      </c>
      <c r="K7" s="15"/>
      <c r="L7" s="258"/>
      <c r="M7" s="258"/>
      <c r="N7" s="258"/>
      <c r="O7" s="258"/>
      <c r="P7" s="260"/>
      <c r="Q7" s="260"/>
    </row>
    <row r="8" spans="1:17" ht="20.100000000000001" customHeight="1" thickBot="1">
      <c r="A8" s="25"/>
      <c r="B8" s="31" t="str">
        <f>Indice!B8</f>
        <v>Fecha de corte: septiembre 2025</v>
      </c>
      <c r="C8" s="26"/>
      <c r="D8" s="26"/>
      <c r="E8" s="26"/>
      <c r="F8" s="26"/>
      <c r="G8" s="26"/>
      <c r="H8" s="26"/>
      <c r="I8" s="26"/>
      <c r="J8" s="26"/>
      <c r="K8" s="27"/>
      <c r="L8" s="258"/>
      <c r="M8" s="258"/>
      <c r="N8" s="258"/>
      <c r="O8" s="258"/>
      <c r="P8" s="260"/>
      <c r="Q8" s="260"/>
    </row>
    <row r="9" spans="1:17" ht="20.100000000000001" customHeight="1">
      <c r="A9" s="313" t="s">
        <v>95</v>
      </c>
      <c r="B9" s="314"/>
      <c r="C9" s="314"/>
      <c r="D9" s="314"/>
      <c r="E9" s="314"/>
      <c r="F9" s="311">
        <f>+'Líneas por servicio'!Q213</f>
        <v>18362280</v>
      </c>
      <c r="G9" s="312"/>
      <c r="H9" s="60"/>
      <c r="I9" s="60"/>
      <c r="J9" s="60"/>
      <c r="K9" s="61"/>
      <c r="L9" s="258"/>
      <c r="M9" s="258" t="s">
        <v>12</v>
      </c>
      <c r="N9" s="259">
        <f>'Líneas por servicio'!F210</f>
        <v>9996269</v>
      </c>
      <c r="O9" s="258"/>
      <c r="P9" s="260"/>
      <c r="Q9" s="260"/>
    </row>
    <row r="10" spans="1:17" ht="12" customHeight="1">
      <c r="A10" s="16"/>
      <c r="B10" s="3"/>
      <c r="C10" s="3"/>
      <c r="D10" s="3"/>
      <c r="E10" s="3"/>
      <c r="F10" s="3"/>
      <c r="G10" s="3"/>
      <c r="H10" s="3"/>
      <c r="I10" s="3"/>
      <c r="J10" s="3"/>
      <c r="K10" s="17"/>
      <c r="L10" s="258"/>
      <c r="M10" s="258" t="s">
        <v>94</v>
      </c>
      <c r="N10" s="259">
        <f>'Líneas por servicio'!K210</f>
        <v>5379796</v>
      </c>
      <c r="O10" s="258"/>
      <c r="P10" s="260"/>
      <c r="Q10" s="260"/>
    </row>
    <row r="11" spans="1:17" ht="12" customHeight="1">
      <c r="A11" s="16"/>
      <c r="B11" s="3"/>
      <c r="C11" s="3"/>
      <c r="D11" s="3"/>
      <c r="E11" s="3"/>
      <c r="F11" s="3"/>
      <c r="G11" s="3"/>
      <c r="H11" s="3"/>
      <c r="I11" s="3"/>
      <c r="J11" s="3"/>
      <c r="K11" s="17"/>
      <c r="L11" s="258"/>
      <c r="M11" s="258" t="s">
        <v>93</v>
      </c>
      <c r="N11" s="259">
        <f>'Líneas por servicio'!P210</f>
        <v>3303946</v>
      </c>
      <c r="O11" s="258"/>
      <c r="P11" s="260"/>
      <c r="Q11" s="260"/>
    </row>
    <row r="12" spans="1:17" ht="12" customHeight="1">
      <c r="A12" s="16"/>
      <c r="B12" s="3"/>
      <c r="C12" s="3"/>
      <c r="D12" s="3"/>
      <c r="E12" s="3"/>
      <c r="F12" s="3"/>
      <c r="G12" s="3"/>
      <c r="H12" s="3"/>
      <c r="I12" s="3"/>
      <c r="J12" s="3"/>
      <c r="K12" s="17"/>
      <c r="L12" s="258"/>
      <c r="M12" s="258" t="s">
        <v>11</v>
      </c>
      <c r="N12" s="259">
        <f>'Líneas por servicio'!Q210</f>
        <v>18680011</v>
      </c>
      <c r="O12" s="258"/>
      <c r="P12" s="260"/>
      <c r="Q12" s="260"/>
    </row>
    <row r="13" spans="1:17" ht="12" customHeight="1">
      <c r="A13" s="16"/>
      <c r="B13" s="3"/>
      <c r="C13" s="3"/>
      <c r="D13" s="3"/>
      <c r="E13" s="3"/>
      <c r="F13" s="3"/>
      <c r="G13" s="62"/>
      <c r="H13" s="3"/>
      <c r="I13" s="3"/>
      <c r="J13" s="3"/>
      <c r="K13" s="17"/>
      <c r="L13" s="258"/>
      <c r="M13" s="258"/>
      <c r="N13" s="258"/>
      <c r="O13" s="258"/>
      <c r="P13" s="260"/>
      <c r="Q13" s="260"/>
    </row>
    <row r="14" spans="1:17" ht="12" customHeight="1">
      <c r="A14" s="16"/>
      <c r="B14" s="3"/>
      <c r="C14" s="3"/>
      <c r="D14" s="3"/>
      <c r="E14" s="3"/>
      <c r="F14" s="3"/>
      <c r="G14" s="3"/>
      <c r="H14" s="4"/>
      <c r="I14" s="3"/>
      <c r="J14" s="3"/>
      <c r="K14" s="17"/>
      <c r="L14" s="258"/>
      <c r="M14" s="258"/>
      <c r="N14" s="258"/>
      <c r="O14" s="258"/>
      <c r="P14" s="260"/>
      <c r="Q14" s="260"/>
    </row>
    <row r="15" spans="1:17" ht="12" customHeight="1">
      <c r="A15" s="16"/>
      <c r="B15" s="3"/>
      <c r="C15" s="3"/>
      <c r="D15" s="3"/>
      <c r="E15" s="3"/>
      <c r="F15" s="3"/>
      <c r="G15" s="3"/>
      <c r="H15" s="3"/>
      <c r="I15" s="3"/>
      <c r="J15" s="3"/>
      <c r="K15" s="17"/>
      <c r="L15" s="260"/>
      <c r="M15" s="260"/>
      <c r="N15" s="260"/>
      <c r="O15" s="260"/>
      <c r="P15" s="260"/>
      <c r="Q15" s="260"/>
    </row>
    <row r="16" spans="1:17" ht="12" customHeight="1">
      <c r="A16" s="16"/>
      <c r="B16" s="3"/>
      <c r="C16" s="3"/>
      <c r="D16" s="3"/>
      <c r="E16" s="3"/>
      <c r="F16" s="3"/>
      <c r="G16" s="3"/>
      <c r="H16" s="3"/>
      <c r="I16" s="3"/>
      <c r="J16" s="3"/>
      <c r="K16" s="17"/>
      <c r="L16" s="258"/>
      <c r="M16" s="258"/>
      <c r="N16" s="258"/>
      <c r="O16" s="258"/>
      <c r="P16" s="260"/>
      <c r="Q16" s="260"/>
    </row>
    <row r="17" spans="1:17" ht="12" customHeight="1">
      <c r="A17" s="16"/>
      <c r="B17" s="3"/>
      <c r="C17" s="3"/>
      <c r="D17" s="3"/>
      <c r="E17" s="3"/>
      <c r="F17" s="3"/>
      <c r="G17" s="3"/>
      <c r="H17" s="3"/>
      <c r="I17" s="3"/>
      <c r="J17" s="3"/>
      <c r="K17" s="17"/>
      <c r="L17" s="258"/>
      <c r="M17" s="258"/>
      <c r="N17" s="258"/>
      <c r="O17" s="258"/>
      <c r="P17" s="260"/>
      <c r="Q17" s="260"/>
    </row>
    <row r="18" spans="1:17" ht="12" customHeight="1">
      <c r="A18" s="16"/>
      <c r="B18" s="3"/>
      <c r="C18" s="3"/>
      <c r="D18" s="3"/>
      <c r="E18" s="3"/>
      <c r="F18" s="3"/>
      <c r="G18" s="3"/>
      <c r="H18" s="3"/>
      <c r="I18" s="3"/>
      <c r="J18" s="3"/>
      <c r="K18" s="17"/>
      <c r="L18" s="260"/>
      <c r="M18" s="260"/>
      <c r="N18" s="260"/>
      <c r="O18" s="260"/>
      <c r="P18" s="260"/>
      <c r="Q18" s="260"/>
    </row>
    <row r="19" spans="1:17" ht="12" customHeight="1">
      <c r="A19" s="16"/>
      <c r="B19" s="3"/>
      <c r="C19" s="3"/>
      <c r="D19" s="3"/>
      <c r="E19" s="3"/>
      <c r="F19" s="3"/>
      <c r="G19" s="3"/>
      <c r="H19" s="3"/>
      <c r="I19" s="3"/>
      <c r="J19" s="3"/>
      <c r="K19" s="17"/>
      <c r="L19" s="260"/>
      <c r="M19" s="260"/>
      <c r="N19" s="260"/>
      <c r="O19" s="260"/>
      <c r="P19" s="260"/>
      <c r="Q19" s="260"/>
    </row>
    <row r="20" spans="1:17" ht="12" customHeight="1">
      <c r="A20" s="16"/>
      <c r="B20" s="3"/>
      <c r="C20" s="3"/>
      <c r="D20" s="3"/>
      <c r="E20" s="3"/>
      <c r="F20" s="3"/>
      <c r="G20" s="3"/>
      <c r="H20" s="3"/>
      <c r="I20" s="3"/>
      <c r="J20" s="3"/>
      <c r="K20" s="17"/>
      <c r="L20" s="260"/>
      <c r="M20" s="260"/>
      <c r="N20" s="260"/>
      <c r="O20" s="260"/>
      <c r="P20" s="260"/>
      <c r="Q20" s="260"/>
    </row>
    <row r="21" spans="1:17" ht="12" customHeight="1">
      <c r="A21" s="16"/>
      <c r="B21" s="3"/>
      <c r="C21" s="3"/>
      <c r="D21" s="3"/>
      <c r="E21" s="3"/>
      <c r="F21" s="3"/>
      <c r="G21" s="3"/>
      <c r="H21" s="3"/>
      <c r="I21" s="3"/>
      <c r="J21" s="3"/>
      <c r="K21" s="17"/>
      <c r="L21" s="260"/>
      <c r="M21" s="260"/>
      <c r="N21" s="260"/>
      <c r="O21" s="260"/>
      <c r="P21" s="260"/>
      <c r="Q21" s="260"/>
    </row>
    <row r="22" spans="1:17" ht="12" customHeight="1">
      <c r="A22" s="16"/>
      <c r="B22" s="3"/>
      <c r="C22" s="3"/>
      <c r="D22" s="3"/>
      <c r="E22" s="3"/>
      <c r="F22" s="3"/>
      <c r="G22" s="3"/>
      <c r="H22" s="3"/>
      <c r="I22" s="3"/>
      <c r="J22" s="3"/>
      <c r="K22" s="17"/>
      <c r="L22" s="260"/>
      <c r="M22" s="260"/>
      <c r="N22" s="260"/>
      <c r="O22" s="260"/>
      <c r="P22" s="260"/>
      <c r="Q22" s="260"/>
    </row>
    <row r="23" spans="1:17" ht="12" customHeight="1">
      <c r="A23" s="16"/>
      <c r="B23" s="3"/>
      <c r="C23" s="3"/>
      <c r="D23" s="3"/>
      <c r="E23" s="3"/>
      <c r="F23" s="3"/>
      <c r="G23" s="3"/>
      <c r="H23" s="3"/>
      <c r="I23" s="3"/>
      <c r="J23" s="3"/>
      <c r="K23" s="17"/>
      <c r="L23" s="260"/>
      <c r="M23" s="260"/>
      <c r="N23" s="260"/>
      <c r="O23" s="260"/>
      <c r="P23" s="260"/>
      <c r="Q23" s="260"/>
    </row>
    <row r="24" spans="1:17" ht="12" customHeight="1">
      <c r="A24" s="16"/>
      <c r="B24" s="3"/>
      <c r="C24" s="3"/>
      <c r="D24" s="3"/>
      <c r="E24" s="3"/>
      <c r="F24" s="3"/>
      <c r="G24" s="3"/>
      <c r="H24" s="3"/>
      <c r="I24" s="3"/>
      <c r="J24" s="3"/>
      <c r="K24" s="17"/>
      <c r="L24" s="260"/>
      <c r="M24" s="260"/>
      <c r="N24" s="260"/>
      <c r="O24" s="260"/>
      <c r="P24" s="260"/>
      <c r="Q24" s="260"/>
    </row>
    <row r="25" spans="1:17" ht="12" customHeight="1">
      <c r="A25" s="16"/>
      <c r="B25" s="3"/>
      <c r="C25" s="3"/>
      <c r="D25" s="3"/>
      <c r="E25" s="3"/>
      <c r="F25" s="3"/>
      <c r="G25" s="3"/>
      <c r="H25" s="3"/>
      <c r="I25" s="3"/>
      <c r="J25" s="3"/>
      <c r="K25" s="17"/>
      <c r="L25" s="260"/>
      <c r="M25" s="260"/>
      <c r="N25" s="260"/>
      <c r="O25" s="260"/>
      <c r="P25" s="260"/>
      <c r="Q25" s="260"/>
    </row>
    <row r="26" spans="1:17" ht="12" customHeight="1">
      <c r="A26" s="16"/>
      <c r="B26" s="3"/>
      <c r="C26" s="3"/>
      <c r="D26" s="3"/>
      <c r="E26" s="3"/>
      <c r="F26" s="3"/>
      <c r="G26" s="3"/>
      <c r="H26" s="3"/>
      <c r="I26" s="3"/>
      <c r="J26" s="3"/>
      <c r="K26" s="17"/>
      <c r="L26" s="260"/>
      <c r="M26" s="260"/>
      <c r="N26" s="260"/>
      <c r="O26" s="260"/>
      <c r="P26" s="260"/>
      <c r="Q26" s="260"/>
    </row>
    <row r="27" spans="1:17" ht="12" customHeight="1">
      <c r="A27" s="16"/>
      <c r="B27" s="3"/>
      <c r="C27" s="3"/>
      <c r="D27" s="3"/>
      <c r="E27" s="3"/>
      <c r="F27" s="3"/>
      <c r="G27" s="3"/>
      <c r="H27" s="3"/>
      <c r="I27" s="3"/>
      <c r="J27" s="3"/>
      <c r="K27" s="17"/>
      <c r="L27" s="260"/>
      <c r="M27" s="260"/>
      <c r="N27" s="260"/>
      <c r="O27" s="260"/>
      <c r="P27" s="260"/>
      <c r="Q27" s="260"/>
    </row>
    <row r="28" spans="1:17" ht="12" customHeight="1">
      <c r="A28" s="16"/>
      <c r="B28" s="3"/>
      <c r="C28" s="3"/>
      <c r="D28" s="3"/>
      <c r="E28" s="3"/>
      <c r="F28" s="3"/>
      <c r="G28" s="3"/>
      <c r="H28" s="3"/>
      <c r="I28" s="3"/>
      <c r="J28" s="3"/>
      <c r="K28" s="17"/>
    </row>
    <row r="29" spans="1:17" ht="12" customHeight="1">
      <c r="A29" s="16"/>
      <c r="B29" s="3"/>
      <c r="C29" s="3"/>
      <c r="D29" s="3"/>
      <c r="E29" s="3"/>
      <c r="F29" s="3"/>
      <c r="G29" s="3"/>
      <c r="H29" s="3"/>
      <c r="I29" s="3"/>
      <c r="J29" s="3"/>
      <c r="K29" s="17"/>
    </row>
    <row r="30" spans="1:17" ht="12" customHeight="1">
      <c r="A30" s="16"/>
      <c r="B30" s="3"/>
      <c r="C30" s="3"/>
      <c r="D30" s="3"/>
      <c r="E30" s="3"/>
      <c r="F30" s="3"/>
      <c r="G30" s="3"/>
      <c r="H30" s="3"/>
      <c r="I30" s="3"/>
      <c r="J30" s="3"/>
      <c r="K30" s="17"/>
    </row>
    <row r="31" spans="1:17" ht="12" customHeight="1">
      <c r="A31" s="16"/>
      <c r="B31" s="3"/>
      <c r="C31" s="3"/>
      <c r="D31" s="3"/>
      <c r="E31" s="3"/>
      <c r="F31" s="3"/>
      <c r="G31" s="3"/>
      <c r="H31" s="3"/>
      <c r="I31" s="3"/>
      <c r="J31" s="3"/>
      <c r="K31" s="17"/>
    </row>
    <row r="32" spans="1:17" ht="12" customHeight="1">
      <c r="A32" s="16"/>
      <c r="B32" s="3"/>
      <c r="C32" s="3"/>
      <c r="D32" s="3"/>
      <c r="E32" s="3"/>
      <c r="F32" s="3"/>
      <c r="G32" s="3"/>
      <c r="H32" s="3"/>
      <c r="I32" s="3"/>
      <c r="J32" s="3"/>
      <c r="K32" s="17"/>
    </row>
    <row r="33" spans="1:11" ht="12" customHeight="1">
      <c r="A33" s="16"/>
      <c r="B33" s="3"/>
      <c r="C33" s="3"/>
      <c r="D33" s="3"/>
      <c r="E33" s="3"/>
      <c r="F33" s="3"/>
      <c r="G33" s="3"/>
      <c r="H33" s="3"/>
      <c r="I33" s="3"/>
      <c r="J33" s="3"/>
      <c r="K33" s="17"/>
    </row>
    <row r="34" spans="1:11" ht="12" customHeight="1">
      <c r="A34" s="16"/>
      <c r="B34" s="3"/>
      <c r="C34" s="3"/>
      <c r="D34" s="3"/>
      <c r="E34" s="3"/>
      <c r="F34" s="3"/>
      <c r="G34" s="3"/>
      <c r="H34" s="3"/>
      <c r="I34" s="3"/>
      <c r="J34" s="3"/>
      <c r="K34" s="17"/>
    </row>
    <row r="35" spans="1:11" ht="12" customHeight="1">
      <c r="A35" s="16"/>
      <c r="B35" s="3"/>
      <c r="C35" s="3"/>
      <c r="D35" s="3"/>
      <c r="E35" s="3"/>
      <c r="F35" s="3"/>
      <c r="G35" s="3"/>
      <c r="H35" s="3"/>
      <c r="I35" s="3"/>
      <c r="J35" s="3"/>
      <c r="K35" s="17"/>
    </row>
    <row r="36" spans="1:11" ht="12" customHeight="1">
      <c r="A36" s="16"/>
      <c r="B36" s="3"/>
      <c r="C36" s="3"/>
      <c r="D36" s="3"/>
      <c r="E36" s="3"/>
      <c r="F36" s="3"/>
      <c r="G36" s="3"/>
      <c r="H36" s="3"/>
      <c r="I36" s="3"/>
      <c r="J36" s="3"/>
      <c r="K36" s="17"/>
    </row>
    <row r="37" spans="1:11" ht="12" customHeight="1">
      <c r="A37" s="16"/>
      <c r="B37" s="3"/>
      <c r="C37" s="3"/>
      <c r="D37" s="3"/>
      <c r="E37" s="3"/>
      <c r="F37" s="3"/>
      <c r="G37" s="3"/>
      <c r="H37" s="3"/>
      <c r="I37" s="3"/>
      <c r="J37" s="3"/>
      <c r="K37" s="17"/>
    </row>
    <row r="38" spans="1:11" ht="12" customHeight="1">
      <c r="A38" s="16"/>
      <c r="B38" s="3"/>
      <c r="C38" s="3"/>
      <c r="D38" s="3"/>
      <c r="E38" s="3"/>
      <c r="F38" s="3"/>
      <c r="G38" s="3"/>
      <c r="H38" s="3"/>
      <c r="I38" s="3"/>
      <c r="J38" s="3"/>
      <c r="K38" s="17"/>
    </row>
    <row r="39" spans="1:11"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2025-10-27T16:26:11Z</dcterms:modified>
</cp:coreProperties>
</file>