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Arc-uio-nas02\UNIDAD\CRDM\01.  Estadísticas\1. STF\2026\01 Enero\"/>
    </mc:Choice>
  </mc:AlternateContent>
  <bookViews>
    <workbookView xWindow="0" yWindow="0" windowWidth="28800" windowHeight="12315" tabRatio="853"/>
  </bookViews>
  <sheets>
    <sheet name="Índice" sheetId="25" r:id="rId1"/>
    <sheet name="HISTORICO DENSIDAD" sheetId="27" r:id="rId2"/>
    <sheet name="HISTORICO POR TIPO DE ACCESO" sheetId="24" r:id="rId3"/>
    <sheet name="HISTORICO POR PROVINCIA" sheetId="26" r:id="rId4"/>
    <sheet name="1-2026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PROVINCIA'!$A$10:$CL$159</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Y169" i="26" l="1"/>
  <c r="AX169" i="26"/>
  <c r="AZ169" i="26" s="1"/>
  <c r="X180" i="27"/>
  <c r="W180" i="27"/>
  <c r="V180" i="27"/>
  <c r="AY167" i="26" l="1"/>
  <c r="AX167" i="26"/>
  <c r="AZ167" i="26" s="1"/>
  <c r="W179" i="27"/>
  <c r="W178" i="27"/>
  <c r="W177" i="27"/>
  <c r="W176" i="27"/>
  <c r="W175" i="27"/>
  <c r="V179" i="27"/>
  <c r="V178" i="27"/>
  <c r="V177" i="27"/>
  <c r="V176" i="27"/>
  <c r="V175" i="27"/>
  <c r="X179" i="27"/>
  <c r="X178" i="27"/>
  <c r="X177" i="27"/>
  <c r="T179" i="27"/>
  <c r="AY168" i="26" l="1"/>
  <c r="AX168" i="26"/>
  <c r="AY166" i="26"/>
  <c r="AX166" i="26"/>
  <c r="AZ166" i="26" s="1"/>
  <c r="AZ168" i="26" l="1"/>
  <c r="S177" i="27"/>
  <c r="R177" i="27"/>
  <c r="T177" i="27" l="1"/>
  <c r="AY165" i="26"/>
  <c r="AX165" i="26"/>
  <c r="AZ165" i="26" s="1"/>
  <c r="S176" i="27" l="1"/>
  <c r="R176" i="27"/>
  <c r="T176" i="27" l="1"/>
  <c r="X176" i="27" s="1"/>
  <c r="AY164" i="26"/>
  <c r="AX164" i="26"/>
  <c r="S175" i="27"/>
  <c r="R175" i="27"/>
  <c r="AZ164" i="26" l="1"/>
  <c r="T175" i="27"/>
  <c r="X175" i="27" s="1"/>
  <c r="S174" i="27"/>
  <c r="R174" i="27"/>
  <c r="T174" i="27" l="1"/>
  <c r="X174" i="27"/>
  <c r="AY154" i="26"/>
  <c r="AY155" i="26"/>
  <c r="AY156" i="26"/>
  <c r="AY157" i="26"/>
  <c r="AY158" i="26"/>
  <c r="AY159" i="26"/>
  <c r="AY160" i="26"/>
  <c r="AY161" i="26"/>
  <c r="AY162" i="26"/>
  <c r="AY163" i="26"/>
  <c r="AX154" i="26"/>
  <c r="AX155" i="26"/>
  <c r="AZ155" i="26" s="1"/>
  <c r="AX156" i="26"/>
  <c r="AZ156" i="26" s="1"/>
  <c r="AX157" i="26"/>
  <c r="AZ157" i="26" s="1"/>
  <c r="AX158" i="26"/>
  <c r="AZ158" i="26" s="1"/>
  <c r="AX159" i="26"/>
  <c r="AX160" i="26"/>
  <c r="AX161" i="26"/>
  <c r="AX162" i="26"/>
  <c r="AX163" i="26"/>
  <c r="S172" i="27"/>
  <c r="S173" i="27"/>
  <c r="R172" i="27"/>
  <c r="R173" i="27"/>
  <c r="V173" i="27" s="1"/>
  <c r="AZ162" i="26" l="1"/>
  <c r="AZ161" i="26"/>
  <c r="AZ159" i="26"/>
  <c r="AZ154" i="26"/>
  <c r="AZ163" i="26"/>
  <c r="AZ160" i="26"/>
  <c r="T173" i="27"/>
  <c r="X173" i="27" s="1"/>
  <c r="V174" i="27"/>
  <c r="W174" i="27"/>
  <c r="W173" i="27"/>
  <c r="T172" i="27"/>
  <c r="X172" i="27" s="1"/>
  <c r="E37" i="29"/>
  <c r="S171" i="27"/>
  <c r="R171" i="27"/>
  <c r="V172" i="27" s="1"/>
  <c r="W172" i="27" l="1"/>
  <c r="T171" i="27"/>
  <c r="X171" i="27" s="1"/>
  <c r="B37" i="29" l="1"/>
  <c r="C37" i="29"/>
  <c r="D37" i="29"/>
  <c r="D38" i="29" s="1"/>
  <c r="F37" i="29"/>
  <c r="G37" i="29"/>
  <c r="H37" i="29"/>
  <c r="S170" i="27" l="1"/>
  <c r="W171" i="27" s="1"/>
  <c r="R170" i="27"/>
  <c r="V171" i="27" s="1"/>
  <c r="T170" i="27" l="1"/>
  <c r="X170" i="27" s="1"/>
  <c r="R169" i="27" l="1"/>
  <c r="S169" i="27"/>
  <c r="W170" i="27" l="1"/>
  <c r="V170" i="27"/>
  <c r="T169" i="27"/>
  <c r="X169" i="27" s="1"/>
  <c r="S168" i="27" l="1"/>
  <c r="W169" i="27" s="1"/>
  <c r="R168" i="27"/>
  <c r="T168" i="27" l="1"/>
  <c r="X168" i="27" s="1"/>
  <c r="V169" i="27"/>
  <c r="R167" i="27" l="1"/>
  <c r="S167" i="27"/>
  <c r="W168" i="27" l="1"/>
  <c r="T167" i="27"/>
  <c r="X167" i="27" s="1"/>
  <c r="V168" i="27"/>
  <c r="R166" i="27"/>
  <c r="V167" i="27" s="1"/>
  <c r="S166" i="27" l="1"/>
  <c r="W167" i="27" s="1"/>
  <c r="T166" i="27" l="1"/>
  <c r="X166" i="27" s="1"/>
  <c r="S165" i="27" l="1"/>
  <c r="R165" i="27"/>
  <c r="V166" i="27" s="1"/>
  <c r="W166" i="27" l="1"/>
  <c r="T165" i="27"/>
  <c r="X165" i="27" s="1"/>
  <c r="AY153" i="26"/>
  <c r="AX153" i="26"/>
  <c r="AZ153" i="26" s="1"/>
  <c r="S164" i="27"/>
  <c r="W165" i="27" s="1"/>
  <c r="R164" i="27"/>
  <c r="V165" i="27" s="1"/>
  <c r="T164" i="27" l="1"/>
  <c r="X164" i="27" s="1"/>
  <c r="AY152" i="26"/>
  <c r="AX152" i="26"/>
  <c r="AZ152" i="26" s="1"/>
  <c r="S163" i="27" l="1"/>
  <c r="W164" i="27" s="1"/>
  <c r="R163" i="27"/>
  <c r="V164" i="27" s="1"/>
  <c r="T163" i="27" l="1"/>
  <c r="X163" i="27" s="1"/>
  <c r="AY151" i="26"/>
  <c r="AX151" i="26"/>
  <c r="AZ151" i="26" s="1"/>
  <c r="S162" i="27"/>
  <c r="W163" i="27" s="1"/>
  <c r="R162" i="27"/>
  <c r="V163" i="27" s="1"/>
  <c r="T162" i="27" l="1"/>
  <c r="X162" i="27" s="1"/>
  <c r="AY150" i="26"/>
  <c r="AX150" i="26"/>
  <c r="AZ150" i="26" s="1"/>
  <c r="S161" i="27"/>
  <c r="W162" i="27" s="1"/>
  <c r="R161" i="27"/>
  <c r="V162" i="27" s="1"/>
  <c r="T161" i="27" l="1"/>
  <c r="X161" i="27" s="1"/>
  <c r="AY149" i="26"/>
  <c r="AX149" i="26"/>
  <c r="AZ149" i="26" s="1"/>
  <c r="S160" i="27" l="1"/>
  <c r="W161" i="27" s="1"/>
  <c r="R160" i="27"/>
  <c r="V161" i="27" s="1"/>
  <c r="T160" i="27" l="1"/>
  <c r="X160" i="27" s="1"/>
  <c r="AY148" i="26"/>
  <c r="AX148" i="26"/>
  <c r="AZ148" i="26" s="1"/>
  <c r="S159" i="27"/>
  <c r="W160" i="27" s="1"/>
  <c r="R159" i="27"/>
  <c r="V160" i="27" s="1"/>
  <c r="T159" i="27" l="1"/>
  <c r="X159" i="27" s="1"/>
  <c r="AY147" i="26"/>
  <c r="AX147" i="26"/>
  <c r="AZ147" i="26" s="1"/>
  <c r="S158" i="27" l="1"/>
  <c r="W159" i="27" s="1"/>
  <c r="R158" i="27"/>
  <c r="V159" i="27" s="1"/>
  <c r="T158" i="27" l="1"/>
  <c r="X158" i="27" s="1"/>
  <c r="AY146" i="26"/>
  <c r="AX146" i="26"/>
  <c r="AZ146" i="26" s="1"/>
  <c r="S157" i="27"/>
  <c r="W158" i="27" s="1"/>
  <c r="R157" i="27"/>
  <c r="T157" i="27" s="1"/>
  <c r="X157" i="27" s="1"/>
  <c r="V158" i="27" l="1"/>
  <c r="AY145" i="26"/>
  <c r="AX145" i="26"/>
  <c r="AZ145" i="26" s="1"/>
  <c r="S156" i="27"/>
  <c r="W157" i="27" s="1"/>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B40" i="29" l="1"/>
  <c r="B46" i="29" s="1"/>
  <c r="B41" i="29"/>
  <c r="C46" i="29" s="1"/>
  <c r="J38" i="29"/>
  <c r="H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<sst xmlns="http://schemas.openxmlformats.org/spreadsheetml/2006/main" count="235" uniqueCount="109">
  <si>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</si>
  <si>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</si>
  <si>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</si>
  <si>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</si>
  <si>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</si>
  <si>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</si>
  <si>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</si>
  <si>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</si>
  <si>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</si>
  <si>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</si>
  <si>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</si>
  <si>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</si>
  <si>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</si>
  <si>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</si>
  <si>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</si>
  <si>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</si>
  <si>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</si>
  <si>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</si>
  <si>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</si>
  <si>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</si>
  <si>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</si>
  <si>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</si>
  <si>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</si>
  <si>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</si>
  <si>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</si>
  <si>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</si>
  <si>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</si>
  <si>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</si>
  <si>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</si>
  <si>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</si>
  <si>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</si>
  <si>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</si>
  <si>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</si>
  <si>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</si>
  <si>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</si>
  <si>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</si>
  <si>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</si>
  <si>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</si>
  <si>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</si>
  <si>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</si>
  <si>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</si>
  <si>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</si>
  <si>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</si>
  <si>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</si>
  <si>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</si>
  <si>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</si>
  <si>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</si>
  <si>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</si>
  <si>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</si>
  <si>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</si>
  <si>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</si>
  <si>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</si>
  <si>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</si>
  <si>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</si>
  <si>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</si>
  <si>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</si>
  <si>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</si>
  <si>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</si>
  <si>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</si>
  <si>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</si>
  <si>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</si>
  <si>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</si>
  <si>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</si>
  <si>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</si>
  <si>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</si>
  <si>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</si>
  <si>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</si>
  <si>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</si>
  <si>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</si>
  <si>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</si>
  <si>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</si>
  <si>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</si>
  <si>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</si>
  <si>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</si>
  <si>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</si>
  <si>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</si>
  <si>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</si>
  <si>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</si>
  <si>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</si>
  <si>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</si>
  <si>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</si>
  <si>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</si>
  <si>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</si>
  <si>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</si>
  <si>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</si>
  <si>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</si>
  <si>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</si>
  <si>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</si>
  <si>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</si>
  <si>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</si>
  <si>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</si>
  <si>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</si>
  <si>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</si>
  <si>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</si>
  <si>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</si>
  <si>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</si>
  <si>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</si>
  <si>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</si>
  <si>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</si>
  <si>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</si>
  <si>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</si>
  <si>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</si>
  <si>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</si>
  <si>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</si>
  <si>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</si>
  <si>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</si>
  <si>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</si>
  <si>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publicación: Febrero del 2026</t>
  </si>
  <si>
    <t>Fecha de corte: Enero del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</si>
</sst>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30"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
      <sz val="11"/>
      <color rgb="FFFF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12">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165" fontId="19" fillId="13" borderId="69" xfId="11" applyNumberFormat="1" applyFont="1" applyFill="1" applyBorder="1" applyAlignment="1">
      <alignment horizontal="right"/>
    </xf>
    <xf numFmtId="165" fontId="19" fillId="2" borderId="69" xfId="11" applyNumberFormat="1" applyFont="1" applyFill="1" applyBorder="1" applyAlignment="1">
      <alignment horizontal="center"/>
    </xf>
    <xf numFmtId="165" fontId="19" fillId="0" borderId="69" xfId="11" applyNumberFormat="1" applyFont="1" applyFill="1" applyBorder="1" applyAlignment="1">
      <alignment horizontal="center"/>
    </xf>
    <xf numFmtId="10" fontId="18" fillId="0" borderId="69" xfId="16" applyNumberFormat="1" applyFont="1" applyBorder="1"/>
    <xf numFmtId="0" fontId="29" fillId="3" borderId="0" xfId="0" applyFont="1" applyFill="1"/>
    <xf numFmtId="166" fontId="1" fillId="0" borderId="25" xfId="22" applyNumberFormat="1" applyFont="1" applyBorder="1"/>
    <xf numFmtId="166" fontId="1" fillId="0" borderId="26" xfId="22" applyNumberFormat="1" applyFont="1" applyBorder="1"/>
    <xf numFmtId="166" fontId="1" fillId="0" borderId="59" xfId="22" applyNumberFormat="1" applyFont="1" applyBorder="1"/>
    <xf numFmtId="165" fontId="19" fillId="13" borderId="33" xfId="11" applyNumberFormat="1" applyFont="1" applyFill="1" applyBorder="1" applyAlignment="1">
      <alignment horizontal="right"/>
    </xf>
    <xf numFmtId="165" fontId="19" fillId="13" borderId="17" xfId="11" applyNumberFormat="1" applyFont="1" applyFill="1" applyBorder="1" applyAlignment="1">
      <alignment horizontal="right"/>
    </xf>
    <xf numFmtId="17" fontId="19" fillId="2" borderId="69" xfId="11" applyNumberFormat="1" applyFont="1" applyFill="1" applyBorder="1" applyAlignment="1">
      <alignment horizontal="right"/>
    </xf>
    <xf numFmtId="165" fontId="4" fillId="2" borderId="59" xfId="11" applyNumberFormat="1" applyFont="1" applyFill="1" applyBorder="1" applyAlignment="1">
      <alignment horizontal="center"/>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12" fillId="0" borderId="0" xfId="15" applyAlignment="1" applyProtection="1"/>
    <xf numFmtId="0" fontId="2" fillId="0" borderId="59" xfId="0" applyFont="1" applyBorder="1" applyAlignment="1">
      <alignment horizontal="left" vertical="top" wrapText="1"/>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0" fillId="16" borderId="31"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2" xfId="0" applyFont="1" applyFill="1" applyBorder="1" applyAlignment="1">
      <alignment horizontal="center"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3" fontId="14" fillId="7" borderId="22" xfId="0" applyNumberFormat="1" applyFont="1" applyFill="1" applyBorder="1" applyAlignment="1">
      <alignment horizont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10" fontId="0" fillId="0" borderId="22" xfId="0" applyNumberFormat="1" applyBorder="1" applyAlignment="1">
      <alignment horizontal="center" vertic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'1-2026 POR OPERADOR Y PROVINCI'!$B$44:$M$44</c15:sqref>
                  </c15:fullRef>
                </c:ext>
              </c:extLst>
              <c:f>('1-2026 POR OPERADOR Y PROVINCI'!$B$44,'1-2026 POR OPERADOR Y PROVINCI'!$D$44,'1-2026 POR OPERADOR Y PROVINCI'!$F$44,'1-2026 POR OPERADOR Y PROVINCI'!$H$44,'1-2026 POR OPERADOR Y PROVINCI'!$J$44,'1-2026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'1-2026 POR OPERADOR Y PROVINCI'!$B$47:$M$47</c15:sqref>
                  </c15:fullRef>
                </c:ext>
              </c:extLst>
              <c:f>('1-2026 POR OPERADOR Y PROVINCI'!$B$47,'1-2026 POR OPERADOR Y PROVINCI'!$D$47,'1-2026 POR OPERADOR Y PROVINCI'!$F$47,'1-2026 POR OPERADOR Y PROVINCI'!$H$47,'1-2026 POR OPERADOR Y PROVINCI'!$J$47,'1-2026 POR OPERADOR Y PROVINCI'!$L$47)</c:f>
              <c:numCache>
                <c:formatCode>0.00%</c:formatCode>
                <c:ptCount val="6"/>
                <c:pt idx="0">
                  <c:v>2.9428559454334001E-2</c:v>
                </c:pt>
                <c:pt idx="1">
                  <c:v>0.63425552423959852</c:v>
                </c:pt>
                <c:pt idx="2">
                  <c:v>0.24053536316614804</c:v>
                </c:pt>
                <c:pt idx="3">
                  <c:v>6.549982712194713E-2</c:v>
                </c:pt>
                <c:pt idx="4">
                  <c:v>1.0544688103545223E-2</c:v>
                </c:pt>
                <c:pt idx="5">
                  <c:v>1.9736037914427108E-2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'1-2026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'1-2026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'1-2026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'1-2026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'1-2026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'1-2026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4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581025</xdr:colOff>
      <xdr:row>0</xdr:row>
      <xdr:rowOff>28575</xdr:rowOff>
    </xdr:from>
    <xdr:to>
      <xdr:col>12</xdr:col>
      <xdr:colOff>2238375</xdr:colOff>
      <xdr:row>6</xdr:row>
      <xdr:rowOff>70610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81900" y="28575"/>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6.8554687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7"/>
      <c r="B1" s="448"/>
      <c r="C1" s="448"/>
      <c r="D1" s="448"/>
      <c r="E1" s="448"/>
      <c r="F1" s="448"/>
      <c r="G1" s="448"/>
      <c r="H1" s="448"/>
      <c r="I1" s="448"/>
      <c r="J1" s="448"/>
      <c r="K1" s="448"/>
      <c r="L1" s="448"/>
      <c r="M1" s="449"/>
    </row>
    <row r="2" spans="1:13" ht="18" x14ac:dyDescent="0.25">
      <c r="A2" s="450"/>
      <c r="B2" s="451" t="s">
        <v>3</v>
      </c>
      <c r="C2" s="452"/>
      <c r="D2" s="452"/>
      <c r="E2" s="452"/>
      <c r="F2" s="452"/>
      <c r="G2" s="452"/>
      <c r="H2" s="452"/>
      <c r="I2" s="452"/>
      <c r="J2" s="452"/>
      <c r="K2" s="452"/>
      <c r="L2" s="452"/>
      <c r="M2" s="453"/>
    </row>
    <row r="3" spans="1:13" x14ac:dyDescent="0.25">
      <c r="A3" s="450"/>
      <c r="B3" s="454" t="s">
        <v>0</v>
      </c>
      <c r="C3" s="452"/>
      <c r="D3" s="452"/>
      <c r="E3" s="452"/>
      <c r="F3" s="452"/>
      <c r="G3" s="452"/>
      <c r="H3" s="452"/>
      <c r="I3" s="452"/>
      <c r="J3" s="452"/>
      <c r="K3" s="452"/>
      <c r="L3" s="452"/>
      <c r="M3" s="453"/>
    </row>
    <row r="4" spans="1:13" x14ac:dyDescent="0.25">
      <c r="A4" s="450"/>
      <c r="B4" s="455" t="s">
        <v>72</v>
      </c>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56"/>
      <c r="B6" s="465" t="s">
        <v>77</v>
      </c>
      <c r="C6" s="457"/>
      <c r="D6" s="457"/>
      <c r="E6" s="457"/>
      <c r="F6" s="457"/>
      <c r="G6" s="457"/>
      <c r="H6" s="457"/>
      <c r="I6" s="457"/>
      <c r="J6" s="457"/>
      <c r="K6" s="457"/>
      <c r="L6" s="457"/>
      <c r="M6" s="458"/>
    </row>
    <row r="7" spans="1:13" x14ac:dyDescent="0.25">
      <c r="A7" s="459"/>
      <c r="B7" s="466" t="s">
        <v>107</v>
      </c>
      <c r="C7" s="460"/>
      <c r="D7" s="460"/>
      <c r="E7" s="460"/>
      <c r="F7" s="460"/>
      <c r="G7" s="460"/>
      <c r="H7" s="460"/>
      <c r="I7" s="460"/>
      <c r="J7" s="460"/>
      <c r="K7" s="460"/>
      <c r="L7" s="460"/>
      <c r="M7" s="461"/>
    </row>
    <row r="8" spans="1:13" ht="15.75" thickBot="1" x14ac:dyDescent="0.3">
      <c r="A8" s="462"/>
      <c r="B8" s="467" t="s">
        <v>108</v>
      </c>
      <c r="C8" s="463"/>
      <c r="D8" s="463"/>
      <c r="E8" s="463"/>
      <c r="F8" s="463"/>
      <c r="G8" s="463"/>
      <c r="H8" s="463"/>
      <c r="I8" s="463"/>
      <c r="J8" s="463"/>
      <c r="K8" s="463"/>
      <c r="L8" s="463"/>
      <c r="M8" s="464"/>
    </row>
    <row r="9" spans="1:13" ht="15.75" thickBot="1" x14ac:dyDescent="0.3">
      <c r="A9" s="16"/>
      <c r="B9" s="17"/>
      <c r="C9" s="18"/>
      <c r="D9" s="18"/>
      <c r="E9" s="18"/>
      <c r="F9" s="18"/>
      <c r="G9" s="18"/>
      <c r="H9" s="18"/>
      <c r="I9" s="18"/>
      <c r="J9" s="18"/>
      <c r="K9" s="18"/>
      <c r="L9" s="18"/>
      <c r="M9" s="19"/>
    </row>
    <row r="10" spans="1:13" x14ac:dyDescent="0.25">
      <c r="A10" s="559" t="s">
        <v>1</v>
      </c>
      <c r="B10" s="560"/>
      <c r="C10" s="560"/>
      <c r="D10" s="560"/>
      <c r="E10" s="560"/>
      <c r="F10" s="561"/>
      <c r="G10" s="562" t="s">
        <v>2</v>
      </c>
      <c r="H10" s="562"/>
      <c r="I10" s="562"/>
      <c r="J10" s="562"/>
      <c r="K10" s="562"/>
      <c r="L10" s="562"/>
      <c r="M10" s="563"/>
    </row>
    <row r="11" spans="1:13" x14ac:dyDescent="0.25">
      <c r="A11" s="564"/>
      <c r="B11" s="564"/>
      <c r="C11" s="564"/>
      <c r="D11" s="564"/>
      <c r="E11" s="564"/>
      <c r="F11" s="565"/>
      <c r="G11" s="566"/>
      <c r="H11" s="566"/>
      <c r="I11" s="566"/>
      <c r="J11" s="566"/>
      <c r="K11" s="566"/>
      <c r="L11" s="566"/>
      <c r="M11" s="567"/>
    </row>
    <row r="12" spans="1:13" x14ac:dyDescent="0.25">
      <c r="A12" s="549" t="s">
        <v>52</v>
      </c>
      <c r="B12" s="549"/>
      <c r="C12" s="549"/>
      <c r="D12" s="549"/>
      <c r="E12" s="549"/>
      <c r="F12" s="550"/>
      <c r="G12" s="442"/>
      <c r="H12" s="552" t="s">
        <v>54</v>
      </c>
      <c r="I12" s="552"/>
      <c r="J12" s="552"/>
      <c r="K12" s="552"/>
      <c r="L12" s="552"/>
      <c r="M12" s="552"/>
    </row>
    <row r="13" spans="1:13" x14ac:dyDescent="0.25">
      <c r="A13" s="556"/>
      <c r="B13" s="557"/>
      <c r="C13" s="557"/>
      <c r="D13" s="557"/>
      <c r="E13" s="557"/>
      <c r="F13" s="557"/>
      <c r="G13" s="557"/>
      <c r="H13" s="557"/>
      <c r="I13" s="557"/>
      <c r="J13" s="557"/>
      <c r="K13" s="557"/>
      <c r="L13" s="557"/>
      <c r="M13" s="558"/>
    </row>
    <row r="14" spans="1:13" x14ac:dyDescent="0.25">
      <c r="A14" s="549" t="s">
        <v>51</v>
      </c>
      <c r="B14" s="549"/>
      <c r="C14" s="549"/>
      <c r="D14" s="549"/>
      <c r="E14" s="549"/>
      <c r="F14" s="550"/>
      <c r="G14" s="442"/>
      <c r="H14" s="552" t="s">
        <v>55</v>
      </c>
      <c r="I14" s="552"/>
      <c r="J14" s="552"/>
      <c r="K14" s="552"/>
      <c r="L14" s="552"/>
      <c r="M14" s="552"/>
    </row>
    <row r="15" spans="1:13" x14ac:dyDescent="0.25">
      <c r="A15" s="553"/>
      <c r="B15" s="554"/>
      <c r="C15" s="554"/>
      <c r="D15" s="554"/>
      <c r="E15" s="554"/>
      <c r="F15" s="554"/>
      <c r="G15" s="554"/>
      <c r="H15" s="554"/>
      <c r="I15" s="554"/>
      <c r="J15" s="554"/>
      <c r="K15" s="554"/>
      <c r="L15" s="554"/>
      <c r="M15" s="555"/>
    </row>
    <row r="16" spans="1:13" x14ac:dyDescent="0.25">
      <c r="A16" s="549" t="s">
        <v>50</v>
      </c>
      <c r="B16" s="549"/>
      <c r="C16" s="549"/>
      <c r="D16" s="549"/>
      <c r="E16" s="549"/>
      <c r="F16" s="550"/>
      <c r="G16" s="442"/>
      <c r="H16" s="552" t="s">
        <v>56</v>
      </c>
      <c r="I16" s="552"/>
      <c r="J16" s="552"/>
      <c r="K16" s="552"/>
      <c r="L16" s="552"/>
      <c r="M16" s="552"/>
    </row>
    <row r="17" spans="1:13" x14ac:dyDescent="0.25">
      <c r="A17" s="553"/>
      <c r="B17" s="554"/>
      <c r="C17" s="554"/>
      <c r="D17" s="554"/>
      <c r="E17" s="554"/>
      <c r="F17" s="554"/>
      <c r="G17" s="554"/>
      <c r="H17" s="554"/>
      <c r="I17" s="554"/>
      <c r="J17" s="554"/>
      <c r="K17" s="554"/>
      <c r="L17" s="554"/>
      <c r="M17" s="555"/>
    </row>
    <row r="18" spans="1:13" x14ac:dyDescent="0.25">
      <c r="A18" s="551" t="s">
        <v>53</v>
      </c>
      <c r="B18" s="551"/>
      <c r="C18" s="551"/>
      <c r="D18" s="551"/>
      <c r="E18" s="551"/>
      <c r="F18" s="551"/>
      <c r="G18" s="442"/>
      <c r="H18" s="552" t="s">
        <v>57</v>
      </c>
      <c r="I18" s="552"/>
      <c r="J18" s="552"/>
      <c r="K18" s="552"/>
      <c r="L18" s="552"/>
      <c r="M18" s="552"/>
    </row>
  </sheetData>
  <mergeCells count="15">
    <mergeCell ref="A13:M13"/>
    <mergeCell ref="A10:F10"/>
    <mergeCell ref="G10:M10"/>
    <mergeCell ref="A11:F11"/>
    <mergeCell ref="A12:F12"/>
    <mergeCell ref="H12:M12"/>
    <mergeCell ref="G11:M11"/>
    <mergeCell ref="A16:F16"/>
    <mergeCell ref="A18:F18"/>
    <mergeCell ref="H16:M16"/>
    <mergeCell ref="H18:M18"/>
    <mergeCell ref="A14:F14"/>
    <mergeCell ref="H14:M14"/>
    <mergeCell ref="A17:M17"/>
    <mergeCell ref="A15:M15"/>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12-2025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0"/>
  <sheetViews>
    <sheetView showGridLines="0" topLeftCell="G2" zoomScaleNormal="100" workbookViewId="0">
      <pane ySplit="10" topLeftCell="A171" activePane="bottomLeft" state="frozen"/>
      <selection activeCell="A2" sqref="A2"/>
      <selection pane="bottomLeft" activeCell="T180" sqref="T180"/>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4"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row>
    <row r="2" spans="1:24" s="137" customFormat="1"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row>
    <row r="3" spans="1:24" s="137" customFormat="1" ht="15" x14ac:dyDescent="0.25">
      <c r="A3" s="450"/>
      <c r="B3" s="454" t="s">
        <v>0</v>
      </c>
      <c r="C3" s="452"/>
      <c r="D3" s="452"/>
      <c r="E3" s="452"/>
      <c r="F3" s="452"/>
      <c r="G3" s="452"/>
      <c r="H3" s="452"/>
      <c r="I3" s="452"/>
      <c r="J3" s="452"/>
      <c r="K3" s="452"/>
      <c r="L3" s="452"/>
      <c r="M3" s="452"/>
      <c r="N3" s="452"/>
      <c r="O3" s="452"/>
      <c r="P3" s="452"/>
      <c r="Q3" s="452"/>
      <c r="R3" s="452"/>
      <c r="S3" s="452"/>
      <c r="T3" s="452"/>
      <c r="U3" s="452"/>
      <c r="V3" s="452"/>
      <c r="W3" s="452"/>
      <c r="X3" s="452"/>
    </row>
    <row r="4" spans="1:24" s="137" customFormat="1" ht="15" x14ac:dyDescent="0.25">
      <c r="A4" s="450"/>
      <c r="B4" s="455" t="s">
        <v>33</v>
      </c>
      <c r="C4" s="452"/>
      <c r="D4" s="452"/>
      <c r="E4" s="452"/>
      <c r="F4" s="452"/>
      <c r="G4" s="452"/>
      <c r="H4" s="452"/>
      <c r="I4" s="452"/>
      <c r="J4" s="452"/>
      <c r="K4" s="452"/>
      <c r="L4" s="452"/>
      <c r="M4" s="452"/>
      <c r="N4" s="452"/>
      <c r="O4" s="452"/>
      <c r="P4" s="452"/>
      <c r="Q4" s="452"/>
      <c r="R4" s="452"/>
      <c r="S4" s="452"/>
      <c r="T4" s="452"/>
      <c r="U4" s="452"/>
      <c r="V4" s="452"/>
      <c r="W4" s="452"/>
      <c r="X4" s="452"/>
    </row>
    <row r="5" spans="1:24" s="137" customFormat="1" ht="15.75"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row>
    <row r="6" spans="1:24" s="137" customFormat="1" ht="15"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row>
    <row r="7" spans="1:24" s="137" customFormat="1" ht="15" x14ac:dyDescent="0.25">
      <c r="A7" s="459"/>
      <c r="B7" s="466" t="str">
        <f>Índice!B7</f>
        <v>Fecha de publicación: Febrero del 2026</v>
      </c>
      <c r="C7" s="460"/>
      <c r="D7" s="460"/>
      <c r="E7" s="460"/>
      <c r="F7" s="460"/>
      <c r="G7" s="460"/>
      <c r="H7" s="460"/>
      <c r="I7" s="460">
        <v>766600</v>
      </c>
      <c r="J7" s="460"/>
      <c r="K7" s="460"/>
      <c r="L7" s="460"/>
      <c r="M7" s="460"/>
      <c r="N7" s="460"/>
      <c r="O7" s="460"/>
      <c r="P7" s="460"/>
      <c r="Q7" s="460"/>
      <c r="R7" s="460"/>
      <c r="S7" s="460"/>
      <c r="T7" s="468" t="s">
        <v>5</v>
      </c>
      <c r="U7" s="460"/>
      <c r="V7" s="460"/>
      <c r="W7" s="460"/>
      <c r="X7" s="460"/>
    </row>
    <row r="8" spans="1:24" s="137" customFormat="1" ht="15.75" thickBot="1" x14ac:dyDescent="0.3">
      <c r="A8" s="462"/>
      <c r="B8" s="467" t="str">
        <f>Índice!B8</f>
        <v>Fecha de corte: Enero del 2026</v>
      </c>
      <c r="C8" s="463"/>
      <c r="D8" s="463"/>
      <c r="E8" s="463"/>
      <c r="F8" s="463"/>
      <c r="G8" s="463"/>
      <c r="H8" s="463"/>
      <c r="I8" s="463"/>
      <c r="J8" s="463"/>
      <c r="K8" s="463"/>
      <c r="L8" s="463"/>
      <c r="M8" s="463"/>
      <c r="N8" s="463"/>
      <c r="O8" s="463"/>
      <c r="P8" s="463"/>
      <c r="Q8" s="463"/>
      <c r="R8" s="463"/>
      <c r="S8" s="463"/>
      <c r="T8" s="463"/>
      <c r="U8" s="463"/>
      <c r="V8" s="463"/>
      <c r="W8" s="463"/>
      <c r="X8" s="463"/>
    </row>
    <row r="9" spans="1:24" s="137" customFormat="1" ht="15.75" thickBot="1" x14ac:dyDescent="0.3">
      <c r="A9" s="138"/>
      <c r="B9" s="138"/>
      <c r="C9" s="138"/>
      <c r="D9" s="138"/>
      <c r="E9" s="138"/>
      <c r="F9" s="20"/>
      <c r="G9" s="20"/>
      <c r="H9" s="20"/>
      <c r="I9" s="20"/>
      <c r="J9" s="20"/>
      <c r="K9" s="20"/>
      <c r="L9" s="20"/>
      <c r="M9" s="20"/>
      <c r="N9" s="20"/>
      <c r="O9" s="20"/>
      <c r="P9" s="20"/>
      <c r="Q9" s="20"/>
      <c r="R9" s="20"/>
      <c r="S9" s="20"/>
      <c r="T9" s="139"/>
      <c r="U9" s="20"/>
      <c r="V9" s="20"/>
      <c r="W9" s="20"/>
      <c r="X9" s="20"/>
    </row>
    <row r="10" spans="1:24" s="136" customFormat="1" ht="23.25" customHeight="1" thickBot="1" x14ac:dyDescent="0.25">
      <c r="A10" s="577" t="s">
        <v>34</v>
      </c>
      <c r="B10" s="579" t="s">
        <v>59</v>
      </c>
      <c r="C10" s="580"/>
      <c r="D10" s="581" t="s">
        <v>35</v>
      </c>
      <c r="E10" s="580"/>
      <c r="F10" s="581" t="s">
        <v>36</v>
      </c>
      <c r="G10" s="580"/>
      <c r="H10" s="581" t="s">
        <v>58</v>
      </c>
      <c r="I10" s="580"/>
      <c r="J10" s="581" t="s">
        <v>37</v>
      </c>
      <c r="K10" s="580"/>
      <c r="L10" s="587" t="s">
        <v>102</v>
      </c>
      <c r="M10" s="588"/>
      <c r="N10" s="581" t="s">
        <v>38</v>
      </c>
      <c r="O10" s="580"/>
      <c r="P10" s="581" t="s">
        <v>39</v>
      </c>
      <c r="Q10" s="580"/>
      <c r="R10" s="581" t="s">
        <v>40</v>
      </c>
      <c r="S10" s="580"/>
      <c r="T10" s="589" t="s">
        <v>41</v>
      </c>
      <c r="U10" s="577" t="s">
        <v>42</v>
      </c>
      <c r="V10" s="585" t="s">
        <v>86</v>
      </c>
      <c r="W10" s="585" t="s">
        <v>87</v>
      </c>
      <c r="X10" s="585" t="s">
        <v>43</v>
      </c>
    </row>
    <row r="11" spans="1:24" s="136" customFormat="1" ht="38.25" customHeight="1" thickBot="1" x14ac:dyDescent="0.25">
      <c r="A11" s="578"/>
      <c r="B11" s="533" t="s">
        <v>82</v>
      </c>
      <c r="C11" s="469" t="s">
        <v>83</v>
      </c>
      <c r="D11" s="533" t="s">
        <v>82</v>
      </c>
      <c r="E11" s="531" t="s">
        <v>83</v>
      </c>
      <c r="F11" s="533" t="s">
        <v>82</v>
      </c>
      <c r="G11" s="531" t="s">
        <v>83</v>
      </c>
      <c r="H11" s="533" t="s">
        <v>82</v>
      </c>
      <c r="I11" s="531" t="s">
        <v>83</v>
      </c>
      <c r="J11" s="533" t="s">
        <v>82</v>
      </c>
      <c r="K11" s="531" t="s">
        <v>83</v>
      </c>
      <c r="L11" s="533" t="s">
        <v>82</v>
      </c>
      <c r="M11" s="531" t="s">
        <v>83</v>
      </c>
      <c r="N11" s="533" t="s">
        <v>82</v>
      </c>
      <c r="O11" s="531" t="s">
        <v>83</v>
      </c>
      <c r="P11" s="533" t="s">
        <v>82</v>
      </c>
      <c r="Q11" s="531" t="s">
        <v>83</v>
      </c>
      <c r="R11" s="470" t="s">
        <v>84</v>
      </c>
      <c r="S11" s="471" t="s">
        <v>85</v>
      </c>
      <c r="T11" s="590"/>
      <c r="U11" s="591"/>
      <c r="V11" s="586"/>
      <c r="W11" s="586"/>
      <c r="X11" s="586"/>
    </row>
    <row r="12" spans="1:24" s="136" customFormat="1" x14ac:dyDescent="0.2">
      <c r="A12" s="140">
        <v>2001</v>
      </c>
      <c r="B12" s="141">
        <v>1243059</v>
      </c>
      <c r="C12" s="142">
        <v>2683</v>
      </c>
      <c r="D12" s="141">
        <v>77717</v>
      </c>
      <c r="E12" s="143">
        <v>249</v>
      </c>
      <c r="F12" s="238">
        <v>0</v>
      </c>
      <c r="G12" s="239">
        <v>0</v>
      </c>
      <c r="H12" s="141">
        <v>0</v>
      </c>
      <c r="I12" s="143">
        <v>0</v>
      </c>
      <c r="J12" s="144">
        <v>0</v>
      </c>
      <c r="K12" s="142">
        <v>0</v>
      </c>
      <c r="L12" s="141">
        <v>0</v>
      </c>
      <c r="M12" s="143"/>
      <c r="N12" s="144">
        <v>0</v>
      </c>
      <c r="O12" s="142">
        <v>0</v>
      </c>
      <c r="P12" s="259">
        <v>0</v>
      </c>
      <c r="Q12" s="260">
        <v>0</v>
      </c>
      <c r="R12" s="144">
        <f>B12+D12+F12+H12+J12+L12+N12+P12</f>
        <v>1320776</v>
      </c>
      <c r="S12" s="142">
        <f>C12+E12+G12+I12+K12+M12+O12+Q12</f>
        <v>2932</v>
      </c>
      <c r="T12" s="145">
        <f>R12+S12</f>
        <v>1323708</v>
      </c>
      <c r="U12" s="146">
        <v>12479924</v>
      </c>
      <c r="V12" s="147">
        <v>0</v>
      </c>
      <c r="W12" s="148">
        <f>S12/U12</f>
        <v>2.3493732814398549E-4</v>
      </c>
      <c r="X12" s="149">
        <f>T12/U12</f>
        <v>0.10606699207463123</v>
      </c>
    </row>
    <row r="13" spans="1:24" s="136" customFormat="1" x14ac:dyDescent="0.2">
      <c r="A13" s="150">
        <f>+A12+1</f>
        <v>2002</v>
      </c>
      <c r="B13" s="151">
        <v>1325920</v>
      </c>
      <c r="C13" s="152">
        <v>4547</v>
      </c>
      <c r="D13" s="151">
        <v>85135</v>
      </c>
      <c r="E13" s="153">
        <v>456</v>
      </c>
      <c r="F13" s="240">
        <v>0</v>
      </c>
      <c r="G13" s="241">
        <v>0</v>
      </c>
      <c r="H13" s="151">
        <v>0</v>
      </c>
      <c r="I13" s="153">
        <v>0</v>
      </c>
      <c r="J13" s="154">
        <v>0</v>
      </c>
      <c r="K13" s="152">
        <v>0</v>
      </c>
      <c r="L13" s="151">
        <v>0</v>
      </c>
      <c r="M13" s="155">
        <v>0</v>
      </c>
      <c r="N13" s="154">
        <v>0</v>
      </c>
      <c r="O13" s="152">
        <v>0</v>
      </c>
      <c r="P13" s="261">
        <v>0</v>
      </c>
      <c r="Q13" s="262">
        <v>0</v>
      </c>
      <c r="R13" s="154">
        <f t="shared" ref="R13:S28" si="0">B13+D13+F13+H13+J13+L13+N13+P13</f>
        <v>1411055</v>
      </c>
      <c r="S13" s="152">
        <f t="shared" si="0"/>
        <v>5003</v>
      </c>
      <c r="T13" s="156">
        <f t="shared" ref="T13:T70" si="1">R13+S13</f>
        <v>1416058</v>
      </c>
      <c r="U13" s="157">
        <v>12660728</v>
      </c>
      <c r="V13" s="158">
        <f>(R13-R12)/R12</f>
        <v>6.8352998540252091E-2</v>
      </c>
      <c r="W13" s="159">
        <f>(S13-S12)/S12</f>
        <v>0.70634379263301506</v>
      </c>
      <c r="X13" s="159">
        <f>T13/U13</f>
        <v>0.11184649097587437</v>
      </c>
    </row>
    <row r="14" spans="1:24" s="136" customFormat="1" x14ac:dyDescent="0.2">
      <c r="A14" s="150">
        <f t="shared" ref="A14:A15" si="2">+A13+1</f>
        <v>2003</v>
      </c>
      <c r="B14" s="151">
        <v>1437038</v>
      </c>
      <c r="C14" s="152">
        <v>7571</v>
      </c>
      <c r="D14" s="151">
        <v>93662</v>
      </c>
      <c r="E14" s="153">
        <v>484</v>
      </c>
      <c r="F14" s="240">
        <v>0</v>
      </c>
      <c r="G14" s="241">
        <v>0</v>
      </c>
      <c r="H14" s="151">
        <v>0</v>
      </c>
      <c r="I14" s="153">
        <v>0</v>
      </c>
      <c r="J14" s="154">
        <v>0</v>
      </c>
      <c r="K14" s="152">
        <v>0</v>
      </c>
      <c r="L14" s="151">
        <v>0</v>
      </c>
      <c r="M14" s="155">
        <v>0</v>
      </c>
      <c r="N14" s="154">
        <v>0</v>
      </c>
      <c r="O14" s="152">
        <v>0</v>
      </c>
      <c r="P14" s="261">
        <v>0</v>
      </c>
      <c r="Q14" s="262">
        <v>0</v>
      </c>
      <c r="R14" s="154">
        <f t="shared" si="0"/>
        <v>1530700</v>
      </c>
      <c r="S14" s="152">
        <f t="shared" si="0"/>
        <v>8055</v>
      </c>
      <c r="T14" s="156">
        <f t="shared" si="1"/>
        <v>1538755</v>
      </c>
      <c r="U14" s="157">
        <v>12842578</v>
      </c>
      <c r="V14" s="158">
        <f t="shared" ref="V14:V16" si="3">(R14-R13)/R13</f>
        <v>8.4791166892856762E-2</v>
      </c>
      <c r="W14" s="159">
        <f t="shared" ref="W14:W45" si="4">(S14-S13)/S13</f>
        <v>0.61003397961223271</v>
      </c>
      <c r="X14" s="159">
        <f t="shared" ref="X14:X58" si="5">T14/U14</f>
        <v>0.11981667543697223</v>
      </c>
    </row>
    <row r="15" spans="1:24" s="136" customFormat="1" x14ac:dyDescent="0.2">
      <c r="A15" s="150">
        <f t="shared" si="2"/>
        <v>2004</v>
      </c>
      <c r="B15" s="151">
        <v>1490549</v>
      </c>
      <c r="C15" s="152">
        <v>10698</v>
      </c>
      <c r="D15" s="151">
        <v>99771</v>
      </c>
      <c r="E15" s="153">
        <v>608</v>
      </c>
      <c r="F15" s="240">
        <v>0</v>
      </c>
      <c r="G15" s="241">
        <v>0</v>
      </c>
      <c r="H15" s="151">
        <v>0</v>
      </c>
      <c r="I15" s="153">
        <v>0</v>
      </c>
      <c r="J15" s="154">
        <v>0</v>
      </c>
      <c r="K15" s="152">
        <v>0</v>
      </c>
      <c r="L15" s="151">
        <v>0</v>
      </c>
      <c r="M15" s="155">
        <v>0</v>
      </c>
      <c r="N15" s="154">
        <v>335</v>
      </c>
      <c r="O15" s="152">
        <v>0</v>
      </c>
      <c r="P15" s="261">
        <v>0</v>
      </c>
      <c r="Q15" s="262">
        <v>0</v>
      </c>
      <c r="R15" s="154">
        <f t="shared" si="0"/>
        <v>1590655</v>
      </c>
      <c r="S15" s="152">
        <f t="shared" si="0"/>
        <v>11306</v>
      </c>
      <c r="T15" s="156">
        <f t="shared" si="1"/>
        <v>1601961</v>
      </c>
      <c r="U15" s="157">
        <v>13026891</v>
      </c>
      <c r="V15" s="158">
        <f t="shared" si="3"/>
        <v>3.9168354347684065E-2</v>
      </c>
      <c r="W15" s="159">
        <f t="shared" si="4"/>
        <v>0.40360024829298574</v>
      </c>
      <c r="X15" s="159">
        <f t="shared" si="5"/>
        <v>0.12297339403546095</v>
      </c>
    </row>
    <row r="16" spans="1:24" s="136" customFormat="1" x14ac:dyDescent="0.2">
      <c r="A16" s="150">
        <v>2005</v>
      </c>
      <c r="B16" s="151">
        <v>1574588</v>
      </c>
      <c r="C16" s="152">
        <v>12535</v>
      </c>
      <c r="D16" s="151">
        <v>103808</v>
      </c>
      <c r="E16" s="153">
        <v>557</v>
      </c>
      <c r="F16" s="240">
        <v>0</v>
      </c>
      <c r="G16" s="241">
        <v>0</v>
      </c>
      <c r="H16" s="151">
        <v>0</v>
      </c>
      <c r="I16" s="153">
        <v>0</v>
      </c>
      <c r="J16" s="154">
        <v>0</v>
      </c>
      <c r="K16" s="152">
        <v>0</v>
      </c>
      <c r="L16" s="151">
        <v>0</v>
      </c>
      <c r="M16" s="155">
        <v>0</v>
      </c>
      <c r="N16" s="154">
        <v>1172</v>
      </c>
      <c r="O16" s="152">
        <v>0</v>
      </c>
      <c r="P16" s="261">
        <v>0</v>
      </c>
      <c r="Q16" s="262">
        <v>0</v>
      </c>
      <c r="R16" s="154">
        <f t="shared" si="0"/>
        <v>1679568</v>
      </c>
      <c r="S16" s="152">
        <f t="shared" si="0"/>
        <v>13092</v>
      </c>
      <c r="T16" s="156">
        <f t="shared" si="1"/>
        <v>1692660</v>
      </c>
      <c r="U16" s="157">
        <v>13215089</v>
      </c>
      <c r="V16" s="158">
        <f t="shared" si="3"/>
        <v>5.5897098993810727E-2</v>
      </c>
      <c r="W16" s="159">
        <f t="shared" si="4"/>
        <v>0.15796921988324783</v>
      </c>
      <c r="X16" s="159">
        <f t="shared" si="5"/>
        <v>0.12808540298139498</v>
      </c>
    </row>
    <row r="17" spans="1:24" s="136" customFormat="1" x14ac:dyDescent="0.2">
      <c r="A17" s="150">
        <v>2006</v>
      </c>
      <c r="B17" s="151">
        <v>1639546</v>
      </c>
      <c r="C17" s="152">
        <v>12626</v>
      </c>
      <c r="D17" s="151">
        <v>104693</v>
      </c>
      <c r="E17" s="153">
        <v>554</v>
      </c>
      <c r="F17" s="240">
        <v>333</v>
      </c>
      <c r="G17" s="241">
        <v>4</v>
      </c>
      <c r="H17" s="151">
        <v>906</v>
      </c>
      <c r="I17" s="153">
        <v>106</v>
      </c>
      <c r="J17" s="154">
        <v>6755</v>
      </c>
      <c r="K17" s="152">
        <v>390</v>
      </c>
      <c r="L17" s="151">
        <v>0</v>
      </c>
      <c r="M17" s="155">
        <v>0</v>
      </c>
      <c r="N17" s="154">
        <v>2136</v>
      </c>
      <c r="O17" s="152">
        <v>0</v>
      </c>
      <c r="P17" s="261">
        <v>0</v>
      </c>
      <c r="Q17" s="262">
        <v>0</v>
      </c>
      <c r="R17" s="154">
        <f t="shared" si="0"/>
        <v>1754369</v>
      </c>
      <c r="S17" s="152">
        <f t="shared" si="0"/>
        <v>13680</v>
      </c>
      <c r="T17" s="156">
        <f t="shared" si="1"/>
        <v>1768049</v>
      </c>
      <c r="U17" s="157">
        <v>13408270</v>
      </c>
      <c r="V17" s="158">
        <f t="shared" ref="V17:V48" si="6">(R17-R16)/R16</f>
        <v>4.4535856839377747E-2</v>
      </c>
      <c r="W17" s="159">
        <f t="shared" si="4"/>
        <v>4.4912923923006415E-2</v>
      </c>
      <c r="X17" s="159">
        <f t="shared" si="5"/>
        <v>0.13186257436641716</v>
      </c>
    </row>
    <row r="18" spans="1:24" s="136" customFormat="1" x14ac:dyDescent="0.2">
      <c r="A18" s="150">
        <v>2007</v>
      </c>
      <c r="B18" s="151">
        <v>1681395</v>
      </c>
      <c r="C18" s="152">
        <v>13160</v>
      </c>
      <c r="D18" s="151">
        <v>105845</v>
      </c>
      <c r="E18" s="153">
        <v>554</v>
      </c>
      <c r="F18" s="240">
        <v>634</v>
      </c>
      <c r="G18" s="241">
        <v>4</v>
      </c>
      <c r="H18" s="151">
        <v>644</v>
      </c>
      <c r="I18" s="153">
        <v>98</v>
      </c>
      <c r="J18" s="154">
        <v>12664</v>
      </c>
      <c r="K18" s="152">
        <v>1022</v>
      </c>
      <c r="L18" s="151">
        <v>0</v>
      </c>
      <c r="M18" s="155">
        <v>0</v>
      </c>
      <c r="N18" s="154">
        <v>3649</v>
      </c>
      <c r="O18" s="152">
        <v>91</v>
      </c>
      <c r="P18" s="261">
        <v>0</v>
      </c>
      <c r="Q18" s="262">
        <v>0</v>
      </c>
      <c r="R18" s="154">
        <f t="shared" si="0"/>
        <v>1804831</v>
      </c>
      <c r="S18" s="152">
        <f t="shared" si="0"/>
        <v>14929</v>
      </c>
      <c r="T18" s="156">
        <f t="shared" si="1"/>
        <v>1819760</v>
      </c>
      <c r="U18" s="157">
        <v>13605485</v>
      </c>
      <c r="V18" s="158">
        <f t="shared" si="6"/>
        <v>2.8763618144187455E-2</v>
      </c>
      <c r="W18" s="159">
        <f t="shared" si="4"/>
        <v>9.1301169590643272E-2</v>
      </c>
      <c r="X18" s="159">
        <f t="shared" si="5"/>
        <v>0.13375193901577195</v>
      </c>
    </row>
    <row r="19" spans="1:24" s="136" customFormat="1" x14ac:dyDescent="0.2">
      <c r="A19" s="150">
        <v>2008</v>
      </c>
      <c r="B19" s="151">
        <v>1715021</v>
      </c>
      <c r="C19" s="152">
        <v>6834</v>
      </c>
      <c r="D19" s="151">
        <v>129174</v>
      </c>
      <c r="E19" s="153">
        <v>519</v>
      </c>
      <c r="F19" s="240">
        <v>1844</v>
      </c>
      <c r="G19" s="241">
        <v>175</v>
      </c>
      <c r="H19" s="151">
        <v>7337</v>
      </c>
      <c r="I19" s="153">
        <v>911</v>
      </c>
      <c r="J19" s="154">
        <v>29924</v>
      </c>
      <c r="K19" s="152">
        <v>3635</v>
      </c>
      <c r="L19" s="151">
        <v>0</v>
      </c>
      <c r="M19" s="155">
        <v>0</v>
      </c>
      <c r="N19" s="154">
        <v>5167</v>
      </c>
      <c r="O19" s="152">
        <v>150</v>
      </c>
      <c r="P19" s="261">
        <v>0</v>
      </c>
      <c r="Q19" s="262">
        <v>0</v>
      </c>
      <c r="R19" s="154">
        <f t="shared" si="0"/>
        <v>1888467</v>
      </c>
      <c r="S19" s="152">
        <f t="shared" si="0"/>
        <v>12224</v>
      </c>
      <c r="T19" s="156">
        <f t="shared" si="1"/>
        <v>1900691</v>
      </c>
      <c r="U19" s="157">
        <v>13805095</v>
      </c>
      <c r="V19" s="158">
        <f t="shared" si="6"/>
        <v>4.6340072837844651E-2</v>
      </c>
      <c r="W19" s="159">
        <f t="shared" si="4"/>
        <v>-0.18119097059414563</v>
      </c>
      <c r="X19" s="159">
        <f t="shared" si="5"/>
        <v>0.13768039988134814</v>
      </c>
    </row>
    <row r="20" spans="1:24" s="136" customFormat="1" x14ac:dyDescent="0.2">
      <c r="A20" s="150">
        <v>2009</v>
      </c>
      <c r="B20" s="151">
        <v>1800214</v>
      </c>
      <c r="C20" s="152">
        <v>6900</v>
      </c>
      <c r="D20" s="151">
        <v>134865</v>
      </c>
      <c r="E20" s="153">
        <v>519</v>
      </c>
      <c r="F20" s="240">
        <v>2573</v>
      </c>
      <c r="G20" s="241">
        <v>60</v>
      </c>
      <c r="H20" s="151">
        <v>11858</v>
      </c>
      <c r="I20" s="153">
        <v>1563</v>
      </c>
      <c r="J20" s="154">
        <v>34529</v>
      </c>
      <c r="K20" s="152">
        <v>3513</v>
      </c>
      <c r="L20" s="151">
        <v>823</v>
      </c>
      <c r="M20" s="155">
        <v>0</v>
      </c>
      <c r="N20" s="154">
        <v>6616</v>
      </c>
      <c r="O20" s="152">
        <v>179</v>
      </c>
      <c r="P20" s="261">
        <v>16</v>
      </c>
      <c r="Q20" s="262">
        <v>0</v>
      </c>
      <c r="R20" s="154">
        <f t="shared" si="0"/>
        <v>1991494</v>
      </c>
      <c r="S20" s="152">
        <f t="shared" si="0"/>
        <v>12734</v>
      </c>
      <c r="T20" s="156">
        <f t="shared" si="1"/>
        <v>2004228</v>
      </c>
      <c r="U20" s="157">
        <v>14005449</v>
      </c>
      <c r="V20" s="158">
        <f t="shared" si="6"/>
        <v>5.4555891101088876E-2</v>
      </c>
      <c r="W20" s="159">
        <f t="shared" si="4"/>
        <v>4.1721204188481673E-2</v>
      </c>
      <c r="X20" s="159">
        <f t="shared" si="5"/>
        <v>0.14310344495203259</v>
      </c>
    </row>
    <row r="21" spans="1:24" s="136" customFormat="1" x14ac:dyDescent="0.2">
      <c r="A21" s="150">
        <v>2010</v>
      </c>
      <c r="B21" s="151">
        <v>1844189</v>
      </c>
      <c r="C21" s="152">
        <v>7246</v>
      </c>
      <c r="D21" s="151">
        <v>138829</v>
      </c>
      <c r="E21" s="153">
        <v>560</v>
      </c>
      <c r="F21" s="240">
        <v>2258</v>
      </c>
      <c r="G21" s="241">
        <v>9</v>
      </c>
      <c r="H21" s="151">
        <v>31773</v>
      </c>
      <c r="I21" s="153">
        <v>3533</v>
      </c>
      <c r="J21" s="154">
        <v>36707</v>
      </c>
      <c r="K21" s="152">
        <v>4368</v>
      </c>
      <c r="L21" s="151">
        <v>1769</v>
      </c>
      <c r="M21" s="155">
        <v>0</v>
      </c>
      <c r="N21" s="154">
        <v>7054</v>
      </c>
      <c r="O21" s="152">
        <v>215</v>
      </c>
      <c r="P21" s="261">
        <v>10</v>
      </c>
      <c r="Q21" s="262">
        <v>0</v>
      </c>
      <c r="R21" s="154">
        <f t="shared" si="0"/>
        <v>2062589</v>
      </c>
      <c r="S21" s="152">
        <f t="shared" si="0"/>
        <v>15931</v>
      </c>
      <c r="T21" s="156">
        <f t="shared" si="1"/>
        <v>2078520</v>
      </c>
      <c r="U21" s="157">
        <v>14483499</v>
      </c>
      <c r="V21" s="158">
        <f t="shared" si="6"/>
        <v>3.5699329247288719E-2</v>
      </c>
      <c r="W21" s="159">
        <f t="shared" si="4"/>
        <v>0.251060153918643</v>
      </c>
      <c r="X21" s="159">
        <f t="shared" si="5"/>
        <v>0.14350952073114376</v>
      </c>
    </row>
    <row r="22" spans="1:24" s="136" customFormat="1" x14ac:dyDescent="0.2">
      <c r="A22" s="150">
        <f t="shared" ref="A22:A23" si="7">+A21+1</f>
        <v>2011</v>
      </c>
      <c r="B22" s="160">
        <v>1934421</v>
      </c>
      <c r="C22" s="161">
        <v>7530</v>
      </c>
      <c r="D22" s="160">
        <v>145522</v>
      </c>
      <c r="E22" s="155">
        <v>606</v>
      </c>
      <c r="F22" s="240">
        <v>0</v>
      </c>
      <c r="G22" s="241">
        <v>0</v>
      </c>
      <c r="H22" s="160">
        <v>60940</v>
      </c>
      <c r="I22" s="155">
        <v>4154</v>
      </c>
      <c r="J22" s="162">
        <v>42463</v>
      </c>
      <c r="K22" s="161">
        <v>4834</v>
      </c>
      <c r="L22" s="160">
        <v>2390</v>
      </c>
      <c r="M22" s="155">
        <v>0</v>
      </c>
      <c r="N22" s="162">
        <v>8345</v>
      </c>
      <c r="O22" s="161">
        <v>271</v>
      </c>
      <c r="P22" s="261">
        <v>10</v>
      </c>
      <c r="Q22" s="262">
        <v>0</v>
      </c>
      <c r="R22" s="162">
        <f t="shared" si="0"/>
        <v>2194091</v>
      </c>
      <c r="S22" s="161">
        <f t="shared" si="0"/>
        <v>17395</v>
      </c>
      <c r="T22" s="163">
        <f t="shared" si="1"/>
        <v>2211486</v>
      </c>
      <c r="U22" s="157">
        <v>14765927</v>
      </c>
      <c r="V22" s="158">
        <f t="shared" si="6"/>
        <v>6.3755794295421914E-2</v>
      </c>
      <c r="W22" s="159">
        <f t="shared" si="4"/>
        <v>9.1896302805850233E-2</v>
      </c>
      <c r="X22" s="159">
        <f t="shared" si="5"/>
        <v>0.1497695336025974</v>
      </c>
    </row>
    <row r="23" spans="1:24" s="173" customFormat="1" ht="12" thickBot="1" x14ac:dyDescent="0.25">
      <c r="A23" s="164">
        <f t="shared" si="7"/>
        <v>2012</v>
      </c>
      <c r="B23" s="165">
        <v>1990709</v>
      </c>
      <c r="C23" s="166">
        <v>9223</v>
      </c>
      <c r="D23" s="165">
        <v>148768</v>
      </c>
      <c r="E23" s="167">
        <v>610</v>
      </c>
      <c r="F23" s="242">
        <v>0</v>
      </c>
      <c r="G23" s="243">
        <v>0</v>
      </c>
      <c r="H23" s="165">
        <v>89965</v>
      </c>
      <c r="I23" s="167">
        <v>5639</v>
      </c>
      <c r="J23" s="168">
        <v>49230</v>
      </c>
      <c r="K23" s="166">
        <v>4632</v>
      </c>
      <c r="L23" s="165">
        <v>3052</v>
      </c>
      <c r="M23" s="167">
        <v>0</v>
      </c>
      <c r="N23" s="168">
        <v>6563</v>
      </c>
      <c r="O23" s="166">
        <v>271</v>
      </c>
      <c r="P23" s="263">
        <v>10</v>
      </c>
      <c r="Q23" s="264">
        <v>0</v>
      </c>
      <c r="R23" s="168">
        <f t="shared" si="0"/>
        <v>2288297</v>
      </c>
      <c r="S23" s="166">
        <f t="shared" si="0"/>
        <v>20375</v>
      </c>
      <c r="T23" s="169">
        <f t="shared" si="1"/>
        <v>2308672</v>
      </c>
      <c r="U23" s="170">
        <v>15520973</v>
      </c>
      <c r="V23" s="171">
        <f t="shared" si="6"/>
        <v>4.2936231906516187E-2</v>
      </c>
      <c r="W23" s="172">
        <f t="shared" si="4"/>
        <v>0.17131359586087958</v>
      </c>
      <c r="X23" s="172">
        <f t="shared" si="5"/>
        <v>0.14874531384082687</v>
      </c>
    </row>
    <row r="24" spans="1:24" s="136" customFormat="1" x14ac:dyDescent="0.2">
      <c r="A24" s="174">
        <v>41275</v>
      </c>
      <c r="B24" s="141">
        <v>1997639</v>
      </c>
      <c r="C24" s="142">
        <v>9292</v>
      </c>
      <c r="D24" s="141">
        <v>148993</v>
      </c>
      <c r="E24" s="143">
        <v>611</v>
      </c>
      <c r="F24" s="238">
        <v>0</v>
      </c>
      <c r="G24" s="239">
        <v>0</v>
      </c>
      <c r="H24" s="141">
        <v>90474</v>
      </c>
      <c r="I24" s="143">
        <v>5350</v>
      </c>
      <c r="J24" s="144">
        <v>49392</v>
      </c>
      <c r="K24" s="142">
        <v>4763</v>
      </c>
      <c r="L24" s="141">
        <v>2996</v>
      </c>
      <c r="M24" s="176">
        <v>0</v>
      </c>
      <c r="N24" s="144">
        <v>6552</v>
      </c>
      <c r="O24" s="142">
        <v>289</v>
      </c>
      <c r="P24" s="259">
        <v>10</v>
      </c>
      <c r="Q24" s="260">
        <v>0</v>
      </c>
      <c r="R24" s="144">
        <f t="shared" si="0"/>
        <v>2296056</v>
      </c>
      <c r="S24" s="142">
        <f t="shared" si="0"/>
        <v>20305</v>
      </c>
      <c r="T24" s="145">
        <f t="shared" si="1"/>
        <v>2316361</v>
      </c>
      <c r="U24" s="145">
        <v>15542121</v>
      </c>
      <c r="V24" s="177">
        <f t="shared" si="6"/>
        <v>3.3907311856808797E-3</v>
      </c>
      <c r="W24" s="149">
        <f t="shared" si="4"/>
        <v>-3.4355828220858898E-3</v>
      </c>
      <c r="X24" s="149">
        <f t="shared" si="5"/>
        <v>0.14903763778444395</v>
      </c>
    </row>
    <row r="25" spans="1:24" s="136" customFormat="1" x14ac:dyDescent="0.2">
      <c r="A25" s="178">
        <v>41306</v>
      </c>
      <c r="B25" s="151">
        <v>2001362</v>
      </c>
      <c r="C25" s="152">
        <v>9359</v>
      </c>
      <c r="D25" s="151">
        <v>149291</v>
      </c>
      <c r="E25" s="153">
        <v>614</v>
      </c>
      <c r="F25" s="244">
        <v>0</v>
      </c>
      <c r="G25" s="245">
        <v>0</v>
      </c>
      <c r="H25" s="151">
        <v>92202</v>
      </c>
      <c r="I25" s="153">
        <v>4552</v>
      </c>
      <c r="J25" s="154">
        <v>51128</v>
      </c>
      <c r="K25" s="152">
        <v>4656</v>
      </c>
      <c r="L25" s="151">
        <v>3256</v>
      </c>
      <c r="M25" s="179">
        <v>0</v>
      </c>
      <c r="N25" s="154">
        <v>6305</v>
      </c>
      <c r="O25" s="152">
        <v>294</v>
      </c>
      <c r="P25" s="261">
        <v>10</v>
      </c>
      <c r="Q25" s="255">
        <v>0</v>
      </c>
      <c r="R25" s="154">
        <f t="shared" si="0"/>
        <v>2303554</v>
      </c>
      <c r="S25" s="152">
        <f t="shared" si="0"/>
        <v>19475</v>
      </c>
      <c r="T25" s="156">
        <f t="shared" si="1"/>
        <v>2323029</v>
      </c>
      <c r="U25" s="156">
        <v>15563269</v>
      </c>
      <c r="V25" s="158">
        <f t="shared" si="6"/>
        <v>3.2655997937332537E-3</v>
      </c>
      <c r="W25" s="159">
        <f t="shared" si="4"/>
        <v>-4.0876631371583351E-2</v>
      </c>
      <c r="X25" s="159">
        <f t="shared" si="5"/>
        <v>0.14926356410083255</v>
      </c>
    </row>
    <row r="26" spans="1:24" s="136" customFormat="1" x14ac:dyDescent="0.2">
      <c r="A26" s="178">
        <v>41334</v>
      </c>
      <c r="B26" s="151">
        <v>2006736</v>
      </c>
      <c r="C26" s="152">
        <v>9363</v>
      </c>
      <c r="D26" s="151">
        <v>149551</v>
      </c>
      <c r="E26" s="153">
        <v>614</v>
      </c>
      <c r="F26" s="244">
        <v>0</v>
      </c>
      <c r="G26" s="245">
        <v>0</v>
      </c>
      <c r="H26" s="151">
        <v>94378</v>
      </c>
      <c r="I26" s="153">
        <v>4704</v>
      </c>
      <c r="J26" s="154">
        <v>51769</v>
      </c>
      <c r="K26" s="152">
        <v>4793</v>
      </c>
      <c r="L26" s="151">
        <v>3407</v>
      </c>
      <c r="M26" s="179">
        <v>0</v>
      </c>
      <c r="N26" s="154">
        <v>6306</v>
      </c>
      <c r="O26" s="152">
        <v>294</v>
      </c>
      <c r="P26" s="261">
        <v>10</v>
      </c>
      <c r="Q26" s="255">
        <v>0</v>
      </c>
      <c r="R26" s="154">
        <f t="shared" si="0"/>
        <v>2312157</v>
      </c>
      <c r="S26" s="152">
        <f t="shared" si="0"/>
        <v>19768</v>
      </c>
      <c r="T26" s="156">
        <f t="shared" si="1"/>
        <v>2331925</v>
      </c>
      <c r="U26" s="156">
        <v>15584417</v>
      </c>
      <c r="V26" s="158">
        <f t="shared" si="6"/>
        <v>3.7346639149765971E-3</v>
      </c>
      <c r="W26" s="159">
        <f t="shared" si="4"/>
        <v>1.5044929396662387E-2</v>
      </c>
      <c r="X26" s="159">
        <f t="shared" si="5"/>
        <v>0.14963184057510781</v>
      </c>
    </row>
    <row r="27" spans="1:24" s="136" customFormat="1" x14ac:dyDescent="0.2">
      <c r="A27" s="178">
        <v>41365</v>
      </c>
      <c r="B27" s="151">
        <v>2020651</v>
      </c>
      <c r="C27" s="152">
        <v>9312</v>
      </c>
      <c r="D27" s="151">
        <v>149844</v>
      </c>
      <c r="E27" s="153">
        <v>615</v>
      </c>
      <c r="F27" s="244">
        <v>0</v>
      </c>
      <c r="G27" s="245">
        <v>0</v>
      </c>
      <c r="H27" s="151">
        <v>95457</v>
      </c>
      <c r="I27" s="153">
        <v>4757</v>
      </c>
      <c r="J27" s="154">
        <v>51769</v>
      </c>
      <c r="K27" s="152">
        <v>4793</v>
      </c>
      <c r="L27" s="151">
        <v>3407</v>
      </c>
      <c r="M27" s="179"/>
      <c r="N27" s="154">
        <v>6291</v>
      </c>
      <c r="O27" s="152">
        <v>294</v>
      </c>
      <c r="P27" s="261">
        <v>10</v>
      </c>
      <c r="Q27" s="255">
        <v>0</v>
      </c>
      <c r="R27" s="154">
        <f t="shared" si="0"/>
        <v>2327429</v>
      </c>
      <c r="S27" s="152">
        <f t="shared" si="0"/>
        <v>19771</v>
      </c>
      <c r="T27" s="156">
        <f t="shared" si="1"/>
        <v>2347200</v>
      </c>
      <c r="U27" s="156">
        <v>15605565</v>
      </c>
      <c r="V27" s="158">
        <f t="shared" si="6"/>
        <v>6.6050878032936347E-3</v>
      </c>
      <c r="W27" s="159">
        <f t="shared" si="4"/>
        <v>1.517604208822339E-4</v>
      </c>
      <c r="X27" s="159">
        <f t="shared" si="5"/>
        <v>0.15040788334161564</v>
      </c>
    </row>
    <row r="28" spans="1:24" s="136" customFormat="1" x14ac:dyDescent="0.2">
      <c r="A28" s="178">
        <v>41395</v>
      </c>
      <c r="B28" s="151">
        <v>2018580</v>
      </c>
      <c r="C28" s="152">
        <v>9427</v>
      </c>
      <c r="D28" s="151">
        <v>149858</v>
      </c>
      <c r="E28" s="153">
        <v>615</v>
      </c>
      <c r="F28" s="244">
        <v>0</v>
      </c>
      <c r="G28" s="245">
        <v>0</v>
      </c>
      <c r="H28" s="151">
        <v>96881</v>
      </c>
      <c r="I28" s="153">
        <v>4963</v>
      </c>
      <c r="J28" s="154">
        <v>53555</v>
      </c>
      <c r="K28" s="152">
        <v>4939</v>
      </c>
      <c r="L28" s="151">
        <v>3241</v>
      </c>
      <c r="M28" s="179">
        <v>0</v>
      </c>
      <c r="N28" s="154">
        <v>6291</v>
      </c>
      <c r="O28" s="152">
        <v>294</v>
      </c>
      <c r="P28" s="261">
        <v>10</v>
      </c>
      <c r="Q28" s="255">
        <v>0</v>
      </c>
      <c r="R28" s="154">
        <f t="shared" si="0"/>
        <v>2328416</v>
      </c>
      <c r="S28" s="152">
        <f t="shared" si="0"/>
        <v>20238</v>
      </c>
      <c r="T28" s="156">
        <f t="shared" si="1"/>
        <v>2348654</v>
      </c>
      <c r="U28" s="156">
        <v>15626713</v>
      </c>
      <c r="V28" s="158">
        <f t="shared" si="6"/>
        <v>4.2407308665484532E-4</v>
      </c>
      <c r="W28" s="159">
        <f t="shared" si="4"/>
        <v>2.3620454200596833E-2</v>
      </c>
      <c r="X28" s="159">
        <f t="shared" si="5"/>
        <v>0.15029737859778958</v>
      </c>
    </row>
    <row r="29" spans="1:24" s="136" customFormat="1" x14ac:dyDescent="0.2">
      <c r="A29" s="178">
        <v>41426</v>
      </c>
      <c r="B29" s="151">
        <v>2022435</v>
      </c>
      <c r="C29" s="152">
        <v>9410</v>
      </c>
      <c r="D29" s="151">
        <v>150078</v>
      </c>
      <c r="E29" s="153">
        <v>597</v>
      </c>
      <c r="F29" s="240">
        <v>0</v>
      </c>
      <c r="G29" s="241">
        <v>0</v>
      </c>
      <c r="H29" s="151">
        <v>98692</v>
      </c>
      <c r="I29" s="153">
        <v>5122</v>
      </c>
      <c r="J29" s="154">
        <v>55348</v>
      </c>
      <c r="K29" s="152">
        <v>5010</v>
      </c>
      <c r="L29" s="151">
        <v>3285</v>
      </c>
      <c r="M29" s="155">
        <v>0</v>
      </c>
      <c r="N29" s="154">
        <f>6582-294</f>
        <v>6288</v>
      </c>
      <c r="O29" s="152">
        <v>294</v>
      </c>
      <c r="P29" s="261">
        <v>10</v>
      </c>
      <c r="Q29" s="262">
        <v>0</v>
      </c>
      <c r="R29" s="154">
        <f t="shared" ref="R29:S60" si="8">B29+D29+F29+H29+J29+L29+N29+P29</f>
        <v>2336136</v>
      </c>
      <c r="S29" s="152">
        <f t="shared" si="8"/>
        <v>20433</v>
      </c>
      <c r="T29" s="156">
        <f t="shared" si="1"/>
        <v>2356569</v>
      </c>
      <c r="U29" s="156">
        <v>15647861</v>
      </c>
      <c r="V29" s="158">
        <f t="shared" si="6"/>
        <v>3.3155587317730164E-3</v>
      </c>
      <c r="W29" s="159">
        <f t="shared" si="4"/>
        <v>9.635339460420991E-3</v>
      </c>
      <c r="X29" s="159">
        <f t="shared" si="5"/>
        <v>0.15060007243162499</v>
      </c>
    </row>
    <row r="30" spans="1:24" s="136" customFormat="1" x14ac:dyDescent="0.2">
      <c r="A30" s="178">
        <v>41456</v>
      </c>
      <c r="B30" s="151">
        <v>2028191</v>
      </c>
      <c r="C30" s="152">
        <v>9298</v>
      </c>
      <c r="D30" s="151">
        <v>150798</v>
      </c>
      <c r="E30" s="153">
        <v>597</v>
      </c>
      <c r="F30" s="240"/>
      <c r="G30" s="241"/>
      <c r="H30" s="151">
        <v>99624</v>
      </c>
      <c r="I30" s="153">
        <v>5146</v>
      </c>
      <c r="J30" s="154">
        <v>56676</v>
      </c>
      <c r="K30" s="152">
        <v>4961</v>
      </c>
      <c r="L30" s="151">
        <v>3282</v>
      </c>
      <c r="M30" s="155">
        <v>0</v>
      </c>
      <c r="N30" s="154">
        <v>6284</v>
      </c>
      <c r="O30" s="152">
        <v>294</v>
      </c>
      <c r="P30" s="261">
        <v>7</v>
      </c>
      <c r="Q30" s="262">
        <v>0</v>
      </c>
      <c r="R30" s="154">
        <f t="shared" si="8"/>
        <v>2344862</v>
      </c>
      <c r="S30" s="152">
        <f t="shared" si="8"/>
        <v>20296</v>
      </c>
      <c r="T30" s="156">
        <f t="shared" si="1"/>
        <v>2365158</v>
      </c>
      <c r="U30" s="156">
        <v>15669009</v>
      </c>
      <c r="V30" s="158">
        <f t="shared" si="6"/>
        <v>3.7352277435902703E-3</v>
      </c>
      <c r="W30" s="159">
        <f t="shared" si="4"/>
        <v>-6.7048402094650808E-3</v>
      </c>
      <c r="X30" s="159">
        <f t="shared" si="5"/>
        <v>0.15094496403697261</v>
      </c>
    </row>
    <row r="31" spans="1:24" s="136" customFormat="1" x14ac:dyDescent="0.2">
      <c r="A31" s="178">
        <v>41487</v>
      </c>
      <c r="B31" s="151">
        <v>2033371</v>
      </c>
      <c r="C31" s="152">
        <v>9186</v>
      </c>
      <c r="D31" s="151">
        <v>150918</v>
      </c>
      <c r="E31" s="153">
        <v>597</v>
      </c>
      <c r="F31" s="240">
        <v>0</v>
      </c>
      <c r="G31" s="241">
        <v>0</v>
      </c>
      <c r="H31" s="151">
        <v>100123</v>
      </c>
      <c r="I31" s="153">
        <v>5089</v>
      </c>
      <c r="J31" s="154">
        <v>57537</v>
      </c>
      <c r="K31" s="152">
        <v>4891</v>
      </c>
      <c r="L31" s="151">
        <v>3486</v>
      </c>
      <c r="M31" s="155">
        <v>0</v>
      </c>
      <c r="N31" s="154">
        <v>6247</v>
      </c>
      <c r="O31" s="152">
        <v>294</v>
      </c>
      <c r="P31" s="261">
        <v>7</v>
      </c>
      <c r="Q31" s="262">
        <v>0</v>
      </c>
      <c r="R31" s="154">
        <f t="shared" si="8"/>
        <v>2351689</v>
      </c>
      <c r="S31" s="152">
        <f t="shared" si="8"/>
        <v>20057</v>
      </c>
      <c r="T31" s="156">
        <f t="shared" si="1"/>
        <v>2371746</v>
      </c>
      <c r="U31" s="156">
        <v>15690157</v>
      </c>
      <c r="V31" s="158">
        <f t="shared" si="6"/>
        <v>2.9114719757495325E-3</v>
      </c>
      <c r="W31" s="159">
        <f t="shared" si="4"/>
        <v>-1.1775719353567205E-2</v>
      </c>
      <c r="X31" s="159">
        <f t="shared" si="5"/>
        <v>0.15116139373238904</v>
      </c>
    </row>
    <row r="32" spans="1:24" s="136" customFormat="1" x14ac:dyDescent="0.2">
      <c r="A32" s="178">
        <v>41518</v>
      </c>
      <c r="B32" s="151">
        <v>2034457</v>
      </c>
      <c r="C32" s="152">
        <v>9280</v>
      </c>
      <c r="D32" s="151">
        <v>150729</v>
      </c>
      <c r="E32" s="153">
        <v>597</v>
      </c>
      <c r="F32" s="240">
        <v>0</v>
      </c>
      <c r="G32" s="241">
        <v>0</v>
      </c>
      <c r="H32" s="151">
        <v>101524</v>
      </c>
      <c r="I32" s="153">
        <v>5127</v>
      </c>
      <c r="J32" s="154">
        <v>58689</v>
      </c>
      <c r="K32" s="152">
        <v>4984</v>
      </c>
      <c r="L32" s="151">
        <v>3871</v>
      </c>
      <c r="M32" s="155">
        <v>0</v>
      </c>
      <c r="N32" s="154">
        <v>6177</v>
      </c>
      <c r="O32" s="152">
        <v>294</v>
      </c>
      <c r="P32" s="261">
        <v>7</v>
      </c>
      <c r="Q32" s="262">
        <v>0</v>
      </c>
      <c r="R32" s="154">
        <f t="shared" si="8"/>
        <v>2355454</v>
      </c>
      <c r="S32" s="152">
        <f t="shared" si="8"/>
        <v>20282</v>
      </c>
      <c r="T32" s="156">
        <f t="shared" si="1"/>
        <v>2375736</v>
      </c>
      <c r="U32" s="156">
        <v>15711305</v>
      </c>
      <c r="V32" s="158">
        <f t="shared" si="6"/>
        <v>1.6009769999349405E-3</v>
      </c>
      <c r="W32" s="159">
        <f t="shared" si="4"/>
        <v>1.1218028618437454E-2</v>
      </c>
      <c r="X32" s="159">
        <f t="shared" si="5"/>
        <v>0.15121188214473591</v>
      </c>
    </row>
    <row r="33" spans="1:24" s="136" customFormat="1" x14ac:dyDescent="0.2">
      <c r="A33" s="178">
        <v>41548</v>
      </c>
      <c r="B33" s="151">
        <v>2041795</v>
      </c>
      <c r="C33" s="152">
        <v>9366</v>
      </c>
      <c r="D33" s="151">
        <v>150716</v>
      </c>
      <c r="E33" s="153">
        <v>597</v>
      </c>
      <c r="F33" s="240">
        <v>0</v>
      </c>
      <c r="G33" s="241">
        <v>0</v>
      </c>
      <c r="H33" s="151">
        <v>102265</v>
      </c>
      <c r="I33" s="153">
        <v>5132</v>
      </c>
      <c r="J33" s="154">
        <v>59738</v>
      </c>
      <c r="K33" s="152">
        <v>5115</v>
      </c>
      <c r="L33" s="151">
        <v>4086</v>
      </c>
      <c r="M33" s="155">
        <v>0</v>
      </c>
      <c r="N33" s="154">
        <v>6158</v>
      </c>
      <c r="O33" s="152">
        <v>294</v>
      </c>
      <c r="P33" s="261">
        <v>7</v>
      </c>
      <c r="Q33" s="262">
        <v>0</v>
      </c>
      <c r="R33" s="154">
        <f t="shared" si="8"/>
        <v>2364765</v>
      </c>
      <c r="S33" s="152">
        <f t="shared" si="8"/>
        <v>20504</v>
      </c>
      <c r="T33" s="156">
        <f t="shared" si="1"/>
        <v>2385269</v>
      </c>
      <c r="U33" s="156">
        <v>15732453</v>
      </c>
      <c r="V33" s="158">
        <f t="shared" si="6"/>
        <v>3.9529534433701526E-3</v>
      </c>
      <c r="W33" s="159">
        <f t="shared" si="4"/>
        <v>1.0945666107878907E-2</v>
      </c>
      <c r="X33" s="159">
        <f t="shared" si="5"/>
        <v>0.15161456385727007</v>
      </c>
    </row>
    <row r="34" spans="1:24" s="136" customFormat="1" x14ac:dyDescent="0.2">
      <c r="A34" s="178">
        <v>41579</v>
      </c>
      <c r="B34" s="151">
        <v>2047631</v>
      </c>
      <c r="C34" s="152">
        <v>9373</v>
      </c>
      <c r="D34" s="151">
        <v>150798</v>
      </c>
      <c r="E34" s="153">
        <v>599</v>
      </c>
      <c r="F34" s="240">
        <v>0</v>
      </c>
      <c r="G34" s="241">
        <v>0</v>
      </c>
      <c r="H34" s="151">
        <v>102707</v>
      </c>
      <c r="I34" s="153">
        <v>5098</v>
      </c>
      <c r="J34" s="154">
        <v>60691</v>
      </c>
      <c r="K34" s="152">
        <v>5271</v>
      </c>
      <c r="L34" s="151">
        <v>4086</v>
      </c>
      <c r="M34" s="155">
        <v>0</v>
      </c>
      <c r="N34" s="154">
        <v>6078</v>
      </c>
      <c r="O34" s="152">
        <v>294</v>
      </c>
      <c r="P34" s="261">
        <v>7</v>
      </c>
      <c r="Q34" s="262">
        <v>0</v>
      </c>
      <c r="R34" s="154">
        <f t="shared" si="8"/>
        <v>2371998</v>
      </c>
      <c r="S34" s="152">
        <f t="shared" si="8"/>
        <v>20635</v>
      </c>
      <c r="T34" s="156">
        <f t="shared" si="1"/>
        <v>2392633</v>
      </c>
      <c r="U34" s="156">
        <v>15753601</v>
      </c>
      <c r="V34" s="158">
        <f t="shared" si="6"/>
        <v>3.0586548769116592E-3</v>
      </c>
      <c r="W34" s="159">
        <f t="shared" si="4"/>
        <v>6.388997268825595E-3</v>
      </c>
      <c r="X34" s="159">
        <f t="shared" si="5"/>
        <v>0.15187848162461395</v>
      </c>
    </row>
    <row r="35" spans="1:24" s="136" customFormat="1" ht="12" thickBot="1" x14ac:dyDescent="0.25">
      <c r="A35" s="180">
        <v>41609</v>
      </c>
      <c r="B35" s="181">
        <v>2046070</v>
      </c>
      <c r="C35" s="182">
        <v>9416</v>
      </c>
      <c r="D35" s="181">
        <v>150901</v>
      </c>
      <c r="E35" s="183">
        <v>601</v>
      </c>
      <c r="F35" s="246">
        <v>0</v>
      </c>
      <c r="G35" s="247">
        <v>0</v>
      </c>
      <c r="H35" s="181">
        <v>105146</v>
      </c>
      <c r="I35" s="183">
        <v>5038</v>
      </c>
      <c r="J35" s="185">
        <v>61619</v>
      </c>
      <c r="K35" s="182">
        <v>5172</v>
      </c>
      <c r="L35" s="181">
        <v>4455</v>
      </c>
      <c r="M35" s="186">
        <v>0</v>
      </c>
      <c r="N35" s="185">
        <v>6052</v>
      </c>
      <c r="O35" s="182">
        <v>294</v>
      </c>
      <c r="P35" s="265">
        <v>7</v>
      </c>
      <c r="Q35" s="266">
        <v>0</v>
      </c>
      <c r="R35" s="185">
        <f t="shared" si="8"/>
        <v>2374250</v>
      </c>
      <c r="S35" s="182">
        <f t="shared" si="8"/>
        <v>20521</v>
      </c>
      <c r="T35" s="187">
        <f t="shared" si="1"/>
        <v>2394771</v>
      </c>
      <c r="U35" s="187">
        <v>15774749</v>
      </c>
      <c r="V35" s="188">
        <f t="shared" si="6"/>
        <v>9.4941058129054069E-4</v>
      </c>
      <c r="W35" s="189">
        <f t="shared" si="4"/>
        <v>-5.524594136176399E-3</v>
      </c>
      <c r="X35" s="189">
        <f t="shared" si="5"/>
        <v>0.1518104028152841</v>
      </c>
    </row>
    <row r="36" spans="1:24" s="136" customFormat="1" x14ac:dyDescent="0.2">
      <c r="A36" s="174">
        <v>41640</v>
      </c>
      <c r="B36" s="141">
        <v>2048203</v>
      </c>
      <c r="C36" s="142">
        <v>9484</v>
      </c>
      <c r="D36" s="141">
        <v>150704</v>
      </c>
      <c r="E36" s="143">
        <v>601</v>
      </c>
      <c r="F36" s="238">
        <v>0</v>
      </c>
      <c r="G36" s="239">
        <v>0</v>
      </c>
      <c r="H36" s="141">
        <v>105152</v>
      </c>
      <c r="I36" s="143">
        <v>5023</v>
      </c>
      <c r="J36" s="144">
        <v>62796</v>
      </c>
      <c r="K36" s="142">
        <v>5166</v>
      </c>
      <c r="L36" s="141">
        <v>4485</v>
      </c>
      <c r="M36" s="176">
        <v>0</v>
      </c>
      <c r="N36" s="144">
        <v>6022</v>
      </c>
      <c r="O36" s="142">
        <v>294</v>
      </c>
      <c r="P36" s="259">
        <v>7</v>
      </c>
      <c r="Q36" s="260">
        <v>0</v>
      </c>
      <c r="R36" s="144">
        <f t="shared" si="8"/>
        <v>2377369</v>
      </c>
      <c r="S36" s="142">
        <f t="shared" si="8"/>
        <v>20568</v>
      </c>
      <c r="T36" s="145">
        <f t="shared" si="1"/>
        <v>2397937</v>
      </c>
      <c r="U36" s="146">
        <v>15795809</v>
      </c>
      <c r="V36" s="177">
        <f t="shared" si="6"/>
        <v>1.3136780035800778E-3</v>
      </c>
      <c r="W36" s="149">
        <f t="shared" si="4"/>
        <v>2.2903367282296186E-3</v>
      </c>
      <c r="X36" s="149">
        <f t="shared" si="5"/>
        <v>0.15180843222401588</v>
      </c>
    </row>
    <row r="37" spans="1:24" s="136" customFormat="1" x14ac:dyDescent="0.2">
      <c r="A37" s="178">
        <v>41671</v>
      </c>
      <c r="B37" s="151">
        <v>2055587</v>
      </c>
      <c r="C37" s="152">
        <v>9478</v>
      </c>
      <c r="D37" s="151">
        <v>150763</v>
      </c>
      <c r="E37" s="153">
        <v>601</v>
      </c>
      <c r="F37" s="240">
        <v>0</v>
      </c>
      <c r="G37" s="241">
        <v>0</v>
      </c>
      <c r="H37" s="151">
        <v>105258</v>
      </c>
      <c r="I37" s="153">
        <v>4998</v>
      </c>
      <c r="J37" s="154">
        <v>63804</v>
      </c>
      <c r="K37" s="152">
        <v>4969</v>
      </c>
      <c r="L37" s="151">
        <v>4624</v>
      </c>
      <c r="M37" s="155">
        <v>0</v>
      </c>
      <c r="N37" s="154">
        <v>6001</v>
      </c>
      <c r="O37" s="152">
        <v>294</v>
      </c>
      <c r="P37" s="261">
        <v>7</v>
      </c>
      <c r="Q37" s="262">
        <v>0</v>
      </c>
      <c r="R37" s="154">
        <f t="shared" si="8"/>
        <v>2386044</v>
      </c>
      <c r="S37" s="152">
        <f t="shared" si="8"/>
        <v>20340</v>
      </c>
      <c r="T37" s="156">
        <f t="shared" si="1"/>
        <v>2406384</v>
      </c>
      <c r="U37" s="157">
        <v>15816868.5</v>
      </c>
      <c r="V37" s="158">
        <f t="shared" si="6"/>
        <v>3.6489918056473352E-3</v>
      </c>
      <c r="W37" s="159">
        <f t="shared" si="4"/>
        <v>-1.1085180863477246E-2</v>
      </c>
      <c r="X37" s="159">
        <f t="shared" si="5"/>
        <v>0.15214035572212034</v>
      </c>
    </row>
    <row r="38" spans="1:24" s="136" customFormat="1" x14ac:dyDescent="0.2">
      <c r="A38" s="178">
        <v>41699</v>
      </c>
      <c r="B38" s="160">
        <v>2060128</v>
      </c>
      <c r="C38" s="161">
        <v>9596</v>
      </c>
      <c r="D38" s="160">
        <v>151116</v>
      </c>
      <c r="E38" s="155">
        <v>601</v>
      </c>
      <c r="F38" s="240">
        <v>0</v>
      </c>
      <c r="G38" s="241">
        <v>0</v>
      </c>
      <c r="H38" s="160">
        <v>105355</v>
      </c>
      <c r="I38" s="155">
        <v>5023</v>
      </c>
      <c r="J38" s="162">
        <v>64767</v>
      </c>
      <c r="K38" s="161">
        <v>4838</v>
      </c>
      <c r="L38" s="160">
        <v>4654</v>
      </c>
      <c r="M38" s="155">
        <v>0</v>
      </c>
      <c r="N38" s="162">
        <v>5990</v>
      </c>
      <c r="O38" s="161">
        <v>294</v>
      </c>
      <c r="P38" s="261">
        <v>0</v>
      </c>
      <c r="Q38" s="262">
        <v>0</v>
      </c>
      <c r="R38" s="162">
        <f t="shared" si="8"/>
        <v>2392010</v>
      </c>
      <c r="S38" s="161">
        <f t="shared" si="8"/>
        <v>20352</v>
      </c>
      <c r="T38" s="163">
        <f t="shared" si="1"/>
        <v>2412362</v>
      </c>
      <c r="U38" s="157">
        <v>15837928</v>
      </c>
      <c r="V38" s="158">
        <f t="shared" si="6"/>
        <v>2.5003730023419519E-3</v>
      </c>
      <c r="W38" s="159">
        <f t="shared" si="4"/>
        <v>5.8997050147492625E-4</v>
      </c>
      <c r="X38" s="159">
        <f t="shared" si="5"/>
        <v>0.152315504906955</v>
      </c>
    </row>
    <row r="39" spans="1:24" s="136" customFormat="1" x14ac:dyDescent="0.2">
      <c r="A39" s="178">
        <v>41730</v>
      </c>
      <c r="B39" s="151">
        <v>2058471</v>
      </c>
      <c r="C39" s="152">
        <v>9717</v>
      </c>
      <c r="D39" s="151">
        <v>151061</v>
      </c>
      <c r="E39" s="153">
        <v>601</v>
      </c>
      <c r="F39" s="240">
        <v>0</v>
      </c>
      <c r="G39" s="241">
        <v>0</v>
      </c>
      <c r="H39" s="151">
        <v>105340</v>
      </c>
      <c r="I39" s="153">
        <v>5052</v>
      </c>
      <c r="J39" s="154">
        <v>65638</v>
      </c>
      <c r="K39" s="152">
        <v>4832</v>
      </c>
      <c r="L39" s="151">
        <v>4654</v>
      </c>
      <c r="M39" s="155">
        <v>0</v>
      </c>
      <c r="N39" s="154">
        <v>5948</v>
      </c>
      <c r="O39" s="152">
        <v>294</v>
      </c>
      <c r="P39" s="261">
        <v>0</v>
      </c>
      <c r="Q39" s="262">
        <v>0</v>
      </c>
      <c r="R39" s="154">
        <f t="shared" si="8"/>
        <v>2391112</v>
      </c>
      <c r="S39" s="152">
        <f t="shared" si="8"/>
        <v>20496</v>
      </c>
      <c r="T39" s="156">
        <f t="shared" si="1"/>
        <v>2411608</v>
      </c>
      <c r="U39" s="157">
        <v>15858988</v>
      </c>
      <c r="V39" s="158">
        <f t="shared" si="6"/>
        <v>-3.7541649073373441E-4</v>
      </c>
      <c r="W39" s="159">
        <f t="shared" si="4"/>
        <v>7.0754716981132077E-3</v>
      </c>
      <c r="X39" s="159">
        <f t="shared" si="5"/>
        <v>0.15206569296855513</v>
      </c>
    </row>
    <row r="40" spans="1:24" s="136" customFormat="1" x14ac:dyDescent="0.2">
      <c r="A40" s="178">
        <v>41760</v>
      </c>
      <c r="B40" s="151">
        <v>2057128</v>
      </c>
      <c r="C40" s="152">
        <v>9650</v>
      </c>
      <c r="D40" s="151">
        <v>151121</v>
      </c>
      <c r="E40" s="153">
        <v>592</v>
      </c>
      <c r="F40" s="240">
        <v>0</v>
      </c>
      <c r="G40" s="241">
        <v>0</v>
      </c>
      <c r="H40" s="151">
        <v>105577</v>
      </c>
      <c r="I40" s="153">
        <v>5062</v>
      </c>
      <c r="J40" s="154">
        <v>66492</v>
      </c>
      <c r="K40" s="152">
        <v>4880</v>
      </c>
      <c r="L40" s="151">
        <v>4914</v>
      </c>
      <c r="M40" s="155">
        <v>0</v>
      </c>
      <c r="N40" s="154">
        <v>5907</v>
      </c>
      <c r="O40" s="152">
        <v>294</v>
      </c>
      <c r="P40" s="261">
        <v>0</v>
      </c>
      <c r="Q40" s="262">
        <v>0</v>
      </c>
      <c r="R40" s="154">
        <f t="shared" si="8"/>
        <v>2391139</v>
      </c>
      <c r="S40" s="152">
        <f t="shared" si="8"/>
        <v>20478</v>
      </c>
      <c r="T40" s="156">
        <f t="shared" si="1"/>
        <v>2411617</v>
      </c>
      <c r="U40" s="157">
        <v>15880047.749999998</v>
      </c>
      <c r="V40" s="158">
        <f t="shared" si="6"/>
        <v>1.1291817363636668E-5</v>
      </c>
      <c r="W40" s="159">
        <f t="shared" si="4"/>
        <v>-8.7822014051522248E-4</v>
      </c>
      <c r="X40" s="159">
        <f t="shared" si="5"/>
        <v>0.15186459373209379</v>
      </c>
    </row>
    <row r="41" spans="1:24" s="136" customFormat="1" x14ac:dyDescent="0.2">
      <c r="A41" s="178">
        <v>41791</v>
      </c>
      <c r="B41" s="151">
        <v>2057405</v>
      </c>
      <c r="C41" s="152">
        <v>9654</v>
      </c>
      <c r="D41" s="151">
        <v>151172</v>
      </c>
      <c r="E41" s="153">
        <v>602</v>
      </c>
      <c r="F41" s="240">
        <v>0</v>
      </c>
      <c r="G41" s="241">
        <v>0</v>
      </c>
      <c r="H41" s="151">
        <v>106411</v>
      </c>
      <c r="I41" s="153">
        <v>5106</v>
      </c>
      <c r="J41" s="154">
        <v>67304</v>
      </c>
      <c r="K41" s="152">
        <v>4876</v>
      </c>
      <c r="L41" s="151">
        <v>4854</v>
      </c>
      <c r="M41" s="155">
        <v>0</v>
      </c>
      <c r="N41" s="154">
        <v>5889</v>
      </c>
      <c r="O41" s="152">
        <v>294</v>
      </c>
      <c r="P41" s="261">
        <v>0</v>
      </c>
      <c r="Q41" s="262">
        <v>0</v>
      </c>
      <c r="R41" s="154">
        <f t="shared" si="8"/>
        <v>2393035</v>
      </c>
      <c r="S41" s="152">
        <f t="shared" si="8"/>
        <v>20532</v>
      </c>
      <c r="T41" s="156">
        <f t="shared" si="1"/>
        <v>2413567</v>
      </c>
      <c r="U41" s="157">
        <v>15901108</v>
      </c>
      <c r="V41" s="158">
        <f t="shared" si="6"/>
        <v>7.9292755460891231E-4</v>
      </c>
      <c r="W41" s="159">
        <f t="shared" si="4"/>
        <v>2.6369762672135951E-3</v>
      </c>
      <c r="X41" s="159">
        <f t="shared" si="5"/>
        <v>0.15178608937188529</v>
      </c>
    </row>
    <row r="42" spans="1:24" s="136" customFormat="1" x14ac:dyDescent="0.2">
      <c r="A42" s="178">
        <v>41821</v>
      </c>
      <c r="B42" s="151">
        <v>2050319</v>
      </c>
      <c r="C42" s="152">
        <v>9700</v>
      </c>
      <c r="D42" s="151">
        <v>151375</v>
      </c>
      <c r="E42" s="153">
        <v>592</v>
      </c>
      <c r="F42" s="240">
        <v>0</v>
      </c>
      <c r="G42" s="241">
        <v>0</v>
      </c>
      <c r="H42" s="151">
        <v>107128</v>
      </c>
      <c r="I42" s="153">
        <v>5095</v>
      </c>
      <c r="J42" s="154">
        <v>67895</v>
      </c>
      <c r="K42" s="152">
        <v>4808</v>
      </c>
      <c r="L42" s="151">
        <v>4854</v>
      </c>
      <c r="M42" s="155">
        <v>0</v>
      </c>
      <c r="N42" s="154">
        <v>5863</v>
      </c>
      <c r="O42" s="152">
        <v>294</v>
      </c>
      <c r="P42" s="261">
        <v>0</v>
      </c>
      <c r="Q42" s="262">
        <v>0</v>
      </c>
      <c r="R42" s="154">
        <f t="shared" si="8"/>
        <v>2387434</v>
      </c>
      <c r="S42" s="152">
        <f t="shared" si="8"/>
        <v>20489</v>
      </c>
      <c r="T42" s="156">
        <f t="shared" si="1"/>
        <v>2407923</v>
      </c>
      <c r="U42" s="157">
        <v>15922167</v>
      </c>
      <c r="V42" s="158">
        <f t="shared" si="6"/>
        <v>-2.340542449232878E-3</v>
      </c>
      <c r="W42" s="159">
        <f t="shared" si="4"/>
        <v>-2.0942918371322813E-3</v>
      </c>
      <c r="X42" s="159">
        <f t="shared" si="5"/>
        <v>0.15123085946780987</v>
      </c>
    </row>
    <row r="43" spans="1:24" s="136" customFormat="1" x14ac:dyDescent="0.2">
      <c r="A43" s="178">
        <v>41852</v>
      </c>
      <c r="B43" s="151">
        <v>2053112</v>
      </c>
      <c r="C43" s="152">
        <v>9824</v>
      </c>
      <c r="D43" s="151">
        <v>151252</v>
      </c>
      <c r="E43" s="153">
        <v>602</v>
      </c>
      <c r="F43" s="240">
        <v>0</v>
      </c>
      <c r="G43" s="241">
        <v>0</v>
      </c>
      <c r="H43" s="151">
        <v>107298</v>
      </c>
      <c r="I43" s="153">
        <v>5088</v>
      </c>
      <c r="J43" s="154">
        <v>68726</v>
      </c>
      <c r="K43" s="152">
        <v>4658</v>
      </c>
      <c r="L43" s="151">
        <v>4722</v>
      </c>
      <c r="M43" s="155">
        <v>0</v>
      </c>
      <c r="N43" s="154">
        <v>5831</v>
      </c>
      <c r="O43" s="152">
        <v>294</v>
      </c>
      <c r="P43" s="261">
        <v>0</v>
      </c>
      <c r="Q43" s="262">
        <v>0</v>
      </c>
      <c r="R43" s="154">
        <f t="shared" si="8"/>
        <v>2390941</v>
      </c>
      <c r="S43" s="152">
        <f t="shared" si="8"/>
        <v>20466</v>
      </c>
      <c r="T43" s="156">
        <f t="shared" si="1"/>
        <v>2411407</v>
      </c>
      <c r="U43" s="157">
        <v>15943226.999999998</v>
      </c>
      <c r="V43" s="158">
        <f t="shared" si="6"/>
        <v>1.4689411309380699E-3</v>
      </c>
      <c r="W43" s="159">
        <f t="shared" si="4"/>
        <v>-1.1225535653277368E-3</v>
      </c>
      <c r="X43" s="159">
        <f t="shared" si="5"/>
        <v>0.15124961841163023</v>
      </c>
    </row>
    <row r="44" spans="1:24" s="136" customFormat="1" x14ac:dyDescent="0.2">
      <c r="A44" s="178">
        <v>41883</v>
      </c>
      <c r="B44" s="151">
        <v>2049886</v>
      </c>
      <c r="C44" s="152">
        <v>9778</v>
      </c>
      <c r="D44" s="151">
        <v>151252</v>
      </c>
      <c r="E44" s="153">
        <v>602</v>
      </c>
      <c r="F44" s="240">
        <v>0</v>
      </c>
      <c r="G44" s="241">
        <v>0</v>
      </c>
      <c r="H44" s="151">
        <v>107062</v>
      </c>
      <c r="I44" s="153">
        <v>5074</v>
      </c>
      <c r="J44" s="154">
        <v>69634</v>
      </c>
      <c r="K44" s="152">
        <v>4390</v>
      </c>
      <c r="L44" s="151">
        <v>4922</v>
      </c>
      <c r="M44" s="155">
        <v>0</v>
      </c>
      <c r="N44" s="154">
        <v>5819</v>
      </c>
      <c r="O44" s="152">
        <v>294</v>
      </c>
      <c r="P44" s="261">
        <v>0</v>
      </c>
      <c r="Q44" s="262">
        <v>0</v>
      </c>
      <c r="R44" s="154">
        <f t="shared" si="8"/>
        <v>2388575</v>
      </c>
      <c r="S44" s="152">
        <f t="shared" si="8"/>
        <v>20138</v>
      </c>
      <c r="T44" s="156">
        <f t="shared" si="1"/>
        <v>2408713</v>
      </c>
      <c r="U44" s="157">
        <v>15964286.749999996</v>
      </c>
      <c r="V44" s="158">
        <f t="shared" si="6"/>
        <v>-9.8956854226013948E-4</v>
      </c>
      <c r="W44" s="159">
        <f t="shared" si="4"/>
        <v>-1.6026580670380142E-2</v>
      </c>
      <c r="X44" s="159">
        <f t="shared" si="5"/>
        <v>0.1508813414417027</v>
      </c>
    </row>
    <row r="45" spans="1:24" s="136" customFormat="1" x14ac:dyDescent="0.2">
      <c r="A45" s="178">
        <v>41913</v>
      </c>
      <c r="B45" s="151">
        <v>2063588</v>
      </c>
      <c r="C45" s="152">
        <v>9481</v>
      </c>
      <c r="D45" s="151">
        <v>151125</v>
      </c>
      <c r="E45" s="153">
        <v>596</v>
      </c>
      <c r="F45" s="240">
        <v>0</v>
      </c>
      <c r="G45" s="241">
        <v>0</v>
      </c>
      <c r="H45" s="151">
        <v>107279</v>
      </c>
      <c r="I45" s="153">
        <v>5032</v>
      </c>
      <c r="J45" s="154">
        <v>70457</v>
      </c>
      <c r="K45" s="152">
        <v>4501</v>
      </c>
      <c r="L45" s="151">
        <v>5010</v>
      </c>
      <c r="M45" s="155">
        <v>0</v>
      </c>
      <c r="N45" s="154">
        <v>5814</v>
      </c>
      <c r="O45" s="152">
        <v>294</v>
      </c>
      <c r="P45" s="261">
        <v>0</v>
      </c>
      <c r="Q45" s="262">
        <v>0</v>
      </c>
      <c r="R45" s="154">
        <f t="shared" si="8"/>
        <v>2403273</v>
      </c>
      <c r="S45" s="152">
        <f t="shared" si="8"/>
        <v>19904</v>
      </c>
      <c r="T45" s="156">
        <f t="shared" si="1"/>
        <v>2423177</v>
      </c>
      <c r="U45" s="157">
        <v>15985346.5</v>
      </c>
      <c r="V45" s="158">
        <f t="shared" si="6"/>
        <v>6.1534596987743734E-3</v>
      </c>
      <c r="W45" s="159">
        <f t="shared" si="4"/>
        <v>-1.1619823219783493E-2</v>
      </c>
      <c r="X45" s="159">
        <f t="shared" si="5"/>
        <v>0.15158739286633544</v>
      </c>
    </row>
    <row r="46" spans="1:24" s="136" customFormat="1" x14ac:dyDescent="0.2">
      <c r="A46" s="178">
        <v>41944</v>
      </c>
      <c r="B46" s="151">
        <v>2076562</v>
      </c>
      <c r="C46" s="152">
        <v>9586</v>
      </c>
      <c r="D46" s="151">
        <v>151153</v>
      </c>
      <c r="E46" s="153">
        <v>607</v>
      </c>
      <c r="F46" s="240">
        <v>0</v>
      </c>
      <c r="G46" s="241">
        <v>0</v>
      </c>
      <c r="H46" s="151">
        <v>107261</v>
      </c>
      <c r="I46" s="153">
        <v>5015</v>
      </c>
      <c r="J46" s="154">
        <v>71158</v>
      </c>
      <c r="K46" s="152">
        <v>4283</v>
      </c>
      <c r="L46" s="151">
        <v>5510</v>
      </c>
      <c r="M46" s="155">
        <v>0</v>
      </c>
      <c r="N46" s="154">
        <v>5809</v>
      </c>
      <c r="O46" s="152">
        <v>294</v>
      </c>
      <c r="P46" s="261">
        <v>0</v>
      </c>
      <c r="Q46" s="262">
        <v>0</v>
      </c>
      <c r="R46" s="154">
        <f t="shared" si="8"/>
        <v>2417453</v>
      </c>
      <c r="S46" s="152">
        <f t="shared" si="8"/>
        <v>19785</v>
      </c>
      <c r="T46" s="156">
        <f t="shared" si="1"/>
        <v>2437238</v>
      </c>
      <c r="U46" s="157">
        <v>16006406</v>
      </c>
      <c r="V46" s="158">
        <f t="shared" si="6"/>
        <v>5.9002868171863952E-3</v>
      </c>
      <c r="W46" s="159">
        <f t="shared" ref="W46:W75" si="9">(S46-S45)/S45</f>
        <v>-5.9786977491961416E-3</v>
      </c>
      <c r="X46" s="159">
        <f t="shared" si="5"/>
        <v>0.15226641133556151</v>
      </c>
    </row>
    <row r="47" spans="1:24" s="136" customFormat="1" ht="12" thickBot="1" x14ac:dyDescent="0.25">
      <c r="A47" s="180">
        <v>41974</v>
      </c>
      <c r="B47" s="181">
        <v>2080736</v>
      </c>
      <c r="C47" s="182">
        <v>9584</v>
      </c>
      <c r="D47" s="181">
        <v>150808</v>
      </c>
      <c r="E47" s="183">
        <v>597</v>
      </c>
      <c r="F47" s="246">
        <v>0</v>
      </c>
      <c r="G47" s="247">
        <v>0</v>
      </c>
      <c r="H47" s="181">
        <v>107094</v>
      </c>
      <c r="I47" s="183">
        <v>4978</v>
      </c>
      <c r="J47" s="185">
        <v>71781</v>
      </c>
      <c r="K47" s="182">
        <v>4056</v>
      </c>
      <c r="L47" s="181">
        <v>5880</v>
      </c>
      <c r="M47" s="186">
        <v>0</v>
      </c>
      <c r="N47" s="185">
        <v>5882</v>
      </c>
      <c r="O47" s="182">
        <v>294</v>
      </c>
      <c r="P47" s="265">
        <v>0</v>
      </c>
      <c r="Q47" s="266">
        <v>0</v>
      </c>
      <c r="R47" s="185">
        <f t="shared" si="8"/>
        <v>2422181</v>
      </c>
      <c r="S47" s="182">
        <f t="shared" si="8"/>
        <v>19509</v>
      </c>
      <c r="T47" s="187">
        <f t="shared" si="1"/>
        <v>2441690</v>
      </c>
      <c r="U47" s="190">
        <v>16027465.999999996</v>
      </c>
      <c r="V47" s="188">
        <f t="shared" si="6"/>
        <v>1.9557774235941711E-3</v>
      </c>
      <c r="W47" s="189">
        <f t="shared" si="9"/>
        <v>-1.3949962092494314E-2</v>
      </c>
      <c r="X47" s="189">
        <f t="shared" si="5"/>
        <v>0.15234410729681164</v>
      </c>
    </row>
    <row r="48" spans="1:24" s="136" customFormat="1" x14ac:dyDescent="0.2">
      <c r="A48" s="191">
        <v>42005</v>
      </c>
      <c r="B48" s="192">
        <v>2082868</v>
      </c>
      <c r="C48" s="193">
        <v>9525</v>
      </c>
      <c r="D48" s="192">
        <v>150963</v>
      </c>
      <c r="E48" s="194">
        <v>607</v>
      </c>
      <c r="F48" s="248">
        <v>0</v>
      </c>
      <c r="G48" s="249">
        <v>0</v>
      </c>
      <c r="H48" s="192">
        <v>107575</v>
      </c>
      <c r="I48" s="194">
        <v>4935</v>
      </c>
      <c r="J48" s="195">
        <v>72103</v>
      </c>
      <c r="K48" s="193">
        <v>4029</v>
      </c>
      <c r="L48" s="192">
        <v>5967</v>
      </c>
      <c r="M48" s="196">
        <v>0</v>
      </c>
      <c r="N48" s="195">
        <v>5883</v>
      </c>
      <c r="O48" s="193">
        <v>294</v>
      </c>
      <c r="P48" s="267">
        <v>0</v>
      </c>
      <c r="Q48" s="268">
        <v>0</v>
      </c>
      <c r="R48" s="195">
        <f t="shared" si="8"/>
        <v>2425359</v>
      </c>
      <c r="S48" s="193">
        <f t="shared" si="8"/>
        <v>19390</v>
      </c>
      <c r="T48" s="197">
        <f t="shared" si="1"/>
        <v>2444749</v>
      </c>
      <c r="U48" s="198">
        <v>16048414</v>
      </c>
      <c r="V48" s="199">
        <f t="shared" si="6"/>
        <v>1.3120406773895097E-3</v>
      </c>
      <c r="W48" s="200">
        <f t="shared" si="9"/>
        <v>-6.0997488338715468E-3</v>
      </c>
      <c r="X48" s="200">
        <f t="shared" si="5"/>
        <v>0.15233586321987955</v>
      </c>
    </row>
    <row r="49" spans="1:24" s="173" customFormat="1" x14ac:dyDescent="0.2">
      <c r="A49" s="201">
        <v>42036</v>
      </c>
      <c r="B49" s="160">
        <v>2103539</v>
      </c>
      <c r="C49" s="161">
        <v>9573</v>
      </c>
      <c r="D49" s="160">
        <v>150957</v>
      </c>
      <c r="E49" s="155">
        <v>607</v>
      </c>
      <c r="F49" s="240">
        <v>0</v>
      </c>
      <c r="G49" s="241">
        <v>0</v>
      </c>
      <c r="H49" s="160">
        <v>108189</v>
      </c>
      <c r="I49" s="155">
        <v>4929</v>
      </c>
      <c r="J49" s="162">
        <v>72365</v>
      </c>
      <c r="K49" s="161">
        <v>4056</v>
      </c>
      <c r="L49" s="160">
        <v>5974</v>
      </c>
      <c r="M49" s="155">
        <v>0</v>
      </c>
      <c r="N49" s="162">
        <v>5896</v>
      </c>
      <c r="O49" s="161">
        <v>294</v>
      </c>
      <c r="P49" s="261">
        <v>0</v>
      </c>
      <c r="Q49" s="262">
        <v>0</v>
      </c>
      <c r="R49" s="162">
        <f t="shared" si="8"/>
        <v>2446920</v>
      </c>
      <c r="S49" s="161">
        <f t="shared" si="8"/>
        <v>19459</v>
      </c>
      <c r="T49" s="163">
        <f>R49+S49</f>
        <v>2466379</v>
      </c>
      <c r="U49" s="202">
        <v>16069362</v>
      </c>
      <c r="V49" s="203">
        <f t="shared" ref="V49:V75" si="10">(R49-R48)/R48</f>
        <v>8.8898179609699021E-3</v>
      </c>
      <c r="W49" s="204">
        <f t="shared" si="9"/>
        <v>3.558535327488396E-3</v>
      </c>
      <c r="X49" s="204">
        <f t="shared" si="5"/>
        <v>0.15348331813048957</v>
      </c>
    </row>
    <row r="50" spans="1:24" s="136" customFormat="1" x14ac:dyDescent="0.2">
      <c r="A50" s="178">
        <v>42064</v>
      </c>
      <c r="B50" s="160">
        <v>2098673</v>
      </c>
      <c r="C50" s="161">
        <v>9664</v>
      </c>
      <c r="D50" s="160">
        <v>151688</v>
      </c>
      <c r="E50" s="155">
        <v>597</v>
      </c>
      <c r="F50" s="240">
        <v>0</v>
      </c>
      <c r="G50" s="241">
        <v>0</v>
      </c>
      <c r="H50" s="160">
        <v>108371</v>
      </c>
      <c r="I50" s="155">
        <v>4939</v>
      </c>
      <c r="J50" s="162">
        <v>73417</v>
      </c>
      <c r="K50" s="161">
        <v>3843</v>
      </c>
      <c r="L50" s="160">
        <v>6174</v>
      </c>
      <c r="M50" s="155">
        <v>0</v>
      </c>
      <c r="N50" s="162">
        <v>5878</v>
      </c>
      <c r="O50" s="161">
        <v>294</v>
      </c>
      <c r="P50" s="261">
        <v>0</v>
      </c>
      <c r="Q50" s="262">
        <v>0</v>
      </c>
      <c r="R50" s="154">
        <f t="shared" si="8"/>
        <v>2444201</v>
      </c>
      <c r="S50" s="152">
        <f t="shared" si="8"/>
        <v>19337</v>
      </c>
      <c r="T50" s="156">
        <f t="shared" si="1"/>
        <v>2463538</v>
      </c>
      <c r="U50" s="157">
        <v>16090311</v>
      </c>
      <c r="V50" s="158">
        <f t="shared" si="10"/>
        <v>-1.1111928465172543E-3</v>
      </c>
      <c r="W50" s="159">
        <f t="shared" si="9"/>
        <v>-6.269592476489028E-3</v>
      </c>
      <c r="X50" s="159">
        <f t="shared" si="5"/>
        <v>0.15310692254487809</v>
      </c>
    </row>
    <row r="51" spans="1:24" s="136" customFormat="1" x14ac:dyDescent="0.2">
      <c r="A51" s="201">
        <v>42095</v>
      </c>
      <c r="B51" s="160">
        <v>2106683</v>
      </c>
      <c r="C51" s="161">
        <v>9713</v>
      </c>
      <c r="D51" s="160">
        <v>152024</v>
      </c>
      <c r="E51" s="155">
        <v>606</v>
      </c>
      <c r="F51" s="240">
        <v>0</v>
      </c>
      <c r="G51" s="241">
        <v>0</v>
      </c>
      <c r="H51" s="160">
        <v>108570</v>
      </c>
      <c r="I51" s="155">
        <v>4906</v>
      </c>
      <c r="J51" s="162">
        <v>74415</v>
      </c>
      <c r="K51" s="161">
        <v>3833</v>
      </c>
      <c r="L51" s="160">
        <v>6254</v>
      </c>
      <c r="M51" s="155">
        <v>0</v>
      </c>
      <c r="N51" s="162">
        <v>5802</v>
      </c>
      <c r="O51" s="161">
        <v>294</v>
      </c>
      <c r="P51" s="261">
        <v>0</v>
      </c>
      <c r="Q51" s="262">
        <v>0</v>
      </c>
      <c r="R51" s="154">
        <f t="shared" si="8"/>
        <v>2453748</v>
      </c>
      <c r="S51" s="152">
        <f t="shared" si="8"/>
        <v>19352</v>
      </c>
      <c r="T51" s="156">
        <f t="shared" si="1"/>
        <v>2473100</v>
      </c>
      <c r="U51" s="157">
        <v>16111259</v>
      </c>
      <c r="V51" s="158">
        <f t="shared" si="10"/>
        <v>3.9059799091809553E-3</v>
      </c>
      <c r="W51" s="159">
        <f t="shared" si="9"/>
        <v>7.7571495061281486E-4</v>
      </c>
      <c r="X51" s="159">
        <f t="shared" si="5"/>
        <v>0.15350134958416348</v>
      </c>
    </row>
    <row r="52" spans="1:24" s="136" customFormat="1" x14ac:dyDescent="0.2">
      <c r="A52" s="205">
        <v>42125</v>
      </c>
      <c r="B52" s="206">
        <v>2115499</v>
      </c>
      <c r="C52" s="166">
        <v>9509</v>
      </c>
      <c r="D52" s="165">
        <v>151977</v>
      </c>
      <c r="E52" s="167">
        <v>600</v>
      </c>
      <c r="F52" s="242">
        <v>0</v>
      </c>
      <c r="G52" s="243">
        <v>0</v>
      </c>
      <c r="H52" s="165">
        <v>106707</v>
      </c>
      <c r="I52" s="167">
        <v>4730</v>
      </c>
      <c r="J52" s="168">
        <v>75489</v>
      </c>
      <c r="K52" s="166">
        <v>3868</v>
      </c>
      <c r="L52" s="165">
        <v>6224</v>
      </c>
      <c r="M52" s="167">
        <v>0</v>
      </c>
      <c r="N52" s="168">
        <v>5860</v>
      </c>
      <c r="O52" s="166">
        <v>294</v>
      </c>
      <c r="P52" s="263">
        <v>0</v>
      </c>
      <c r="Q52" s="264">
        <v>0</v>
      </c>
      <c r="R52" s="207">
        <f t="shared" si="8"/>
        <v>2461756</v>
      </c>
      <c r="S52" s="208">
        <f t="shared" si="8"/>
        <v>19001</v>
      </c>
      <c r="T52" s="209">
        <f t="shared" si="1"/>
        <v>2480757</v>
      </c>
      <c r="U52" s="210">
        <v>16132206.8333333</v>
      </c>
      <c r="V52" s="211">
        <f t="shared" si="10"/>
        <v>3.2635788190148295E-3</v>
      </c>
      <c r="W52" s="212">
        <f t="shared" si="9"/>
        <v>-1.8137660190161223E-2</v>
      </c>
      <c r="X52" s="212">
        <f t="shared" si="5"/>
        <v>0.15377666711253143</v>
      </c>
    </row>
    <row r="53" spans="1:24" s="136" customFormat="1" x14ac:dyDescent="0.2">
      <c r="A53" s="178">
        <v>42156</v>
      </c>
      <c r="B53" s="151">
        <v>2120660</v>
      </c>
      <c r="C53" s="161">
        <v>9483</v>
      </c>
      <c r="D53" s="160">
        <v>152119</v>
      </c>
      <c r="E53" s="155">
        <v>610</v>
      </c>
      <c r="F53" s="240">
        <v>0</v>
      </c>
      <c r="G53" s="241">
        <v>0</v>
      </c>
      <c r="H53" s="160">
        <v>107217</v>
      </c>
      <c r="I53" s="155">
        <v>4694</v>
      </c>
      <c r="J53" s="162">
        <v>76443</v>
      </c>
      <c r="K53" s="161">
        <v>3864</v>
      </c>
      <c r="L53" s="160">
        <v>6314</v>
      </c>
      <c r="M53" s="155">
        <v>0</v>
      </c>
      <c r="N53" s="162">
        <v>5851</v>
      </c>
      <c r="O53" s="161">
        <v>294</v>
      </c>
      <c r="P53" s="261">
        <v>0</v>
      </c>
      <c r="Q53" s="262">
        <v>0</v>
      </c>
      <c r="R53" s="213">
        <f t="shared" si="8"/>
        <v>2468604</v>
      </c>
      <c r="S53" s="152">
        <f t="shared" si="8"/>
        <v>18945</v>
      </c>
      <c r="T53" s="156">
        <f t="shared" si="1"/>
        <v>2487549</v>
      </c>
      <c r="U53" s="157">
        <v>16153155</v>
      </c>
      <c r="V53" s="158">
        <f t="shared" si="10"/>
        <v>2.7817541624758912E-3</v>
      </c>
      <c r="W53" s="159">
        <f t="shared" si="9"/>
        <v>-2.9472133045629176E-3</v>
      </c>
      <c r="X53" s="159">
        <f t="shared" si="5"/>
        <v>0.15399771747376906</v>
      </c>
    </row>
    <row r="54" spans="1:24" s="136" customFormat="1" x14ac:dyDescent="0.2">
      <c r="A54" s="178">
        <v>42186</v>
      </c>
      <c r="B54" s="151">
        <v>2126481</v>
      </c>
      <c r="C54" s="161">
        <v>9503</v>
      </c>
      <c r="D54" s="160">
        <v>152808</v>
      </c>
      <c r="E54" s="155">
        <v>612</v>
      </c>
      <c r="F54" s="244">
        <v>0</v>
      </c>
      <c r="G54" s="245">
        <v>0</v>
      </c>
      <c r="H54" s="160">
        <v>107813</v>
      </c>
      <c r="I54" s="155">
        <v>4653</v>
      </c>
      <c r="J54" s="162">
        <v>77244</v>
      </c>
      <c r="K54" s="161">
        <v>3897</v>
      </c>
      <c r="L54" s="160">
        <v>6684</v>
      </c>
      <c r="M54" s="179">
        <v>0</v>
      </c>
      <c r="N54" s="162">
        <f>6085+43</f>
        <v>6128</v>
      </c>
      <c r="O54" s="161">
        <v>294</v>
      </c>
      <c r="P54" s="261">
        <v>0</v>
      </c>
      <c r="Q54" s="255">
        <v>0</v>
      </c>
      <c r="R54" s="154">
        <f t="shared" si="8"/>
        <v>2477158</v>
      </c>
      <c r="S54" s="161">
        <f t="shared" si="8"/>
        <v>18959</v>
      </c>
      <c r="T54" s="156">
        <f t="shared" si="1"/>
        <v>2496117</v>
      </c>
      <c r="U54" s="202">
        <v>16174103.1666667</v>
      </c>
      <c r="V54" s="158">
        <f t="shared" si="10"/>
        <v>3.4651163167523022E-3</v>
      </c>
      <c r="W54" s="159">
        <f t="shared" si="9"/>
        <v>7.3898126154658223E-4</v>
      </c>
      <c r="X54" s="159">
        <f t="shared" si="5"/>
        <v>0.15432800040154693</v>
      </c>
    </row>
    <row r="55" spans="1:24" s="136" customFormat="1" x14ac:dyDescent="0.2">
      <c r="A55" s="178">
        <v>42217</v>
      </c>
      <c r="B55" s="151">
        <v>2130771</v>
      </c>
      <c r="C55" s="152">
        <v>9483</v>
      </c>
      <c r="D55" s="151">
        <v>151164</v>
      </c>
      <c r="E55" s="153">
        <v>613</v>
      </c>
      <c r="F55" s="244">
        <v>0</v>
      </c>
      <c r="G55" s="245">
        <v>0</v>
      </c>
      <c r="H55" s="151">
        <v>108079</v>
      </c>
      <c r="I55" s="153">
        <v>4644</v>
      </c>
      <c r="J55" s="154">
        <v>78047</v>
      </c>
      <c r="K55" s="152">
        <v>3852</v>
      </c>
      <c r="L55" s="151">
        <v>6694</v>
      </c>
      <c r="M55" s="155">
        <v>0</v>
      </c>
      <c r="N55" s="154">
        <v>5755</v>
      </c>
      <c r="O55" s="152">
        <v>133</v>
      </c>
      <c r="P55" s="254">
        <v>0</v>
      </c>
      <c r="Q55" s="255">
        <v>0</v>
      </c>
      <c r="R55" s="154">
        <f t="shared" si="8"/>
        <v>2480510</v>
      </c>
      <c r="S55" s="161">
        <f t="shared" si="8"/>
        <v>18725</v>
      </c>
      <c r="T55" s="156">
        <f t="shared" si="1"/>
        <v>2499235</v>
      </c>
      <c r="U55" s="202">
        <v>16195051.3333333</v>
      </c>
      <c r="V55" s="158">
        <f t="shared" si="10"/>
        <v>1.3531635850438284E-3</v>
      </c>
      <c r="W55" s="159">
        <f t="shared" si="9"/>
        <v>-1.2342423123582467E-2</v>
      </c>
      <c r="X55" s="159">
        <f t="shared" si="5"/>
        <v>0.1543209063410608</v>
      </c>
    </row>
    <row r="56" spans="1:24" s="136" customFormat="1" x14ac:dyDescent="0.2">
      <c r="A56" s="178">
        <v>42248</v>
      </c>
      <c r="B56" s="151">
        <v>2142176</v>
      </c>
      <c r="C56" s="152">
        <v>9551</v>
      </c>
      <c r="D56" s="151">
        <v>151456</v>
      </c>
      <c r="E56" s="153">
        <v>613</v>
      </c>
      <c r="F56" s="244">
        <v>0</v>
      </c>
      <c r="G56" s="245">
        <v>0</v>
      </c>
      <c r="H56" s="151">
        <v>108382</v>
      </c>
      <c r="I56" s="153">
        <v>4621</v>
      </c>
      <c r="J56" s="154">
        <v>78830</v>
      </c>
      <c r="K56" s="152">
        <v>3783</v>
      </c>
      <c r="L56" s="151">
        <v>6698</v>
      </c>
      <c r="M56" s="155">
        <v>0</v>
      </c>
      <c r="N56" s="154">
        <v>5947</v>
      </c>
      <c r="O56" s="152">
        <v>133</v>
      </c>
      <c r="P56" s="254">
        <v>0</v>
      </c>
      <c r="Q56" s="255">
        <v>0</v>
      </c>
      <c r="R56" s="154">
        <f t="shared" si="8"/>
        <v>2493489</v>
      </c>
      <c r="S56" s="161">
        <f t="shared" si="8"/>
        <v>18701</v>
      </c>
      <c r="T56" s="156">
        <f t="shared" si="1"/>
        <v>2512190</v>
      </c>
      <c r="U56" s="202">
        <v>16215999.5</v>
      </c>
      <c r="V56" s="158">
        <f t="shared" si="10"/>
        <v>5.2323917258950779E-3</v>
      </c>
      <c r="W56" s="159">
        <f t="shared" si="9"/>
        <v>-1.2817089452603471E-3</v>
      </c>
      <c r="X56" s="159">
        <f t="shared" si="5"/>
        <v>0.15492045371609686</v>
      </c>
    </row>
    <row r="57" spans="1:24" s="136" customFormat="1" x14ac:dyDescent="0.2">
      <c r="A57" s="178">
        <v>42278</v>
      </c>
      <c r="B57" s="151">
        <v>2149437</v>
      </c>
      <c r="C57" s="152">
        <v>9558</v>
      </c>
      <c r="D57" s="151">
        <v>149139</v>
      </c>
      <c r="E57" s="153">
        <v>613</v>
      </c>
      <c r="F57" s="244">
        <v>0</v>
      </c>
      <c r="G57" s="245">
        <v>0</v>
      </c>
      <c r="H57" s="151">
        <v>109016</v>
      </c>
      <c r="I57" s="153">
        <v>4615</v>
      </c>
      <c r="J57" s="154">
        <v>79627</v>
      </c>
      <c r="K57" s="152">
        <v>3697</v>
      </c>
      <c r="L57" s="151">
        <v>6784</v>
      </c>
      <c r="M57" s="155">
        <v>0</v>
      </c>
      <c r="N57" s="154">
        <v>5738</v>
      </c>
      <c r="O57" s="152">
        <v>133</v>
      </c>
      <c r="P57" s="254">
        <v>0</v>
      </c>
      <c r="Q57" s="255">
        <v>0</v>
      </c>
      <c r="R57" s="154">
        <f t="shared" si="8"/>
        <v>2499741</v>
      </c>
      <c r="S57" s="161">
        <f t="shared" si="8"/>
        <v>18616</v>
      </c>
      <c r="T57" s="156">
        <f t="shared" si="1"/>
        <v>2518357</v>
      </c>
      <c r="U57" s="202">
        <v>16236948</v>
      </c>
      <c r="V57" s="158">
        <f t="shared" si="10"/>
        <v>2.5073300904876663E-3</v>
      </c>
      <c r="W57" s="159">
        <f t="shared" si="9"/>
        <v>-4.5452114860167906E-3</v>
      </c>
      <c r="X57" s="159">
        <f t="shared" si="5"/>
        <v>0.15510039201948544</v>
      </c>
    </row>
    <row r="58" spans="1:24" s="136" customFormat="1" x14ac:dyDescent="0.2">
      <c r="A58" s="178">
        <v>42309</v>
      </c>
      <c r="B58" s="151">
        <v>2156501</v>
      </c>
      <c r="C58" s="152">
        <v>9568</v>
      </c>
      <c r="D58" s="151">
        <v>148954</v>
      </c>
      <c r="E58" s="153">
        <v>613</v>
      </c>
      <c r="F58" s="244">
        <v>0</v>
      </c>
      <c r="G58" s="245">
        <v>0</v>
      </c>
      <c r="H58" s="151">
        <v>109113</v>
      </c>
      <c r="I58" s="153">
        <v>4613</v>
      </c>
      <c r="J58" s="154">
        <v>80050</v>
      </c>
      <c r="K58" s="152">
        <v>3726</v>
      </c>
      <c r="L58" s="151">
        <v>6968</v>
      </c>
      <c r="M58" s="155">
        <v>0</v>
      </c>
      <c r="N58" s="154">
        <v>5730</v>
      </c>
      <c r="O58" s="152">
        <v>133</v>
      </c>
      <c r="P58" s="254">
        <v>0</v>
      </c>
      <c r="Q58" s="255">
        <v>0</v>
      </c>
      <c r="R58" s="154">
        <f t="shared" si="8"/>
        <v>2507316</v>
      </c>
      <c r="S58" s="161">
        <f t="shared" si="8"/>
        <v>18653</v>
      </c>
      <c r="T58" s="156">
        <f t="shared" si="1"/>
        <v>2525969</v>
      </c>
      <c r="U58" s="202">
        <v>16236953</v>
      </c>
      <c r="V58" s="158">
        <f t="shared" si="10"/>
        <v>3.0303139405242381E-3</v>
      </c>
      <c r="W58" s="159">
        <f t="shared" si="9"/>
        <v>1.9875376020627418E-3</v>
      </c>
      <c r="X58" s="159">
        <f t="shared" si="5"/>
        <v>0.15556915142884259</v>
      </c>
    </row>
    <row r="59" spans="1:24" s="136" customFormat="1" ht="12" thickBot="1" x14ac:dyDescent="0.25">
      <c r="A59" s="205">
        <v>42339</v>
      </c>
      <c r="B59" s="206">
        <v>2145006</v>
      </c>
      <c r="C59" s="208">
        <v>9529</v>
      </c>
      <c r="D59" s="206">
        <v>146618</v>
      </c>
      <c r="E59" s="214">
        <v>614</v>
      </c>
      <c r="F59" s="250">
        <v>0</v>
      </c>
      <c r="G59" s="251">
        <v>0</v>
      </c>
      <c r="H59" s="206">
        <v>108980</v>
      </c>
      <c r="I59" s="214">
        <v>4416</v>
      </c>
      <c r="J59" s="207">
        <v>80572</v>
      </c>
      <c r="K59" s="208">
        <v>3691</v>
      </c>
      <c r="L59" s="206">
        <v>7368</v>
      </c>
      <c r="M59" s="167">
        <v>0</v>
      </c>
      <c r="N59" s="207">
        <v>5730</v>
      </c>
      <c r="O59" s="208">
        <v>133</v>
      </c>
      <c r="P59" s="256">
        <v>0</v>
      </c>
      <c r="Q59" s="257">
        <v>0</v>
      </c>
      <c r="R59" s="207">
        <f t="shared" si="8"/>
        <v>2494274</v>
      </c>
      <c r="S59" s="166">
        <f t="shared" si="8"/>
        <v>18383</v>
      </c>
      <c r="T59" s="209">
        <f t="shared" si="1"/>
        <v>2512657</v>
      </c>
      <c r="U59" s="170">
        <v>16278844</v>
      </c>
      <c r="V59" s="211">
        <f t="shared" si="10"/>
        <v>-5.201578101842767E-3</v>
      </c>
      <c r="W59" s="212">
        <f t="shared" si="9"/>
        <v>-1.4474883396772636E-2</v>
      </c>
      <c r="X59" s="212">
        <f>T59/U59</f>
        <v>0.15435107062884809</v>
      </c>
    </row>
    <row r="60" spans="1:24" s="136" customFormat="1" x14ac:dyDescent="0.2">
      <c r="A60" s="174">
        <v>42370</v>
      </c>
      <c r="B60" s="275">
        <v>2145315</v>
      </c>
      <c r="C60" s="175">
        <v>9540</v>
      </c>
      <c r="D60" s="141">
        <v>146916</v>
      </c>
      <c r="E60" s="143">
        <v>614</v>
      </c>
      <c r="F60" s="252">
        <v>0</v>
      </c>
      <c r="G60" s="253">
        <v>0</v>
      </c>
      <c r="H60" s="141">
        <v>109205</v>
      </c>
      <c r="I60" s="143">
        <v>4413</v>
      </c>
      <c r="J60" s="141">
        <v>80631</v>
      </c>
      <c r="K60" s="143">
        <v>3696</v>
      </c>
      <c r="L60" s="141">
        <v>7368</v>
      </c>
      <c r="M60" s="176">
        <v>0</v>
      </c>
      <c r="N60" s="141">
        <f>5687+43</f>
        <v>5730</v>
      </c>
      <c r="O60" s="143">
        <v>133</v>
      </c>
      <c r="P60" s="269">
        <v>0</v>
      </c>
      <c r="Q60" s="292">
        <v>0</v>
      </c>
      <c r="R60" s="141">
        <f t="shared" si="8"/>
        <v>2495165</v>
      </c>
      <c r="S60" s="288">
        <f t="shared" si="8"/>
        <v>18396</v>
      </c>
      <c r="T60" s="145">
        <f t="shared" si="1"/>
        <v>2513561</v>
      </c>
      <c r="U60" s="288">
        <v>16299668</v>
      </c>
      <c r="V60" s="177">
        <f t="shared" si="10"/>
        <v>3.5721817250229925E-4</v>
      </c>
      <c r="W60" s="279">
        <f t="shared" si="9"/>
        <v>7.0717510743621822E-4</v>
      </c>
      <c r="X60" s="283">
        <f t="shared" ref="X60:X65" si="11">T60/U60</f>
        <v>0.15420933726993702</v>
      </c>
    </row>
    <row r="61" spans="1:24" s="136" customFormat="1" x14ac:dyDescent="0.2">
      <c r="A61" s="178">
        <v>42401</v>
      </c>
      <c r="B61" s="162">
        <v>2104341</v>
      </c>
      <c r="C61" s="161">
        <v>9513</v>
      </c>
      <c r="D61" s="151">
        <v>145352</v>
      </c>
      <c r="E61" s="153">
        <v>614</v>
      </c>
      <c r="F61" s="254">
        <v>0</v>
      </c>
      <c r="G61" s="255">
        <v>0</v>
      </c>
      <c r="H61" s="151">
        <v>108173</v>
      </c>
      <c r="I61" s="153">
        <v>4550</v>
      </c>
      <c r="J61" s="151">
        <v>80956</v>
      </c>
      <c r="K61" s="153">
        <v>3686</v>
      </c>
      <c r="L61" s="151">
        <v>7368</v>
      </c>
      <c r="M61" s="155">
        <v>0</v>
      </c>
      <c r="N61" s="151">
        <v>5730</v>
      </c>
      <c r="O61" s="153">
        <v>133</v>
      </c>
      <c r="P61" s="244">
        <v>0</v>
      </c>
      <c r="Q61" s="293">
        <v>0</v>
      </c>
      <c r="R61" s="151">
        <f t="shared" ref="R61:S65" si="12">B61+D61+F61+H61+J61+L61+N61+P61</f>
        <v>2451920</v>
      </c>
      <c r="S61" s="202">
        <f t="shared" si="12"/>
        <v>18496</v>
      </c>
      <c r="T61" s="156">
        <f t="shared" si="1"/>
        <v>2470416</v>
      </c>
      <c r="U61" s="202">
        <v>16320492</v>
      </c>
      <c r="V61" s="284">
        <f t="shared" si="10"/>
        <v>-1.7331519158051673E-2</v>
      </c>
      <c r="W61" s="280">
        <f t="shared" si="9"/>
        <v>5.4359643400739288E-3</v>
      </c>
      <c r="X61" s="284">
        <f t="shared" si="11"/>
        <v>0.15136896608264017</v>
      </c>
    </row>
    <row r="62" spans="1:24" s="136" customFormat="1" x14ac:dyDescent="0.2">
      <c r="A62" s="178">
        <v>42430</v>
      </c>
      <c r="B62" s="162">
        <v>2101595</v>
      </c>
      <c r="C62" s="161">
        <v>9511</v>
      </c>
      <c r="D62" s="151">
        <v>144813</v>
      </c>
      <c r="E62" s="153">
        <v>615</v>
      </c>
      <c r="F62" s="254">
        <v>0</v>
      </c>
      <c r="G62" s="255">
        <v>0</v>
      </c>
      <c r="H62" s="151">
        <v>107955</v>
      </c>
      <c r="I62" s="153">
        <v>4574</v>
      </c>
      <c r="J62" s="151">
        <v>81364</v>
      </c>
      <c r="K62" s="153">
        <v>3723</v>
      </c>
      <c r="L62" s="151">
        <v>7738</v>
      </c>
      <c r="M62" s="155">
        <v>0</v>
      </c>
      <c r="N62" s="151">
        <v>5730</v>
      </c>
      <c r="O62" s="153">
        <v>133</v>
      </c>
      <c r="P62" s="244">
        <v>0</v>
      </c>
      <c r="Q62" s="293">
        <v>0</v>
      </c>
      <c r="R62" s="151">
        <f t="shared" si="12"/>
        <v>2449195</v>
      </c>
      <c r="S62" s="202">
        <f t="shared" si="12"/>
        <v>18556</v>
      </c>
      <c r="T62" s="156">
        <f t="shared" si="1"/>
        <v>2467751</v>
      </c>
      <c r="U62" s="202">
        <v>16341316</v>
      </c>
      <c r="V62" s="284">
        <f t="shared" si="10"/>
        <v>-1.1113739436849489E-3</v>
      </c>
      <c r="W62" s="280">
        <f t="shared" si="9"/>
        <v>3.2439446366782005E-3</v>
      </c>
      <c r="X62" s="284">
        <f t="shared" si="11"/>
        <v>0.15101299063061996</v>
      </c>
    </row>
    <row r="63" spans="1:24" s="136" customFormat="1" x14ac:dyDescent="0.2">
      <c r="A63" s="178">
        <v>42461</v>
      </c>
      <c r="B63" s="154">
        <v>2099265</v>
      </c>
      <c r="C63" s="161">
        <v>9489</v>
      </c>
      <c r="D63" s="151">
        <v>144843</v>
      </c>
      <c r="E63" s="153">
        <v>615</v>
      </c>
      <c r="F63" s="254">
        <v>0</v>
      </c>
      <c r="G63" s="255">
        <v>0</v>
      </c>
      <c r="H63" s="151">
        <v>107183</v>
      </c>
      <c r="I63" s="153">
        <v>4578</v>
      </c>
      <c r="J63" s="151">
        <v>82237</v>
      </c>
      <c r="K63" s="153">
        <v>3539</v>
      </c>
      <c r="L63" s="151">
        <v>7968</v>
      </c>
      <c r="M63" s="155">
        <v>0</v>
      </c>
      <c r="N63" s="151">
        <v>5730</v>
      </c>
      <c r="O63" s="153">
        <v>133</v>
      </c>
      <c r="P63" s="244">
        <v>0</v>
      </c>
      <c r="Q63" s="293">
        <v>0</v>
      </c>
      <c r="R63" s="151">
        <f t="shared" si="12"/>
        <v>2447226</v>
      </c>
      <c r="S63" s="202">
        <f t="shared" si="12"/>
        <v>18354</v>
      </c>
      <c r="T63" s="156">
        <f t="shared" si="1"/>
        <v>2465580</v>
      </c>
      <c r="U63" s="202">
        <v>16341316</v>
      </c>
      <c r="V63" s="284">
        <f t="shared" si="10"/>
        <v>-8.0393762032014596E-4</v>
      </c>
      <c r="W63" s="280">
        <f t="shared" si="9"/>
        <v>-1.0885966803190343E-2</v>
      </c>
      <c r="X63" s="284">
        <f t="shared" si="11"/>
        <v>0.15088013719335702</v>
      </c>
    </row>
    <row r="64" spans="1:24" s="136" customFormat="1" x14ac:dyDescent="0.2">
      <c r="A64" s="178">
        <v>42491</v>
      </c>
      <c r="B64" s="154">
        <v>2098410</v>
      </c>
      <c r="C64" s="161">
        <v>9483</v>
      </c>
      <c r="D64" s="151">
        <v>145124</v>
      </c>
      <c r="E64" s="153">
        <v>615</v>
      </c>
      <c r="F64" s="254">
        <v>0</v>
      </c>
      <c r="G64" s="255">
        <v>0</v>
      </c>
      <c r="H64" s="151">
        <v>107106</v>
      </c>
      <c r="I64" s="153">
        <v>4563</v>
      </c>
      <c r="J64" s="151">
        <v>83040</v>
      </c>
      <c r="K64" s="153">
        <v>3364</v>
      </c>
      <c r="L64" s="151">
        <v>8016</v>
      </c>
      <c r="M64" s="155">
        <v>0</v>
      </c>
      <c r="N64" s="151">
        <v>5631</v>
      </c>
      <c r="O64" s="153">
        <v>133</v>
      </c>
      <c r="P64" s="244">
        <v>0</v>
      </c>
      <c r="Q64" s="293">
        <v>0</v>
      </c>
      <c r="R64" s="151">
        <f>B64+D64+F64+H64+J64+L64+N64+P64</f>
        <v>2447327</v>
      </c>
      <c r="S64" s="202">
        <f t="shared" si="12"/>
        <v>18158</v>
      </c>
      <c r="T64" s="156">
        <f t="shared" si="1"/>
        <v>2465485</v>
      </c>
      <c r="U64" s="202">
        <v>16341317</v>
      </c>
      <c r="V64" s="284">
        <f t="shared" si="10"/>
        <v>4.1271218922976466E-5</v>
      </c>
      <c r="W64" s="280">
        <f t="shared" si="9"/>
        <v>-1.0678871090770405E-2</v>
      </c>
      <c r="X64" s="284">
        <f t="shared" si="11"/>
        <v>0.15087431447538777</v>
      </c>
    </row>
    <row r="65" spans="1:24" s="137" customFormat="1" x14ac:dyDescent="0.2">
      <c r="A65" s="276">
        <v>42522</v>
      </c>
      <c r="B65" s="230">
        <v>2095797</v>
      </c>
      <c r="C65" s="231">
        <v>8664</v>
      </c>
      <c r="D65" s="228">
        <v>149397</v>
      </c>
      <c r="E65" s="229">
        <v>609</v>
      </c>
      <c r="F65" s="254">
        <v>0</v>
      </c>
      <c r="G65" s="255">
        <v>0</v>
      </c>
      <c r="H65" s="228">
        <v>107398</v>
      </c>
      <c r="I65" s="229">
        <v>4329</v>
      </c>
      <c r="J65" s="228">
        <v>83788</v>
      </c>
      <c r="K65" s="229">
        <v>3347</v>
      </c>
      <c r="L65" s="228">
        <v>8435</v>
      </c>
      <c r="M65" s="229">
        <v>0</v>
      </c>
      <c r="N65" s="228">
        <v>5631</v>
      </c>
      <c r="O65" s="229">
        <v>133</v>
      </c>
      <c r="P65" s="244">
        <v>0</v>
      </c>
      <c r="Q65" s="293">
        <v>0</v>
      </c>
      <c r="R65" s="228">
        <f>B65+D65+F65+H65+J65+L65+N65+P65</f>
        <v>2450446</v>
      </c>
      <c r="S65" s="289">
        <f t="shared" si="12"/>
        <v>17082</v>
      </c>
      <c r="T65" s="232">
        <f t="shared" si="1"/>
        <v>2467528</v>
      </c>
      <c r="U65" s="289">
        <v>16341318</v>
      </c>
      <c r="V65" s="285">
        <f t="shared" si="10"/>
        <v>1.2744516772789252E-3</v>
      </c>
      <c r="W65" s="281">
        <f t="shared" si="9"/>
        <v>-5.925762749201454E-2</v>
      </c>
      <c r="X65" s="285">
        <f t="shared" si="11"/>
        <v>0.15099932575817937</v>
      </c>
    </row>
    <row r="66" spans="1:24" s="136" customFormat="1" x14ac:dyDescent="0.2">
      <c r="A66" s="205">
        <v>42552</v>
      </c>
      <c r="B66" s="207">
        <v>2098478</v>
      </c>
      <c r="C66" s="166">
        <v>8301</v>
      </c>
      <c r="D66" s="206">
        <v>143718</v>
      </c>
      <c r="E66" s="214">
        <v>605</v>
      </c>
      <c r="F66" s="254">
        <v>0</v>
      </c>
      <c r="G66" s="255">
        <v>0</v>
      </c>
      <c r="H66" s="151">
        <v>106984</v>
      </c>
      <c r="I66" s="153">
        <v>4296</v>
      </c>
      <c r="J66" s="151">
        <v>83873</v>
      </c>
      <c r="K66" s="153">
        <v>3343</v>
      </c>
      <c r="L66" s="151">
        <v>8695</v>
      </c>
      <c r="M66" s="153">
        <v>0</v>
      </c>
      <c r="N66" s="151">
        <v>5605</v>
      </c>
      <c r="O66" s="153">
        <v>133</v>
      </c>
      <c r="P66" s="250">
        <v>0</v>
      </c>
      <c r="Q66" s="294">
        <v>0</v>
      </c>
      <c r="R66" s="206">
        <f>B66+D66+F66+H66+J66+L66+N66+P66</f>
        <v>2447353</v>
      </c>
      <c r="S66" s="170">
        <f t="shared" ref="S66" si="13">C66+E66+G66+I66+K66+M66+O66+Q66</f>
        <v>16678</v>
      </c>
      <c r="T66" s="232">
        <f t="shared" si="1"/>
        <v>2464031</v>
      </c>
      <c r="U66" s="170">
        <v>16424611</v>
      </c>
      <c r="V66" s="220">
        <f t="shared" si="10"/>
        <v>-1.2622192041775253E-3</v>
      </c>
      <c r="W66" s="282">
        <f t="shared" si="9"/>
        <v>-2.3650626390352418E-2</v>
      </c>
      <c r="X66" s="220">
        <f t="shared" ref="X66:X70" si="14">T66/U66</f>
        <v>0.15002066106771114</v>
      </c>
    </row>
    <row r="67" spans="1:24" s="221" customFormat="1" x14ac:dyDescent="0.2">
      <c r="A67" s="205">
        <v>42583</v>
      </c>
      <c r="B67" s="207">
        <v>2097009</v>
      </c>
      <c r="C67" s="166">
        <v>8309</v>
      </c>
      <c r="D67" s="206">
        <v>143966</v>
      </c>
      <c r="E67" s="214">
        <v>615</v>
      </c>
      <c r="F67" s="254">
        <v>0</v>
      </c>
      <c r="G67" s="255">
        <v>0</v>
      </c>
      <c r="H67" s="151">
        <v>106436</v>
      </c>
      <c r="I67" s="153">
        <v>4253</v>
      </c>
      <c r="J67" s="151">
        <v>84295</v>
      </c>
      <c r="K67" s="153">
        <v>3333</v>
      </c>
      <c r="L67" s="151">
        <v>8695</v>
      </c>
      <c r="M67" s="153">
        <v>0</v>
      </c>
      <c r="N67" s="151">
        <v>5868</v>
      </c>
      <c r="O67" s="153">
        <v>133</v>
      </c>
      <c r="P67" s="250">
        <v>0</v>
      </c>
      <c r="Q67" s="294">
        <v>0</v>
      </c>
      <c r="R67" s="206">
        <v>2446269</v>
      </c>
      <c r="S67" s="170">
        <v>16643</v>
      </c>
      <c r="T67" s="291">
        <f t="shared" si="1"/>
        <v>2462912</v>
      </c>
      <c r="U67" s="170">
        <v>16445435</v>
      </c>
      <c r="V67" s="220">
        <f t="shared" si="10"/>
        <v>-4.4292752210245109E-4</v>
      </c>
      <c r="W67" s="282">
        <f t="shared" si="9"/>
        <v>-2.0985729703801416E-3</v>
      </c>
      <c r="X67" s="220">
        <f t="shared" si="14"/>
        <v>0.14976265449956172</v>
      </c>
    </row>
    <row r="68" spans="1:24" s="221" customFormat="1" x14ac:dyDescent="0.2">
      <c r="A68" s="178">
        <v>42614</v>
      </c>
      <c r="B68" s="154">
        <v>2093851</v>
      </c>
      <c r="C68" s="161">
        <v>8297</v>
      </c>
      <c r="D68" s="151">
        <v>142247</v>
      </c>
      <c r="E68" s="155">
        <v>615</v>
      </c>
      <c r="F68" s="254">
        <v>0</v>
      </c>
      <c r="G68" s="255">
        <v>0</v>
      </c>
      <c r="H68" s="151">
        <v>106481</v>
      </c>
      <c r="I68" s="153">
        <v>4211</v>
      </c>
      <c r="J68" s="151">
        <v>85065</v>
      </c>
      <c r="K68" s="153">
        <v>3344</v>
      </c>
      <c r="L68" s="151">
        <v>8982</v>
      </c>
      <c r="M68" s="153">
        <v>0</v>
      </c>
      <c r="N68" s="151">
        <v>5912</v>
      </c>
      <c r="O68" s="153">
        <v>133</v>
      </c>
      <c r="P68" s="244">
        <v>0</v>
      </c>
      <c r="Q68" s="293">
        <v>0</v>
      </c>
      <c r="R68" s="151">
        <v>2442538</v>
      </c>
      <c r="S68" s="202">
        <v>16600</v>
      </c>
      <c r="T68" s="232">
        <f t="shared" si="1"/>
        <v>2459138</v>
      </c>
      <c r="U68" s="202">
        <v>16466259</v>
      </c>
      <c r="V68" s="284">
        <f t="shared" si="10"/>
        <v>-1.5251797737697694E-3</v>
      </c>
      <c r="W68" s="280">
        <f t="shared" si="9"/>
        <v>-2.5836688097097878E-3</v>
      </c>
      <c r="X68" s="284">
        <f t="shared" si="14"/>
        <v>0.14934406169610231</v>
      </c>
    </row>
    <row r="69" spans="1:24" s="221" customFormat="1" x14ac:dyDescent="0.2">
      <c r="A69" s="178">
        <v>42644</v>
      </c>
      <c r="B69" s="154">
        <v>2085414</v>
      </c>
      <c r="C69" s="161">
        <v>8291</v>
      </c>
      <c r="D69" s="151">
        <v>142456</v>
      </c>
      <c r="E69" s="155">
        <v>615</v>
      </c>
      <c r="F69" s="254">
        <v>0</v>
      </c>
      <c r="G69" s="255">
        <v>0</v>
      </c>
      <c r="H69" s="151">
        <v>109252</v>
      </c>
      <c r="I69" s="153">
        <v>4252</v>
      </c>
      <c r="J69" s="151">
        <v>83322</v>
      </c>
      <c r="K69" s="153">
        <v>3367</v>
      </c>
      <c r="L69" s="151">
        <v>9051</v>
      </c>
      <c r="M69" s="153">
        <v>0</v>
      </c>
      <c r="N69" s="151">
        <v>6033</v>
      </c>
      <c r="O69" s="153">
        <v>133</v>
      </c>
      <c r="P69" s="244">
        <v>0</v>
      </c>
      <c r="Q69" s="293">
        <v>0</v>
      </c>
      <c r="R69" s="151">
        <v>2435426</v>
      </c>
      <c r="S69" s="202">
        <v>16658</v>
      </c>
      <c r="T69" s="232">
        <f t="shared" si="1"/>
        <v>2452084</v>
      </c>
      <c r="U69" s="202">
        <v>16487082</v>
      </c>
      <c r="V69" s="284">
        <f t="shared" si="10"/>
        <v>-2.91172542658497E-3</v>
      </c>
      <c r="W69" s="280">
        <f t="shared" si="9"/>
        <v>3.4939759036144579E-3</v>
      </c>
      <c r="X69" s="284">
        <f t="shared" si="14"/>
        <v>0.14872759169876149</v>
      </c>
    </row>
    <row r="70" spans="1:24" s="221" customFormat="1" x14ac:dyDescent="0.2">
      <c r="A70" s="178">
        <v>42675</v>
      </c>
      <c r="B70" s="154">
        <v>2078348</v>
      </c>
      <c r="C70" s="161">
        <v>8229</v>
      </c>
      <c r="D70" s="151">
        <v>141343</v>
      </c>
      <c r="E70" s="155">
        <v>615</v>
      </c>
      <c r="F70" s="254">
        <v>0</v>
      </c>
      <c r="G70" s="255">
        <v>0</v>
      </c>
      <c r="H70" s="151">
        <v>108963</v>
      </c>
      <c r="I70" s="153">
        <v>4198</v>
      </c>
      <c r="J70" s="151">
        <v>87254</v>
      </c>
      <c r="K70" s="153">
        <v>3367</v>
      </c>
      <c r="L70" s="151">
        <v>9211</v>
      </c>
      <c r="M70" s="153">
        <v>0</v>
      </c>
      <c r="N70" s="151">
        <v>6049</v>
      </c>
      <c r="O70" s="153">
        <v>133</v>
      </c>
      <c r="P70" s="244">
        <v>0</v>
      </c>
      <c r="Q70" s="293">
        <v>0</v>
      </c>
      <c r="R70" s="151">
        <v>2431066</v>
      </c>
      <c r="S70" s="202">
        <v>16542</v>
      </c>
      <c r="T70" s="232">
        <f t="shared" si="1"/>
        <v>2447608</v>
      </c>
      <c r="U70" s="202">
        <v>16507906.166666668</v>
      </c>
      <c r="V70" s="284">
        <f t="shared" si="10"/>
        <v>-1.7902412144733611E-3</v>
      </c>
      <c r="W70" s="280">
        <f t="shared" si="9"/>
        <v>-6.9636210829631413E-3</v>
      </c>
      <c r="X70" s="284">
        <f t="shared" si="14"/>
        <v>0.14826883405372721</v>
      </c>
    </row>
    <row r="71" spans="1:24" s="221" customFormat="1" ht="12" thickBot="1" x14ac:dyDescent="0.25">
      <c r="A71" s="180">
        <v>42705</v>
      </c>
      <c r="B71" s="185">
        <v>2072889</v>
      </c>
      <c r="C71" s="184">
        <v>8126</v>
      </c>
      <c r="D71" s="181">
        <v>140958</v>
      </c>
      <c r="E71" s="186">
        <v>615</v>
      </c>
      <c r="F71" s="258">
        <v>0</v>
      </c>
      <c r="G71" s="296">
        <v>0</v>
      </c>
      <c r="H71" s="181">
        <v>108329</v>
      </c>
      <c r="I71" s="183">
        <v>4171</v>
      </c>
      <c r="J71" s="181">
        <v>87254</v>
      </c>
      <c r="K71" s="183">
        <v>3367</v>
      </c>
      <c r="L71" s="181">
        <v>9267</v>
      </c>
      <c r="M71" s="183">
        <v>0</v>
      </c>
      <c r="N71" s="181">
        <v>6064</v>
      </c>
      <c r="O71" s="183">
        <v>133</v>
      </c>
      <c r="P71" s="297">
        <v>0</v>
      </c>
      <c r="Q71" s="295">
        <v>0</v>
      </c>
      <c r="R71" s="181">
        <f t="shared" ref="R71:S74" si="15">B71+D71+F71+H71+J71+L71+N71+P71</f>
        <v>2424761</v>
      </c>
      <c r="S71" s="290">
        <f t="shared" si="15"/>
        <v>16412</v>
      </c>
      <c r="T71" s="187">
        <f t="shared" ref="T71:T76" si="16">R71+S71</f>
        <v>2441173</v>
      </c>
      <c r="U71" s="290">
        <v>16528730.000000002</v>
      </c>
      <c r="V71" s="286">
        <f t="shared" si="10"/>
        <v>-2.5935124755971247E-3</v>
      </c>
      <c r="W71" s="287">
        <f t="shared" si="9"/>
        <v>-7.8587837020916464E-3</v>
      </c>
      <c r="X71" s="286">
        <f t="shared" ref="X71" si="17">T71/U71</f>
        <v>0.14769271444327542</v>
      </c>
    </row>
    <row r="72" spans="1:24" s="221" customFormat="1" x14ac:dyDescent="0.2">
      <c r="A72" s="191">
        <v>42736</v>
      </c>
      <c r="B72" s="141">
        <v>2069212</v>
      </c>
      <c r="C72" s="176">
        <v>8091</v>
      </c>
      <c r="D72" s="195">
        <v>141134</v>
      </c>
      <c r="E72" s="298">
        <v>615</v>
      </c>
      <c r="F72" s="252">
        <v>0</v>
      </c>
      <c r="G72" s="253">
        <v>0</v>
      </c>
      <c r="H72" s="195">
        <v>108047</v>
      </c>
      <c r="I72" s="193">
        <v>4102</v>
      </c>
      <c r="J72" s="141">
        <v>88460</v>
      </c>
      <c r="K72" s="143">
        <v>3471</v>
      </c>
      <c r="L72" s="195">
        <v>9558</v>
      </c>
      <c r="M72" s="193">
        <v>0</v>
      </c>
      <c r="N72" s="141">
        <v>5970</v>
      </c>
      <c r="O72" s="143">
        <v>133</v>
      </c>
      <c r="P72" s="299">
        <v>0</v>
      </c>
      <c r="Q72" s="300">
        <v>0</v>
      </c>
      <c r="R72" s="145">
        <f t="shared" si="15"/>
        <v>2422381</v>
      </c>
      <c r="S72" s="302">
        <f t="shared" si="15"/>
        <v>16412</v>
      </c>
      <c r="T72" s="145">
        <f t="shared" si="16"/>
        <v>2438793</v>
      </c>
      <c r="U72" s="302">
        <v>16549417.249999994</v>
      </c>
      <c r="V72" s="283">
        <f t="shared" si="10"/>
        <v>-9.8154003631698125E-4</v>
      </c>
      <c r="W72" s="304">
        <f t="shared" si="9"/>
        <v>0</v>
      </c>
      <c r="X72" s="278">
        <f t="shared" ref="X72:X76" si="18">T72/U72</f>
        <v>0.14736428257013104</v>
      </c>
    </row>
    <row r="73" spans="1:24" s="221" customFormat="1" x14ac:dyDescent="0.2">
      <c r="A73" s="178">
        <v>42767</v>
      </c>
      <c r="B73" s="151">
        <v>2065852</v>
      </c>
      <c r="C73" s="155">
        <v>8149</v>
      </c>
      <c r="D73" s="154">
        <v>143670</v>
      </c>
      <c r="E73" s="161">
        <v>611</v>
      </c>
      <c r="F73" s="254">
        <v>0</v>
      </c>
      <c r="G73" s="255">
        <v>0</v>
      </c>
      <c r="H73" s="154">
        <v>107882</v>
      </c>
      <c r="I73" s="152">
        <v>4102</v>
      </c>
      <c r="J73" s="151">
        <v>88799</v>
      </c>
      <c r="K73" s="153">
        <v>3543</v>
      </c>
      <c r="L73" s="154">
        <v>9853</v>
      </c>
      <c r="M73" s="152">
        <v>0</v>
      </c>
      <c r="N73" s="151">
        <v>5978</v>
      </c>
      <c r="O73" s="153">
        <v>133</v>
      </c>
      <c r="P73" s="244">
        <v>0</v>
      </c>
      <c r="Q73" s="245">
        <v>0</v>
      </c>
      <c r="R73" s="156">
        <f t="shared" si="15"/>
        <v>2422034</v>
      </c>
      <c r="S73" s="202">
        <f t="shared" si="15"/>
        <v>16538</v>
      </c>
      <c r="T73" s="156">
        <f t="shared" si="16"/>
        <v>2438572</v>
      </c>
      <c r="U73" s="202">
        <v>16570104.500000006</v>
      </c>
      <c r="V73" s="284">
        <f t="shared" si="10"/>
        <v>-1.4324749079521346E-4</v>
      </c>
      <c r="W73" s="305">
        <f t="shared" si="9"/>
        <v>7.677309285888374E-3</v>
      </c>
      <c r="X73" s="277">
        <f t="shared" si="18"/>
        <v>0.1471669656639763</v>
      </c>
    </row>
    <row r="74" spans="1:24" s="221" customFormat="1" x14ac:dyDescent="0.2">
      <c r="A74" s="178">
        <v>42795</v>
      </c>
      <c r="B74" s="151">
        <v>2064642</v>
      </c>
      <c r="C74" s="155">
        <v>7844</v>
      </c>
      <c r="D74" s="154">
        <v>142986</v>
      </c>
      <c r="E74" s="161">
        <v>621</v>
      </c>
      <c r="F74" s="254">
        <v>0</v>
      </c>
      <c r="G74" s="255">
        <v>0</v>
      </c>
      <c r="H74" s="154">
        <v>107526</v>
      </c>
      <c r="I74" s="152">
        <v>4030</v>
      </c>
      <c r="J74" s="151">
        <v>89237</v>
      </c>
      <c r="K74" s="153">
        <v>3748</v>
      </c>
      <c r="L74" s="154">
        <v>10633</v>
      </c>
      <c r="M74" s="152">
        <v>0</v>
      </c>
      <c r="N74" s="151">
        <v>5998</v>
      </c>
      <c r="O74" s="153">
        <v>133</v>
      </c>
      <c r="P74" s="244">
        <v>0</v>
      </c>
      <c r="Q74" s="245">
        <v>0</v>
      </c>
      <c r="R74" s="156">
        <f t="shared" si="15"/>
        <v>2421022</v>
      </c>
      <c r="S74" s="202">
        <f t="shared" si="15"/>
        <v>16376</v>
      </c>
      <c r="T74" s="156">
        <f t="shared" si="16"/>
        <v>2437398</v>
      </c>
      <c r="U74" s="202">
        <v>16590791.75</v>
      </c>
      <c r="V74" s="284">
        <f t="shared" si="10"/>
        <v>-4.1783063326113505E-4</v>
      </c>
      <c r="W74" s="305">
        <f t="shared" si="9"/>
        <v>-9.7956222034103271E-3</v>
      </c>
      <c r="X74" s="277">
        <f t="shared" si="18"/>
        <v>0.14691269932913237</v>
      </c>
    </row>
    <row r="75" spans="1:24" s="221" customFormat="1" x14ac:dyDescent="0.2">
      <c r="A75" s="178">
        <v>42826</v>
      </c>
      <c r="B75" s="151">
        <v>2065245</v>
      </c>
      <c r="C75" s="155">
        <v>7837</v>
      </c>
      <c r="D75" s="154">
        <v>143112</v>
      </c>
      <c r="E75" s="161">
        <v>614</v>
      </c>
      <c r="F75" s="254">
        <v>0</v>
      </c>
      <c r="G75" s="255">
        <v>0</v>
      </c>
      <c r="H75" s="154">
        <v>107239</v>
      </c>
      <c r="I75" s="152">
        <v>3978</v>
      </c>
      <c r="J75" s="151">
        <v>89816</v>
      </c>
      <c r="K75" s="153">
        <v>3623</v>
      </c>
      <c r="L75" s="154">
        <v>10773</v>
      </c>
      <c r="M75" s="152">
        <v>0</v>
      </c>
      <c r="N75" s="151">
        <v>6009</v>
      </c>
      <c r="O75" s="153">
        <v>133</v>
      </c>
      <c r="P75" s="244">
        <v>0</v>
      </c>
      <c r="Q75" s="245">
        <v>0</v>
      </c>
      <c r="R75" s="156">
        <f t="shared" ref="R75:S80" si="19">B75+D75+F75+H75+J75+L75+N75+P75</f>
        <v>2422194</v>
      </c>
      <c r="S75" s="202">
        <f t="shared" si="19"/>
        <v>16185</v>
      </c>
      <c r="T75" s="156">
        <f t="shared" si="16"/>
        <v>2438379</v>
      </c>
      <c r="U75" s="202">
        <v>16611478.999999994</v>
      </c>
      <c r="V75" s="284">
        <f t="shared" si="10"/>
        <v>4.8409308135159452E-4</v>
      </c>
      <c r="W75" s="305">
        <f t="shared" si="9"/>
        <v>-1.1663409868099658E-2</v>
      </c>
      <c r="X75" s="277">
        <f t="shared" si="18"/>
        <v>0.14678879586820662</v>
      </c>
    </row>
    <row r="76" spans="1:24" s="221" customFormat="1" x14ac:dyDescent="0.2">
      <c r="A76" s="178">
        <v>42856</v>
      </c>
      <c r="B76" s="151">
        <v>2062300</v>
      </c>
      <c r="C76" s="155">
        <v>7829</v>
      </c>
      <c r="D76" s="154">
        <v>142743</v>
      </c>
      <c r="E76" s="161">
        <v>617</v>
      </c>
      <c r="F76" s="254">
        <v>0</v>
      </c>
      <c r="G76" s="255">
        <v>0</v>
      </c>
      <c r="H76" s="154">
        <v>106878</v>
      </c>
      <c r="I76" s="152">
        <v>3932</v>
      </c>
      <c r="J76" s="151">
        <v>90675</v>
      </c>
      <c r="K76" s="153">
        <v>3785</v>
      </c>
      <c r="L76" s="154">
        <v>10597</v>
      </c>
      <c r="M76" s="152">
        <v>0</v>
      </c>
      <c r="N76" s="151">
        <v>6058</v>
      </c>
      <c r="O76" s="153">
        <v>133</v>
      </c>
      <c r="P76" s="244">
        <v>0</v>
      </c>
      <c r="Q76" s="245">
        <v>0</v>
      </c>
      <c r="R76" s="156">
        <f t="shared" si="19"/>
        <v>2419251</v>
      </c>
      <c r="S76" s="202">
        <f t="shared" si="19"/>
        <v>16296</v>
      </c>
      <c r="T76" s="156">
        <f t="shared" si="16"/>
        <v>2435547</v>
      </c>
      <c r="U76" s="202">
        <v>16632166.250000006</v>
      </c>
      <c r="V76" s="284">
        <f t="shared" ref="V76:W78" si="20">(R76-R75)/R75</f>
        <v>-1.2150141565869621E-3</v>
      </c>
      <c r="W76" s="305">
        <f t="shared" si="20"/>
        <v>6.8582020389249309E-3</v>
      </c>
      <c r="X76" s="277">
        <f t="shared" si="18"/>
        <v>0.14643594606926197</v>
      </c>
    </row>
    <row r="77" spans="1:24" s="136" customFormat="1" x14ac:dyDescent="0.2">
      <c r="A77" s="178">
        <v>42887</v>
      </c>
      <c r="B77" s="151">
        <v>2059471</v>
      </c>
      <c r="C77" s="155">
        <v>7816</v>
      </c>
      <c r="D77" s="154">
        <v>142959</v>
      </c>
      <c r="E77" s="161">
        <v>619</v>
      </c>
      <c r="F77" s="254">
        <v>0</v>
      </c>
      <c r="G77" s="255">
        <v>0</v>
      </c>
      <c r="H77" s="154">
        <v>106801</v>
      </c>
      <c r="I77" s="152">
        <v>3891</v>
      </c>
      <c r="J77" s="151">
        <v>91137</v>
      </c>
      <c r="K77" s="153">
        <v>3805</v>
      </c>
      <c r="L77" s="154">
        <v>10857</v>
      </c>
      <c r="M77" s="152">
        <v>0</v>
      </c>
      <c r="N77" s="151">
        <v>6257</v>
      </c>
      <c r="O77" s="153">
        <v>133</v>
      </c>
      <c r="P77" s="244">
        <v>0</v>
      </c>
      <c r="Q77" s="245">
        <v>0</v>
      </c>
      <c r="R77" s="156">
        <f t="shared" si="19"/>
        <v>2417482</v>
      </c>
      <c r="S77" s="202">
        <f t="shared" si="19"/>
        <v>16264</v>
      </c>
      <c r="T77" s="156">
        <f t="shared" ref="T77" si="21">R77+S77</f>
        <v>2433746</v>
      </c>
      <c r="U77" s="202">
        <v>16652853.5</v>
      </c>
      <c r="V77" s="284">
        <f t="shared" si="20"/>
        <v>-7.3121805054539605E-4</v>
      </c>
      <c r="W77" s="305">
        <f t="shared" si="20"/>
        <v>-1.9636720667648502E-3</v>
      </c>
      <c r="X77" s="277">
        <f t="shared" ref="X77:X81" si="22">T77/U77</f>
        <v>0.14614588424740541</v>
      </c>
    </row>
    <row r="78" spans="1:24" s="136" customFormat="1" x14ac:dyDescent="0.2">
      <c r="A78" s="178">
        <v>42917</v>
      </c>
      <c r="B78" s="151">
        <v>2054416</v>
      </c>
      <c r="C78" s="155">
        <v>7790</v>
      </c>
      <c r="D78" s="154">
        <v>142184</v>
      </c>
      <c r="E78" s="161">
        <v>622</v>
      </c>
      <c r="F78" s="254">
        <v>0</v>
      </c>
      <c r="G78" s="255">
        <v>0</v>
      </c>
      <c r="H78" s="154">
        <v>106217</v>
      </c>
      <c r="I78" s="152">
        <v>3850</v>
      </c>
      <c r="J78" s="151">
        <v>91560</v>
      </c>
      <c r="K78" s="153">
        <v>3868</v>
      </c>
      <c r="L78" s="154">
        <v>11367</v>
      </c>
      <c r="M78" s="152">
        <v>0</v>
      </c>
      <c r="N78" s="151">
        <v>6606</v>
      </c>
      <c r="O78" s="153">
        <v>133</v>
      </c>
      <c r="P78" s="244">
        <v>0</v>
      </c>
      <c r="Q78" s="245">
        <v>0</v>
      </c>
      <c r="R78" s="156">
        <f t="shared" si="19"/>
        <v>2412350</v>
      </c>
      <c r="S78" s="202">
        <f t="shared" si="19"/>
        <v>16263</v>
      </c>
      <c r="T78" s="156">
        <f t="shared" ref="T78" si="23">R78+S78</f>
        <v>2428613</v>
      </c>
      <c r="U78" s="202">
        <v>16673540.749999994</v>
      </c>
      <c r="V78" s="284">
        <f t="shared" si="20"/>
        <v>-2.1228699944818618E-3</v>
      </c>
      <c r="W78" s="305">
        <f t="shared" si="20"/>
        <v>-6.1485489424495816E-5</v>
      </c>
      <c r="X78" s="277">
        <f t="shared" si="22"/>
        <v>0.14565670462046287</v>
      </c>
    </row>
    <row r="79" spans="1:24" s="136" customFormat="1" x14ac:dyDescent="0.2">
      <c r="A79" s="178">
        <v>42948</v>
      </c>
      <c r="B79" s="151">
        <v>2053366</v>
      </c>
      <c r="C79" s="155">
        <v>7806</v>
      </c>
      <c r="D79" s="154">
        <v>142466</v>
      </c>
      <c r="E79" s="161">
        <v>622</v>
      </c>
      <c r="F79" s="254">
        <v>0</v>
      </c>
      <c r="G79" s="255">
        <v>0</v>
      </c>
      <c r="H79" s="154">
        <v>105893</v>
      </c>
      <c r="I79" s="152">
        <v>3810</v>
      </c>
      <c r="J79" s="151">
        <v>92283</v>
      </c>
      <c r="K79" s="153">
        <v>3982</v>
      </c>
      <c r="L79" s="154">
        <v>11109</v>
      </c>
      <c r="M79" s="152">
        <v>0</v>
      </c>
      <c r="N79" s="151">
        <v>7009</v>
      </c>
      <c r="O79" s="153">
        <v>133</v>
      </c>
      <c r="P79" s="244">
        <v>0</v>
      </c>
      <c r="Q79" s="245">
        <v>0</v>
      </c>
      <c r="R79" s="156">
        <f t="shared" si="19"/>
        <v>2412126</v>
      </c>
      <c r="S79" s="202">
        <f t="shared" si="19"/>
        <v>16353</v>
      </c>
      <c r="T79" s="156">
        <f t="shared" ref="T79:T80" si="24">R79+S79</f>
        <v>2428479</v>
      </c>
      <c r="U79" s="202">
        <v>16694228.000000004</v>
      </c>
      <c r="V79" s="284">
        <f t="shared" ref="V79" si="25">(R79-R78)/R78</f>
        <v>-9.285551433249736E-5</v>
      </c>
      <c r="W79" s="305">
        <f t="shared" ref="W79:W89" si="26">(S79-S78)/S78</f>
        <v>5.5340343110127279E-3</v>
      </c>
      <c r="X79" s="277">
        <f t="shared" si="22"/>
        <v>0.14546818217649835</v>
      </c>
    </row>
    <row r="80" spans="1:24" s="136" customFormat="1" x14ac:dyDescent="0.2">
      <c r="A80" s="178">
        <v>42979</v>
      </c>
      <c r="B80" s="151">
        <v>2050762</v>
      </c>
      <c r="C80" s="155">
        <v>7789</v>
      </c>
      <c r="D80" s="154">
        <v>141804</v>
      </c>
      <c r="E80" s="161">
        <v>623</v>
      </c>
      <c r="F80" s="254">
        <v>0</v>
      </c>
      <c r="G80" s="255">
        <v>0</v>
      </c>
      <c r="H80" s="154">
        <v>104660</v>
      </c>
      <c r="I80" s="152">
        <v>3723</v>
      </c>
      <c r="J80" s="151">
        <v>92347</v>
      </c>
      <c r="K80" s="153">
        <v>3855</v>
      </c>
      <c r="L80" s="154">
        <v>11098</v>
      </c>
      <c r="M80" s="152">
        <v>0</v>
      </c>
      <c r="N80" s="151">
        <v>7208</v>
      </c>
      <c r="O80" s="153">
        <v>133</v>
      </c>
      <c r="P80" s="244">
        <v>0</v>
      </c>
      <c r="Q80" s="245">
        <v>0</v>
      </c>
      <c r="R80" s="156">
        <f t="shared" si="19"/>
        <v>2407879</v>
      </c>
      <c r="S80" s="202">
        <f t="shared" si="19"/>
        <v>16123</v>
      </c>
      <c r="T80" s="156">
        <f t="shared" si="24"/>
        <v>2424002</v>
      </c>
      <c r="U80" s="202">
        <v>16714915.25</v>
      </c>
      <c r="V80" s="284">
        <f t="shared" ref="V80:V89" si="27">(R80-R79)/R79</f>
        <v>-1.7606874599419766E-3</v>
      </c>
      <c r="W80" s="305">
        <f t="shared" si="26"/>
        <v>-1.4064697609001406E-2</v>
      </c>
      <c r="X80" s="277">
        <f t="shared" si="22"/>
        <v>0.14502029856238727</v>
      </c>
    </row>
    <row r="81" spans="1:24" s="136" customFormat="1" x14ac:dyDescent="0.2">
      <c r="A81" s="178">
        <v>43009</v>
      </c>
      <c r="B81" s="151">
        <v>2051919</v>
      </c>
      <c r="C81" s="155">
        <v>7784</v>
      </c>
      <c r="D81" s="154">
        <v>141925</v>
      </c>
      <c r="E81" s="161">
        <v>623</v>
      </c>
      <c r="F81" s="254">
        <v>0</v>
      </c>
      <c r="G81" s="255">
        <v>0</v>
      </c>
      <c r="H81" s="154">
        <v>104495</v>
      </c>
      <c r="I81" s="152">
        <v>3704</v>
      </c>
      <c r="J81" s="151">
        <v>92809</v>
      </c>
      <c r="K81" s="153">
        <v>3858</v>
      </c>
      <c r="L81" s="154">
        <v>10927</v>
      </c>
      <c r="M81" s="152">
        <v>0</v>
      </c>
      <c r="N81" s="151">
        <v>7425</v>
      </c>
      <c r="O81" s="153">
        <v>133</v>
      </c>
      <c r="P81" s="244">
        <v>0</v>
      </c>
      <c r="Q81" s="245">
        <v>0</v>
      </c>
      <c r="R81" s="156">
        <f t="shared" ref="R81:R86" si="28">B81+D81+F81+H81+J81+L81+N81+P81</f>
        <v>2409500</v>
      </c>
      <c r="S81" s="202">
        <f t="shared" ref="S81:S129" si="29">C81+E81+G81+I81+K81+M81+O81+Q81</f>
        <v>16102</v>
      </c>
      <c r="T81" s="156">
        <f t="shared" ref="T81:T82" si="30">R81+S81</f>
        <v>2425602</v>
      </c>
      <c r="U81" s="202">
        <v>16735602.499999994</v>
      </c>
      <c r="V81" s="284">
        <f t="shared" si="27"/>
        <v>6.732065855468651E-4</v>
      </c>
      <c r="W81" s="305">
        <f t="shared" si="26"/>
        <v>-1.3024871301866897E-3</v>
      </c>
      <c r="X81" s="277">
        <f t="shared" si="22"/>
        <v>0.14493664031516049</v>
      </c>
    </row>
    <row r="82" spans="1:24" s="136" customFormat="1" x14ac:dyDescent="0.2">
      <c r="A82" s="178">
        <v>43040</v>
      </c>
      <c r="B82" s="151">
        <v>2048029</v>
      </c>
      <c r="C82" s="155">
        <v>7769</v>
      </c>
      <c r="D82" s="154">
        <v>141925</v>
      </c>
      <c r="E82" s="161">
        <v>623</v>
      </c>
      <c r="F82" s="254">
        <v>0</v>
      </c>
      <c r="G82" s="255">
        <v>0</v>
      </c>
      <c r="H82" s="154">
        <v>103971</v>
      </c>
      <c r="I82" s="152">
        <v>3667</v>
      </c>
      <c r="J82" s="151">
        <v>93052</v>
      </c>
      <c r="K82" s="153">
        <v>3901</v>
      </c>
      <c r="L82" s="154">
        <v>11046</v>
      </c>
      <c r="M82" s="152">
        <v>0</v>
      </c>
      <c r="N82" s="151">
        <v>7580</v>
      </c>
      <c r="O82" s="153">
        <v>133</v>
      </c>
      <c r="P82" s="244">
        <v>0</v>
      </c>
      <c r="Q82" s="245">
        <v>0</v>
      </c>
      <c r="R82" s="156">
        <f t="shared" si="28"/>
        <v>2405603</v>
      </c>
      <c r="S82" s="202">
        <f t="shared" si="29"/>
        <v>16093</v>
      </c>
      <c r="T82" s="156">
        <f t="shared" si="30"/>
        <v>2421696</v>
      </c>
      <c r="U82" s="202">
        <v>16756289.750000004</v>
      </c>
      <c r="V82" s="284">
        <f t="shared" si="27"/>
        <v>-1.6173479975098567E-3</v>
      </c>
      <c r="W82" s="305">
        <f t="shared" si="26"/>
        <v>-5.5893677803999506E-4</v>
      </c>
      <c r="X82" s="277">
        <f t="shared" ref="X82:X87" si="31">T82/U82</f>
        <v>0.1445245956074494</v>
      </c>
    </row>
    <row r="83" spans="1:24" s="136" customFormat="1" ht="12" thickBot="1" x14ac:dyDescent="0.25">
      <c r="A83" s="205">
        <v>43070</v>
      </c>
      <c r="B83" s="340">
        <v>2041553</v>
      </c>
      <c r="C83" s="341">
        <v>8397</v>
      </c>
      <c r="D83" s="342">
        <v>142165</v>
      </c>
      <c r="E83" s="343">
        <v>624</v>
      </c>
      <c r="F83" s="256">
        <v>0</v>
      </c>
      <c r="G83" s="257">
        <v>0</v>
      </c>
      <c r="H83" s="342">
        <v>103110</v>
      </c>
      <c r="I83" s="343">
        <v>3629</v>
      </c>
      <c r="J83" s="340">
        <v>92905</v>
      </c>
      <c r="K83" s="341">
        <v>3928</v>
      </c>
      <c r="L83" s="342">
        <v>11078</v>
      </c>
      <c r="M83" s="343">
        <v>0</v>
      </c>
      <c r="N83" s="340">
        <v>7682</v>
      </c>
      <c r="O83" s="341">
        <v>133</v>
      </c>
      <c r="P83" s="250">
        <v>0</v>
      </c>
      <c r="Q83" s="251">
        <v>0</v>
      </c>
      <c r="R83" s="344">
        <f t="shared" si="28"/>
        <v>2398493</v>
      </c>
      <c r="S83" s="345">
        <f t="shared" si="29"/>
        <v>16711</v>
      </c>
      <c r="T83" s="209">
        <f t="shared" ref="T83:T106" si="32">R83+S83</f>
        <v>2415204</v>
      </c>
      <c r="U83" s="170">
        <v>16776977</v>
      </c>
      <c r="V83" s="220">
        <f t="shared" si="27"/>
        <v>-2.9555999057201041E-3</v>
      </c>
      <c r="W83" s="346">
        <f t="shared" si="26"/>
        <v>3.8401789597961845E-2</v>
      </c>
      <c r="X83" s="347">
        <f t="shared" si="31"/>
        <v>0.1439594272555777</v>
      </c>
    </row>
    <row r="84" spans="1:24" s="136" customFormat="1" x14ac:dyDescent="0.2">
      <c r="A84" s="356">
        <v>43101</v>
      </c>
      <c r="B84" s="357">
        <v>2036837</v>
      </c>
      <c r="C84" s="360">
        <v>7726</v>
      </c>
      <c r="D84" s="364">
        <v>140482</v>
      </c>
      <c r="E84" s="365">
        <v>674</v>
      </c>
      <c r="F84" s="252">
        <v>0</v>
      </c>
      <c r="G84" s="253">
        <v>0</v>
      </c>
      <c r="H84" s="362">
        <v>103151</v>
      </c>
      <c r="I84" s="357">
        <v>3580</v>
      </c>
      <c r="J84" s="357">
        <v>92915</v>
      </c>
      <c r="K84" s="360">
        <v>3976</v>
      </c>
      <c r="L84" s="364">
        <v>11038</v>
      </c>
      <c r="M84" s="365">
        <v>0</v>
      </c>
      <c r="N84" s="362">
        <v>7827</v>
      </c>
      <c r="O84" s="360">
        <v>133</v>
      </c>
      <c r="P84" s="252">
        <v>0</v>
      </c>
      <c r="Q84" s="253">
        <v>0</v>
      </c>
      <c r="R84" s="368">
        <f t="shared" si="28"/>
        <v>2392250</v>
      </c>
      <c r="S84" s="370">
        <f t="shared" si="29"/>
        <v>16089</v>
      </c>
      <c r="T84" s="146">
        <f t="shared" si="32"/>
        <v>2408339</v>
      </c>
      <c r="U84" s="372">
        <v>16797512.916666668</v>
      </c>
      <c r="V84" s="279">
        <f t="shared" si="27"/>
        <v>-2.6028843944927087E-3</v>
      </c>
      <c r="W84" s="283">
        <f t="shared" si="26"/>
        <v>-3.7220992160852132E-2</v>
      </c>
      <c r="X84" s="149">
        <f t="shared" si="31"/>
        <v>0.14337473719757768</v>
      </c>
    </row>
    <row r="85" spans="1:24" s="136" customFormat="1" x14ac:dyDescent="0.2">
      <c r="A85" s="358">
        <v>43132</v>
      </c>
      <c r="B85" s="355">
        <v>2030426</v>
      </c>
      <c r="C85" s="361">
        <v>7683</v>
      </c>
      <c r="D85" s="366">
        <v>140482</v>
      </c>
      <c r="E85" s="367">
        <v>684</v>
      </c>
      <c r="F85" s="254">
        <v>0</v>
      </c>
      <c r="G85" s="255">
        <v>0</v>
      </c>
      <c r="H85" s="363">
        <v>102552</v>
      </c>
      <c r="I85" s="355">
        <v>3550</v>
      </c>
      <c r="J85" s="355">
        <v>93045</v>
      </c>
      <c r="K85" s="361">
        <v>3961</v>
      </c>
      <c r="L85" s="366">
        <v>11428</v>
      </c>
      <c r="M85" s="367">
        <v>0</v>
      </c>
      <c r="N85" s="363">
        <v>8004</v>
      </c>
      <c r="O85" s="361">
        <v>133</v>
      </c>
      <c r="P85" s="254">
        <v>0</v>
      </c>
      <c r="Q85" s="255">
        <v>0</v>
      </c>
      <c r="R85" s="369">
        <f t="shared" si="28"/>
        <v>2385937</v>
      </c>
      <c r="S85" s="371">
        <f t="shared" si="29"/>
        <v>16011</v>
      </c>
      <c r="T85" s="157">
        <f t="shared" si="32"/>
        <v>2401948</v>
      </c>
      <c r="U85" s="163">
        <v>16818048.833333336</v>
      </c>
      <c r="V85" s="280">
        <f t="shared" si="27"/>
        <v>-2.6389382380604034E-3</v>
      </c>
      <c r="W85" s="284">
        <f t="shared" si="26"/>
        <v>-4.8480328174529182E-3</v>
      </c>
      <c r="X85" s="159">
        <f t="shared" si="31"/>
        <v>0.14281965903436697</v>
      </c>
    </row>
    <row r="86" spans="1:24" s="136" customFormat="1" x14ac:dyDescent="0.2">
      <c r="A86" s="358">
        <v>43160</v>
      </c>
      <c r="B86" s="355">
        <v>2027067</v>
      </c>
      <c r="C86" s="361">
        <v>7537</v>
      </c>
      <c r="D86" s="366">
        <v>140482</v>
      </c>
      <c r="E86" s="367">
        <v>684</v>
      </c>
      <c r="F86" s="254">
        <v>0</v>
      </c>
      <c r="G86" s="255">
        <v>0</v>
      </c>
      <c r="H86" s="363">
        <v>102560</v>
      </c>
      <c r="I86" s="355">
        <v>3491</v>
      </c>
      <c r="J86" s="355">
        <v>93318</v>
      </c>
      <c r="K86" s="361">
        <v>4030</v>
      </c>
      <c r="L86" s="366">
        <v>11668</v>
      </c>
      <c r="M86" s="367">
        <v>0</v>
      </c>
      <c r="N86" s="363">
        <v>8146</v>
      </c>
      <c r="O86" s="361">
        <v>133</v>
      </c>
      <c r="P86" s="254">
        <v>0</v>
      </c>
      <c r="Q86" s="255">
        <v>0</v>
      </c>
      <c r="R86" s="369">
        <f t="shared" si="28"/>
        <v>2383241</v>
      </c>
      <c r="S86" s="371">
        <f t="shared" si="29"/>
        <v>15875</v>
      </c>
      <c r="T86" s="157">
        <f t="shared" si="32"/>
        <v>2399116</v>
      </c>
      <c r="U86" s="163">
        <v>16838584.750000004</v>
      </c>
      <c r="V86" s="280">
        <f t="shared" si="27"/>
        <v>-1.1299543952753154E-3</v>
      </c>
      <c r="W86" s="284">
        <f t="shared" si="26"/>
        <v>-8.4941602648179373E-3</v>
      </c>
      <c r="X86" s="159">
        <f t="shared" si="31"/>
        <v>0.14247729459567554</v>
      </c>
    </row>
    <row r="87" spans="1:24" s="136" customFormat="1" x14ac:dyDescent="0.2">
      <c r="A87" s="358">
        <v>43191</v>
      </c>
      <c r="B87" s="355">
        <v>2026159</v>
      </c>
      <c r="C87" s="361">
        <v>7502</v>
      </c>
      <c r="D87" s="366">
        <v>140482</v>
      </c>
      <c r="E87" s="367">
        <v>684</v>
      </c>
      <c r="F87" s="254">
        <v>0</v>
      </c>
      <c r="G87" s="255">
        <v>0</v>
      </c>
      <c r="H87" s="363">
        <v>102323</v>
      </c>
      <c r="I87" s="355">
        <v>3452</v>
      </c>
      <c r="J87" s="355">
        <v>93726</v>
      </c>
      <c r="K87" s="361">
        <v>4056</v>
      </c>
      <c r="L87" s="366">
        <v>11668</v>
      </c>
      <c r="M87" s="367">
        <v>0</v>
      </c>
      <c r="N87" s="363">
        <v>8277</v>
      </c>
      <c r="O87" s="361">
        <v>133</v>
      </c>
      <c r="P87" s="254">
        <v>0</v>
      </c>
      <c r="Q87" s="255">
        <v>0</v>
      </c>
      <c r="R87" s="369">
        <f>B87+D87+F87+H87+J87+L87+N87+P87</f>
        <v>2382635</v>
      </c>
      <c r="S87" s="371">
        <f t="shared" si="29"/>
        <v>15827</v>
      </c>
      <c r="T87" s="157">
        <f t="shared" si="32"/>
        <v>2398462</v>
      </c>
      <c r="U87" s="163">
        <v>16859120.666666672</v>
      </c>
      <c r="V87" s="280">
        <f t="shared" si="27"/>
        <v>-2.5427558522197292E-4</v>
      </c>
      <c r="W87" s="284">
        <f t="shared" si="26"/>
        <v>-3.0236220472440946E-3</v>
      </c>
      <c r="X87" s="159">
        <f t="shared" si="31"/>
        <v>0.14226495245046583</v>
      </c>
    </row>
    <row r="88" spans="1:24" s="136" customFormat="1" x14ac:dyDescent="0.2">
      <c r="A88" s="397">
        <v>43221</v>
      </c>
      <c r="B88" s="398">
        <v>2024670</v>
      </c>
      <c r="C88" s="343">
        <v>7518</v>
      </c>
      <c r="D88" s="340">
        <v>139126</v>
      </c>
      <c r="E88" s="341">
        <v>674</v>
      </c>
      <c r="F88" s="256">
        <v>0</v>
      </c>
      <c r="G88" s="257">
        <v>0</v>
      </c>
      <c r="H88" s="342">
        <v>101932</v>
      </c>
      <c r="I88" s="398">
        <v>3418</v>
      </c>
      <c r="J88" s="398">
        <v>93817</v>
      </c>
      <c r="K88" s="343">
        <v>4066</v>
      </c>
      <c r="L88" s="340">
        <v>11823</v>
      </c>
      <c r="M88" s="341">
        <v>0</v>
      </c>
      <c r="N88" s="342">
        <v>8400</v>
      </c>
      <c r="O88" s="343">
        <v>133</v>
      </c>
      <c r="P88" s="256">
        <v>0</v>
      </c>
      <c r="Q88" s="257">
        <v>0</v>
      </c>
      <c r="R88" s="345">
        <f>B88+D88+F88+H88+J88+L88+N88+P88</f>
        <v>2379768</v>
      </c>
      <c r="S88" s="344">
        <f t="shared" si="29"/>
        <v>15809</v>
      </c>
      <c r="T88" s="210">
        <f t="shared" si="32"/>
        <v>2395577</v>
      </c>
      <c r="U88" s="169">
        <v>16879657</v>
      </c>
      <c r="V88" s="282">
        <f t="shared" si="27"/>
        <v>-1.2032896352147937E-3</v>
      </c>
      <c r="W88" s="220">
        <f t="shared" si="26"/>
        <v>-1.137297024072787E-3</v>
      </c>
      <c r="X88" s="212">
        <f t="shared" ref="X88:X95" si="33">T88/U88</f>
        <v>0.14192095254068254</v>
      </c>
    </row>
    <row r="89" spans="1:24" s="136" customFormat="1" x14ac:dyDescent="0.2">
      <c r="A89" s="358">
        <v>43252</v>
      </c>
      <c r="B89" s="355">
        <v>2021545</v>
      </c>
      <c r="C89" s="361">
        <v>7512</v>
      </c>
      <c r="D89" s="366">
        <v>139245</v>
      </c>
      <c r="E89" s="367">
        <v>650</v>
      </c>
      <c r="F89" s="254">
        <v>0</v>
      </c>
      <c r="G89" s="255">
        <v>0</v>
      </c>
      <c r="H89" s="363">
        <v>101809</v>
      </c>
      <c r="I89" s="355">
        <v>3373</v>
      </c>
      <c r="J89" s="355">
        <v>93843</v>
      </c>
      <c r="K89" s="361">
        <v>4052</v>
      </c>
      <c r="L89" s="366">
        <v>11725</v>
      </c>
      <c r="M89" s="367">
        <v>0</v>
      </c>
      <c r="N89" s="363">
        <v>8580</v>
      </c>
      <c r="O89" s="361">
        <v>133</v>
      </c>
      <c r="P89" s="254">
        <v>0</v>
      </c>
      <c r="Q89" s="255">
        <v>0</v>
      </c>
      <c r="R89" s="369">
        <f>B89+D89+F89+H89+J89+L89+N89+P89</f>
        <v>2376747</v>
      </c>
      <c r="S89" s="371">
        <f t="shared" si="29"/>
        <v>15720</v>
      </c>
      <c r="T89" s="157">
        <f t="shared" si="32"/>
        <v>2392467</v>
      </c>
      <c r="U89" s="163">
        <v>16900192.500000007</v>
      </c>
      <c r="V89" s="280">
        <f t="shared" si="27"/>
        <v>-1.2694514759421928E-3</v>
      </c>
      <c r="W89" s="284">
        <f t="shared" si="26"/>
        <v>-5.629704598646341E-3</v>
      </c>
      <c r="X89" s="159">
        <f t="shared" si="33"/>
        <v>0.14156448217971476</v>
      </c>
    </row>
    <row r="90" spans="1:24" s="136" customFormat="1" x14ac:dyDescent="0.2">
      <c r="A90" s="399">
        <v>43282</v>
      </c>
      <c r="B90" s="400">
        <v>2019343</v>
      </c>
      <c r="C90" s="401">
        <v>7512</v>
      </c>
      <c r="D90" s="402">
        <v>139323</v>
      </c>
      <c r="E90" s="403">
        <v>676</v>
      </c>
      <c r="F90" s="404">
        <v>0</v>
      </c>
      <c r="G90" s="405">
        <v>0</v>
      </c>
      <c r="H90" s="406">
        <v>101426</v>
      </c>
      <c r="I90" s="400">
        <v>3338</v>
      </c>
      <c r="J90" s="400">
        <v>93815</v>
      </c>
      <c r="K90" s="401">
        <v>4044</v>
      </c>
      <c r="L90" s="402">
        <v>11925</v>
      </c>
      <c r="M90" s="403">
        <v>0</v>
      </c>
      <c r="N90" s="406">
        <v>8671</v>
      </c>
      <c r="O90" s="401">
        <v>133</v>
      </c>
      <c r="P90" s="404"/>
      <c r="Q90" s="405">
        <v>0</v>
      </c>
      <c r="R90" s="407">
        <f>B90+D90+F90+H90+J90+L90+N90+P91</f>
        <v>2374503</v>
      </c>
      <c r="S90" s="408">
        <f t="shared" si="29"/>
        <v>15703</v>
      </c>
      <c r="T90" s="409">
        <f t="shared" si="32"/>
        <v>2390206</v>
      </c>
      <c r="U90" s="410">
        <v>16920728</v>
      </c>
      <c r="V90" s="411">
        <f t="shared" ref="V90:W94" si="34">(R90-R89)/R89</f>
        <v>-9.4414761015791757E-4</v>
      </c>
      <c r="W90" s="412">
        <f t="shared" si="34"/>
        <v>-1.0814249363867684E-3</v>
      </c>
      <c r="X90" s="413">
        <f t="shared" si="33"/>
        <v>0.14125905221099233</v>
      </c>
    </row>
    <row r="91" spans="1:24" s="136" customFormat="1" x14ac:dyDescent="0.2">
      <c r="A91" s="358">
        <v>43313</v>
      </c>
      <c r="B91" s="355">
        <v>2015890</v>
      </c>
      <c r="C91" s="361">
        <v>7419</v>
      </c>
      <c r="D91" s="366">
        <v>139363</v>
      </c>
      <c r="E91" s="367">
        <v>676</v>
      </c>
      <c r="F91" s="254">
        <v>0</v>
      </c>
      <c r="G91" s="255">
        <v>0</v>
      </c>
      <c r="H91" s="363">
        <v>101005</v>
      </c>
      <c r="I91" s="355">
        <v>3327</v>
      </c>
      <c r="J91" s="355">
        <v>93948</v>
      </c>
      <c r="K91" s="361">
        <v>4086</v>
      </c>
      <c r="L91" s="366">
        <v>12245</v>
      </c>
      <c r="M91" s="367">
        <v>0</v>
      </c>
      <c r="N91" s="363">
        <v>8829</v>
      </c>
      <c r="O91" s="361">
        <v>133</v>
      </c>
      <c r="P91" s="254">
        <v>0</v>
      </c>
      <c r="Q91" s="255">
        <v>0</v>
      </c>
      <c r="R91" s="369">
        <f>B91+D91+F91+H91+J91+L91+N91+P182</f>
        <v>2371280</v>
      </c>
      <c r="S91" s="371">
        <f t="shared" si="29"/>
        <v>15641</v>
      </c>
      <c r="T91" s="157">
        <f t="shared" si="32"/>
        <v>2386921</v>
      </c>
      <c r="U91" s="163">
        <v>16941264</v>
      </c>
      <c r="V91" s="280">
        <f t="shared" si="34"/>
        <v>-1.3573366721372851E-3</v>
      </c>
      <c r="W91" s="284">
        <f t="shared" si="34"/>
        <v>-3.9482901356428712E-3</v>
      </c>
      <c r="X91" s="159">
        <f t="shared" si="33"/>
        <v>0.14089391440922</v>
      </c>
    </row>
    <row r="92" spans="1:24" s="136" customFormat="1" x14ac:dyDescent="0.2">
      <c r="A92" s="399">
        <v>43344</v>
      </c>
      <c r="B92" s="400">
        <v>2011804</v>
      </c>
      <c r="C92" s="401">
        <v>7432</v>
      </c>
      <c r="D92" s="402">
        <v>139386</v>
      </c>
      <c r="E92" s="403">
        <v>676</v>
      </c>
      <c r="F92" s="404">
        <v>0</v>
      </c>
      <c r="G92" s="405">
        <v>0</v>
      </c>
      <c r="H92" s="406">
        <v>100496</v>
      </c>
      <c r="I92" s="400">
        <v>3288</v>
      </c>
      <c r="J92" s="400">
        <v>93768</v>
      </c>
      <c r="K92" s="401">
        <v>4132</v>
      </c>
      <c r="L92" s="402">
        <v>12854</v>
      </c>
      <c r="M92" s="403">
        <v>0</v>
      </c>
      <c r="N92" s="406">
        <v>8860</v>
      </c>
      <c r="O92" s="401">
        <v>133</v>
      </c>
      <c r="P92" s="404">
        <v>0</v>
      </c>
      <c r="Q92" s="405">
        <v>0</v>
      </c>
      <c r="R92" s="407">
        <f>B92+D92+F92+H92+J92+L92+N92+P183</f>
        <v>2367168</v>
      </c>
      <c r="S92" s="408">
        <f t="shared" si="29"/>
        <v>15661</v>
      </c>
      <c r="T92" s="409">
        <f t="shared" si="32"/>
        <v>2382829</v>
      </c>
      <c r="U92" s="410">
        <v>16961800.250000011</v>
      </c>
      <c r="V92" s="411">
        <f t="shared" si="34"/>
        <v>-1.7340845450558348E-3</v>
      </c>
      <c r="W92" s="412">
        <f t="shared" si="34"/>
        <v>1.2786906208042965E-3</v>
      </c>
      <c r="X92" s="413">
        <f t="shared" si="33"/>
        <v>0.1404820811988986</v>
      </c>
    </row>
    <row r="93" spans="1:24" s="136" customFormat="1" x14ac:dyDescent="0.2">
      <c r="A93" s="358">
        <v>43374</v>
      </c>
      <c r="B93" s="355">
        <v>2006233</v>
      </c>
      <c r="C93" s="361">
        <v>7443</v>
      </c>
      <c r="D93" s="366">
        <v>137395</v>
      </c>
      <c r="E93" s="367">
        <v>676</v>
      </c>
      <c r="F93" s="254">
        <v>0</v>
      </c>
      <c r="G93" s="255">
        <v>0</v>
      </c>
      <c r="H93" s="363">
        <v>100176</v>
      </c>
      <c r="I93" s="355">
        <v>3247</v>
      </c>
      <c r="J93" s="355">
        <v>92883</v>
      </c>
      <c r="K93" s="361">
        <v>4237</v>
      </c>
      <c r="L93" s="366">
        <v>13354</v>
      </c>
      <c r="M93" s="367">
        <v>0</v>
      </c>
      <c r="N93" s="363">
        <v>8941</v>
      </c>
      <c r="O93" s="361">
        <v>133</v>
      </c>
      <c r="P93" s="254">
        <v>0</v>
      </c>
      <c r="Q93" s="255">
        <v>0</v>
      </c>
      <c r="R93" s="369">
        <f>B93+D93+F93+H93+J93+L93+N93+P184</f>
        <v>2358982</v>
      </c>
      <c r="S93" s="371">
        <f t="shared" si="29"/>
        <v>15736</v>
      </c>
      <c r="T93" s="157">
        <f t="shared" si="32"/>
        <v>2374718</v>
      </c>
      <c r="U93" s="163">
        <v>16982336.166666679</v>
      </c>
      <c r="V93" s="280">
        <f t="shared" si="34"/>
        <v>-3.4581406980831102E-3</v>
      </c>
      <c r="W93" s="284">
        <f t="shared" si="34"/>
        <v>4.7889662218249156E-3</v>
      </c>
      <c r="X93" s="159">
        <f t="shared" si="33"/>
        <v>0.13983458911036936</v>
      </c>
    </row>
    <row r="94" spans="1:24" s="136" customFormat="1" x14ac:dyDescent="0.2">
      <c r="A94" s="399">
        <v>43405</v>
      </c>
      <c r="B94" s="400">
        <v>2000430</v>
      </c>
      <c r="C94" s="401">
        <v>7454</v>
      </c>
      <c r="D94" s="402">
        <v>137413</v>
      </c>
      <c r="E94" s="403">
        <v>676</v>
      </c>
      <c r="F94" s="404">
        <v>0</v>
      </c>
      <c r="G94" s="405">
        <v>0</v>
      </c>
      <c r="H94" s="406">
        <v>99760</v>
      </c>
      <c r="I94" s="400">
        <v>3209</v>
      </c>
      <c r="J94" s="400">
        <v>92429</v>
      </c>
      <c r="K94" s="401">
        <v>4309</v>
      </c>
      <c r="L94" s="402">
        <v>13874</v>
      </c>
      <c r="M94" s="403">
        <v>0</v>
      </c>
      <c r="N94" s="406">
        <v>8990</v>
      </c>
      <c r="O94" s="401">
        <v>133</v>
      </c>
      <c r="P94" s="404">
        <v>0</v>
      </c>
      <c r="Q94" s="405">
        <v>0</v>
      </c>
      <c r="R94" s="407">
        <f>B94+D94+F94+H94+J94+L94+N94+P187</f>
        <v>2352896</v>
      </c>
      <c r="S94" s="408">
        <f t="shared" si="29"/>
        <v>15781</v>
      </c>
      <c r="T94" s="409">
        <f t="shared" si="32"/>
        <v>2368677</v>
      </c>
      <c r="U94" s="410">
        <v>17002872.083333347</v>
      </c>
      <c r="V94" s="411">
        <f t="shared" si="34"/>
        <v>-2.5799264258904902E-3</v>
      </c>
      <c r="W94" s="412">
        <f t="shared" si="34"/>
        <v>2.8596847991865784E-3</v>
      </c>
      <c r="X94" s="413">
        <f t="shared" si="33"/>
        <v>0.13931040522982222</v>
      </c>
    </row>
    <row r="95" spans="1:24" s="136" customFormat="1" ht="12" thickBot="1" x14ac:dyDescent="0.25">
      <c r="A95" s="354">
        <v>43435</v>
      </c>
      <c r="B95" s="359">
        <v>1992434</v>
      </c>
      <c r="C95" s="273">
        <v>7402</v>
      </c>
      <c r="D95" s="270">
        <v>137409</v>
      </c>
      <c r="E95" s="271">
        <v>676</v>
      </c>
      <c r="F95" s="258">
        <v>0</v>
      </c>
      <c r="G95" s="296">
        <v>0</v>
      </c>
      <c r="H95" s="272">
        <v>99764</v>
      </c>
      <c r="I95" s="359">
        <v>3170</v>
      </c>
      <c r="J95" s="359">
        <v>92128</v>
      </c>
      <c r="K95" s="273">
        <v>4245</v>
      </c>
      <c r="L95" s="270">
        <v>14124</v>
      </c>
      <c r="M95" s="271">
        <v>0</v>
      </c>
      <c r="N95" s="272">
        <v>9096</v>
      </c>
      <c r="O95" s="273">
        <v>133</v>
      </c>
      <c r="P95" s="258">
        <v>0</v>
      </c>
      <c r="Q95" s="296">
        <v>0</v>
      </c>
      <c r="R95" s="303">
        <f>B95+D95+F95+H95+J95+L95+N95+P188</f>
        <v>2344955</v>
      </c>
      <c r="S95" s="301">
        <f t="shared" si="29"/>
        <v>15626</v>
      </c>
      <c r="T95" s="190">
        <f t="shared" si="32"/>
        <v>2360581</v>
      </c>
      <c r="U95" s="373">
        <v>17023408.000000015</v>
      </c>
      <c r="V95" s="287">
        <f t="shared" ref="V95:W100" si="35">(R95-R94)/R94</f>
        <v>-3.3749897998041562E-3</v>
      </c>
      <c r="W95" s="286">
        <f t="shared" si="35"/>
        <v>-9.8219377732716561E-3</v>
      </c>
      <c r="X95" s="189">
        <f t="shared" si="33"/>
        <v>0.13866676989707336</v>
      </c>
    </row>
    <row r="96" spans="1:24" s="136" customFormat="1" x14ac:dyDescent="0.2">
      <c r="A96" s="358">
        <v>43466</v>
      </c>
      <c r="B96" s="355">
        <v>1981841</v>
      </c>
      <c r="C96" s="361">
        <v>7334</v>
      </c>
      <c r="D96" s="366">
        <v>137442</v>
      </c>
      <c r="E96" s="367">
        <v>676</v>
      </c>
      <c r="F96" s="254">
        <v>0</v>
      </c>
      <c r="G96" s="255">
        <v>0</v>
      </c>
      <c r="H96" s="363">
        <v>99586</v>
      </c>
      <c r="I96" s="355">
        <v>3138</v>
      </c>
      <c r="J96" s="355">
        <v>92126</v>
      </c>
      <c r="K96" s="361">
        <v>4237</v>
      </c>
      <c r="L96" s="366">
        <v>14124</v>
      </c>
      <c r="M96" s="367">
        <v>0</v>
      </c>
      <c r="N96" s="363">
        <v>9203</v>
      </c>
      <c r="O96" s="361">
        <v>133</v>
      </c>
      <c r="P96" s="254">
        <v>0</v>
      </c>
      <c r="Q96" s="255">
        <v>0</v>
      </c>
      <c r="R96" s="369">
        <f>B96+D96+F96+H96+J96+L96+N96+P189</f>
        <v>2334322</v>
      </c>
      <c r="S96" s="371">
        <f t="shared" si="29"/>
        <v>15518</v>
      </c>
      <c r="T96" s="157">
        <f t="shared" si="32"/>
        <v>2349840</v>
      </c>
      <c r="U96" s="163">
        <v>17043789.5</v>
      </c>
      <c r="V96" s="280">
        <f t="shared" si="35"/>
        <v>-4.5344153725764462E-3</v>
      </c>
      <c r="W96" s="284">
        <f t="shared" si="35"/>
        <v>-6.9115576603097405E-3</v>
      </c>
      <c r="X96" s="159">
        <f t="shared" ref="X96:X122" si="36">T96/U96</f>
        <v>0.13787074758227916</v>
      </c>
    </row>
    <row r="97" spans="1:24" s="136" customFormat="1" x14ac:dyDescent="0.2">
      <c r="A97" s="358">
        <v>43497</v>
      </c>
      <c r="B97" s="355">
        <v>1976955</v>
      </c>
      <c r="C97" s="361">
        <v>7330</v>
      </c>
      <c r="D97" s="366">
        <v>137279</v>
      </c>
      <c r="E97" s="367">
        <v>676</v>
      </c>
      <c r="F97" s="254">
        <v>0</v>
      </c>
      <c r="G97" s="255">
        <v>0</v>
      </c>
      <c r="H97" s="363">
        <v>99395</v>
      </c>
      <c r="I97" s="355">
        <v>3101</v>
      </c>
      <c r="J97" s="355">
        <v>91975</v>
      </c>
      <c r="K97" s="361">
        <v>4256</v>
      </c>
      <c r="L97" s="366">
        <v>14314</v>
      </c>
      <c r="M97" s="367">
        <v>0</v>
      </c>
      <c r="N97" s="363">
        <v>9329</v>
      </c>
      <c r="O97" s="361">
        <v>133</v>
      </c>
      <c r="P97" s="254">
        <v>0</v>
      </c>
      <c r="Q97" s="255">
        <v>0</v>
      </c>
      <c r="R97" s="369">
        <f t="shared" ref="R97:R130" si="37">B97+D97+F97+H97+J97+L97+N97+P191</f>
        <v>2329247</v>
      </c>
      <c r="S97" s="371">
        <f t="shared" si="29"/>
        <v>15496</v>
      </c>
      <c r="T97" s="157">
        <f t="shared" si="32"/>
        <v>2344743</v>
      </c>
      <c r="U97" s="163">
        <v>17064171.000000022</v>
      </c>
      <c r="V97" s="280">
        <f t="shared" si="35"/>
        <v>-2.1740788117491933E-3</v>
      </c>
      <c r="W97" s="284">
        <f t="shared" si="35"/>
        <v>-1.4177084675860291E-3</v>
      </c>
      <c r="X97" s="159">
        <f t="shared" si="36"/>
        <v>0.13740737830158856</v>
      </c>
    </row>
    <row r="98" spans="1:24" s="136" customFormat="1" x14ac:dyDescent="0.2">
      <c r="A98" s="358">
        <v>43525</v>
      </c>
      <c r="B98" s="355">
        <v>1969458</v>
      </c>
      <c r="C98" s="361">
        <v>7288</v>
      </c>
      <c r="D98" s="366">
        <v>137258</v>
      </c>
      <c r="E98" s="367">
        <v>676</v>
      </c>
      <c r="F98" s="254">
        <v>0</v>
      </c>
      <c r="G98" s="255">
        <v>0</v>
      </c>
      <c r="H98" s="363">
        <v>99891</v>
      </c>
      <c r="I98" s="355">
        <v>3059</v>
      </c>
      <c r="J98" s="355">
        <v>91624</v>
      </c>
      <c r="K98" s="361">
        <v>4270</v>
      </c>
      <c r="L98" s="366">
        <v>14712</v>
      </c>
      <c r="M98" s="367">
        <v>0</v>
      </c>
      <c r="N98" s="363">
        <v>9502</v>
      </c>
      <c r="O98" s="361">
        <v>133</v>
      </c>
      <c r="P98" s="254">
        <v>0</v>
      </c>
      <c r="Q98" s="255">
        <v>0</v>
      </c>
      <c r="R98" s="369">
        <f t="shared" si="37"/>
        <v>2322445</v>
      </c>
      <c r="S98" s="371">
        <f t="shared" si="29"/>
        <v>15426</v>
      </c>
      <c r="T98" s="157">
        <f t="shared" si="32"/>
        <v>2337871</v>
      </c>
      <c r="U98" s="163">
        <v>17084552.500000004</v>
      </c>
      <c r="V98" s="280">
        <f t="shared" si="35"/>
        <v>-2.9202570616169089E-3</v>
      </c>
      <c r="W98" s="284">
        <f t="shared" si="35"/>
        <v>-4.5172947857511619E-3</v>
      </c>
      <c r="X98" s="159">
        <f t="shared" si="36"/>
        <v>0.13684121957540296</v>
      </c>
    </row>
    <row r="99" spans="1:24" s="136" customFormat="1" x14ac:dyDescent="0.2">
      <c r="A99" s="358">
        <v>43556</v>
      </c>
      <c r="B99" s="355">
        <v>1959789</v>
      </c>
      <c r="C99" s="361">
        <v>7260</v>
      </c>
      <c r="D99" s="366">
        <v>137219</v>
      </c>
      <c r="E99" s="367">
        <v>676</v>
      </c>
      <c r="F99" s="254">
        <v>0</v>
      </c>
      <c r="G99" s="255">
        <v>0</v>
      </c>
      <c r="H99" s="363">
        <v>99645</v>
      </c>
      <c r="I99" s="355">
        <v>3033</v>
      </c>
      <c r="J99" s="355">
        <v>91520</v>
      </c>
      <c r="K99" s="361">
        <v>4282</v>
      </c>
      <c r="L99" s="366">
        <v>14812</v>
      </c>
      <c r="M99" s="367">
        <v>0</v>
      </c>
      <c r="N99" s="363">
        <v>9708</v>
      </c>
      <c r="O99" s="361">
        <v>133</v>
      </c>
      <c r="P99" s="254">
        <v>0</v>
      </c>
      <c r="Q99" s="255">
        <v>0</v>
      </c>
      <c r="R99" s="369">
        <f t="shared" si="37"/>
        <v>2312693</v>
      </c>
      <c r="S99" s="371">
        <f t="shared" si="29"/>
        <v>15384</v>
      </c>
      <c r="T99" s="157">
        <f t="shared" si="32"/>
        <v>2328077</v>
      </c>
      <c r="U99" s="163">
        <v>17104933.999999989</v>
      </c>
      <c r="V99" s="280">
        <f t="shared" si="35"/>
        <v>-4.1990230123856538E-3</v>
      </c>
      <c r="W99" s="284">
        <f t="shared" si="35"/>
        <v>-2.7226760015558148E-3</v>
      </c>
      <c r="X99" s="159">
        <f t="shared" si="36"/>
        <v>0.13610558216711047</v>
      </c>
    </row>
    <row r="100" spans="1:24" s="136" customFormat="1" x14ac:dyDescent="0.2">
      <c r="A100" s="358">
        <v>43586</v>
      </c>
      <c r="B100" s="355">
        <v>1948320</v>
      </c>
      <c r="C100" s="361">
        <v>7233</v>
      </c>
      <c r="D100" s="366">
        <v>137162</v>
      </c>
      <c r="E100" s="367">
        <v>676</v>
      </c>
      <c r="F100" s="254">
        <v>0</v>
      </c>
      <c r="G100" s="255">
        <v>0</v>
      </c>
      <c r="H100" s="363">
        <v>99013</v>
      </c>
      <c r="I100" s="355">
        <v>2998</v>
      </c>
      <c r="J100" s="355">
        <v>91154</v>
      </c>
      <c r="K100" s="361">
        <v>4350</v>
      </c>
      <c r="L100" s="366">
        <v>15232</v>
      </c>
      <c r="M100" s="367">
        <v>0</v>
      </c>
      <c r="N100" s="363">
        <v>9835</v>
      </c>
      <c r="O100" s="361">
        <v>133</v>
      </c>
      <c r="P100" s="254">
        <v>0</v>
      </c>
      <c r="Q100" s="255">
        <v>0</v>
      </c>
      <c r="R100" s="369">
        <f t="shared" si="37"/>
        <v>2300716</v>
      </c>
      <c r="S100" s="371">
        <f t="shared" si="29"/>
        <v>15390</v>
      </c>
      <c r="T100" s="157">
        <f t="shared" si="32"/>
        <v>2316106</v>
      </c>
      <c r="U100" s="163">
        <v>17125315.500000004</v>
      </c>
      <c r="V100" s="280">
        <f t="shared" si="35"/>
        <v>-5.1788110224746647E-3</v>
      </c>
      <c r="W100" s="284">
        <f t="shared" si="35"/>
        <v>3.9001560062402497E-4</v>
      </c>
      <c r="X100" s="159">
        <f t="shared" si="36"/>
        <v>0.13524457403427104</v>
      </c>
    </row>
    <row r="101" spans="1:24" s="136" customFormat="1" x14ac:dyDescent="0.2">
      <c r="A101" s="358">
        <v>43617</v>
      </c>
      <c r="B101" s="355">
        <v>1935980</v>
      </c>
      <c r="C101" s="361">
        <v>7202</v>
      </c>
      <c r="D101" s="366">
        <v>137052</v>
      </c>
      <c r="E101" s="367">
        <v>676</v>
      </c>
      <c r="F101" s="254">
        <v>0</v>
      </c>
      <c r="G101" s="255">
        <v>0</v>
      </c>
      <c r="H101" s="363">
        <v>98972</v>
      </c>
      <c r="I101" s="355">
        <v>2966</v>
      </c>
      <c r="J101" s="355">
        <v>90766</v>
      </c>
      <c r="K101" s="361">
        <v>4371</v>
      </c>
      <c r="L101" s="366">
        <v>15462</v>
      </c>
      <c r="M101" s="367">
        <v>0</v>
      </c>
      <c r="N101" s="363">
        <v>10052</v>
      </c>
      <c r="O101" s="361">
        <v>133</v>
      </c>
      <c r="P101" s="254">
        <v>0</v>
      </c>
      <c r="Q101" s="255">
        <v>0</v>
      </c>
      <c r="R101" s="369">
        <f t="shared" si="37"/>
        <v>2288284</v>
      </c>
      <c r="S101" s="371">
        <f t="shared" si="29"/>
        <v>15348</v>
      </c>
      <c r="T101" s="157">
        <f t="shared" si="32"/>
        <v>2303632</v>
      </c>
      <c r="U101" s="163">
        <v>17145696.999999993</v>
      </c>
      <c r="V101" s="280">
        <f t="shared" ref="V101:W128" si="38">(R101-R100)/R100</f>
        <v>-5.4035352472882351E-3</v>
      </c>
      <c r="W101" s="284">
        <f t="shared" si="38"/>
        <v>-2.7290448343079924E-3</v>
      </c>
      <c r="X101" s="159">
        <f t="shared" si="36"/>
        <v>0.13435627609656237</v>
      </c>
    </row>
    <row r="102" spans="1:24" s="136" customFormat="1" x14ac:dyDescent="0.2">
      <c r="A102" s="358">
        <v>43647</v>
      </c>
      <c r="B102" s="355">
        <v>1919131</v>
      </c>
      <c r="C102" s="361">
        <v>7159</v>
      </c>
      <c r="D102" s="366">
        <v>136907</v>
      </c>
      <c r="E102" s="367">
        <v>676</v>
      </c>
      <c r="F102" s="254">
        <v>0</v>
      </c>
      <c r="G102" s="255">
        <v>0</v>
      </c>
      <c r="H102" s="363">
        <v>99047</v>
      </c>
      <c r="I102" s="355">
        <v>2959</v>
      </c>
      <c r="J102" s="355">
        <v>90537</v>
      </c>
      <c r="K102" s="361">
        <v>4477</v>
      </c>
      <c r="L102" s="366">
        <v>16172</v>
      </c>
      <c r="M102" s="367">
        <v>0</v>
      </c>
      <c r="N102" s="363">
        <v>10252</v>
      </c>
      <c r="O102" s="361">
        <v>133</v>
      </c>
      <c r="P102" s="254">
        <v>0</v>
      </c>
      <c r="Q102" s="255">
        <v>0</v>
      </c>
      <c r="R102" s="369">
        <f t="shared" si="37"/>
        <v>2272046</v>
      </c>
      <c r="S102" s="371">
        <f t="shared" si="29"/>
        <v>15404</v>
      </c>
      <c r="T102" s="157">
        <f t="shared" si="32"/>
        <v>2287450</v>
      </c>
      <c r="U102" s="163">
        <v>17166078.499999996</v>
      </c>
      <c r="V102" s="280">
        <f t="shared" si="38"/>
        <v>-7.0961471565592384E-3</v>
      </c>
      <c r="W102" s="284">
        <f t="shared" si="38"/>
        <v>3.6486838676048996E-3</v>
      </c>
      <c r="X102" s="159">
        <f t="shared" si="36"/>
        <v>0.13325408013251253</v>
      </c>
    </row>
    <row r="103" spans="1:24" s="136" customFormat="1" x14ac:dyDescent="0.2">
      <c r="A103" s="358">
        <v>43678</v>
      </c>
      <c r="B103" s="355">
        <v>1898707</v>
      </c>
      <c r="C103" s="361">
        <v>7128</v>
      </c>
      <c r="D103" s="366">
        <v>136791</v>
      </c>
      <c r="E103" s="367">
        <v>676</v>
      </c>
      <c r="F103" s="254">
        <v>0</v>
      </c>
      <c r="G103" s="255">
        <v>0</v>
      </c>
      <c r="H103" s="363">
        <v>99114</v>
      </c>
      <c r="I103" s="355">
        <v>2943</v>
      </c>
      <c r="J103" s="355">
        <v>89973</v>
      </c>
      <c r="K103" s="361">
        <v>4447</v>
      </c>
      <c r="L103" s="366">
        <v>16432</v>
      </c>
      <c r="M103" s="367">
        <v>0</v>
      </c>
      <c r="N103" s="363">
        <v>10419</v>
      </c>
      <c r="O103" s="361">
        <v>133</v>
      </c>
      <c r="P103" s="254">
        <v>0</v>
      </c>
      <c r="Q103" s="255">
        <v>0</v>
      </c>
      <c r="R103" s="369">
        <f t="shared" si="37"/>
        <v>2251436</v>
      </c>
      <c r="S103" s="371">
        <f t="shared" si="29"/>
        <v>15327</v>
      </c>
      <c r="T103" s="157">
        <f t="shared" si="32"/>
        <v>2266763</v>
      </c>
      <c r="U103" s="163">
        <v>17186459.999999993</v>
      </c>
      <c r="V103" s="280">
        <f t="shared" si="38"/>
        <v>-9.0711191586790065E-3</v>
      </c>
      <c r="W103" s="284">
        <f t="shared" si="38"/>
        <v>-4.998701635938717E-3</v>
      </c>
      <c r="X103" s="159">
        <f t="shared" si="36"/>
        <v>0.13189237341488597</v>
      </c>
    </row>
    <row r="104" spans="1:24" s="136" customFormat="1" x14ac:dyDescent="0.2">
      <c r="A104" s="358">
        <v>43709</v>
      </c>
      <c r="B104" s="355">
        <v>1882764</v>
      </c>
      <c r="C104" s="361">
        <v>7106</v>
      </c>
      <c r="D104" s="366">
        <v>136705</v>
      </c>
      <c r="E104" s="367">
        <v>676</v>
      </c>
      <c r="F104" s="254">
        <v>0</v>
      </c>
      <c r="G104" s="255">
        <v>0</v>
      </c>
      <c r="H104" s="363">
        <v>99768</v>
      </c>
      <c r="I104" s="355">
        <v>2922</v>
      </c>
      <c r="J104" s="355">
        <v>89671</v>
      </c>
      <c r="K104" s="361">
        <v>4426</v>
      </c>
      <c r="L104" s="366">
        <v>16482</v>
      </c>
      <c r="M104" s="367">
        <v>0</v>
      </c>
      <c r="N104" s="363">
        <v>10546</v>
      </c>
      <c r="O104" s="361">
        <v>133</v>
      </c>
      <c r="P104" s="254">
        <v>0</v>
      </c>
      <c r="Q104" s="255">
        <v>0</v>
      </c>
      <c r="R104" s="369">
        <f t="shared" si="37"/>
        <v>2235936</v>
      </c>
      <c r="S104" s="371">
        <f t="shared" si="29"/>
        <v>15263</v>
      </c>
      <c r="T104" s="157">
        <f t="shared" si="32"/>
        <v>2251199</v>
      </c>
      <c r="U104" s="163">
        <v>17206841.499999993</v>
      </c>
      <c r="V104" s="280">
        <f t="shared" si="38"/>
        <v>-6.8844950511584603E-3</v>
      </c>
      <c r="W104" s="284">
        <f t="shared" si="38"/>
        <v>-4.1756377634240231E-3</v>
      </c>
      <c r="X104" s="159">
        <f t="shared" si="36"/>
        <v>0.13083162299135498</v>
      </c>
    </row>
    <row r="105" spans="1:24" s="136" customFormat="1" x14ac:dyDescent="0.2">
      <c r="A105" s="358">
        <v>43739</v>
      </c>
      <c r="B105" s="355">
        <v>1861960</v>
      </c>
      <c r="C105" s="361">
        <v>7061</v>
      </c>
      <c r="D105" s="366">
        <v>136618</v>
      </c>
      <c r="E105" s="367">
        <v>676</v>
      </c>
      <c r="F105" s="254">
        <v>0</v>
      </c>
      <c r="G105" s="255">
        <v>0</v>
      </c>
      <c r="H105" s="363">
        <v>100345</v>
      </c>
      <c r="I105" s="355">
        <v>2865</v>
      </c>
      <c r="J105" s="355">
        <v>89252</v>
      </c>
      <c r="K105" s="361">
        <v>4450</v>
      </c>
      <c r="L105" s="366">
        <v>17139</v>
      </c>
      <c r="M105" s="367">
        <v>0</v>
      </c>
      <c r="N105" s="363">
        <v>10672</v>
      </c>
      <c r="O105" s="361">
        <v>133</v>
      </c>
      <c r="P105" s="254">
        <v>0</v>
      </c>
      <c r="Q105" s="255">
        <v>0</v>
      </c>
      <c r="R105" s="369">
        <f t="shared" si="37"/>
        <v>2215986</v>
      </c>
      <c r="S105" s="371">
        <f t="shared" si="29"/>
        <v>15185</v>
      </c>
      <c r="T105" s="157">
        <f t="shared" si="32"/>
        <v>2231171</v>
      </c>
      <c r="U105" s="163">
        <v>17227223</v>
      </c>
      <c r="V105" s="280">
        <f t="shared" si="38"/>
        <v>-8.9224378515306343E-3</v>
      </c>
      <c r="W105" s="284">
        <f t="shared" si="38"/>
        <v>-5.1103976937692461E-3</v>
      </c>
      <c r="X105" s="159">
        <f t="shared" si="36"/>
        <v>0.12951425775355668</v>
      </c>
    </row>
    <row r="106" spans="1:24" s="136" customFormat="1" x14ac:dyDescent="0.2">
      <c r="A106" s="358">
        <v>43770</v>
      </c>
      <c r="B106" s="355">
        <v>1843553</v>
      </c>
      <c r="C106" s="361">
        <v>7036</v>
      </c>
      <c r="D106" s="366">
        <v>136454</v>
      </c>
      <c r="E106" s="367">
        <v>676</v>
      </c>
      <c r="F106" s="254">
        <v>0</v>
      </c>
      <c r="G106" s="255">
        <v>0</v>
      </c>
      <c r="H106" s="363">
        <v>100623</v>
      </c>
      <c r="I106" s="355">
        <v>2834</v>
      </c>
      <c r="J106" s="355">
        <v>88615</v>
      </c>
      <c r="K106" s="361">
        <v>4441</v>
      </c>
      <c r="L106" s="366">
        <v>17264</v>
      </c>
      <c r="M106" s="367">
        <v>0</v>
      </c>
      <c r="N106" s="363">
        <v>10785</v>
      </c>
      <c r="O106" s="361">
        <v>133</v>
      </c>
      <c r="P106" s="254">
        <v>0</v>
      </c>
      <c r="Q106" s="255">
        <v>0</v>
      </c>
      <c r="R106" s="369">
        <f t="shared" si="37"/>
        <v>2197294</v>
      </c>
      <c r="S106" s="371">
        <f t="shared" si="29"/>
        <v>15120</v>
      </c>
      <c r="T106" s="157">
        <f t="shared" si="32"/>
        <v>2212414</v>
      </c>
      <c r="U106" s="163">
        <v>17247604.500000004</v>
      </c>
      <c r="V106" s="280">
        <f t="shared" si="38"/>
        <v>-8.4350713407034157E-3</v>
      </c>
      <c r="W106" s="284">
        <f t="shared" si="38"/>
        <v>-4.2805400065854459E-3</v>
      </c>
      <c r="X106" s="159">
        <f t="shared" si="36"/>
        <v>0.12827369737055366</v>
      </c>
    </row>
    <row r="107" spans="1:24" s="136" customFormat="1" ht="12" thickBot="1" x14ac:dyDescent="0.25">
      <c r="A107" s="382">
        <v>43800</v>
      </c>
      <c r="B107" s="383">
        <v>1827111</v>
      </c>
      <c r="C107" s="384">
        <v>6709</v>
      </c>
      <c r="D107" s="385">
        <v>136291</v>
      </c>
      <c r="E107" s="386">
        <v>676</v>
      </c>
      <c r="F107" s="387">
        <v>0</v>
      </c>
      <c r="G107" s="388">
        <v>0</v>
      </c>
      <c r="H107" s="389">
        <v>101153</v>
      </c>
      <c r="I107" s="383">
        <v>2821</v>
      </c>
      <c r="J107" s="383">
        <v>88216</v>
      </c>
      <c r="K107" s="384">
        <v>4374</v>
      </c>
      <c r="L107" s="385">
        <v>17554</v>
      </c>
      <c r="M107" s="386">
        <v>0</v>
      </c>
      <c r="N107" s="389">
        <v>10877</v>
      </c>
      <c r="O107" s="384">
        <v>58</v>
      </c>
      <c r="P107" s="387">
        <v>0</v>
      </c>
      <c r="Q107" s="388">
        <v>0</v>
      </c>
      <c r="R107" s="390">
        <f t="shared" si="37"/>
        <v>2181202</v>
      </c>
      <c r="S107" s="391">
        <f t="shared" si="29"/>
        <v>14638</v>
      </c>
      <c r="T107" s="392">
        <f t="shared" ref="T107:T129" si="39">R107+S107</f>
        <v>2195840</v>
      </c>
      <c r="U107" s="393">
        <v>17267985.955258224</v>
      </c>
      <c r="V107" s="394">
        <f t="shared" si="38"/>
        <v>-7.3235534252585228E-3</v>
      </c>
      <c r="W107" s="395">
        <f t="shared" si="38"/>
        <v>-3.1878306878306881E-2</v>
      </c>
      <c r="X107" s="396">
        <f t="shared" si="36"/>
        <v>0.12716248470953564</v>
      </c>
    </row>
    <row r="108" spans="1:24" s="136" customFormat="1" x14ac:dyDescent="0.2">
      <c r="A108" s="358">
        <v>43831</v>
      </c>
      <c r="B108" s="355">
        <v>1802519</v>
      </c>
      <c r="C108" s="361">
        <v>6661</v>
      </c>
      <c r="D108" s="366">
        <v>134311</v>
      </c>
      <c r="E108" s="367">
        <v>676</v>
      </c>
      <c r="F108" s="254">
        <v>0</v>
      </c>
      <c r="G108" s="255">
        <v>0</v>
      </c>
      <c r="H108" s="363">
        <v>101756</v>
      </c>
      <c r="I108" s="355">
        <v>2805</v>
      </c>
      <c r="J108" s="355">
        <v>88137</v>
      </c>
      <c r="K108" s="361">
        <v>4455</v>
      </c>
      <c r="L108" s="366">
        <v>17204</v>
      </c>
      <c r="M108" s="367">
        <v>0</v>
      </c>
      <c r="N108" s="363">
        <v>10984</v>
      </c>
      <c r="O108" s="361">
        <v>43</v>
      </c>
      <c r="P108" s="254">
        <v>0</v>
      </c>
      <c r="Q108" s="255">
        <v>0</v>
      </c>
      <c r="R108" s="369">
        <f t="shared" si="37"/>
        <v>2154911</v>
      </c>
      <c r="S108" s="371">
        <f t="shared" si="29"/>
        <v>14640</v>
      </c>
      <c r="T108" s="157">
        <f t="shared" si="39"/>
        <v>2169551</v>
      </c>
      <c r="U108" s="163">
        <v>17288207.401884053</v>
      </c>
      <c r="V108" s="280">
        <f t="shared" ref="V108:V119" si="40">(R108-R107)/R107</f>
        <v>-1.2053445760640234E-2</v>
      </c>
      <c r="W108" s="284">
        <f t="shared" si="38"/>
        <v>1.3663068725235688E-4</v>
      </c>
      <c r="X108" s="159">
        <f t="shared" si="36"/>
        <v>0.12549311502148941</v>
      </c>
    </row>
    <row r="109" spans="1:24" s="136" customFormat="1" x14ac:dyDescent="0.2">
      <c r="A109" s="358">
        <v>43862</v>
      </c>
      <c r="B109" s="355">
        <v>1789657</v>
      </c>
      <c r="C109" s="361">
        <v>6573</v>
      </c>
      <c r="D109" s="366">
        <v>134050</v>
      </c>
      <c r="E109" s="367">
        <v>676</v>
      </c>
      <c r="F109" s="254">
        <v>0</v>
      </c>
      <c r="G109" s="255">
        <v>0</v>
      </c>
      <c r="H109" s="363">
        <v>101297</v>
      </c>
      <c r="I109" s="355">
        <v>2791</v>
      </c>
      <c r="J109" s="355">
        <v>86791</v>
      </c>
      <c r="K109" s="361">
        <v>4433</v>
      </c>
      <c r="L109" s="366">
        <v>17390</v>
      </c>
      <c r="M109" s="367">
        <v>0</v>
      </c>
      <c r="N109" s="363">
        <v>11083</v>
      </c>
      <c r="O109" s="361">
        <v>43</v>
      </c>
      <c r="P109" s="254">
        <v>0</v>
      </c>
      <c r="Q109" s="255">
        <v>0</v>
      </c>
      <c r="R109" s="369">
        <f t="shared" si="37"/>
        <v>2140268</v>
      </c>
      <c r="S109" s="371">
        <f t="shared" si="29"/>
        <v>14516</v>
      </c>
      <c r="T109" s="157">
        <f t="shared" si="39"/>
        <v>2154784</v>
      </c>
      <c r="U109" s="163">
        <v>17308428.848509841</v>
      </c>
      <c r="V109" s="280">
        <f t="shared" si="40"/>
        <v>-6.7951762276957147E-3</v>
      </c>
      <c r="W109" s="284">
        <f t="shared" si="38"/>
        <v>-8.4699453551912562E-3</v>
      </c>
      <c r="X109" s="159">
        <f t="shared" si="36"/>
        <v>0.1244933332112068</v>
      </c>
    </row>
    <row r="110" spans="1:24" s="136" customFormat="1" x14ac:dyDescent="0.2">
      <c r="A110" s="358">
        <v>43891</v>
      </c>
      <c r="B110" s="355">
        <v>1777337</v>
      </c>
      <c r="C110" s="361">
        <v>6554</v>
      </c>
      <c r="D110" s="366">
        <v>133853</v>
      </c>
      <c r="E110" s="367">
        <v>676</v>
      </c>
      <c r="F110" s="254">
        <v>0</v>
      </c>
      <c r="G110" s="255">
        <v>0</v>
      </c>
      <c r="H110" s="363">
        <v>101087</v>
      </c>
      <c r="I110" s="355">
        <v>2747</v>
      </c>
      <c r="J110" s="355">
        <v>87816</v>
      </c>
      <c r="K110" s="361">
        <v>4414</v>
      </c>
      <c r="L110" s="366">
        <v>17670</v>
      </c>
      <c r="M110" s="367">
        <v>0</v>
      </c>
      <c r="N110" s="363">
        <v>11118</v>
      </c>
      <c r="O110" s="361">
        <v>43</v>
      </c>
      <c r="P110" s="254">
        <v>0</v>
      </c>
      <c r="Q110" s="255">
        <v>0</v>
      </c>
      <c r="R110" s="369">
        <f t="shared" si="37"/>
        <v>2128881</v>
      </c>
      <c r="S110" s="371">
        <f t="shared" si="29"/>
        <v>14434</v>
      </c>
      <c r="T110" s="157">
        <f t="shared" si="39"/>
        <v>2143315</v>
      </c>
      <c r="U110" s="163">
        <v>17328650.295135688</v>
      </c>
      <c r="V110" s="280">
        <f t="shared" si="40"/>
        <v>-5.3203617490893661E-3</v>
      </c>
      <c r="W110" s="284">
        <f t="shared" si="38"/>
        <v>-5.6489391016809037E-3</v>
      </c>
      <c r="X110" s="159">
        <f t="shared" si="36"/>
        <v>0.12368620541679742</v>
      </c>
    </row>
    <row r="111" spans="1:24" s="136" customFormat="1" x14ac:dyDescent="0.2">
      <c r="A111" s="358">
        <v>43922</v>
      </c>
      <c r="B111" s="355">
        <v>1774050</v>
      </c>
      <c r="C111" s="361">
        <v>6527</v>
      </c>
      <c r="D111" s="366">
        <v>133729</v>
      </c>
      <c r="E111" s="367">
        <v>676</v>
      </c>
      <c r="F111" s="254">
        <v>0</v>
      </c>
      <c r="G111" s="255">
        <v>0</v>
      </c>
      <c r="H111" s="363">
        <v>99506</v>
      </c>
      <c r="I111" s="355">
        <v>2723</v>
      </c>
      <c r="J111" s="355">
        <v>88929</v>
      </c>
      <c r="K111" s="361">
        <v>4295</v>
      </c>
      <c r="L111" s="366">
        <v>17850</v>
      </c>
      <c r="M111" s="367">
        <v>0</v>
      </c>
      <c r="N111" s="363">
        <v>11174</v>
      </c>
      <c r="O111" s="361">
        <v>43</v>
      </c>
      <c r="P111" s="254">
        <v>0</v>
      </c>
      <c r="Q111" s="255">
        <v>0</v>
      </c>
      <c r="R111" s="369">
        <f t="shared" si="37"/>
        <v>2125238</v>
      </c>
      <c r="S111" s="371">
        <f t="shared" si="29"/>
        <v>14264</v>
      </c>
      <c r="T111" s="157">
        <f t="shared" si="39"/>
        <v>2139502</v>
      </c>
      <c r="U111" s="163">
        <v>17348871.741761539</v>
      </c>
      <c r="V111" s="280">
        <f t="shared" si="40"/>
        <v>-1.711227635551259E-3</v>
      </c>
      <c r="W111" s="284">
        <f t="shared" si="38"/>
        <v>-1.1777746986282389E-2</v>
      </c>
      <c r="X111" s="159">
        <f t="shared" si="36"/>
        <v>0.12332225587038452</v>
      </c>
    </row>
    <row r="112" spans="1:24" s="136" customFormat="1" x14ac:dyDescent="0.2">
      <c r="A112" s="358">
        <v>43952</v>
      </c>
      <c r="B112" s="355">
        <v>1772624</v>
      </c>
      <c r="C112" s="361">
        <v>6520</v>
      </c>
      <c r="D112" s="366">
        <v>133757</v>
      </c>
      <c r="E112" s="367">
        <v>676</v>
      </c>
      <c r="F112" s="254">
        <v>0</v>
      </c>
      <c r="G112" s="255">
        <v>0</v>
      </c>
      <c r="H112" s="363">
        <v>99239</v>
      </c>
      <c r="I112" s="355">
        <v>2702</v>
      </c>
      <c r="J112" s="355">
        <v>88773</v>
      </c>
      <c r="K112" s="361">
        <v>4263</v>
      </c>
      <c r="L112" s="366">
        <v>18320</v>
      </c>
      <c r="M112" s="367">
        <v>0</v>
      </c>
      <c r="N112" s="363">
        <v>11174</v>
      </c>
      <c r="O112" s="361">
        <v>43</v>
      </c>
      <c r="P112" s="254">
        <v>0</v>
      </c>
      <c r="Q112" s="255">
        <v>0</v>
      </c>
      <c r="R112" s="369">
        <f t="shared" si="37"/>
        <v>2123887</v>
      </c>
      <c r="S112" s="371">
        <f t="shared" si="29"/>
        <v>14204</v>
      </c>
      <c r="T112" s="157">
        <f t="shared" si="39"/>
        <v>2138091</v>
      </c>
      <c r="U112" s="163">
        <v>17369093.188387331</v>
      </c>
      <c r="V112" s="280">
        <f t="shared" si="40"/>
        <v>-6.3569350820943352E-4</v>
      </c>
      <c r="W112" s="284">
        <f t="shared" si="38"/>
        <v>-4.2063937184520471E-3</v>
      </c>
      <c r="X112" s="159">
        <f t="shared" si="36"/>
        <v>0.12309744537668149</v>
      </c>
    </row>
    <row r="113" spans="1:24" s="136" customFormat="1" ht="12" thickBot="1" x14ac:dyDescent="0.25">
      <c r="A113" s="486">
        <v>43983</v>
      </c>
      <c r="B113" s="487">
        <v>1768906</v>
      </c>
      <c r="C113" s="488">
        <v>6520</v>
      </c>
      <c r="D113" s="489">
        <v>133713</v>
      </c>
      <c r="E113" s="490">
        <v>676</v>
      </c>
      <c r="F113" s="491">
        <v>0</v>
      </c>
      <c r="G113" s="492">
        <v>0</v>
      </c>
      <c r="H113" s="493">
        <v>98252</v>
      </c>
      <c r="I113" s="487">
        <v>2634</v>
      </c>
      <c r="J113" s="487">
        <v>88975</v>
      </c>
      <c r="K113" s="488">
        <v>4295</v>
      </c>
      <c r="L113" s="489">
        <v>18610</v>
      </c>
      <c r="M113" s="490">
        <v>0</v>
      </c>
      <c r="N113" s="493">
        <v>11176</v>
      </c>
      <c r="O113" s="488">
        <v>43</v>
      </c>
      <c r="P113" s="491">
        <v>0</v>
      </c>
      <c r="Q113" s="492">
        <v>0</v>
      </c>
      <c r="R113" s="494">
        <f t="shared" si="37"/>
        <v>2119632</v>
      </c>
      <c r="S113" s="495">
        <f t="shared" si="29"/>
        <v>14168</v>
      </c>
      <c r="T113" s="496">
        <f t="shared" si="39"/>
        <v>2133800</v>
      </c>
      <c r="U113" s="497">
        <v>17389314.635013156</v>
      </c>
      <c r="V113" s="498">
        <f t="shared" si="40"/>
        <v>-2.0034022525680507E-3</v>
      </c>
      <c r="W113" s="499">
        <f t="shared" si="38"/>
        <v>-2.5344973246972683E-3</v>
      </c>
      <c r="X113" s="500">
        <f t="shared" si="36"/>
        <v>0.12270753878382429</v>
      </c>
    </row>
    <row r="114" spans="1:24" s="136" customFormat="1" ht="12" thickBot="1" x14ac:dyDescent="0.25">
      <c r="A114" s="486">
        <v>44013</v>
      </c>
      <c r="B114" s="487">
        <v>1758474</v>
      </c>
      <c r="C114" s="488">
        <v>6494</v>
      </c>
      <c r="D114" s="489">
        <v>133117</v>
      </c>
      <c r="E114" s="490">
        <v>676</v>
      </c>
      <c r="F114" s="491">
        <v>0</v>
      </c>
      <c r="G114" s="492">
        <v>0</v>
      </c>
      <c r="H114" s="493">
        <v>96873</v>
      </c>
      <c r="I114" s="487">
        <v>2586</v>
      </c>
      <c r="J114" s="487">
        <v>87494</v>
      </c>
      <c r="K114" s="488">
        <v>4260</v>
      </c>
      <c r="L114" s="489">
        <v>18125</v>
      </c>
      <c r="M114" s="490">
        <v>0</v>
      </c>
      <c r="N114" s="493">
        <v>11252</v>
      </c>
      <c r="O114" s="488">
        <v>43</v>
      </c>
      <c r="P114" s="491">
        <v>0</v>
      </c>
      <c r="Q114" s="492">
        <v>0</v>
      </c>
      <c r="R114" s="494">
        <f t="shared" si="37"/>
        <v>2105335</v>
      </c>
      <c r="S114" s="495">
        <f t="shared" si="29"/>
        <v>14059</v>
      </c>
      <c r="T114" s="496">
        <f t="shared" si="39"/>
        <v>2119394</v>
      </c>
      <c r="U114" s="497">
        <v>17409536</v>
      </c>
      <c r="V114" s="498">
        <f t="shared" si="40"/>
        <v>-6.7450387614453834E-3</v>
      </c>
      <c r="W114" s="499">
        <f t="shared" si="38"/>
        <v>-7.69339356295878E-3</v>
      </c>
      <c r="X114" s="500">
        <f t="shared" si="36"/>
        <v>0.12173753510719643</v>
      </c>
    </row>
    <row r="115" spans="1:24" s="136" customFormat="1" ht="12" thickBot="1" x14ac:dyDescent="0.25">
      <c r="A115" s="486">
        <v>44044</v>
      </c>
      <c r="B115" s="487">
        <v>1748652</v>
      </c>
      <c r="C115" s="488">
        <v>6451</v>
      </c>
      <c r="D115" s="489">
        <v>132732</v>
      </c>
      <c r="E115" s="490">
        <v>676</v>
      </c>
      <c r="F115" s="491">
        <v>0</v>
      </c>
      <c r="G115" s="492">
        <v>0</v>
      </c>
      <c r="H115" s="493">
        <v>97595</v>
      </c>
      <c r="I115" s="487">
        <v>2497</v>
      </c>
      <c r="J115" s="487">
        <v>87494</v>
      </c>
      <c r="K115" s="488">
        <v>4260</v>
      </c>
      <c r="L115" s="489">
        <v>18875</v>
      </c>
      <c r="M115" s="490">
        <v>0</v>
      </c>
      <c r="N115" s="493">
        <v>11307</v>
      </c>
      <c r="O115" s="488">
        <v>43</v>
      </c>
      <c r="P115" s="491">
        <v>0</v>
      </c>
      <c r="Q115" s="492">
        <v>0</v>
      </c>
      <c r="R115" s="494">
        <f t="shared" si="37"/>
        <v>2096655</v>
      </c>
      <c r="S115" s="495">
        <f t="shared" si="29"/>
        <v>13927</v>
      </c>
      <c r="T115" s="496">
        <f t="shared" si="39"/>
        <v>2110582</v>
      </c>
      <c r="U115" s="497">
        <v>17429758</v>
      </c>
      <c r="V115" s="498">
        <f t="shared" si="40"/>
        <v>-4.1228593074261344E-3</v>
      </c>
      <c r="W115" s="499">
        <f>(S115-S114)/S114</f>
        <v>-9.3890034853119E-3</v>
      </c>
      <c r="X115" s="500">
        <f t="shared" si="36"/>
        <v>0.12109072311847359</v>
      </c>
    </row>
    <row r="116" spans="1:24" s="136" customFormat="1" ht="12" thickBot="1" x14ac:dyDescent="0.25">
      <c r="A116" s="486">
        <v>44075</v>
      </c>
      <c r="B116" s="487">
        <v>1737213</v>
      </c>
      <c r="C116" s="488">
        <v>6437</v>
      </c>
      <c r="D116" s="489">
        <v>132373</v>
      </c>
      <c r="E116" s="490">
        <v>676</v>
      </c>
      <c r="F116" s="491">
        <v>0</v>
      </c>
      <c r="G116" s="492">
        <v>0</v>
      </c>
      <c r="H116" s="493">
        <v>98179</v>
      </c>
      <c r="I116" s="487">
        <v>2448</v>
      </c>
      <c r="J116" s="487">
        <v>86189</v>
      </c>
      <c r="K116" s="488">
        <v>4210</v>
      </c>
      <c r="L116" s="489">
        <v>18546</v>
      </c>
      <c r="M116" s="490">
        <v>0</v>
      </c>
      <c r="N116" s="493">
        <v>11352</v>
      </c>
      <c r="O116" s="488">
        <v>43</v>
      </c>
      <c r="P116" s="491">
        <v>0</v>
      </c>
      <c r="Q116" s="492">
        <v>0</v>
      </c>
      <c r="R116" s="494">
        <f t="shared" si="37"/>
        <v>2083852</v>
      </c>
      <c r="S116" s="495">
        <f t="shared" si="29"/>
        <v>13814</v>
      </c>
      <c r="T116" s="496">
        <f t="shared" si="39"/>
        <v>2097666</v>
      </c>
      <c r="U116" s="497">
        <v>17449978.974890605</v>
      </c>
      <c r="V116" s="498">
        <f t="shared" si="40"/>
        <v>-6.106393278817927E-3</v>
      </c>
      <c r="W116" s="499">
        <f t="shared" si="38"/>
        <v>-8.113735908666618E-3</v>
      </c>
      <c r="X116" s="500">
        <f t="shared" si="36"/>
        <v>0.12021023079846722</v>
      </c>
    </row>
    <row r="117" spans="1:24" s="136" customFormat="1" ht="12" thickBot="1" x14ac:dyDescent="0.25">
      <c r="A117" s="486">
        <v>44105</v>
      </c>
      <c r="B117" s="487">
        <v>1726544</v>
      </c>
      <c r="C117" s="488">
        <v>6381</v>
      </c>
      <c r="D117" s="489">
        <v>132013</v>
      </c>
      <c r="E117" s="490">
        <v>676</v>
      </c>
      <c r="F117" s="491">
        <v>0</v>
      </c>
      <c r="G117" s="492">
        <v>0</v>
      </c>
      <c r="H117" s="493">
        <v>98737</v>
      </c>
      <c r="I117" s="487">
        <v>2405</v>
      </c>
      <c r="J117" s="487">
        <v>85878</v>
      </c>
      <c r="K117" s="488">
        <v>4156</v>
      </c>
      <c r="L117" s="489">
        <v>18361</v>
      </c>
      <c r="M117" s="490">
        <v>0</v>
      </c>
      <c r="N117" s="493">
        <v>11443</v>
      </c>
      <c r="O117" s="488">
        <v>43</v>
      </c>
      <c r="P117" s="491">
        <v>0</v>
      </c>
      <c r="Q117" s="492">
        <v>0</v>
      </c>
      <c r="R117" s="494">
        <f t="shared" si="37"/>
        <v>2072976</v>
      </c>
      <c r="S117" s="495">
        <f t="shared" si="29"/>
        <v>13661</v>
      </c>
      <c r="T117" s="496">
        <f t="shared" si="39"/>
        <v>2086637</v>
      </c>
      <c r="U117" s="497">
        <v>17470200.421516426</v>
      </c>
      <c r="V117" s="498">
        <f t="shared" si="40"/>
        <v>-5.2191806327896604E-3</v>
      </c>
      <c r="W117" s="499">
        <f t="shared" si="38"/>
        <v>-1.1075720283770088E-2</v>
      </c>
      <c r="X117" s="500">
        <f t="shared" si="36"/>
        <v>0.11943978601585375</v>
      </c>
    </row>
    <row r="118" spans="1:24" s="136" customFormat="1" ht="12" thickBot="1" x14ac:dyDescent="0.25">
      <c r="A118" s="486">
        <v>44136</v>
      </c>
      <c r="B118" s="487">
        <v>1716925</v>
      </c>
      <c r="C118" s="488">
        <v>6363</v>
      </c>
      <c r="D118" s="489">
        <v>131706</v>
      </c>
      <c r="E118" s="490">
        <v>674</v>
      </c>
      <c r="F118" s="491">
        <v>0</v>
      </c>
      <c r="G118" s="492">
        <v>0</v>
      </c>
      <c r="H118" s="493">
        <v>99444</v>
      </c>
      <c r="I118" s="487">
        <v>2351</v>
      </c>
      <c r="J118" s="487">
        <v>85534</v>
      </c>
      <c r="K118" s="488">
        <v>4150</v>
      </c>
      <c r="L118" s="489">
        <v>18461</v>
      </c>
      <c r="M118" s="490">
        <v>0</v>
      </c>
      <c r="N118" s="493">
        <v>11598</v>
      </c>
      <c r="O118" s="488">
        <v>43</v>
      </c>
      <c r="P118" s="491">
        <v>0</v>
      </c>
      <c r="Q118" s="492">
        <v>0</v>
      </c>
      <c r="R118" s="494">
        <f t="shared" si="37"/>
        <v>2063668</v>
      </c>
      <c r="S118" s="495">
        <f t="shared" si="29"/>
        <v>13581</v>
      </c>
      <c r="T118" s="496">
        <f t="shared" si="39"/>
        <v>2077249</v>
      </c>
      <c r="U118" s="497">
        <v>17490421.868142299</v>
      </c>
      <c r="V118" s="498">
        <f t="shared" si="40"/>
        <v>-4.4901629348337848E-3</v>
      </c>
      <c r="W118" s="499">
        <f t="shared" si="38"/>
        <v>-5.8560866700827175E-3</v>
      </c>
      <c r="X118" s="500">
        <f t="shared" si="36"/>
        <v>0.1187649455033202</v>
      </c>
    </row>
    <row r="119" spans="1:24" s="136" customFormat="1" ht="12" thickBot="1" x14ac:dyDescent="0.25">
      <c r="A119" s="486">
        <v>44166</v>
      </c>
      <c r="B119" s="487">
        <v>1703198</v>
      </c>
      <c r="C119" s="488">
        <v>6356</v>
      </c>
      <c r="D119" s="489">
        <v>131501</v>
      </c>
      <c r="E119" s="490">
        <v>674</v>
      </c>
      <c r="F119" s="491">
        <v>0</v>
      </c>
      <c r="G119" s="492">
        <v>0</v>
      </c>
      <c r="H119" s="493">
        <v>100213</v>
      </c>
      <c r="I119" s="487">
        <v>2332</v>
      </c>
      <c r="J119" s="487">
        <v>84122</v>
      </c>
      <c r="K119" s="488">
        <v>4118</v>
      </c>
      <c r="L119" s="489">
        <v>18491</v>
      </c>
      <c r="M119" s="490">
        <v>0</v>
      </c>
      <c r="N119" s="493">
        <v>11996</v>
      </c>
      <c r="O119" s="488">
        <v>43</v>
      </c>
      <c r="P119" s="491">
        <v>0</v>
      </c>
      <c r="Q119" s="492">
        <v>0</v>
      </c>
      <c r="R119" s="494">
        <f t="shared" si="37"/>
        <v>2049521</v>
      </c>
      <c r="S119" s="495">
        <f t="shared" si="29"/>
        <v>13523</v>
      </c>
      <c r="T119" s="496">
        <f t="shared" si="39"/>
        <v>2063044</v>
      </c>
      <c r="U119" s="497">
        <v>17510643.314768095</v>
      </c>
      <c r="V119" s="498">
        <f t="shared" si="40"/>
        <v>-6.8552693553420412E-3</v>
      </c>
      <c r="W119" s="499">
        <f t="shared" si="38"/>
        <v>-4.2706722627199765E-3</v>
      </c>
      <c r="X119" s="500">
        <f t="shared" si="36"/>
        <v>0.11781657377830737</v>
      </c>
    </row>
    <row r="120" spans="1:24" s="136" customFormat="1" ht="12" thickBot="1" x14ac:dyDescent="0.25">
      <c r="A120" s="486">
        <v>44197</v>
      </c>
      <c r="B120" s="487">
        <v>1683002</v>
      </c>
      <c r="C120" s="488">
        <v>6343</v>
      </c>
      <c r="D120" s="489">
        <v>131097</v>
      </c>
      <c r="E120" s="490">
        <v>674</v>
      </c>
      <c r="F120" s="491">
        <v>0</v>
      </c>
      <c r="G120" s="492">
        <v>0</v>
      </c>
      <c r="H120" s="493">
        <v>101844</v>
      </c>
      <c r="I120" s="487">
        <v>2310</v>
      </c>
      <c r="J120" s="487">
        <v>83568</v>
      </c>
      <c r="K120" s="488">
        <v>4059</v>
      </c>
      <c r="L120" s="489">
        <v>18491</v>
      </c>
      <c r="M120" s="490">
        <v>0</v>
      </c>
      <c r="N120" s="493">
        <v>12085</v>
      </c>
      <c r="O120" s="488">
        <v>43</v>
      </c>
      <c r="P120" s="491">
        <v>0</v>
      </c>
      <c r="Q120" s="492">
        <v>0</v>
      </c>
      <c r="R120" s="494">
        <f t="shared" si="37"/>
        <v>2030087</v>
      </c>
      <c r="S120" s="495">
        <f t="shared" si="29"/>
        <v>13429</v>
      </c>
      <c r="T120" s="496">
        <f t="shared" si="39"/>
        <v>2043516</v>
      </c>
      <c r="U120" s="497">
        <v>17510643.314768095</v>
      </c>
      <c r="V120" s="498">
        <f t="shared" ref="V120:V126" si="41">(R120-R119)/R119</f>
        <v>-9.4822156006208278E-3</v>
      </c>
      <c r="W120" s="499">
        <f t="shared" si="38"/>
        <v>-6.9511203135398953E-3</v>
      </c>
      <c r="X120" s="500">
        <f t="shared" si="36"/>
        <v>0.11670136632139284</v>
      </c>
    </row>
    <row r="121" spans="1:24" s="136" customFormat="1" ht="12" thickBot="1" x14ac:dyDescent="0.25">
      <c r="A121" s="486">
        <v>44228</v>
      </c>
      <c r="B121" s="487">
        <v>1670935</v>
      </c>
      <c r="C121" s="488">
        <v>6329</v>
      </c>
      <c r="D121" s="489">
        <v>130810</v>
      </c>
      <c r="E121" s="490">
        <v>674</v>
      </c>
      <c r="F121" s="491">
        <v>0</v>
      </c>
      <c r="G121" s="492">
        <v>0</v>
      </c>
      <c r="H121" s="493">
        <v>103986</v>
      </c>
      <c r="I121" s="487">
        <v>2286</v>
      </c>
      <c r="J121" s="487">
        <v>80091</v>
      </c>
      <c r="K121" s="488">
        <v>4033</v>
      </c>
      <c r="L121" s="489">
        <v>18611</v>
      </c>
      <c r="M121" s="490">
        <v>0</v>
      </c>
      <c r="N121" s="493">
        <v>12175</v>
      </c>
      <c r="O121" s="488">
        <v>43</v>
      </c>
      <c r="P121" s="491">
        <v>0</v>
      </c>
      <c r="Q121" s="492">
        <v>0</v>
      </c>
      <c r="R121" s="494">
        <f t="shared" si="37"/>
        <v>2016608</v>
      </c>
      <c r="S121" s="495">
        <f t="shared" si="29"/>
        <v>13365</v>
      </c>
      <c r="T121" s="496">
        <f t="shared" si="39"/>
        <v>2029973</v>
      </c>
      <c r="U121" s="497">
        <v>17510643.314768095</v>
      </c>
      <c r="V121" s="498">
        <f t="shared" si="41"/>
        <v>-6.6396169228215346E-3</v>
      </c>
      <c r="W121" s="499">
        <f t="shared" si="38"/>
        <v>-4.7658053466378735E-3</v>
      </c>
      <c r="X121" s="500">
        <f t="shared" si="36"/>
        <v>0.11592795099012525</v>
      </c>
    </row>
    <row r="122" spans="1:24" s="136" customFormat="1" ht="12" thickBot="1" x14ac:dyDescent="0.25">
      <c r="A122" s="486">
        <v>44256</v>
      </c>
      <c r="B122" s="487">
        <v>1651967</v>
      </c>
      <c r="C122" s="488">
        <v>6252</v>
      </c>
      <c r="D122" s="489">
        <v>130512</v>
      </c>
      <c r="E122" s="490">
        <v>674</v>
      </c>
      <c r="F122" s="491">
        <v>0</v>
      </c>
      <c r="G122" s="492">
        <v>0</v>
      </c>
      <c r="H122" s="493">
        <v>94452</v>
      </c>
      <c r="I122" s="487">
        <v>2195</v>
      </c>
      <c r="J122" s="487">
        <v>72707</v>
      </c>
      <c r="K122" s="488">
        <v>3884</v>
      </c>
      <c r="L122" s="489">
        <v>18611</v>
      </c>
      <c r="M122" s="490">
        <v>0</v>
      </c>
      <c r="N122" s="493">
        <v>12326</v>
      </c>
      <c r="O122" s="488">
        <v>43</v>
      </c>
      <c r="P122" s="491">
        <v>0</v>
      </c>
      <c r="Q122" s="492">
        <v>0</v>
      </c>
      <c r="R122" s="494">
        <f t="shared" si="37"/>
        <v>1980575</v>
      </c>
      <c r="S122" s="495">
        <f t="shared" si="29"/>
        <v>13048</v>
      </c>
      <c r="T122" s="496">
        <f t="shared" si="39"/>
        <v>1993623</v>
      </c>
      <c r="U122" s="497">
        <v>17510643.314768095</v>
      </c>
      <c r="V122" s="498">
        <f t="shared" si="41"/>
        <v>-1.7868123105730018E-2</v>
      </c>
      <c r="W122" s="499">
        <f t="shared" si="38"/>
        <v>-2.3718668163112609E-2</v>
      </c>
      <c r="X122" s="500">
        <f t="shared" si="36"/>
        <v>0.11385207066142577</v>
      </c>
    </row>
    <row r="123" spans="1:24" s="136" customFormat="1" ht="12" thickBot="1" x14ac:dyDescent="0.25">
      <c r="A123" s="486">
        <v>44287</v>
      </c>
      <c r="B123" s="487">
        <v>1691897</v>
      </c>
      <c r="C123" s="488">
        <v>6281</v>
      </c>
      <c r="D123" s="489">
        <v>130128</v>
      </c>
      <c r="E123" s="490">
        <v>674</v>
      </c>
      <c r="F123" s="491">
        <v>0</v>
      </c>
      <c r="G123" s="492">
        <v>0</v>
      </c>
      <c r="H123" s="493">
        <v>96123</v>
      </c>
      <c r="I123" s="487">
        <v>2175</v>
      </c>
      <c r="J123" s="487">
        <v>71321</v>
      </c>
      <c r="K123" s="488">
        <v>3902</v>
      </c>
      <c r="L123" s="489">
        <v>18611</v>
      </c>
      <c r="M123" s="490">
        <v>0</v>
      </c>
      <c r="N123" s="493">
        <v>12430</v>
      </c>
      <c r="O123" s="488">
        <v>43</v>
      </c>
      <c r="P123" s="491">
        <v>0</v>
      </c>
      <c r="Q123" s="492">
        <v>0</v>
      </c>
      <c r="R123" s="494">
        <f t="shared" si="37"/>
        <v>2020510</v>
      </c>
      <c r="S123" s="495">
        <f t="shared" si="29"/>
        <v>13075</v>
      </c>
      <c r="T123" s="496">
        <f t="shared" si="39"/>
        <v>2033585</v>
      </c>
      <c r="U123" s="497">
        <v>17510643.314768095</v>
      </c>
      <c r="V123" s="498">
        <f t="shared" si="41"/>
        <v>2.0163336404831929E-2</v>
      </c>
      <c r="W123" s="499">
        <f t="shared" si="38"/>
        <v>2.0692826486817901E-3</v>
      </c>
      <c r="X123" s="500">
        <f t="shared" ref="X123:X125" si="42">T123/U123</f>
        <v>0.11613422553612972</v>
      </c>
    </row>
    <row r="124" spans="1:24" s="136" customFormat="1" ht="12" thickBot="1" x14ac:dyDescent="0.25">
      <c r="A124" s="486">
        <v>44317</v>
      </c>
      <c r="B124" s="487">
        <v>1630808</v>
      </c>
      <c r="C124" s="488">
        <v>6262</v>
      </c>
      <c r="D124" s="489">
        <v>129749</v>
      </c>
      <c r="E124" s="490">
        <v>630</v>
      </c>
      <c r="F124" s="491">
        <v>0</v>
      </c>
      <c r="G124" s="492">
        <v>0</v>
      </c>
      <c r="H124" s="493">
        <v>97937</v>
      </c>
      <c r="I124" s="487">
        <v>2145</v>
      </c>
      <c r="J124" s="487">
        <v>70516</v>
      </c>
      <c r="K124" s="488">
        <v>3643</v>
      </c>
      <c r="L124" s="489">
        <v>18611</v>
      </c>
      <c r="M124" s="490">
        <v>0</v>
      </c>
      <c r="N124" s="493">
        <v>12548</v>
      </c>
      <c r="O124" s="488">
        <v>43</v>
      </c>
      <c r="P124" s="491">
        <v>0</v>
      </c>
      <c r="Q124" s="492">
        <v>0</v>
      </c>
      <c r="R124" s="494">
        <f t="shared" si="37"/>
        <v>1960169</v>
      </c>
      <c r="S124" s="495">
        <f t="shared" si="29"/>
        <v>12723</v>
      </c>
      <c r="T124" s="496">
        <f t="shared" si="39"/>
        <v>1972892</v>
      </c>
      <c r="U124" s="497">
        <v>17510643.314768095</v>
      </c>
      <c r="V124" s="498">
        <f t="shared" si="41"/>
        <v>-2.9864242196277178E-2</v>
      </c>
      <c r="W124" s="499">
        <f t="shared" si="38"/>
        <v>-2.6921606118546847E-2</v>
      </c>
      <c r="X124" s="500">
        <f t="shared" si="42"/>
        <v>0.11266816213063434</v>
      </c>
    </row>
    <row r="125" spans="1:24" s="136" customFormat="1" ht="12" thickBot="1" x14ac:dyDescent="0.25">
      <c r="A125" s="486">
        <v>44348</v>
      </c>
      <c r="B125" s="487">
        <v>1578612</v>
      </c>
      <c r="C125" s="488">
        <v>6252</v>
      </c>
      <c r="D125" s="489">
        <v>129368</v>
      </c>
      <c r="E125" s="490">
        <v>571</v>
      </c>
      <c r="F125" s="491">
        <v>0</v>
      </c>
      <c r="G125" s="492">
        <v>0</v>
      </c>
      <c r="H125" s="493">
        <v>99425</v>
      </c>
      <c r="I125" s="487">
        <v>2128</v>
      </c>
      <c r="J125" s="487">
        <v>69335</v>
      </c>
      <c r="K125" s="488">
        <v>3672</v>
      </c>
      <c r="L125" s="489">
        <v>18611</v>
      </c>
      <c r="M125" s="490">
        <v>0</v>
      </c>
      <c r="N125" s="493">
        <v>12675</v>
      </c>
      <c r="O125" s="488">
        <v>43</v>
      </c>
      <c r="P125" s="491">
        <v>0</v>
      </c>
      <c r="Q125" s="492">
        <v>0</v>
      </c>
      <c r="R125" s="494">
        <f t="shared" si="37"/>
        <v>1908026</v>
      </c>
      <c r="S125" s="495">
        <f t="shared" si="29"/>
        <v>12666</v>
      </c>
      <c r="T125" s="496">
        <f t="shared" si="39"/>
        <v>1920692</v>
      </c>
      <c r="U125" s="497">
        <v>17510643.314768095</v>
      </c>
      <c r="V125" s="498">
        <f t="shared" si="41"/>
        <v>-2.6601277746969777E-2</v>
      </c>
      <c r="W125" s="499">
        <f t="shared" si="38"/>
        <v>-4.4800754539023819E-3</v>
      </c>
      <c r="X125" s="500">
        <f t="shared" si="42"/>
        <v>0.10968711802724748</v>
      </c>
    </row>
    <row r="126" spans="1:24" s="136" customFormat="1" ht="12" thickBot="1" x14ac:dyDescent="0.25">
      <c r="A126" s="486">
        <v>44378</v>
      </c>
      <c r="B126" s="487">
        <v>1537881</v>
      </c>
      <c r="C126" s="488">
        <v>6220</v>
      </c>
      <c r="D126" s="489">
        <v>128974</v>
      </c>
      <c r="E126" s="490">
        <v>512</v>
      </c>
      <c r="F126" s="491">
        <v>0</v>
      </c>
      <c r="G126" s="492">
        <v>0</v>
      </c>
      <c r="H126" s="493">
        <v>103200</v>
      </c>
      <c r="I126" s="487">
        <v>2096</v>
      </c>
      <c r="J126" s="487">
        <v>68357</v>
      </c>
      <c r="K126" s="488">
        <v>3672</v>
      </c>
      <c r="L126" s="489">
        <v>18611</v>
      </c>
      <c r="M126" s="490">
        <v>0</v>
      </c>
      <c r="N126" s="493">
        <v>12759</v>
      </c>
      <c r="O126" s="488">
        <v>43</v>
      </c>
      <c r="P126" s="491">
        <v>0</v>
      </c>
      <c r="Q126" s="492">
        <v>0</v>
      </c>
      <c r="R126" s="494">
        <f t="shared" si="37"/>
        <v>1869782</v>
      </c>
      <c r="S126" s="495">
        <f t="shared" si="29"/>
        <v>12543</v>
      </c>
      <c r="T126" s="496">
        <f t="shared" si="39"/>
        <v>1882325</v>
      </c>
      <c r="U126" s="497">
        <v>17510643.314768095</v>
      </c>
      <c r="V126" s="498">
        <f t="shared" si="41"/>
        <v>-2.0043752024343484E-2</v>
      </c>
      <c r="W126" s="499">
        <f t="shared" si="38"/>
        <v>-9.7110374230222635E-3</v>
      </c>
      <c r="X126" s="500">
        <f t="shared" ref="X126:X132" si="43">T126/U126</f>
        <v>0.10749605061125814</v>
      </c>
    </row>
    <row r="127" spans="1:24" s="136" customFormat="1" ht="12" thickBot="1" x14ac:dyDescent="0.25">
      <c r="A127" s="486">
        <v>44409</v>
      </c>
      <c r="B127" s="487">
        <v>1537881</v>
      </c>
      <c r="C127" s="488">
        <v>6220</v>
      </c>
      <c r="D127" s="489">
        <v>128599</v>
      </c>
      <c r="E127" s="490">
        <v>462</v>
      </c>
      <c r="F127" s="491">
        <v>0</v>
      </c>
      <c r="G127" s="492">
        <v>0</v>
      </c>
      <c r="H127" s="493">
        <v>107228</v>
      </c>
      <c r="I127" s="487">
        <v>2051</v>
      </c>
      <c r="J127" s="487">
        <v>67484</v>
      </c>
      <c r="K127" s="488">
        <v>3614</v>
      </c>
      <c r="L127" s="489">
        <v>18611</v>
      </c>
      <c r="M127" s="490">
        <v>0</v>
      </c>
      <c r="N127" s="493">
        <v>11307</v>
      </c>
      <c r="O127" s="488">
        <v>43</v>
      </c>
      <c r="P127" s="491">
        <v>0</v>
      </c>
      <c r="Q127" s="492">
        <v>0</v>
      </c>
      <c r="R127" s="494">
        <f t="shared" si="37"/>
        <v>1871110</v>
      </c>
      <c r="S127" s="495">
        <f t="shared" si="29"/>
        <v>12390</v>
      </c>
      <c r="T127" s="496">
        <f t="shared" si="39"/>
        <v>1883500</v>
      </c>
      <c r="U127" s="497">
        <v>17510643.314768095</v>
      </c>
      <c r="V127" s="498">
        <f>(R127-R126)/R126</f>
        <v>7.1024322621567645E-4</v>
      </c>
      <c r="W127" s="499">
        <f t="shared" si="38"/>
        <v>-1.2198038746711314E-2</v>
      </c>
      <c r="X127" s="500">
        <f t="shared" si="43"/>
        <v>0.10756315265764663</v>
      </c>
    </row>
    <row r="128" spans="1:24" s="136" customFormat="1" ht="12" thickBot="1" x14ac:dyDescent="0.25">
      <c r="A128" s="486">
        <v>44440</v>
      </c>
      <c r="B128" s="487">
        <v>1537881</v>
      </c>
      <c r="C128" s="488">
        <v>6220</v>
      </c>
      <c r="D128" s="489">
        <v>128191</v>
      </c>
      <c r="E128" s="490">
        <v>383</v>
      </c>
      <c r="F128" s="491">
        <v>0</v>
      </c>
      <c r="G128" s="492">
        <v>0</v>
      </c>
      <c r="H128" s="493">
        <v>111369</v>
      </c>
      <c r="I128" s="487">
        <v>2033</v>
      </c>
      <c r="J128" s="487">
        <v>66338</v>
      </c>
      <c r="K128" s="488">
        <v>3529</v>
      </c>
      <c r="L128" s="489">
        <v>18611</v>
      </c>
      <c r="M128" s="490">
        <v>0</v>
      </c>
      <c r="N128" s="493">
        <v>12975</v>
      </c>
      <c r="O128" s="488">
        <v>43</v>
      </c>
      <c r="P128" s="491">
        <v>0</v>
      </c>
      <c r="Q128" s="492">
        <v>0</v>
      </c>
      <c r="R128" s="494">
        <f t="shared" si="37"/>
        <v>1875365</v>
      </c>
      <c r="S128" s="495">
        <f t="shared" si="29"/>
        <v>12208</v>
      </c>
      <c r="T128" s="496">
        <f t="shared" si="39"/>
        <v>1887573</v>
      </c>
      <c r="U128" s="497">
        <v>17510643.314768095</v>
      </c>
      <c r="V128" s="498">
        <f>(R128-R127)/R127</f>
        <v>2.2740512316218714E-3</v>
      </c>
      <c r="W128" s="499">
        <f t="shared" si="38"/>
        <v>-1.4689265536723164E-2</v>
      </c>
      <c r="X128" s="500">
        <f t="shared" si="43"/>
        <v>0.10779575404908523</v>
      </c>
    </row>
    <row r="129" spans="1:24" s="136" customFormat="1" ht="12" thickBot="1" x14ac:dyDescent="0.25">
      <c r="A129" s="486">
        <v>44470</v>
      </c>
      <c r="B129" s="487">
        <v>1526722</v>
      </c>
      <c r="C129" s="488">
        <v>6196</v>
      </c>
      <c r="D129" s="489">
        <v>127751</v>
      </c>
      <c r="E129" s="490">
        <v>302</v>
      </c>
      <c r="F129" s="491">
        <v>0</v>
      </c>
      <c r="G129" s="492">
        <v>0</v>
      </c>
      <c r="H129" s="493">
        <v>119276</v>
      </c>
      <c r="I129" s="487">
        <v>2010</v>
      </c>
      <c r="J129" s="487">
        <v>65461</v>
      </c>
      <c r="K129" s="488">
        <v>3556</v>
      </c>
      <c r="L129" s="489">
        <v>18611</v>
      </c>
      <c r="M129" s="490">
        <v>0</v>
      </c>
      <c r="N129" s="493">
        <v>13055</v>
      </c>
      <c r="O129" s="488">
        <v>43</v>
      </c>
      <c r="P129" s="491">
        <v>0</v>
      </c>
      <c r="Q129" s="492">
        <v>0</v>
      </c>
      <c r="R129" s="494">
        <f t="shared" si="37"/>
        <v>1870876</v>
      </c>
      <c r="S129" s="495">
        <f t="shared" si="29"/>
        <v>12107</v>
      </c>
      <c r="T129" s="496">
        <f t="shared" si="39"/>
        <v>1882983</v>
      </c>
      <c r="U129" s="497">
        <v>17510643.314768095</v>
      </c>
      <c r="V129" s="498">
        <f>(R129-R128)/R128</f>
        <v>-2.3936673660860685E-3</v>
      </c>
      <c r="W129" s="499">
        <f t="shared" ref="W129:W134" si="44">(S129-S128)/S128</f>
        <v>-8.2732634338138922E-3</v>
      </c>
      <c r="X129" s="500">
        <f t="shared" si="43"/>
        <v>0.1075336277572357</v>
      </c>
    </row>
    <row r="130" spans="1:24" s="136" customFormat="1" ht="12" thickBot="1" x14ac:dyDescent="0.25">
      <c r="A130" s="486">
        <v>44501</v>
      </c>
      <c r="B130" s="487">
        <v>1507926</v>
      </c>
      <c r="C130" s="488">
        <v>8831</v>
      </c>
      <c r="D130" s="489">
        <v>127349</v>
      </c>
      <c r="E130" s="490">
        <v>251</v>
      </c>
      <c r="F130" s="491">
        <v>0</v>
      </c>
      <c r="G130" s="492">
        <v>0</v>
      </c>
      <c r="H130" s="493">
        <v>128196</v>
      </c>
      <c r="I130" s="487">
        <v>2004</v>
      </c>
      <c r="J130" s="487">
        <v>64258</v>
      </c>
      <c r="K130" s="488">
        <v>3459</v>
      </c>
      <c r="L130" s="489">
        <v>18611</v>
      </c>
      <c r="M130" s="490">
        <v>0</v>
      </c>
      <c r="N130" s="493">
        <v>13144</v>
      </c>
      <c r="O130" s="488">
        <v>43</v>
      </c>
      <c r="P130" s="491">
        <v>0</v>
      </c>
      <c r="Q130" s="492">
        <v>0</v>
      </c>
      <c r="R130" s="494">
        <f t="shared" si="37"/>
        <v>1859484</v>
      </c>
      <c r="S130" s="495">
        <f t="shared" ref="S130:S131" si="45">C130+E130+G130+I130+K130+M130+O130+Q130</f>
        <v>14588</v>
      </c>
      <c r="T130" s="496">
        <f t="shared" ref="T130:T131" si="46">R130+S130</f>
        <v>1874072</v>
      </c>
      <c r="U130" s="497">
        <v>17510643.314768095</v>
      </c>
      <c r="V130" s="498">
        <f t="shared" ref="V130:V132" si="47">(R130-R129)/R129</f>
        <v>-6.0891261633587686E-3</v>
      </c>
      <c r="W130" s="499">
        <f t="shared" si="44"/>
        <v>0.20492277195011149</v>
      </c>
      <c r="X130" s="500">
        <f t="shared" si="43"/>
        <v>0.10702473725905025</v>
      </c>
    </row>
    <row r="131" spans="1:24" s="136" customFormat="1" ht="12" thickBot="1" x14ac:dyDescent="0.25">
      <c r="A131" s="486">
        <v>44531</v>
      </c>
      <c r="B131" s="487">
        <v>1477667</v>
      </c>
      <c r="C131" s="488">
        <v>6081</v>
      </c>
      <c r="D131" s="489">
        <v>127000</v>
      </c>
      <c r="E131" s="490">
        <v>251</v>
      </c>
      <c r="F131" s="491">
        <v>0</v>
      </c>
      <c r="G131" s="492">
        <v>0</v>
      </c>
      <c r="H131" s="493">
        <v>135564</v>
      </c>
      <c r="I131" s="487">
        <v>1990</v>
      </c>
      <c r="J131" s="487">
        <v>62848</v>
      </c>
      <c r="K131" s="488">
        <v>3387</v>
      </c>
      <c r="L131" s="489">
        <v>18611</v>
      </c>
      <c r="M131" s="490">
        <v>0</v>
      </c>
      <c r="N131" s="493">
        <v>13224</v>
      </c>
      <c r="O131" s="488">
        <v>43</v>
      </c>
      <c r="P131" s="491">
        <v>0</v>
      </c>
      <c r="Q131" s="492">
        <v>0</v>
      </c>
      <c r="R131" s="494">
        <f t="shared" ref="R131:R170" si="48">B131+D131+F131+H131+J131+L131+N131+P224</f>
        <v>1834914</v>
      </c>
      <c r="S131" s="495">
        <f t="shared" si="45"/>
        <v>11752</v>
      </c>
      <c r="T131" s="496">
        <f t="shared" si="46"/>
        <v>1846666</v>
      </c>
      <c r="U131" s="497">
        <v>17510643.314768095</v>
      </c>
      <c r="V131" s="498">
        <f t="shared" si="47"/>
        <v>-1.3213343056460825E-2</v>
      </c>
      <c r="W131" s="499">
        <f t="shared" si="44"/>
        <v>-0.19440636139292569</v>
      </c>
      <c r="X131" s="500">
        <f t="shared" si="43"/>
        <v>0.10545963199664755</v>
      </c>
    </row>
    <row r="132" spans="1:24" s="136" customFormat="1" ht="12" thickBot="1" x14ac:dyDescent="0.25">
      <c r="A132" s="486">
        <v>44562</v>
      </c>
      <c r="B132" s="487">
        <v>1462066</v>
      </c>
      <c r="C132" s="488">
        <v>6027</v>
      </c>
      <c r="D132" s="489">
        <v>126682</v>
      </c>
      <c r="E132" s="490">
        <v>251</v>
      </c>
      <c r="F132" s="491">
        <v>0</v>
      </c>
      <c r="G132" s="492">
        <v>0</v>
      </c>
      <c r="H132" s="493">
        <v>143578</v>
      </c>
      <c r="I132" s="487">
        <v>1968</v>
      </c>
      <c r="J132" s="487">
        <v>62127</v>
      </c>
      <c r="K132" s="488">
        <v>3361</v>
      </c>
      <c r="L132" s="489">
        <v>18611</v>
      </c>
      <c r="M132" s="490">
        <v>0</v>
      </c>
      <c r="N132" s="493">
        <v>13292</v>
      </c>
      <c r="O132" s="488">
        <v>43</v>
      </c>
      <c r="P132" s="491">
        <v>0</v>
      </c>
      <c r="Q132" s="492">
        <v>0</v>
      </c>
      <c r="R132" s="494">
        <f t="shared" si="48"/>
        <v>1826356</v>
      </c>
      <c r="S132" s="495">
        <f t="shared" ref="S132" si="49">C132+E132+G132+I132+K132+M132+O132+Q132</f>
        <v>11650</v>
      </c>
      <c r="T132" s="496">
        <f t="shared" ref="T132" si="50">R132+S132</f>
        <v>1838006</v>
      </c>
      <c r="U132" s="497">
        <v>17989912</v>
      </c>
      <c r="V132" s="498">
        <f t="shared" si="47"/>
        <v>-4.6639788022762923E-3</v>
      </c>
      <c r="W132" s="499">
        <f t="shared" si="44"/>
        <v>-8.6793737236215106E-3</v>
      </c>
      <c r="X132" s="500">
        <f t="shared" si="43"/>
        <v>0.1021687043271807</v>
      </c>
    </row>
    <row r="133" spans="1:24" s="136" customFormat="1" ht="12" thickBot="1" x14ac:dyDescent="0.25">
      <c r="A133" s="486">
        <v>44593</v>
      </c>
      <c r="B133" s="487">
        <v>1437874</v>
      </c>
      <c r="C133" s="488">
        <v>6009</v>
      </c>
      <c r="D133" s="489">
        <v>126250</v>
      </c>
      <c r="E133" s="490">
        <v>250</v>
      </c>
      <c r="F133" s="491">
        <v>0</v>
      </c>
      <c r="G133" s="492">
        <v>0</v>
      </c>
      <c r="H133" s="493">
        <v>151067</v>
      </c>
      <c r="I133" s="487">
        <v>1968</v>
      </c>
      <c r="J133" s="487">
        <v>61299</v>
      </c>
      <c r="K133" s="488">
        <v>3428</v>
      </c>
      <c r="L133" s="489">
        <v>18611</v>
      </c>
      <c r="M133" s="490">
        <v>0</v>
      </c>
      <c r="N133" s="493">
        <v>13386</v>
      </c>
      <c r="O133" s="488">
        <v>43</v>
      </c>
      <c r="P133" s="491">
        <v>0</v>
      </c>
      <c r="Q133" s="492">
        <v>0</v>
      </c>
      <c r="R133" s="494">
        <f t="shared" si="48"/>
        <v>1808487</v>
      </c>
      <c r="S133" s="495">
        <f t="shared" ref="S133" si="51">C133+E133+G133+I133+K133+M133+O133+Q133</f>
        <v>11698</v>
      </c>
      <c r="T133" s="496">
        <f t="shared" ref="T133" si="52">R133+S133</f>
        <v>1820185</v>
      </c>
      <c r="U133" s="497">
        <v>17989912</v>
      </c>
      <c r="V133" s="498">
        <f t="shared" ref="V133" si="53">(R133-R132)/R132</f>
        <v>-9.7839632579847513E-3</v>
      </c>
      <c r="W133" s="499">
        <f t="shared" si="44"/>
        <v>4.1201716738197428E-3</v>
      </c>
      <c r="X133" s="500">
        <f t="shared" ref="X133" si="54">T133/U133</f>
        <v>0.10117809358934052</v>
      </c>
    </row>
    <row r="134" spans="1:24" s="136" customFormat="1" ht="12" thickBot="1" x14ac:dyDescent="0.25">
      <c r="A134" s="486">
        <v>44621</v>
      </c>
      <c r="B134" s="487">
        <v>1383349</v>
      </c>
      <c r="C134" s="488">
        <v>5989</v>
      </c>
      <c r="D134" s="489">
        <v>125781</v>
      </c>
      <c r="E134" s="490">
        <v>250</v>
      </c>
      <c r="F134" s="491">
        <v>0</v>
      </c>
      <c r="G134" s="492">
        <v>0</v>
      </c>
      <c r="H134" s="493">
        <v>157710</v>
      </c>
      <c r="I134" s="487">
        <v>1950</v>
      </c>
      <c r="J134" s="487">
        <v>60562</v>
      </c>
      <c r="K134" s="488">
        <v>3389</v>
      </c>
      <c r="L134" s="489">
        <v>20452</v>
      </c>
      <c r="M134" s="490">
        <v>0</v>
      </c>
      <c r="N134" s="493">
        <v>13470</v>
      </c>
      <c r="O134" s="488">
        <v>43</v>
      </c>
      <c r="P134" s="404">
        <v>0</v>
      </c>
      <c r="Q134" s="405">
        <v>0</v>
      </c>
      <c r="R134" s="407">
        <f t="shared" si="48"/>
        <v>1761324</v>
      </c>
      <c r="S134" s="408">
        <f t="shared" ref="S134" si="55">C134+E134+G134+I134+K134+M134+O134+Q134</f>
        <v>11621</v>
      </c>
      <c r="T134" s="409">
        <f t="shared" ref="T134" si="56">R134+S134</f>
        <v>1772945</v>
      </c>
      <c r="U134" s="410">
        <v>17989912</v>
      </c>
      <c r="V134" s="411">
        <f t="shared" ref="V134" si="57">(R134-R133)/R133</f>
        <v>-2.6078705569904565E-2</v>
      </c>
      <c r="W134" s="412">
        <f t="shared" si="44"/>
        <v>-6.5823217644041714E-3</v>
      </c>
      <c r="X134" s="413">
        <f t="shared" ref="X134" si="58">T134/U134</f>
        <v>9.8552177464792487E-2</v>
      </c>
    </row>
    <row r="135" spans="1:24" s="136" customFormat="1" ht="12" thickBot="1" x14ac:dyDescent="0.25">
      <c r="A135" s="399">
        <v>44652</v>
      </c>
      <c r="B135" s="400">
        <v>1382467</v>
      </c>
      <c r="C135" s="401">
        <v>5962</v>
      </c>
      <c r="D135" s="402">
        <v>125322</v>
      </c>
      <c r="E135" s="403">
        <v>250</v>
      </c>
      <c r="F135" s="491">
        <v>0</v>
      </c>
      <c r="G135" s="492">
        <v>0</v>
      </c>
      <c r="H135" s="406">
        <v>159178</v>
      </c>
      <c r="I135" s="400">
        <v>1943</v>
      </c>
      <c r="J135" s="400">
        <v>59387</v>
      </c>
      <c r="K135" s="401">
        <v>3131</v>
      </c>
      <c r="L135" s="402">
        <v>19578</v>
      </c>
      <c r="M135" s="490">
        <v>0</v>
      </c>
      <c r="N135" s="406">
        <v>13560</v>
      </c>
      <c r="O135" s="401">
        <v>43</v>
      </c>
      <c r="P135" s="528">
        <v>0</v>
      </c>
      <c r="Q135" s="528">
        <v>0</v>
      </c>
      <c r="R135" s="355">
        <f t="shared" si="48"/>
        <v>1759492</v>
      </c>
      <c r="S135" s="355">
        <f t="shared" ref="S135:S166" si="59">C135+E135+G135+I135+K135+M135+O135+Q135</f>
        <v>11329</v>
      </c>
      <c r="T135" s="529">
        <f t="shared" ref="T135:T142" si="60">R135+S135</f>
        <v>1770821</v>
      </c>
      <c r="U135" s="532">
        <v>17989912</v>
      </c>
      <c r="V135" s="530">
        <f t="shared" ref="V135:W164" si="61">(R135-R134)/R134</f>
        <v>-1.040126632010919E-3</v>
      </c>
      <c r="W135" s="530">
        <f t="shared" si="61"/>
        <v>-2.5126925393683847E-2</v>
      </c>
      <c r="X135" s="530">
        <f t="shared" ref="X135:X142" si="62">T135/U135</f>
        <v>9.8434111295263707E-2</v>
      </c>
    </row>
    <row r="136" spans="1:24" s="136" customFormat="1" ht="12" thickBot="1" x14ac:dyDescent="0.25">
      <c r="A136" s="527">
        <v>44682</v>
      </c>
      <c r="B136" s="355">
        <v>1363685</v>
      </c>
      <c r="C136" s="355">
        <v>5950</v>
      </c>
      <c r="D136" s="355">
        <v>124936</v>
      </c>
      <c r="E136" s="355">
        <v>248</v>
      </c>
      <c r="F136" s="491">
        <v>0</v>
      </c>
      <c r="G136" s="492">
        <v>0</v>
      </c>
      <c r="H136" s="355">
        <v>163818</v>
      </c>
      <c r="I136" s="355">
        <v>1936</v>
      </c>
      <c r="J136" s="355">
        <v>58367</v>
      </c>
      <c r="K136" s="355">
        <v>3050</v>
      </c>
      <c r="L136" s="355">
        <v>19578</v>
      </c>
      <c r="M136" s="490">
        <v>0</v>
      </c>
      <c r="N136" s="355">
        <v>13614</v>
      </c>
      <c r="O136" s="361">
        <v>43</v>
      </c>
      <c r="P136" s="528">
        <v>0</v>
      </c>
      <c r="Q136" s="528">
        <v>0</v>
      </c>
      <c r="R136" s="355">
        <f t="shared" si="48"/>
        <v>1743998</v>
      </c>
      <c r="S136" s="355">
        <f t="shared" si="59"/>
        <v>11227</v>
      </c>
      <c r="T136" s="529">
        <f t="shared" si="60"/>
        <v>1755225</v>
      </c>
      <c r="U136" s="532">
        <v>17989912</v>
      </c>
      <c r="V136" s="530">
        <f t="shared" si="61"/>
        <v>-8.8059508085288254E-3</v>
      </c>
      <c r="W136" s="530">
        <f t="shared" si="61"/>
        <v>-9.0034424927178044E-3</v>
      </c>
      <c r="X136" s="530">
        <f t="shared" si="62"/>
        <v>9.7567180984542895E-2</v>
      </c>
    </row>
    <row r="137" spans="1:24" s="136" customFormat="1" ht="12" thickBot="1" x14ac:dyDescent="0.25">
      <c r="A137" s="527">
        <v>44713</v>
      </c>
      <c r="B137" s="355">
        <v>1340760</v>
      </c>
      <c r="C137" s="355">
        <v>5932</v>
      </c>
      <c r="D137" s="355">
        <v>124262</v>
      </c>
      <c r="E137" s="355">
        <v>231</v>
      </c>
      <c r="F137" s="491">
        <v>0</v>
      </c>
      <c r="G137" s="492">
        <v>0</v>
      </c>
      <c r="H137" s="355">
        <v>168582</v>
      </c>
      <c r="I137" s="355">
        <v>1931</v>
      </c>
      <c r="J137" s="355">
        <v>58367</v>
      </c>
      <c r="K137" s="355">
        <v>3050</v>
      </c>
      <c r="L137" s="355">
        <v>21008</v>
      </c>
      <c r="M137" s="490">
        <v>0</v>
      </c>
      <c r="N137" s="355">
        <v>13715</v>
      </c>
      <c r="O137" s="361">
        <v>43</v>
      </c>
      <c r="P137" s="528">
        <v>0</v>
      </c>
      <c r="Q137" s="528">
        <v>0</v>
      </c>
      <c r="R137" s="355">
        <f t="shared" si="48"/>
        <v>1726694</v>
      </c>
      <c r="S137" s="355">
        <f t="shared" si="59"/>
        <v>11187</v>
      </c>
      <c r="T137" s="529">
        <f t="shared" si="60"/>
        <v>1737881</v>
      </c>
      <c r="U137" s="532">
        <v>17989912</v>
      </c>
      <c r="V137" s="530">
        <f t="shared" si="61"/>
        <v>-9.922029727098311E-3</v>
      </c>
      <c r="W137" s="530">
        <f t="shared" si="61"/>
        <v>-3.5628395831477687E-3</v>
      </c>
      <c r="X137" s="530">
        <f t="shared" si="62"/>
        <v>9.6603085106808748E-2</v>
      </c>
    </row>
    <row r="138" spans="1:24" s="136" customFormat="1" ht="12" thickBot="1" x14ac:dyDescent="0.25">
      <c r="A138" s="527">
        <v>44743</v>
      </c>
      <c r="B138" s="355">
        <v>1320419</v>
      </c>
      <c r="C138" s="355">
        <v>5918</v>
      </c>
      <c r="D138" s="355">
        <v>123902</v>
      </c>
      <c r="E138" s="355">
        <v>191</v>
      </c>
      <c r="F138" s="491">
        <v>0</v>
      </c>
      <c r="G138" s="492">
        <v>0</v>
      </c>
      <c r="H138" s="355">
        <v>174246</v>
      </c>
      <c r="I138" s="355">
        <v>1915</v>
      </c>
      <c r="J138" s="355">
        <v>53679</v>
      </c>
      <c r="K138" s="355">
        <v>2872</v>
      </c>
      <c r="L138" s="355">
        <v>21995</v>
      </c>
      <c r="M138" s="490">
        <v>0</v>
      </c>
      <c r="N138" s="355">
        <v>13645</v>
      </c>
      <c r="O138" s="361">
        <v>43</v>
      </c>
      <c r="P138" s="528">
        <v>0</v>
      </c>
      <c r="Q138" s="528">
        <v>0</v>
      </c>
      <c r="R138" s="355">
        <f t="shared" si="48"/>
        <v>1707886</v>
      </c>
      <c r="S138" s="355">
        <f t="shared" si="59"/>
        <v>10939</v>
      </c>
      <c r="T138" s="529">
        <f t="shared" si="60"/>
        <v>1718825</v>
      </c>
      <c r="U138" s="532">
        <v>17989912</v>
      </c>
      <c r="V138" s="530">
        <f t="shared" si="61"/>
        <v>-1.0892491663259384E-2</v>
      </c>
      <c r="W138" s="530">
        <f t="shared" si="61"/>
        <v>-2.2168588540269957E-2</v>
      </c>
      <c r="X138" s="530">
        <f t="shared" si="62"/>
        <v>9.5543824783578701E-2</v>
      </c>
    </row>
    <row r="139" spans="1:24" s="136" customFormat="1" ht="12" thickBot="1" x14ac:dyDescent="0.25">
      <c r="A139" s="527">
        <v>44774</v>
      </c>
      <c r="B139" s="355">
        <v>1301450</v>
      </c>
      <c r="C139" s="355">
        <v>5902</v>
      </c>
      <c r="D139" s="355">
        <v>123475</v>
      </c>
      <c r="E139" s="355">
        <v>186</v>
      </c>
      <c r="F139" s="491">
        <v>0</v>
      </c>
      <c r="G139" s="492">
        <v>0</v>
      </c>
      <c r="H139" s="355">
        <v>179243</v>
      </c>
      <c r="I139" s="355">
        <v>1818</v>
      </c>
      <c r="J139" s="355">
        <v>52576</v>
      </c>
      <c r="K139" s="355">
        <v>2792</v>
      </c>
      <c r="L139" s="355">
        <v>22366</v>
      </c>
      <c r="M139" s="490">
        <v>0</v>
      </c>
      <c r="N139" s="355">
        <v>13748</v>
      </c>
      <c r="O139" s="361">
        <v>43</v>
      </c>
      <c r="P139" s="528">
        <v>0</v>
      </c>
      <c r="Q139" s="528">
        <v>0</v>
      </c>
      <c r="R139" s="355">
        <f t="shared" si="48"/>
        <v>1692858</v>
      </c>
      <c r="S139" s="355">
        <f t="shared" si="59"/>
        <v>10741</v>
      </c>
      <c r="T139" s="529">
        <f t="shared" si="60"/>
        <v>1703599</v>
      </c>
      <c r="U139" s="532">
        <v>17989912</v>
      </c>
      <c r="V139" s="530">
        <f t="shared" si="61"/>
        <v>-8.799182146817762E-3</v>
      </c>
      <c r="W139" s="530">
        <f t="shared" si="61"/>
        <v>-1.8100374805740928E-2</v>
      </c>
      <c r="X139" s="530">
        <f t="shared" si="62"/>
        <v>9.4697461555120446E-2</v>
      </c>
    </row>
    <row r="140" spans="1:24" s="136" customFormat="1" ht="12" thickBot="1" x14ac:dyDescent="0.25">
      <c r="A140" s="527">
        <v>44805</v>
      </c>
      <c r="B140" s="355">
        <v>1277708</v>
      </c>
      <c r="C140" s="355">
        <v>5875</v>
      </c>
      <c r="D140" s="355">
        <v>122697</v>
      </c>
      <c r="E140" s="355">
        <v>185</v>
      </c>
      <c r="F140" s="491">
        <v>0</v>
      </c>
      <c r="G140" s="492">
        <v>0</v>
      </c>
      <c r="H140" s="355">
        <v>183662</v>
      </c>
      <c r="I140" s="355">
        <v>1779</v>
      </c>
      <c r="J140" s="355">
        <v>51318</v>
      </c>
      <c r="K140" s="355">
        <v>2730</v>
      </c>
      <c r="L140" s="355">
        <v>22366</v>
      </c>
      <c r="M140" s="490">
        <v>0</v>
      </c>
      <c r="N140" s="355">
        <v>13815</v>
      </c>
      <c r="O140" s="361">
        <v>43</v>
      </c>
      <c r="P140" s="528">
        <v>0</v>
      </c>
      <c r="Q140" s="528">
        <v>0</v>
      </c>
      <c r="R140" s="355">
        <f t="shared" si="48"/>
        <v>1671566</v>
      </c>
      <c r="S140" s="355">
        <f t="shared" si="59"/>
        <v>10612</v>
      </c>
      <c r="T140" s="529">
        <f t="shared" si="60"/>
        <v>1682178</v>
      </c>
      <c r="U140" s="532">
        <v>17989912</v>
      </c>
      <c r="V140" s="530">
        <f t="shared" si="61"/>
        <v>-1.2577546374238123E-2</v>
      </c>
      <c r="W140" s="530">
        <f t="shared" si="61"/>
        <v>-1.2010054929708594E-2</v>
      </c>
      <c r="X140" s="530">
        <f t="shared" si="62"/>
        <v>9.3506738665536548E-2</v>
      </c>
    </row>
    <row r="141" spans="1:24" s="136" customFormat="1" ht="12" thickBot="1" x14ac:dyDescent="0.25">
      <c r="A141" s="527">
        <v>44835</v>
      </c>
      <c r="B141" s="355">
        <v>1258726</v>
      </c>
      <c r="C141" s="355">
        <v>5853</v>
      </c>
      <c r="D141" s="355">
        <v>122262</v>
      </c>
      <c r="E141" s="355">
        <v>183</v>
      </c>
      <c r="F141" s="491">
        <v>0</v>
      </c>
      <c r="G141" s="492">
        <v>0</v>
      </c>
      <c r="H141" s="355">
        <v>184558</v>
      </c>
      <c r="I141" s="355">
        <v>1760</v>
      </c>
      <c r="J141" s="355">
        <v>50537</v>
      </c>
      <c r="K141" s="355">
        <v>2636</v>
      </c>
      <c r="L141" s="355">
        <v>22801</v>
      </c>
      <c r="M141" s="490">
        <v>0</v>
      </c>
      <c r="N141" s="355">
        <v>13900</v>
      </c>
      <c r="O141" s="361">
        <v>43</v>
      </c>
      <c r="P141" s="528">
        <v>0</v>
      </c>
      <c r="Q141" s="528">
        <v>0</v>
      </c>
      <c r="R141" s="355">
        <f t="shared" si="48"/>
        <v>1652784</v>
      </c>
      <c r="S141" s="355">
        <f t="shared" si="59"/>
        <v>10475</v>
      </c>
      <c r="T141" s="529">
        <f t="shared" si="60"/>
        <v>1663259</v>
      </c>
      <c r="U141" s="532">
        <v>17989912</v>
      </c>
      <c r="V141" s="530">
        <f t="shared" si="61"/>
        <v>-1.1236170154214671E-2</v>
      </c>
      <c r="W141" s="530">
        <f t="shared" si="61"/>
        <v>-1.290991330569167E-2</v>
      </c>
      <c r="X141" s="530">
        <f t="shared" si="62"/>
        <v>9.2455093721414541E-2</v>
      </c>
    </row>
    <row r="142" spans="1:24" s="136" customFormat="1" ht="12" thickBot="1" x14ac:dyDescent="0.25">
      <c r="A142" s="527">
        <v>44866</v>
      </c>
      <c r="B142" s="355">
        <v>1265262</v>
      </c>
      <c r="C142" s="355">
        <v>5850</v>
      </c>
      <c r="D142" s="355">
        <v>121849</v>
      </c>
      <c r="E142" s="355">
        <v>183</v>
      </c>
      <c r="F142" s="491">
        <v>0</v>
      </c>
      <c r="G142" s="492">
        <v>0</v>
      </c>
      <c r="H142" s="355">
        <v>188561</v>
      </c>
      <c r="I142" s="355">
        <v>1761</v>
      </c>
      <c r="J142" s="355">
        <v>49477</v>
      </c>
      <c r="K142" s="355">
        <v>2589</v>
      </c>
      <c r="L142" s="355">
        <v>23201</v>
      </c>
      <c r="M142" s="490">
        <v>0</v>
      </c>
      <c r="N142" s="355">
        <v>13971</v>
      </c>
      <c r="O142" s="361">
        <v>43</v>
      </c>
      <c r="P142" s="528">
        <v>0</v>
      </c>
      <c r="Q142" s="528">
        <v>0</v>
      </c>
      <c r="R142" s="355">
        <f t="shared" si="48"/>
        <v>1662321</v>
      </c>
      <c r="S142" s="355">
        <f t="shared" si="59"/>
        <v>10426</v>
      </c>
      <c r="T142" s="529">
        <f t="shared" si="60"/>
        <v>1672747</v>
      </c>
      <c r="U142" s="532">
        <v>17989912</v>
      </c>
      <c r="V142" s="530">
        <f t="shared" si="61"/>
        <v>5.770263990938925E-3</v>
      </c>
      <c r="W142" s="530">
        <f t="shared" si="61"/>
        <v>-4.6778042959427207E-3</v>
      </c>
      <c r="X142" s="530">
        <f t="shared" si="62"/>
        <v>9.2982500414676844E-2</v>
      </c>
    </row>
    <row r="143" spans="1:24" s="136" customFormat="1" ht="12" thickBot="1" x14ac:dyDescent="0.25">
      <c r="A143" s="527">
        <v>44896</v>
      </c>
      <c r="B143" s="355">
        <v>1236871</v>
      </c>
      <c r="C143" s="355">
        <v>5805</v>
      </c>
      <c r="D143" s="355">
        <v>121372</v>
      </c>
      <c r="E143" s="355">
        <v>183</v>
      </c>
      <c r="F143" s="491">
        <v>0</v>
      </c>
      <c r="G143" s="492">
        <v>0</v>
      </c>
      <c r="H143" s="355">
        <v>189488</v>
      </c>
      <c r="I143" s="355">
        <v>1750</v>
      </c>
      <c r="J143" s="355">
        <v>48575</v>
      </c>
      <c r="K143" s="355">
        <v>2505</v>
      </c>
      <c r="L143" s="355">
        <v>23618</v>
      </c>
      <c r="M143" s="490">
        <v>0</v>
      </c>
      <c r="N143" s="355">
        <v>14028</v>
      </c>
      <c r="O143" s="361">
        <v>43</v>
      </c>
      <c r="P143" s="528">
        <v>0</v>
      </c>
      <c r="Q143" s="528">
        <v>0</v>
      </c>
      <c r="R143" s="355">
        <f t="shared" si="48"/>
        <v>1633952</v>
      </c>
      <c r="S143" s="355">
        <f t="shared" si="59"/>
        <v>10286</v>
      </c>
      <c r="T143" s="529">
        <f t="shared" ref="T143:T166" si="63">R143+S143</f>
        <v>1644238</v>
      </c>
      <c r="U143" s="532">
        <v>17989912</v>
      </c>
      <c r="V143" s="530">
        <f t="shared" si="61"/>
        <v>-1.706589762145819E-2</v>
      </c>
      <c r="W143" s="530">
        <f t="shared" si="61"/>
        <v>-1.3427968540187992E-2</v>
      </c>
      <c r="X143" s="530">
        <f t="shared" ref="X143:X164" si="64">T143/U143</f>
        <v>9.1397778932993112E-2</v>
      </c>
    </row>
    <row r="144" spans="1:24" s="136" customFormat="1" ht="12" thickBot="1" x14ac:dyDescent="0.25">
      <c r="A144" s="486">
        <v>44927</v>
      </c>
      <c r="B144" s="355">
        <v>1229750</v>
      </c>
      <c r="C144" s="355">
        <v>5811</v>
      </c>
      <c r="D144" s="355">
        <v>120979</v>
      </c>
      <c r="E144" s="355">
        <v>180</v>
      </c>
      <c r="F144" s="491">
        <v>0</v>
      </c>
      <c r="G144" s="492">
        <v>0</v>
      </c>
      <c r="H144" s="355">
        <v>191478</v>
      </c>
      <c r="I144" s="355">
        <v>1750</v>
      </c>
      <c r="J144" s="355">
        <v>47818</v>
      </c>
      <c r="K144" s="355">
        <v>2440</v>
      </c>
      <c r="L144" s="355">
        <v>23709</v>
      </c>
      <c r="M144" s="490">
        <v>0</v>
      </c>
      <c r="N144" s="355">
        <v>14275</v>
      </c>
      <c r="O144" s="361">
        <v>43</v>
      </c>
      <c r="P144" s="528">
        <v>0</v>
      </c>
      <c r="Q144" s="528">
        <v>0</v>
      </c>
      <c r="R144" s="355">
        <f t="shared" si="48"/>
        <v>1628009</v>
      </c>
      <c r="S144" s="355">
        <f t="shared" si="59"/>
        <v>10224</v>
      </c>
      <c r="T144" s="529">
        <f t="shared" si="63"/>
        <v>1638233</v>
      </c>
      <c r="U144" s="532">
        <v>18205188</v>
      </c>
      <c r="V144" s="530">
        <f t="shared" si="61"/>
        <v>-3.6371937486535714E-3</v>
      </c>
      <c r="W144" s="530">
        <f t="shared" si="61"/>
        <v>-6.0276103441571065E-3</v>
      </c>
      <c r="X144" s="530">
        <f t="shared" si="64"/>
        <v>8.9987150915442349E-2</v>
      </c>
    </row>
    <row r="145" spans="1:24" s="136" customFormat="1" ht="12" thickBot="1" x14ac:dyDescent="0.25">
      <c r="A145" s="486">
        <v>44958</v>
      </c>
      <c r="B145" s="355">
        <v>1217834</v>
      </c>
      <c r="C145" s="355">
        <v>5800</v>
      </c>
      <c r="D145" s="355">
        <v>120257</v>
      </c>
      <c r="E145" s="355">
        <v>180</v>
      </c>
      <c r="F145" s="491">
        <v>0</v>
      </c>
      <c r="G145" s="492">
        <v>0</v>
      </c>
      <c r="H145" s="355">
        <v>192346</v>
      </c>
      <c r="I145" s="355">
        <v>1734</v>
      </c>
      <c r="J145" s="355">
        <v>47052</v>
      </c>
      <c r="K145" s="355">
        <v>2385</v>
      </c>
      <c r="L145" s="355">
        <v>23709</v>
      </c>
      <c r="M145" s="490">
        <v>0</v>
      </c>
      <c r="N145" s="355">
        <v>14344</v>
      </c>
      <c r="O145" s="361">
        <v>43</v>
      </c>
      <c r="P145" s="528">
        <v>0</v>
      </c>
      <c r="Q145" s="528">
        <v>0</v>
      </c>
      <c r="R145" s="355">
        <f t="shared" si="48"/>
        <v>1615542</v>
      </c>
      <c r="S145" s="355">
        <f t="shared" si="59"/>
        <v>10142</v>
      </c>
      <c r="T145" s="529">
        <f t="shared" si="63"/>
        <v>1625684</v>
      </c>
      <c r="U145" s="532">
        <v>18205188</v>
      </c>
      <c r="V145" s="530">
        <f t="shared" si="61"/>
        <v>-7.6578200734762521E-3</v>
      </c>
      <c r="W145" s="530">
        <f t="shared" si="61"/>
        <v>-8.0203442879499213E-3</v>
      </c>
      <c r="X145" s="530">
        <f t="shared" si="64"/>
        <v>8.9297841911876993E-2</v>
      </c>
    </row>
    <row r="146" spans="1:24" s="136" customFormat="1" ht="12" thickBot="1" x14ac:dyDescent="0.25">
      <c r="A146" s="486">
        <v>44986</v>
      </c>
      <c r="B146" s="355">
        <v>1204772</v>
      </c>
      <c r="C146" s="355">
        <v>5799</v>
      </c>
      <c r="D146" s="355">
        <v>109390</v>
      </c>
      <c r="E146" s="355">
        <v>178</v>
      </c>
      <c r="F146" s="491">
        <v>0</v>
      </c>
      <c r="G146" s="492">
        <v>0</v>
      </c>
      <c r="H146" s="355">
        <v>193975</v>
      </c>
      <c r="I146" s="355">
        <v>1734</v>
      </c>
      <c r="J146" s="355">
        <v>45859</v>
      </c>
      <c r="K146" s="355">
        <v>2437</v>
      </c>
      <c r="L146" s="355">
        <v>24149</v>
      </c>
      <c r="M146" s="490">
        <v>0</v>
      </c>
      <c r="N146" s="355">
        <v>14401</v>
      </c>
      <c r="O146" s="361">
        <v>43</v>
      </c>
      <c r="P146" s="528">
        <v>0</v>
      </c>
      <c r="Q146" s="528">
        <v>0</v>
      </c>
      <c r="R146" s="355">
        <f t="shared" si="48"/>
        <v>1592546</v>
      </c>
      <c r="S146" s="355">
        <f t="shared" si="59"/>
        <v>10191</v>
      </c>
      <c r="T146" s="529">
        <f t="shared" si="63"/>
        <v>1602737</v>
      </c>
      <c r="U146" s="532">
        <v>18205188</v>
      </c>
      <c r="V146" s="530">
        <f t="shared" si="61"/>
        <v>-1.4234232226707817E-2</v>
      </c>
      <c r="W146" s="530">
        <f t="shared" si="61"/>
        <v>4.8313942023269574E-3</v>
      </c>
      <c r="X146" s="530">
        <f t="shared" si="64"/>
        <v>8.8037377037798237E-2</v>
      </c>
    </row>
    <row r="147" spans="1:24" s="136" customFormat="1" ht="12" thickBot="1" x14ac:dyDescent="0.25">
      <c r="A147" s="486">
        <v>45017</v>
      </c>
      <c r="B147" s="355">
        <v>1191348</v>
      </c>
      <c r="C147" s="355">
        <v>5759</v>
      </c>
      <c r="D147" s="355">
        <v>108711</v>
      </c>
      <c r="E147" s="355">
        <v>178</v>
      </c>
      <c r="F147" s="491">
        <v>0</v>
      </c>
      <c r="G147" s="492">
        <v>0</v>
      </c>
      <c r="H147" s="355">
        <v>190668</v>
      </c>
      <c r="I147" s="355">
        <v>1704</v>
      </c>
      <c r="J147" s="355">
        <v>45039</v>
      </c>
      <c r="K147" s="355">
        <v>2121</v>
      </c>
      <c r="L147" s="355">
        <v>24149</v>
      </c>
      <c r="M147" s="490">
        <v>0</v>
      </c>
      <c r="N147" s="355">
        <v>14456</v>
      </c>
      <c r="O147" s="361">
        <v>43</v>
      </c>
      <c r="P147" s="528">
        <v>0</v>
      </c>
      <c r="Q147" s="528">
        <v>0</v>
      </c>
      <c r="R147" s="355">
        <f t="shared" si="48"/>
        <v>1574371</v>
      </c>
      <c r="S147" s="355">
        <f t="shared" si="59"/>
        <v>9805</v>
      </c>
      <c r="T147" s="529">
        <f t="shared" si="63"/>
        <v>1584176</v>
      </c>
      <c r="U147" s="532">
        <v>18205188</v>
      </c>
      <c r="V147" s="530">
        <f t="shared" si="61"/>
        <v>-1.1412543185565754E-2</v>
      </c>
      <c r="W147" s="530">
        <f t="shared" si="61"/>
        <v>-3.7876557747031692E-2</v>
      </c>
      <c r="X147" s="530">
        <f t="shared" si="64"/>
        <v>8.701783249917551E-2</v>
      </c>
    </row>
    <row r="148" spans="1:24" s="136" customFormat="1" ht="12" thickBot="1" x14ac:dyDescent="0.25">
      <c r="A148" s="486">
        <v>45047</v>
      </c>
      <c r="B148" s="355">
        <v>1181322</v>
      </c>
      <c r="C148" s="355">
        <v>5755</v>
      </c>
      <c r="D148" s="355">
        <v>108294</v>
      </c>
      <c r="E148" s="355">
        <v>177</v>
      </c>
      <c r="F148" s="491">
        <v>0</v>
      </c>
      <c r="G148" s="492">
        <v>0</v>
      </c>
      <c r="H148" s="355">
        <v>188386</v>
      </c>
      <c r="I148" s="355">
        <v>1698</v>
      </c>
      <c r="J148" s="355">
        <v>44203</v>
      </c>
      <c r="K148" s="355">
        <v>2089</v>
      </c>
      <c r="L148" s="355">
        <v>24169</v>
      </c>
      <c r="M148" s="490">
        <v>0</v>
      </c>
      <c r="N148" s="355">
        <v>14541</v>
      </c>
      <c r="O148" s="361">
        <v>43</v>
      </c>
      <c r="P148" s="528">
        <v>0</v>
      </c>
      <c r="Q148" s="528">
        <v>0</v>
      </c>
      <c r="R148" s="355">
        <f t="shared" si="48"/>
        <v>1560915</v>
      </c>
      <c r="S148" s="355">
        <f t="shared" si="59"/>
        <v>9762</v>
      </c>
      <c r="T148" s="529">
        <f t="shared" si="63"/>
        <v>1570677</v>
      </c>
      <c r="U148" s="532">
        <v>18205188</v>
      </c>
      <c r="V148" s="530">
        <f t="shared" si="61"/>
        <v>-8.5469053990450787E-3</v>
      </c>
      <c r="W148" s="530">
        <f t="shared" si="61"/>
        <v>-4.3855175930647625E-3</v>
      </c>
      <c r="X148" s="530">
        <f t="shared" si="64"/>
        <v>8.6276340568413795E-2</v>
      </c>
    </row>
    <row r="149" spans="1:24" s="136" customFormat="1" ht="12" thickBot="1" x14ac:dyDescent="0.25">
      <c r="A149" s="486">
        <v>45078</v>
      </c>
      <c r="B149" s="355">
        <v>1161309</v>
      </c>
      <c r="C149" s="355">
        <v>5749</v>
      </c>
      <c r="D149" s="355">
        <v>107805</v>
      </c>
      <c r="E149" s="355">
        <v>177</v>
      </c>
      <c r="F149" s="491">
        <v>0</v>
      </c>
      <c r="G149" s="492">
        <v>0</v>
      </c>
      <c r="H149" s="355">
        <v>186369</v>
      </c>
      <c r="I149" s="355">
        <v>1691</v>
      </c>
      <c r="J149" s="355">
        <v>43400</v>
      </c>
      <c r="K149" s="355">
        <v>2072</v>
      </c>
      <c r="L149" s="355">
        <v>24164</v>
      </c>
      <c r="M149" s="490">
        <v>0</v>
      </c>
      <c r="N149" s="355">
        <v>14597</v>
      </c>
      <c r="O149" s="361">
        <v>43</v>
      </c>
      <c r="P149" s="528">
        <v>0</v>
      </c>
      <c r="Q149" s="528">
        <v>0</v>
      </c>
      <c r="R149" s="355">
        <f t="shared" si="48"/>
        <v>1537644</v>
      </c>
      <c r="S149" s="355">
        <f t="shared" si="59"/>
        <v>9732</v>
      </c>
      <c r="T149" s="529">
        <f t="shared" si="63"/>
        <v>1547376</v>
      </c>
      <c r="U149" s="532">
        <v>18205188</v>
      </c>
      <c r="V149" s="530">
        <f t="shared" si="61"/>
        <v>-1.4908563246557307E-2</v>
      </c>
      <c r="W149" s="530">
        <f t="shared" si="61"/>
        <v>-3.0731407498463428E-3</v>
      </c>
      <c r="X149" s="530">
        <f t="shared" si="64"/>
        <v>8.4996430687779775E-2</v>
      </c>
    </row>
    <row r="150" spans="1:24" s="136" customFormat="1" ht="12" thickBot="1" x14ac:dyDescent="0.25">
      <c r="A150" s="486">
        <v>45108</v>
      </c>
      <c r="B150" s="355">
        <v>1146889</v>
      </c>
      <c r="C150" s="355">
        <v>5741</v>
      </c>
      <c r="D150" s="355">
        <v>107280</v>
      </c>
      <c r="E150" s="355">
        <v>176</v>
      </c>
      <c r="F150" s="491">
        <v>0</v>
      </c>
      <c r="G150" s="492">
        <v>0</v>
      </c>
      <c r="H150" s="355">
        <v>168546</v>
      </c>
      <c r="I150" s="355">
        <v>1688</v>
      </c>
      <c r="J150" s="355">
        <v>42671</v>
      </c>
      <c r="K150" s="355">
        <v>2038</v>
      </c>
      <c r="L150" s="355">
        <v>24824</v>
      </c>
      <c r="M150" s="490">
        <v>0</v>
      </c>
      <c r="N150" s="355">
        <v>14651</v>
      </c>
      <c r="O150" s="361">
        <v>43</v>
      </c>
      <c r="P150" s="528">
        <v>0</v>
      </c>
      <c r="Q150" s="528">
        <v>0</v>
      </c>
      <c r="R150" s="355">
        <f t="shared" si="48"/>
        <v>1504861</v>
      </c>
      <c r="S150" s="355">
        <f t="shared" si="59"/>
        <v>9686</v>
      </c>
      <c r="T150" s="529">
        <f t="shared" si="63"/>
        <v>1514547</v>
      </c>
      <c r="U150" s="532">
        <v>18205188</v>
      </c>
      <c r="V150" s="530">
        <f t="shared" si="61"/>
        <v>-2.1320279596577622E-2</v>
      </c>
      <c r="W150" s="530">
        <f t="shared" si="61"/>
        <v>-4.7266748869708181E-3</v>
      </c>
      <c r="X150" s="530">
        <f t="shared" si="64"/>
        <v>8.3193153512064799E-2</v>
      </c>
    </row>
    <row r="151" spans="1:24" s="136" customFormat="1" ht="12" thickBot="1" x14ac:dyDescent="0.25">
      <c r="A151" s="486">
        <v>45139</v>
      </c>
      <c r="B151" s="355">
        <v>1128035</v>
      </c>
      <c r="C151" s="355">
        <v>5716</v>
      </c>
      <c r="D151" s="355">
        <v>106828</v>
      </c>
      <c r="E151" s="355">
        <v>171</v>
      </c>
      <c r="F151" s="491">
        <v>0</v>
      </c>
      <c r="G151" s="492">
        <v>0</v>
      </c>
      <c r="H151" s="355">
        <v>166839</v>
      </c>
      <c r="I151" s="355">
        <v>1678</v>
      </c>
      <c r="J151" s="355">
        <v>41845</v>
      </c>
      <c r="K151" s="355">
        <v>2082</v>
      </c>
      <c r="L151" s="355">
        <v>24884</v>
      </c>
      <c r="M151" s="490">
        <v>0</v>
      </c>
      <c r="N151" s="355">
        <v>14699</v>
      </c>
      <c r="O151" s="361">
        <v>43</v>
      </c>
      <c r="P151" s="528">
        <v>0</v>
      </c>
      <c r="Q151" s="528">
        <v>0</v>
      </c>
      <c r="R151" s="355">
        <f t="shared" si="48"/>
        <v>1483130</v>
      </c>
      <c r="S151" s="355">
        <f t="shared" si="59"/>
        <v>9690</v>
      </c>
      <c r="T151" s="529">
        <f t="shared" si="63"/>
        <v>1492820</v>
      </c>
      <c r="U151" s="532">
        <v>18205188</v>
      </c>
      <c r="V151" s="530">
        <f t="shared" si="61"/>
        <v>-1.4440536368475228E-2</v>
      </c>
      <c r="W151" s="530">
        <f t="shared" si="61"/>
        <v>4.1296716911005574E-4</v>
      </c>
      <c r="X151" s="530">
        <f t="shared" si="64"/>
        <v>8.1999702502385585E-2</v>
      </c>
    </row>
    <row r="152" spans="1:24" s="136" customFormat="1" ht="12" thickBot="1" x14ac:dyDescent="0.25">
      <c r="A152" s="486">
        <v>45170</v>
      </c>
      <c r="B152" s="355">
        <v>1114484</v>
      </c>
      <c r="C152" s="355">
        <v>5676</v>
      </c>
      <c r="D152" s="355">
        <v>106361</v>
      </c>
      <c r="E152" s="355">
        <v>169</v>
      </c>
      <c r="F152" s="491">
        <v>0</v>
      </c>
      <c r="G152" s="492">
        <v>0</v>
      </c>
      <c r="H152" s="355">
        <v>166623</v>
      </c>
      <c r="I152" s="355">
        <v>1654</v>
      </c>
      <c r="J152" s="355">
        <v>41176</v>
      </c>
      <c r="K152" s="355">
        <v>2022</v>
      </c>
      <c r="L152" s="355">
        <v>25674</v>
      </c>
      <c r="M152" s="490">
        <v>0</v>
      </c>
      <c r="N152" s="355">
        <v>14732</v>
      </c>
      <c r="O152" s="361">
        <v>43</v>
      </c>
      <c r="P152" s="528">
        <v>0</v>
      </c>
      <c r="Q152" s="528">
        <v>0</v>
      </c>
      <c r="R152" s="355">
        <f t="shared" si="48"/>
        <v>1469050</v>
      </c>
      <c r="S152" s="355">
        <f t="shared" si="59"/>
        <v>9564</v>
      </c>
      <c r="T152" s="529">
        <f t="shared" si="63"/>
        <v>1478614</v>
      </c>
      <c r="U152" s="532">
        <v>18205188</v>
      </c>
      <c r="V152" s="530">
        <f t="shared" si="61"/>
        <v>-9.4934361788919387E-3</v>
      </c>
      <c r="W152" s="530">
        <f t="shared" si="61"/>
        <v>-1.3003095975232198E-2</v>
      </c>
      <c r="X152" s="530">
        <f t="shared" si="64"/>
        <v>8.1219375487910375E-2</v>
      </c>
    </row>
    <row r="153" spans="1:24" s="136" customFormat="1" ht="12" thickBot="1" x14ac:dyDescent="0.25">
      <c r="A153" s="486">
        <v>45200</v>
      </c>
      <c r="B153" s="355">
        <v>1104416</v>
      </c>
      <c r="C153" s="355">
        <v>5683</v>
      </c>
      <c r="D153" s="355">
        <v>105892</v>
      </c>
      <c r="E153" s="355">
        <v>168</v>
      </c>
      <c r="F153" s="491">
        <v>0</v>
      </c>
      <c r="G153" s="492">
        <v>0</v>
      </c>
      <c r="H153" s="355">
        <v>165565</v>
      </c>
      <c r="I153" s="355">
        <v>1665</v>
      </c>
      <c r="J153" s="355">
        <v>40682</v>
      </c>
      <c r="K153" s="355">
        <v>1941</v>
      </c>
      <c r="L153" s="355">
        <v>25884</v>
      </c>
      <c r="M153" s="490">
        <v>0</v>
      </c>
      <c r="N153" s="355">
        <v>14751</v>
      </c>
      <c r="O153" s="361">
        <v>43</v>
      </c>
      <c r="P153" s="528">
        <v>0</v>
      </c>
      <c r="Q153" s="528">
        <v>0</v>
      </c>
      <c r="R153" s="355">
        <f t="shared" si="48"/>
        <v>1457190</v>
      </c>
      <c r="S153" s="355">
        <f t="shared" si="59"/>
        <v>9500</v>
      </c>
      <c r="T153" s="529">
        <f t="shared" si="63"/>
        <v>1466690</v>
      </c>
      <c r="U153" s="532">
        <v>18205188</v>
      </c>
      <c r="V153" s="530">
        <f t="shared" si="61"/>
        <v>-8.073244613866104E-3</v>
      </c>
      <c r="W153" s="530">
        <f t="shared" si="61"/>
        <v>-6.6917607695524883E-3</v>
      </c>
      <c r="X153" s="530">
        <f t="shared" si="64"/>
        <v>8.0564397357500511E-2</v>
      </c>
    </row>
    <row r="154" spans="1:24" s="136" customFormat="1" ht="12" thickBot="1" x14ac:dyDescent="0.25">
      <c r="A154" s="486">
        <v>45231</v>
      </c>
      <c r="B154" s="355">
        <v>1090690</v>
      </c>
      <c r="C154" s="355">
        <v>5672</v>
      </c>
      <c r="D154" s="355">
        <v>105316</v>
      </c>
      <c r="E154" s="355">
        <v>168</v>
      </c>
      <c r="F154" s="491">
        <v>0</v>
      </c>
      <c r="G154" s="492">
        <v>0</v>
      </c>
      <c r="H154" s="355">
        <v>163917</v>
      </c>
      <c r="I154" s="355">
        <v>1646</v>
      </c>
      <c r="J154" s="355">
        <v>40057</v>
      </c>
      <c r="K154" s="355">
        <v>1861</v>
      </c>
      <c r="L154" s="355">
        <v>26144</v>
      </c>
      <c r="M154" s="490">
        <v>0</v>
      </c>
      <c r="N154" s="355">
        <v>14774</v>
      </c>
      <c r="O154" s="361">
        <v>43</v>
      </c>
      <c r="P154" s="528">
        <v>0</v>
      </c>
      <c r="Q154" s="528">
        <v>0</v>
      </c>
      <c r="R154" s="355">
        <f t="shared" si="48"/>
        <v>1440898</v>
      </c>
      <c r="S154" s="355">
        <f t="shared" si="59"/>
        <v>9390</v>
      </c>
      <c r="T154" s="529">
        <f t="shared" si="63"/>
        <v>1450288</v>
      </c>
      <c r="U154" s="532">
        <v>18205188</v>
      </c>
      <c r="V154" s="530">
        <f t="shared" si="61"/>
        <v>-1.1180422594170973E-2</v>
      </c>
      <c r="W154" s="530">
        <f t="shared" si="61"/>
        <v>-1.1578947368421053E-2</v>
      </c>
      <c r="X154" s="530">
        <f t="shared" si="64"/>
        <v>7.9663445387106138E-2</v>
      </c>
    </row>
    <row r="155" spans="1:24" s="136" customFormat="1" ht="12" thickBot="1" x14ac:dyDescent="0.25">
      <c r="A155" s="486">
        <v>45261</v>
      </c>
      <c r="B155" s="355">
        <v>1076681</v>
      </c>
      <c r="C155" s="355">
        <v>5658</v>
      </c>
      <c r="D155" s="355">
        <v>104869</v>
      </c>
      <c r="E155" s="355">
        <v>168</v>
      </c>
      <c r="F155" s="491">
        <v>0</v>
      </c>
      <c r="G155" s="492">
        <v>0</v>
      </c>
      <c r="H155" s="355">
        <v>162403</v>
      </c>
      <c r="I155" s="355">
        <v>1655</v>
      </c>
      <c r="J155" s="355">
        <v>39336</v>
      </c>
      <c r="K155" s="355">
        <v>1837</v>
      </c>
      <c r="L155" s="355">
        <v>26894</v>
      </c>
      <c r="M155" s="490">
        <v>0</v>
      </c>
      <c r="N155" s="355">
        <v>14897</v>
      </c>
      <c r="O155" s="361">
        <v>43</v>
      </c>
      <c r="P155" s="528">
        <v>0</v>
      </c>
      <c r="Q155" s="528">
        <v>0</v>
      </c>
      <c r="R155" s="355">
        <f t="shared" si="48"/>
        <v>1425080</v>
      </c>
      <c r="S155" s="355">
        <f t="shared" si="59"/>
        <v>9361</v>
      </c>
      <c r="T155" s="529">
        <f t="shared" si="63"/>
        <v>1434441</v>
      </c>
      <c r="U155" s="532">
        <v>18205188</v>
      </c>
      <c r="V155" s="530">
        <f t="shared" si="61"/>
        <v>-1.0977876296587268E-2</v>
      </c>
      <c r="W155" s="530">
        <f t="shared" si="61"/>
        <v>-3.08839190628328E-3</v>
      </c>
      <c r="X155" s="530">
        <f t="shared" si="64"/>
        <v>7.8792979232073845E-2</v>
      </c>
    </row>
    <row r="156" spans="1:24" s="136" customFormat="1" ht="12" thickBot="1" x14ac:dyDescent="0.25">
      <c r="A156" s="486">
        <v>45292</v>
      </c>
      <c r="B156" s="355">
        <v>1062858</v>
      </c>
      <c r="C156" s="355">
        <v>5653</v>
      </c>
      <c r="D156" s="355">
        <v>98144</v>
      </c>
      <c r="E156" s="355">
        <v>168</v>
      </c>
      <c r="F156" s="491">
        <v>0</v>
      </c>
      <c r="G156" s="492">
        <v>0</v>
      </c>
      <c r="H156" s="355">
        <v>160499</v>
      </c>
      <c r="I156" s="355">
        <v>1623</v>
      </c>
      <c r="J156" s="355">
        <v>38599</v>
      </c>
      <c r="K156" s="355">
        <v>1753</v>
      </c>
      <c r="L156" s="355">
        <v>26904</v>
      </c>
      <c r="M156" s="490">
        <v>0</v>
      </c>
      <c r="N156" s="355">
        <v>14036</v>
      </c>
      <c r="O156" s="361">
        <v>43</v>
      </c>
      <c r="P156" s="528">
        <v>0</v>
      </c>
      <c r="Q156" s="528">
        <v>0</v>
      </c>
      <c r="R156" s="355">
        <f t="shared" si="48"/>
        <v>1401040</v>
      </c>
      <c r="S156" s="355">
        <f t="shared" si="59"/>
        <v>9240</v>
      </c>
      <c r="T156" s="529">
        <f t="shared" si="63"/>
        <v>1410280</v>
      </c>
      <c r="U156" s="532">
        <v>17893324</v>
      </c>
      <c r="V156" s="530">
        <f t="shared" si="61"/>
        <v>-1.6869228394195412E-2</v>
      </c>
      <c r="W156" s="530">
        <f t="shared" si="61"/>
        <v>-1.2925969447708578E-2</v>
      </c>
      <c r="X156" s="530">
        <f t="shared" si="64"/>
        <v>7.8815987459904036E-2</v>
      </c>
    </row>
    <row r="157" spans="1:24" s="136" customFormat="1" ht="12" thickBot="1" x14ac:dyDescent="0.25">
      <c r="A157" s="486">
        <v>45323</v>
      </c>
      <c r="B157" s="355">
        <v>1051362</v>
      </c>
      <c r="C157" s="355">
        <v>5639</v>
      </c>
      <c r="D157" s="355">
        <v>97582</v>
      </c>
      <c r="E157" s="355">
        <v>167</v>
      </c>
      <c r="F157" s="491">
        <v>0</v>
      </c>
      <c r="G157" s="492">
        <v>0</v>
      </c>
      <c r="H157" s="355">
        <v>158576</v>
      </c>
      <c r="I157" s="355">
        <v>1610</v>
      </c>
      <c r="J157" s="355">
        <v>37826</v>
      </c>
      <c r="K157" s="355">
        <v>1817</v>
      </c>
      <c r="L157" s="355">
        <v>26994</v>
      </c>
      <c r="M157" s="490">
        <v>0</v>
      </c>
      <c r="N157" s="355">
        <v>11391</v>
      </c>
      <c r="O157" s="361">
        <v>43</v>
      </c>
      <c r="P157" s="528">
        <v>0</v>
      </c>
      <c r="Q157" s="528">
        <v>0</v>
      </c>
      <c r="R157" s="355">
        <f t="shared" si="48"/>
        <v>1383731</v>
      </c>
      <c r="S157" s="355">
        <f t="shared" si="59"/>
        <v>9276</v>
      </c>
      <c r="T157" s="529">
        <f t="shared" si="63"/>
        <v>1393007</v>
      </c>
      <c r="U157" s="532">
        <v>17893324</v>
      </c>
      <c r="V157" s="530">
        <f t="shared" ref="V157:V162" si="65">(R157-R156)/R156</f>
        <v>-1.2354393878832868E-2</v>
      </c>
      <c r="W157" s="530">
        <f t="shared" si="61"/>
        <v>3.8961038961038961E-3</v>
      </c>
      <c r="X157" s="530">
        <f t="shared" si="64"/>
        <v>7.7850655361742738E-2</v>
      </c>
    </row>
    <row r="158" spans="1:24" s="136" customFormat="1" ht="12" thickBot="1" x14ac:dyDescent="0.25">
      <c r="A158" s="486">
        <v>45352</v>
      </c>
      <c r="B158" s="355">
        <v>1036129</v>
      </c>
      <c r="C158" s="355">
        <v>5619</v>
      </c>
      <c r="D158" s="355">
        <v>97013</v>
      </c>
      <c r="E158" s="355">
        <v>167</v>
      </c>
      <c r="F158" s="491">
        <v>0</v>
      </c>
      <c r="G158" s="492">
        <v>0</v>
      </c>
      <c r="H158" s="355">
        <v>156795</v>
      </c>
      <c r="I158" s="355">
        <v>1607</v>
      </c>
      <c r="J158" s="355">
        <v>36941</v>
      </c>
      <c r="K158" s="355">
        <v>1792</v>
      </c>
      <c r="L158" s="355">
        <v>27005</v>
      </c>
      <c r="M158" s="490">
        <v>0</v>
      </c>
      <c r="N158" s="355">
        <v>11415</v>
      </c>
      <c r="O158" s="361">
        <v>43</v>
      </c>
      <c r="P158" s="528">
        <v>0</v>
      </c>
      <c r="Q158" s="528">
        <v>0</v>
      </c>
      <c r="R158" s="355">
        <f t="shared" si="48"/>
        <v>1365298</v>
      </c>
      <c r="S158" s="355">
        <f t="shared" si="59"/>
        <v>9228</v>
      </c>
      <c r="T158" s="529">
        <f t="shared" si="63"/>
        <v>1374526</v>
      </c>
      <c r="U158" s="532">
        <v>17893324</v>
      </c>
      <c r="V158" s="530">
        <f t="shared" si="65"/>
        <v>-1.3321230788354095E-2</v>
      </c>
      <c r="W158" s="530">
        <f t="shared" si="61"/>
        <v>-5.1746442432082798E-3</v>
      </c>
      <c r="X158" s="530">
        <f t="shared" si="64"/>
        <v>7.6817812051019702E-2</v>
      </c>
    </row>
    <row r="159" spans="1:24" s="136" customFormat="1" ht="12" thickBot="1" x14ac:dyDescent="0.25">
      <c r="A159" s="486">
        <v>45383</v>
      </c>
      <c r="B159" s="355">
        <v>1023223</v>
      </c>
      <c r="C159" s="355">
        <v>5604</v>
      </c>
      <c r="D159" s="355">
        <v>94147</v>
      </c>
      <c r="E159" s="355">
        <v>163</v>
      </c>
      <c r="F159" s="491">
        <v>0</v>
      </c>
      <c r="G159" s="492">
        <v>0</v>
      </c>
      <c r="H159" s="355">
        <v>154880</v>
      </c>
      <c r="I159" s="355">
        <v>1603</v>
      </c>
      <c r="J159" s="355">
        <v>36010</v>
      </c>
      <c r="K159" s="355">
        <v>1762</v>
      </c>
      <c r="L159" s="355">
        <v>27045</v>
      </c>
      <c r="M159" s="490">
        <v>0</v>
      </c>
      <c r="N159" s="355">
        <v>11420</v>
      </c>
      <c r="O159" s="361">
        <v>43</v>
      </c>
      <c r="P159" s="528">
        <v>0</v>
      </c>
      <c r="Q159" s="528">
        <v>0</v>
      </c>
      <c r="R159" s="355">
        <f t="shared" si="48"/>
        <v>1346725</v>
      </c>
      <c r="S159" s="355">
        <f t="shared" si="59"/>
        <v>9175</v>
      </c>
      <c r="T159" s="529">
        <f t="shared" si="63"/>
        <v>1355900</v>
      </c>
      <c r="U159" s="532">
        <v>17893324</v>
      </c>
      <c r="V159" s="530">
        <f t="shared" si="65"/>
        <v>-1.3603623531273026E-2</v>
      </c>
      <c r="W159" s="530">
        <f t="shared" si="61"/>
        <v>-5.7433896835717381E-3</v>
      </c>
      <c r="X159" s="530">
        <f t="shared" si="64"/>
        <v>7.577686515931864E-2</v>
      </c>
    </row>
    <row r="160" spans="1:24" s="136" customFormat="1" ht="12" thickBot="1" x14ac:dyDescent="0.25">
      <c r="A160" s="486">
        <v>45413</v>
      </c>
      <c r="B160" s="355">
        <v>1009174</v>
      </c>
      <c r="C160" s="355">
        <v>5611</v>
      </c>
      <c r="D160" s="355">
        <v>93531</v>
      </c>
      <c r="E160" s="355">
        <v>161</v>
      </c>
      <c r="F160" s="491">
        <v>0</v>
      </c>
      <c r="G160" s="492">
        <v>0</v>
      </c>
      <c r="H160" s="355">
        <v>152950</v>
      </c>
      <c r="I160" s="355">
        <v>1581</v>
      </c>
      <c r="J160" s="355">
        <v>34846</v>
      </c>
      <c r="K160" s="355">
        <v>1749</v>
      </c>
      <c r="L160" s="355">
        <v>27045</v>
      </c>
      <c r="M160" s="490">
        <v>0</v>
      </c>
      <c r="N160" s="355">
        <v>11442</v>
      </c>
      <c r="O160" s="361">
        <v>43</v>
      </c>
      <c r="P160" s="528">
        <v>0</v>
      </c>
      <c r="Q160" s="528">
        <v>0</v>
      </c>
      <c r="R160" s="355">
        <f t="shared" si="48"/>
        <v>1328988</v>
      </c>
      <c r="S160" s="355">
        <f t="shared" si="59"/>
        <v>9145</v>
      </c>
      <c r="T160" s="529">
        <f t="shared" si="63"/>
        <v>1338133</v>
      </c>
      <c r="U160" s="532">
        <v>17893324</v>
      </c>
      <c r="V160" s="530">
        <f t="shared" si="65"/>
        <v>-1.3170469100967161E-2</v>
      </c>
      <c r="W160" s="530">
        <f t="shared" si="61"/>
        <v>-3.2697547683923707E-3</v>
      </c>
      <c r="X160" s="530">
        <f t="shared" si="64"/>
        <v>7.4783924999066692E-2</v>
      </c>
    </row>
    <row r="161" spans="1:24" s="136" customFormat="1" ht="12" thickBot="1" x14ac:dyDescent="0.25">
      <c r="A161" s="486">
        <v>45444</v>
      </c>
      <c r="B161" s="355">
        <v>992969</v>
      </c>
      <c r="C161" s="355">
        <v>5573</v>
      </c>
      <c r="D161" s="355">
        <v>93039</v>
      </c>
      <c r="E161" s="355">
        <v>161</v>
      </c>
      <c r="F161" s="491">
        <v>0</v>
      </c>
      <c r="G161" s="492">
        <v>0</v>
      </c>
      <c r="H161" s="355">
        <v>151118</v>
      </c>
      <c r="I161" s="355">
        <v>1571</v>
      </c>
      <c r="J161" s="355">
        <v>34220</v>
      </c>
      <c r="K161" s="355">
        <v>1731</v>
      </c>
      <c r="L161" s="355">
        <v>27065</v>
      </c>
      <c r="M161" s="490">
        <v>0</v>
      </c>
      <c r="N161" s="355">
        <v>11465</v>
      </c>
      <c r="O161" s="361">
        <v>43</v>
      </c>
      <c r="P161" s="528">
        <v>0</v>
      </c>
      <c r="Q161" s="528">
        <v>0</v>
      </c>
      <c r="R161" s="355">
        <f t="shared" si="48"/>
        <v>1309876</v>
      </c>
      <c r="S161" s="355">
        <f t="shared" si="59"/>
        <v>9079</v>
      </c>
      <c r="T161" s="529">
        <f t="shared" si="63"/>
        <v>1318955</v>
      </c>
      <c r="U161" s="532">
        <v>17893324</v>
      </c>
      <c r="V161" s="530">
        <f t="shared" si="65"/>
        <v>-1.4380867246355874E-2</v>
      </c>
      <c r="W161" s="530">
        <f t="shared" si="61"/>
        <v>-7.2170585019136141E-3</v>
      </c>
      <c r="X161" s="530">
        <f t="shared" si="64"/>
        <v>7.3712128612883773E-2</v>
      </c>
    </row>
    <row r="162" spans="1:24" s="136" customFormat="1" ht="12" thickBot="1" x14ac:dyDescent="0.25">
      <c r="A162" s="486">
        <v>45474</v>
      </c>
      <c r="B162" s="355">
        <v>975784</v>
      </c>
      <c r="C162" s="355">
        <v>5537</v>
      </c>
      <c r="D162" s="355">
        <v>92547</v>
      </c>
      <c r="E162" s="355">
        <v>161</v>
      </c>
      <c r="F162" s="491">
        <v>0</v>
      </c>
      <c r="G162" s="492">
        <v>0</v>
      </c>
      <c r="H162" s="355">
        <v>148551</v>
      </c>
      <c r="I162" s="355">
        <v>1567</v>
      </c>
      <c r="J162" s="355">
        <v>33157</v>
      </c>
      <c r="K162" s="355">
        <v>1700</v>
      </c>
      <c r="L162" s="355">
        <v>27185</v>
      </c>
      <c r="M162" s="490">
        <v>0</v>
      </c>
      <c r="N162" s="355">
        <v>11541</v>
      </c>
      <c r="O162" s="361">
        <v>43</v>
      </c>
      <c r="P162" s="528">
        <v>0</v>
      </c>
      <c r="Q162" s="528">
        <v>0</v>
      </c>
      <c r="R162" s="355">
        <f t="shared" si="48"/>
        <v>1288765</v>
      </c>
      <c r="S162" s="355">
        <f t="shared" si="59"/>
        <v>9008</v>
      </c>
      <c r="T162" s="529">
        <f t="shared" si="63"/>
        <v>1297773</v>
      </c>
      <c r="U162" s="532">
        <v>17893324</v>
      </c>
      <c r="V162" s="530">
        <f t="shared" si="65"/>
        <v>-1.6116792734579458E-2</v>
      </c>
      <c r="W162" s="530">
        <f t="shared" si="61"/>
        <v>-7.8202445203216214E-3</v>
      </c>
      <c r="X162" s="530">
        <f t="shared" si="64"/>
        <v>7.2528335148908052E-2</v>
      </c>
    </row>
    <row r="163" spans="1:24" s="136" customFormat="1" ht="12" thickBot="1" x14ac:dyDescent="0.25">
      <c r="A163" s="486">
        <v>45505</v>
      </c>
      <c r="B163" s="355">
        <v>955582</v>
      </c>
      <c r="C163" s="355">
        <v>5479</v>
      </c>
      <c r="D163" s="355">
        <v>90893</v>
      </c>
      <c r="E163" s="355">
        <v>161</v>
      </c>
      <c r="F163" s="491">
        <v>0</v>
      </c>
      <c r="G163" s="492">
        <v>0</v>
      </c>
      <c r="H163" s="355">
        <v>150106</v>
      </c>
      <c r="I163" s="355">
        <v>1566</v>
      </c>
      <c r="J163" s="355">
        <v>32409</v>
      </c>
      <c r="K163" s="355">
        <v>1675</v>
      </c>
      <c r="L163" s="355">
        <v>26975</v>
      </c>
      <c r="M163" s="490">
        <v>0</v>
      </c>
      <c r="N163" s="355">
        <v>11551</v>
      </c>
      <c r="O163" s="361">
        <v>43</v>
      </c>
      <c r="P163" s="528">
        <v>0</v>
      </c>
      <c r="Q163" s="528">
        <v>0</v>
      </c>
      <c r="R163" s="355">
        <f t="shared" si="48"/>
        <v>1267516</v>
      </c>
      <c r="S163" s="355">
        <f t="shared" si="59"/>
        <v>8924</v>
      </c>
      <c r="T163" s="529">
        <f t="shared" si="63"/>
        <v>1276440</v>
      </c>
      <c r="U163" s="532">
        <v>17893324</v>
      </c>
      <c r="V163" s="530">
        <f t="shared" ref="V163:V168" si="66">(R163-R162)/R162</f>
        <v>-1.6487877929645824E-2</v>
      </c>
      <c r="W163" s="530">
        <f t="shared" si="61"/>
        <v>-9.3250444049733563E-3</v>
      </c>
      <c r="X163" s="530">
        <f t="shared" si="64"/>
        <v>7.133610278336211E-2</v>
      </c>
    </row>
    <row r="164" spans="1:24" s="136" customFormat="1" ht="12" thickBot="1" x14ac:dyDescent="0.25">
      <c r="A164" s="399">
        <v>45536</v>
      </c>
      <c r="B164" s="398">
        <v>938007</v>
      </c>
      <c r="C164" s="398">
        <v>5455</v>
      </c>
      <c r="D164" s="398">
        <v>90442</v>
      </c>
      <c r="E164" s="343">
        <v>161</v>
      </c>
      <c r="F164" s="545">
        <v>0</v>
      </c>
      <c r="G164" s="546">
        <v>0</v>
      </c>
      <c r="H164" s="342">
        <v>155543</v>
      </c>
      <c r="I164" s="398">
        <v>1558</v>
      </c>
      <c r="J164" s="398">
        <v>31406</v>
      </c>
      <c r="K164" s="398">
        <v>1642</v>
      </c>
      <c r="L164" s="398">
        <v>27005</v>
      </c>
      <c r="M164" s="490">
        <v>0</v>
      </c>
      <c r="N164" s="398">
        <v>11561</v>
      </c>
      <c r="O164" s="343">
        <v>43</v>
      </c>
      <c r="P164" s="537">
        <v>0</v>
      </c>
      <c r="Q164" s="537">
        <v>0</v>
      </c>
      <c r="R164" s="398">
        <f t="shared" si="48"/>
        <v>1253964</v>
      </c>
      <c r="S164" s="398">
        <f t="shared" si="59"/>
        <v>8859</v>
      </c>
      <c r="T164" s="538">
        <f t="shared" si="63"/>
        <v>1262823</v>
      </c>
      <c r="U164" s="539">
        <v>17893324</v>
      </c>
      <c r="V164" s="540">
        <f t="shared" si="66"/>
        <v>-1.0691778249742014E-2</v>
      </c>
      <c r="W164" s="540">
        <f t="shared" si="61"/>
        <v>-7.283729269385926E-3</v>
      </c>
      <c r="X164" s="540">
        <f t="shared" si="64"/>
        <v>7.0575092699377714E-2</v>
      </c>
    </row>
    <row r="165" spans="1:24" s="136" customFormat="1" ht="12" thickBot="1" x14ac:dyDescent="0.25">
      <c r="A165" s="527">
        <v>45566</v>
      </c>
      <c r="B165" s="355">
        <v>921756</v>
      </c>
      <c r="C165" s="355">
        <v>5414</v>
      </c>
      <c r="D165" s="355">
        <v>89987</v>
      </c>
      <c r="E165" s="361">
        <v>161</v>
      </c>
      <c r="F165" s="491">
        <v>0</v>
      </c>
      <c r="G165" s="492">
        <v>0</v>
      </c>
      <c r="H165" s="363">
        <v>161563</v>
      </c>
      <c r="I165" s="355">
        <v>1558</v>
      </c>
      <c r="J165" s="355">
        <v>30723</v>
      </c>
      <c r="K165" s="355">
        <v>1640</v>
      </c>
      <c r="L165" s="355">
        <v>27035</v>
      </c>
      <c r="M165" s="490">
        <v>0</v>
      </c>
      <c r="N165" s="355">
        <v>11567</v>
      </c>
      <c r="O165" s="355">
        <v>43</v>
      </c>
      <c r="P165" s="528">
        <v>0</v>
      </c>
      <c r="Q165" s="528">
        <v>0</v>
      </c>
      <c r="R165" s="355">
        <f t="shared" si="48"/>
        <v>1242631</v>
      </c>
      <c r="S165" s="355">
        <f t="shared" si="59"/>
        <v>8816</v>
      </c>
      <c r="T165" s="529">
        <f t="shared" si="63"/>
        <v>1251447</v>
      </c>
      <c r="U165" s="532">
        <v>17893324</v>
      </c>
      <c r="V165" s="530">
        <f t="shared" si="66"/>
        <v>-9.037739520432804E-3</v>
      </c>
      <c r="W165" s="530">
        <f t="shared" ref="W165:W166" si="67">(S165-S164)/S164</f>
        <v>-4.8538209730217855E-3</v>
      </c>
      <c r="X165" s="530">
        <f t="shared" ref="X165:X166" si="68">T165/U165</f>
        <v>6.9939324856577792E-2</v>
      </c>
    </row>
    <row r="166" spans="1:24" s="136" customFormat="1" ht="12" thickBot="1" x14ac:dyDescent="0.25">
      <c r="A166" s="527">
        <v>45597</v>
      </c>
      <c r="B166" s="355">
        <v>904309</v>
      </c>
      <c r="C166" s="355">
        <v>5416</v>
      </c>
      <c r="D166" s="355">
        <v>87453</v>
      </c>
      <c r="E166" s="361">
        <v>159</v>
      </c>
      <c r="F166" s="491">
        <v>0</v>
      </c>
      <c r="G166" s="492">
        <v>0</v>
      </c>
      <c r="H166" s="363">
        <v>166139</v>
      </c>
      <c r="I166" s="355">
        <v>1543</v>
      </c>
      <c r="J166" s="355">
        <v>29946</v>
      </c>
      <c r="K166" s="355">
        <v>1519</v>
      </c>
      <c r="L166" s="355">
        <v>27046</v>
      </c>
      <c r="M166" s="490">
        <v>0</v>
      </c>
      <c r="N166" s="355">
        <v>11721</v>
      </c>
      <c r="O166" s="355">
        <v>43</v>
      </c>
      <c r="P166" s="528">
        <v>0</v>
      </c>
      <c r="Q166" s="528">
        <v>0</v>
      </c>
      <c r="R166" s="355">
        <f t="shared" si="48"/>
        <v>1226614</v>
      </c>
      <c r="S166" s="355">
        <f t="shared" si="59"/>
        <v>8680</v>
      </c>
      <c r="T166" s="529">
        <f t="shared" si="63"/>
        <v>1235294</v>
      </c>
      <c r="U166" s="532">
        <v>17893324</v>
      </c>
      <c r="V166" s="530">
        <f t="shared" si="66"/>
        <v>-1.2889586691463516E-2</v>
      </c>
      <c r="W166" s="530">
        <f t="shared" si="67"/>
        <v>-1.5426497277676952E-2</v>
      </c>
      <c r="X166" s="530">
        <f t="shared" si="68"/>
        <v>6.9036585935626046E-2</v>
      </c>
    </row>
    <row r="167" spans="1:24" s="136" customFormat="1" ht="12" thickBot="1" x14ac:dyDescent="0.25">
      <c r="A167" s="527">
        <v>45627</v>
      </c>
      <c r="B167" s="355">
        <v>885956</v>
      </c>
      <c r="C167" s="355">
        <v>5375</v>
      </c>
      <c r="D167" s="355">
        <v>86970</v>
      </c>
      <c r="E167" s="361">
        <v>159</v>
      </c>
      <c r="F167" s="491">
        <v>0</v>
      </c>
      <c r="G167" s="492">
        <v>0</v>
      </c>
      <c r="H167" s="363">
        <v>169264</v>
      </c>
      <c r="I167" s="355">
        <v>1512</v>
      </c>
      <c r="J167" s="355">
        <v>28915</v>
      </c>
      <c r="K167" s="355">
        <v>1519</v>
      </c>
      <c r="L167" s="355">
        <v>26735</v>
      </c>
      <c r="M167" s="490">
        <v>0</v>
      </c>
      <c r="N167" s="355">
        <v>11906</v>
      </c>
      <c r="O167" s="355">
        <v>43</v>
      </c>
      <c r="P167" s="528">
        <v>0</v>
      </c>
      <c r="Q167" s="528">
        <v>0</v>
      </c>
      <c r="R167" s="355">
        <f t="shared" si="48"/>
        <v>1209746</v>
      </c>
      <c r="S167" s="355">
        <f t="shared" ref="S167:S168" si="69">C167+E167+G167+I167+K167+M167+O167+Q167</f>
        <v>8608</v>
      </c>
      <c r="T167" s="529">
        <f t="shared" ref="T167" si="70">R167+S167</f>
        <v>1218354</v>
      </c>
      <c r="U167" s="532">
        <v>17893324</v>
      </c>
      <c r="V167" s="530">
        <f t="shared" si="66"/>
        <v>-1.3751677381800631E-2</v>
      </c>
      <c r="W167" s="530">
        <f t="shared" ref="W167" si="71">(S167-S166)/S166</f>
        <v>-8.2949308755760377E-3</v>
      </c>
      <c r="X167" s="530">
        <f t="shared" ref="X167" si="72">T167/U167</f>
        <v>6.8089864130331509E-2</v>
      </c>
    </row>
    <row r="168" spans="1:24" s="136" customFormat="1" ht="12" thickBot="1" x14ac:dyDescent="0.25">
      <c r="A168" s="527">
        <v>45658</v>
      </c>
      <c r="B168" s="355">
        <v>870651</v>
      </c>
      <c r="C168" s="355">
        <v>5344</v>
      </c>
      <c r="D168" s="355">
        <v>85028</v>
      </c>
      <c r="E168" s="361">
        <v>157</v>
      </c>
      <c r="F168" s="491">
        <v>0</v>
      </c>
      <c r="G168" s="492">
        <v>0</v>
      </c>
      <c r="H168" s="363">
        <v>169878</v>
      </c>
      <c r="I168" s="355">
        <v>1512</v>
      </c>
      <c r="J168" s="355">
        <v>28141</v>
      </c>
      <c r="K168" s="355">
        <v>1329</v>
      </c>
      <c r="L168" s="355">
        <v>25843</v>
      </c>
      <c r="M168" s="490">
        <v>0</v>
      </c>
      <c r="N168" s="355">
        <v>11912</v>
      </c>
      <c r="O168" s="355">
        <v>43</v>
      </c>
      <c r="P168" s="528">
        <v>0</v>
      </c>
      <c r="Q168" s="528">
        <v>0</v>
      </c>
      <c r="R168" s="355">
        <f t="shared" si="48"/>
        <v>1191453</v>
      </c>
      <c r="S168" s="355">
        <f t="shared" si="69"/>
        <v>8385</v>
      </c>
      <c r="T168" s="529">
        <f t="shared" ref="T168" si="73">R168+S168</f>
        <v>1199838</v>
      </c>
      <c r="U168" s="532">
        <v>18103660</v>
      </c>
      <c r="V168" s="530">
        <f t="shared" si="66"/>
        <v>-1.5121356053254154E-2</v>
      </c>
      <c r="W168" s="530">
        <f t="shared" ref="W168" si="74">(S168-S167)/S167</f>
        <v>-2.5906133828996283E-2</v>
      </c>
      <c r="X168" s="530">
        <f t="shared" ref="X168" si="75">T168/U168</f>
        <v>6.6275990600795642E-2</v>
      </c>
    </row>
    <row r="169" spans="1:24" s="136" customFormat="1" x14ac:dyDescent="0.2">
      <c r="A169" s="547">
        <v>45689</v>
      </c>
      <c r="B169" s="398">
        <v>855477</v>
      </c>
      <c r="C169" s="398">
        <v>5317</v>
      </c>
      <c r="D169" s="398">
        <v>84138</v>
      </c>
      <c r="E169" s="343">
        <v>155</v>
      </c>
      <c r="F169" s="404">
        <v>0</v>
      </c>
      <c r="G169" s="405">
        <v>0</v>
      </c>
      <c r="H169" s="342">
        <v>173010</v>
      </c>
      <c r="I169" s="398">
        <v>1512</v>
      </c>
      <c r="J169" s="398">
        <v>27451</v>
      </c>
      <c r="K169" s="398">
        <v>1334</v>
      </c>
      <c r="L169" s="398">
        <v>30533</v>
      </c>
      <c r="M169" s="403">
        <v>0</v>
      </c>
      <c r="N169" s="398">
        <v>11391</v>
      </c>
      <c r="O169" s="398">
        <v>43</v>
      </c>
      <c r="P169" s="528">
        <v>0</v>
      </c>
      <c r="Q169" s="528">
        <v>0</v>
      </c>
      <c r="R169" s="398">
        <f t="shared" si="48"/>
        <v>1182000</v>
      </c>
      <c r="S169" s="398">
        <f t="shared" ref="S169" si="76">C169+E169+G169+I169+K169+M169+O169+Q169</f>
        <v>8361</v>
      </c>
      <c r="T169" s="538">
        <f t="shared" ref="T169" si="77">R169+S169</f>
        <v>1190361</v>
      </c>
      <c r="U169" s="532">
        <v>18103660</v>
      </c>
      <c r="V169" s="540">
        <f t="shared" ref="V169" si="78">(R169-R168)/R168</f>
        <v>-7.934009986126183E-3</v>
      </c>
      <c r="W169" s="540">
        <f t="shared" ref="W169" si="79">(S169-S168)/S168</f>
        <v>-2.8622540250447226E-3</v>
      </c>
      <c r="X169" s="540">
        <f t="shared" ref="X169" si="80">T169/U169</f>
        <v>6.5752505294509503E-2</v>
      </c>
    </row>
    <row r="170" spans="1:24" s="136" customFormat="1" x14ac:dyDescent="0.2">
      <c r="A170" s="527">
        <v>45717</v>
      </c>
      <c r="B170" s="355">
        <v>839187</v>
      </c>
      <c r="C170" s="355">
        <v>5220</v>
      </c>
      <c r="D170" s="355">
        <v>82601</v>
      </c>
      <c r="E170" s="355">
        <v>155</v>
      </c>
      <c r="F170" s="528">
        <v>0</v>
      </c>
      <c r="G170" s="528">
        <v>0</v>
      </c>
      <c r="H170" s="355">
        <v>178509</v>
      </c>
      <c r="I170" s="355">
        <v>1512</v>
      </c>
      <c r="J170" s="355">
        <v>26779</v>
      </c>
      <c r="K170" s="355">
        <v>1267</v>
      </c>
      <c r="L170" s="355">
        <v>29772</v>
      </c>
      <c r="M170" s="355">
        <v>0</v>
      </c>
      <c r="N170" s="355">
        <v>11961</v>
      </c>
      <c r="O170" s="355">
        <v>43</v>
      </c>
      <c r="P170" s="528">
        <v>0</v>
      </c>
      <c r="Q170" s="528">
        <v>0</v>
      </c>
      <c r="R170" s="355">
        <f t="shared" si="48"/>
        <v>1168809</v>
      </c>
      <c r="S170" s="355">
        <f>C170+E170+G170+I170+K170+M170+O170+Q170</f>
        <v>8197</v>
      </c>
      <c r="T170" s="529">
        <f>R170+S170</f>
        <v>1177006</v>
      </c>
      <c r="U170" s="532">
        <v>18103660</v>
      </c>
      <c r="V170" s="530">
        <f>(R170-R169)/R169</f>
        <v>-1.115989847715736E-2</v>
      </c>
      <c r="W170" s="530">
        <f>(S170-S169)/S169</f>
        <v>-1.9614878603037914E-2</v>
      </c>
      <c r="X170" s="530">
        <f>T170/U170</f>
        <v>6.5014809160136675E-2</v>
      </c>
    </row>
    <row r="171" spans="1:24" s="136" customFormat="1" x14ac:dyDescent="0.2">
      <c r="A171" s="527">
        <v>45748</v>
      </c>
      <c r="B171" s="355">
        <v>827122</v>
      </c>
      <c r="C171" s="355">
        <v>5158</v>
      </c>
      <c r="D171" s="355">
        <v>81788</v>
      </c>
      <c r="E171" s="355">
        <v>155</v>
      </c>
      <c r="F171" s="528">
        <v>0</v>
      </c>
      <c r="G171" s="528">
        <v>0</v>
      </c>
      <c r="H171" s="355">
        <v>185974</v>
      </c>
      <c r="I171" s="355">
        <v>1512</v>
      </c>
      <c r="J171" s="355">
        <v>26260</v>
      </c>
      <c r="K171" s="355">
        <v>1228</v>
      </c>
      <c r="L171" s="355">
        <v>29819</v>
      </c>
      <c r="M171" s="355">
        <v>0</v>
      </c>
      <c r="N171" s="355">
        <v>11970</v>
      </c>
      <c r="O171" s="355">
        <v>43</v>
      </c>
      <c r="P171" s="528">
        <v>0</v>
      </c>
      <c r="Q171" s="528">
        <v>0</v>
      </c>
      <c r="R171" s="355">
        <f>B171+D171+F171+H171+J171+L171+N171+P263</f>
        <v>1162933</v>
      </c>
      <c r="S171" s="355">
        <f>C171+E171+G171+I171+K171+M171+O171+Q171</f>
        <v>8096</v>
      </c>
      <c r="T171" s="529">
        <f>R171+S171</f>
        <v>1171029</v>
      </c>
      <c r="U171" s="532">
        <v>18103660</v>
      </c>
      <c r="V171" s="530">
        <f t="shared" ref="V171:V173" si="81">(R171-R170)/R170</f>
        <v>-5.0273397963225813E-3</v>
      </c>
      <c r="W171" s="530">
        <f t="shared" ref="W171:W173" si="82">(S171-S170)/S170</f>
        <v>-1.2321581066243748E-2</v>
      </c>
      <c r="X171" s="530">
        <f t="shared" ref="X171:X173" si="83">T171/U171</f>
        <v>6.4684654926130958E-2</v>
      </c>
    </row>
    <row r="172" spans="1:24" s="136" customFormat="1" x14ac:dyDescent="0.2">
      <c r="A172" s="527">
        <v>45778</v>
      </c>
      <c r="B172" s="355">
        <v>815940</v>
      </c>
      <c r="C172" s="355">
        <v>5171</v>
      </c>
      <c r="D172" s="355">
        <v>80810</v>
      </c>
      <c r="E172" s="355">
        <v>156</v>
      </c>
      <c r="F172" s="528">
        <v>0</v>
      </c>
      <c r="G172" s="528">
        <v>0</v>
      </c>
      <c r="H172" s="355">
        <v>198458</v>
      </c>
      <c r="I172" s="355">
        <v>1512</v>
      </c>
      <c r="J172" s="355">
        <v>25686</v>
      </c>
      <c r="K172" s="355">
        <v>1287</v>
      </c>
      <c r="L172" s="355">
        <v>30929</v>
      </c>
      <c r="M172" s="355">
        <v>0</v>
      </c>
      <c r="N172" s="355">
        <v>11989</v>
      </c>
      <c r="O172" s="355">
        <v>43</v>
      </c>
      <c r="P172" s="528">
        <v>0</v>
      </c>
      <c r="Q172" s="528">
        <v>0</v>
      </c>
      <c r="R172" s="355">
        <f>B172+D172+F172+H172+J172+L172+N172+P264</f>
        <v>1163812</v>
      </c>
      <c r="S172" s="355">
        <f t="shared" ref="S172:S173" si="84">C172+E172+G172+I172+K172+M172+O172+Q172</f>
        <v>8169</v>
      </c>
      <c r="T172" s="529">
        <f>R172+S172</f>
        <v>1171981</v>
      </c>
      <c r="U172" s="532">
        <v>18103660</v>
      </c>
      <c r="V172" s="530">
        <f t="shared" si="81"/>
        <v>7.5584749938302552E-4</v>
      </c>
      <c r="W172" s="530">
        <f t="shared" si="82"/>
        <v>9.016798418972332E-3</v>
      </c>
      <c r="X172" s="530">
        <f t="shared" si="83"/>
        <v>6.4737240977791224E-2</v>
      </c>
    </row>
    <row r="173" spans="1:24" s="136" customFormat="1" x14ac:dyDescent="0.2">
      <c r="A173" s="527">
        <v>45809</v>
      </c>
      <c r="B173" s="355">
        <v>803909</v>
      </c>
      <c r="C173" s="355">
        <v>5148</v>
      </c>
      <c r="D173" s="355">
        <v>80374</v>
      </c>
      <c r="E173" s="355">
        <v>157</v>
      </c>
      <c r="F173" s="528">
        <v>0</v>
      </c>
      <c r="G173" s="528">
        <v>0</v>
      </c>
      <c r="H173" s="355">
        <v>210042</v>
      </c>
      <c r="I173" s="355">
        <v>1512</v>
      </c>
      <c r="J173" s="355">
        <v>25162</v>
      </c>
      <c r="K173" s="355">
        <v>1188</v>
      </c>
      <c r="L173" s="355">
        <v>31429</v>
      </c>
      <c r="M173" s="355">
        <v>0</v>
      </c>
      <c r="N173" s="355">
        <v>12018</v>
      </c>
      <c r="O173" s="355">
        <v>43</v>
      </c>
      <c r="P173" s="528">
        <v>0</v>
      </c>
      <c r="Q173" s="528">
        <v>0</v>
      </c>
      <c r="R173" s="355">
        <f>B173+D173+F173+H173+J173+L173+N173+P265</f>
        <v>1162934</v>
      </c>
      <c r="S173" s="355">
        <f t="shared" si="84"/>
        <v>8048</v>
      </c>
      <c r="T173" s="529">
        <f t="shared" ref="T173" si="85">R173+S173</f>
        <v>1170982</v>
      </c>
      <c r="U173" s="532">
        <v>18103660</v>
      </c>
      <c r="V173" s="530">
        <f t="shared" si="81"/>
        <v>-7.5441738012668714E-4</v>
      </c>
      <c r="W173" s="530">
        <f t="shared" si="82"/>
        <v>-1.4812094503611213E-2</v>
      </c>
      <c r="X173" s="530">
        <f t="shared" si="83"/>
        <v>6.4682058766017486E-2</v>
      </c>
    </row>
    <row r="174" spans="1:24" s="136" customFormat="1" x14ac:dyDescent="0.2">
      <c r="A174" s="527">
        <v>45839</v>
      </c>
      <c r="B174" s="355">
        <v>791285</v>
      </c>
      <c r="C174" s="355">
        <v>5091</v>
      </c>
      <c r="D174" s="355">
        <v>79134</v>
      </c>
      <c r="E174" s="355">
        <v>157</v>
      </c>
      <c r="F174" s="528">
        <v>0</v>
      </c>
      <c r="G174" s="528">
        <v>0</v>
      </c>
      <c r="H174" s="355">
        <v>222627</v>
      </c>
      <c r="I174" s="355">
        <v>1512</v>
      </c>
      <c r="J174" s="355">
        <v>24587</v>
      </c>
      <c r="K174" s="355">
        <v>1204</v>
      </c>
      <c r="L174" s="355">
        <v>32029</v>
      </c>
      <c r="M174" s="355">
        <v>0</v>
      </c>
      <c r="N174" s="355">
        <v>12020</v>
      </c>
      <c r="O174" s="355">
        <v>43</v>
      </c>
      <c r="P174" s="528">
        <v>0</v>
      </c>
      <c r="Q174" s="528">
        <v>0</v>
      </c>
      <c r="R174" s="355">
        <f>B174+D174+F174+H174+J174+L174+N174+P265</f>
        <v>1161682</v>
      </c>
      <c r="S174" s="355">
        <f>C174+E174+G174+I174+K174+M174+O174+Q174</f>
        <v>8007</v>
      </c>
      <c r="T174" s="529">
        <f>R174+S174</f>
        <v>1169689</v>
      </c>
      <c r="U174" s="532">
        <v>18103660</v>
      </c>
      <c r="V174" s="530">
        <f>(R174-R172)/R172</f>
        <v>-1.8301925053187285E-3</v>
      </c>
      <c r="W174" s="530">
        <f>(S174-S172)/S172</f>
        <v>-1.9831068674256335E-2</v>
      </c>
      <c r="X174" s="530">
        <f>T174/U174</f>
        <v>6.4610636744172167E-2</v>
      </c>
    </row>
    <row r="175" spans="1:24" s="136" customFormat="1" x14ac:dyDescent="0.2">
      <c r="A175" s="527">
        <v>45870</v>
      </c>
      <c r="B175" s="355">
        <v>778799</v>
      </c>
      <c r="C175" s="355">
        <v>5010</v>
      </c>
      <c r="D175" s="355">
        <v>79141</v>
      </c>
      <c r="E175" s="355">
        <v>156</v>
      </c>
      <c r="F175" s="528">
        <v>0</v>
      </c>
      <c r="G175" s="528">
        <v>0</v>
      </c>
      <c r="H175" s="355">
        <v>235071</v>
      </c>
      <c r="I175" s="355">
        <v>1512</v>
      </c>
      <c r="J175" s="355">
        <v>24058</v>
      </c>
      <c r="K175" s="355">
        <v>1204</v>
      </c>
      <c r="L175" s="355">
        <v>32429</v>
      </c>
      <c r="M175" s="355">
        <v>0</v>
      </c>
      <c r="N175" s="355">
        <v>12036</v>
      </c>
      <c r="O175" s="355">
        <v>43</v>
      </c>
      <c r="P175" s="528">
        <v>0</v>
      </c>
      <c r="Q175" s="528">
        <v>0</v>
      </c>
      <c r="R175" s="355">
        <f>B175+D175+F175+H175+J175+L175+N175+P265</f>
        <v>1161534</v>
      </c>
      <c r="S175" s="355">
        <f>C175+E175+G175+I175+K175+M175+O175+Q175</f>
        <v>7925</v>
      </c>
      <c r="T175" s="529">
        <f>R175+S175</f>
        <v>1169459</v>
      </c>
      <c r="U175" s="532">
        <v>18103660</v>
      </c>
      <c r="V175" s="530">
        <f t="shared" ref="V175:V179" si="86">(R175-R173)/R173</f>
        <v>-1.2038516373242161E-3</v>
      </c>
      <c r="W175" s="530">
        <f t="shared" ref="W175:W179" si="87">(S175-S173)/S173</f>
        <v>-1.5283300198807158E-2</v>
      </c>
      <c r="X175" s="530">
        <f>T175/U175</f>
        <v>6.4597932130850882E-2</v>
      </c>
    </row>
    <row r="176" spans="1:24" s="136" customFormat="1" x14ac:dyDescent="0.2">
      <c r="A176" s="527">
        <v>45901</v>
      </c>
      <c r="B176" s="355">
        <v>766600</v>
      </c>
      <c r="C176" s="355">
        <v>4958</v>
      </c>
      <c r="D176" s="355">
        <v>77399</v>
      </c>
      <c r="E176" s="355">
        <v>152</v>
      </c>
      <c r="F176" s="528">
        <v>0</v>
      </c>
      <c r="G176" s="528">
        <v>0</v>
      </c>
      <c r="H176" s="355">
        <v>245902</v>
      </c>
      <c r="I176" s="355">
        <v>1512</v>
      </c>
      <c r="J176" s="355">
        <v>23620</v>
      </c>
      <c r="K176" s="355">
        <v>1204</v>
      </c>
      <c r="L176" s="355">
        <v>32539</v>
      </c>
      <c r="M176" s="355">
        <v>0</v>
      </c>
      <c r="N176" s="355">
        <v>12050</v>
      </c>
      <c r="O176" s="355">
        <v>43</v>
      </c>
      <c r="P176" s="528">
        <v>0</v>
      </c>
      <c r="Q176" s="528">
        <v>0</v>
      </c>
      <c r="R176" s="355">
        <f>B176+D176+F176+H176+J176+L176+N176+P265</f>
        <v>1158110</v>
      </c>
      <c r="S176" s="355">
        <f>C176+E176+G176+I176+K176+M176+O176+Q176</f>
        <v>7869</v>
      </c>
      <c r="T176" s="529">
        <f>R176+S176</f>
        <v>1165979</v>
      </c>
      <c r="U176" s="532">
        <v>18103660</v>
      </c>
      <c r="V176" s="530">
        <f t="shared" si="86"/>
        <v>-3.074851809703516E-3</v>
      </c>
      <c r="W176" s="530">
        <f t="shared" si="87"/>
        <v>-1.7234919445485202E-2</v>
      </c>
      <c r="X176" s="530">
        <f>T176/U176</f>
        <v>6.4405705807554933E-2</v>
      </c>
    </row>
    <row r="177" spans="1:24" s="136" customFormat="1" x14ac:dyDescent="0.2">
      <c r="A177" s="527">
        <v>45931</v>
      </c>
      <c r="B177" s="355">
        <v>753851</v>
      </c>
      <c r="C177" s="355">
        <v>4961</v>
      </c>
      <c r="D177" s="355">
        <v>76874</v>
      </c>
      <c r="E177" s="355">
        <v>152</v>
      </c>
      <c r="F177" s="528">
        <v>0</v>
      </c>
      <c r="G177" s="528">
        <v>0</v>
      </c>
      <c r="H177" s="355">
        <v>254644</v>
      </c>
      <c r="I177" s="355">
        <v>1512</v>
      </c>
      <c r="J177" s="355">
        <v>23173</v>
      </c>
      <c r="K177" s="355">
        <v>1208</v>
      </c>
      <c r="L177" s="355">
        <v>33004</v>
      </c>
      <c r="M177" s="355">
        <v>0</v>
      </c>
      <c r="N177" s="355">
        <v>12055</v>
      </c>
      <c r="O177" s="355">
        <v>43</v>
      </c>
      <c r="P177" s="528">
        <v>0</v>
      </c>
      <c r="Q177" s="528">
        <v>0</v>
      </c>
      <c r="R177" s="355">
        <f>B177+D177+F177+H177+J177+L177+N177+P265</f>
        <v>1153601</v>
      </c>
      <c r="S177" s="355">
        <f>C177+E177+G177+I177+K177+M177+O177+Q177</f>
        <v>7876</v>
      </c>
      <c r="T177" s="529">
        <f>R177+S177</f>
        <v>1161477</v>
      </c>
      <c r="U177" s="532">
        <v>18103660</v>
      </c>
      <c r="V177" s="530">
        <f t="shared" si="86"/>
        <v>-6.8297613328580998E-3</v>
      </c>
      <c r="W177" s="530">
        <f t="shared" si="87"/>
        <v>-6.1829652996845423E-3</v>
      </c>
      <c r="X177" s="530">
        <f t="shared" ref="X177:X179" si="88">T177/U177</f>
        <v>6.4157026811153109E-2</v>
      </c>
    </row>
    <row r="178" spans="1:24" s="136" customFormat="1" x14ac:dyDescent="0.2">
      <c r="A178" s="527">
        <v>45962</v>
      </c>
      <c r="B178" s="355">
        <v>742088</v>
      </c>
      <c r="C178" s="355">
        <v>4941</v>
      </c>
      <c r="D178" s="355">
        <v>75787</v>
      </c>
      <c r="E178" s="355">
        <v>152</v>
      </c>
      <c r="F178" s="528">
        <v>0</v>
      </c>
      <c r="G178" s="528">
        <v>0</v>
      </c>
      <c r="H178" s="355">
        <v>261681</v>
      </c>
      <c r="I178" s="355">
        <v>1499</v>
      </c>
      <c r="J178" s="355">
        <v>23199</v>
      </c>
      <c r="K178" s="355">
        <v>1188</v>
      </c>
      <c r="L178" s="355">
        <v>33159</v>
      </c>
      <c r="M178" s="355">
        <v>0</v>
      </c>
      <c r="N178" s="355">
        <v>12023</v>
      </c>
      <c r="O178" s="355">
        <v>43</v>
      </c>
      <c r="P178" s="528">
        <v>0</v>
      </c>
      <c r="Q178" s="528">
        <v>0</v>
      </c>
      <c r="R178" s="355">
        <v>1147937</v>
      </c>
      <c r="S178" s="355">
        <v>7823</v>
      </c>
      <c r="T178" s="529">
        <v>1155760</v>
      </c>
      <c r="U178" s="532">
        <v>18103660</v>
      </c>
      <c r="V178" s="530">
        <f t="shared" si="86"/>
        <v>-8.7841396758511717E-3</v>
      </c>
      <c r="W178" s="530">
        <f t="shared" si="87"/>
        <v>-5.8457237260134704E-3</v>
      </c>
      <c r="X178" s="530">
        <f t="shared" si="88"/>
        <v>6.3841234313945353E-2</v>
      </c>
    </row>
    <row r="179" spans="1:24" s="136" customFormat="1" x14ac:dyDescent="0.2">
      <c r="A179" s="527">
        <v>45992</v>
      </c>
      <c r="B179" s="355">
        <v>729420</v>
      </c>
      <c r="C179" s="355">
        <v>4915</v>
      </c>
      <c r="D179" s="355">
        <v>75440</v>
      </c>
      <c r="E179" s="355">
        <v>152</v>
      </c>
      <c r="F179" s="528"/>
      <c r="G179" s="528"/>
      <c r="H179" s="355">
        <v>267822</v>
      </c>
      <c r="I179" s="355">
        <v>1499</v>
      </c>
      <c r="J179" s="355">
        <v>22039</v>
      </c>
      <c r="K179" s="355">
        <v>1184</v>
      </c>
      <c r="L179" s="355">
        <v>33639</v>
      </c>
      <c r="M179" s="355"/>
      <c r="N179" s="355">
        <v>12022</v>
      </c>
      <c r="O179" s="355">
        <v>43</v>
      </c>
      <c r="P179" s="528"/>
      <c r="Q179" s="528"/>
      <c r="R179" s="355">
        <v>1140382</v>
      </c>
      <c r="S179" s="355">
        <v>7793</v>
      </c>
      <c r="T179" s="529">
        <f>R179+S179</f>
        <v>1148175</v>
      </c>
      <c r="U179" s="532">
        <v>18103660</v>
      </c>
      <c r="V179" s="530">
        <f t="shared" si="86"/>
        <v>-1.1458901301229802E-2</v>
      </c>
      <c r="W179" s="530">
        <f t="shared" si="87"/>
        <v>-1.0538344337227019E-2</v>
      </c>
      <c r="X179" s="530">
        <f t="shared" si="88"/>
        <v>6.3422258261589093E-2</v>
      </c>
    </row>
    <row r="180" spans="1:24" s="136" customFormat="1" x14ac:dyDescent="0.2">
      <c r="A180" s="527">
        <v>46023</v>
      </c>
      <c r="B180" s="355">
        <v>721511</v>
      </c>
      <c r="C180" s="355">
        <v>4912</v>
      </c>
      <c r="D180" s="355">
        <v>74866</v>
      </c>
      <c r="E180" s="355">
        <v>152</v>
      </c>
      <c r="F180" s="528"/>
      <c r="G180" s="528"/>
      <c r="H180" s="355">
        <v>273990</v>
      </c>
      <c r="I180" s="355">
        <v>1499</v>
      </c>
      <c r="J180" s="355">
        <v>21632</v>
      </c>
      <c r="K180" s="355">
        <v>972</v>
      </c>
      <c r="L180" s="355">
        <v>33705</v>
      </c>
      <c r="M180" s="355"/>
      <c r="N180" s="355">
        <v>12034</v>
      </c>
      <c r="O180" s="355">
        <v>43</v>
      </c>
      <c r="P180" s="528"/>
      <c r="Q180" s="528"/>
      <c r="R180" s="355">
        <v>1137738</v>
      </c>
      <c r="S180" s="355">
        <v>7578</v>
      </c>
      <c r="T180" s="529">
        <v>1145316</v>
      </c>
      <c r="U180" s="532">
        <v>18115340</v>
      </c>
      <c r="V180" s="530">
        <f t="shared" ref="V180" si="89">(R180-R178)/R178</f>
        <v>-8.8846339128366807E-3</v>
      </c>
      <c r="W180" s="530">
        <f t="shared" ref="W180" si="90">(S180-S178)/S178</f>
        <v>-3.1317908730665985E-2</v>
      </c>
      <c r="X180" s="530">
        <f t="shared" ref="X180" si="91">T180/U180</f>
        <v>6.3223544244822349E-2</v>
      </c>
    </row>
    <row r="181" spans="1:24" s="136" customFormat="1" x14ac:dyDescent="0.2"/>
    <row r="182" spans="1:24" s="136" customFormat="1" x14ac:dyDescent="0.2">
      <c r="A182" s="135"/>
      <c r="B182" s="135" t="s">
        <v>61</v>
      </c>
      <c r="C182" s="135"/>
      <c r="D182" s="135"/>
      <c r="E182" s="135"/>
      <c r="F182" s="135"/>
      <c r="G182" s="135"/>
      <c r="H182" s="215"/>
      <c r="I182" s="135"/>
      <c r="J182" s="135"/>
      <c r="K182" s="135"/>
      <c r="L182" s="135"/>
      <c r="M182" s="135"/>
      <c r="N182" s="135"/>
      <c r="O182" s="135"/>
      <c r="P182" s="135"/>
      <c r="Q182" s="135"/>
      <c r="R182" s="135"/>
      <c r="S182" s="135"/>
      <c r="T182" s="135"/>
      <c r="U182" s="135"/>
      <c r="V182" s="135"/>
      <c r="W182" s="135"/>
      <c r="X182" s="135"/>
    </row>
    <row r="183" spans="1:24" s="136" customFormat="1" x14ac:dyDescent="0.2">
      <c r="A183" s="135"/>
      <c r="B183" s="135" t="s">
        <v>62</v>
      </c>
      <c r="C183" s="135" t="s">
        <v>60</v>
      </c>
      <c r="D183" s="135"/>
      <c r="E183" s="135"/>
      <c r="F183" s="135"/>
      <c r="G183" s="135"/>
      <c r="H183" s="135"/>
      <c r="I183" s="135"/>
      <c r="J183" s="135"/>
      <c r="K183" s="135"/>
      <c r="L183" s="135"/>
      <c r="M183" s="135"/>
      <c r="N183" s="135"/>
      <c r="O183" s="135"/>
      <c r="P183" s="135"/>
      <c r="Q183" s="135"/>
      <c r="R183" s="135"/>
      <c r="S183" s="135"/>
      <c r="T183" s="135"/>
      <c r="U183" s="135"/>
      <c r="V183" s="135"/>
      <c r="W183" s="135"/>
      <c r="X183" s="135"/>
    </row>
    <row r="184" spans="1:24" s="136" customFormat="1" x14ac:dyDescent="0.2">
      <c r="A184" s="135"/>
      <c r="B184" s="135" t="s">
        <v>63</v>
      </c>
      <c r="C184" s="135" t="s">
        <v>75</v>
      </c>
      <c r="D184" s="135"/>
      <c r="E184" s="135"/>
      <c r="F184" s="135"/>
      <c r="G184" s="135"/>
      <c r="H184" s="135"/>
      <c r="I184" s="135"/>
      <c r="J184" s="135"/>
      <c r="K184" s="135"/>
      <c r="L184" s="135"/>
      <c r="M184" s="135"/>
      <c r="N184" s="135"/>
      <c r="O184" s="135"/>
      <c r="P184" s="135"/>
      <c r="Q184" s="135"/>
      <c r="R184" s="135"/>
      <c r="S184" s="135"/>
      <c r="T184" s="135"/>
      <c r="U184" s="135"/>
      <c r="V184" s="135"/>
      <c r="W184" s="135"/>
      <c r="X184" s="135"/>
    </row>
    <row r="185" spans="1:24" s="136" customFormat="1" x14ac:dyDescent="0.2">
      <c r="A185" s="485"/>
      <c r="B185" s="485" t="s">
        <v>78</v>
      </c>
      <c r="C185" s="485" t="s">
        <v>79</v>
      </c>
      <c r="D185" s="485"/>
      <c r="E185" s="485"/>
      <c r="F185" s="485"/>
      <c r="G185" s="485"/>
      <c r="H185" s="485"/>
      <c r="I185" s="485"/>
      <c r="J185" s="485"/>
      <c r="K185" s="485"/>
      <c r="L185" s="485"/>
      <c r="M185" s="485"/>
      <c r="N185" s="485"/>
      <c r="O185" s="485"/>
      <c r="P185" s="485"/>
      <c r="Q185" s="485"/>
      <c r="R185" s="485"/>
      <c r="S185" s="485"/>
      <c r="T185" s="485"/>
      <c r="U185" s="485"/>
      <c r="V185" s="485"/>
      <c r="W185" s="485"/>
      <c r="X185" s="485"/>
    </row>
    <row r="186" spans="1:24" s="136" customFormat="1" x14ac:dyDescent="0.2">
      <c r="A186" s="485"/>
      <c r="B186" s="485" t="s">
        <v>80</v>
      </c>
      <c r="C186" s="594" t="s">
        <v>81</v>
      </c>
      <c r="D186" s="594"/>
      <c r="E186" s="594"/>
      <c r="F186" s="594"/>
      <c r="G186" s="594"/>
      <c r="H186" s="594"/>
      <c r="I186" s="594"/>
      <c r="J186" s="594"/>
      <c r="K186" s="594"/>
      <c r="L186" s="594"/>
      <c r="M186" s="594"/>
      <c r="N186" s="594"/>
      <c r="O186" s="594"/>
      <c r="P186" s="594"/>
      <c r="Q186" s="485"/>
      <c r="R186" s="485"/>
      <c r="S186" s="485"/>
      <c r="T186" s="485"/>
      <c r="U186" s="485"/>
      <c r="V186" s="485"/>
      <c r="W186" s="485"/>
      <c r="X186" s="485"/>
    </row>
    <row r="187" spans="1:24" ht="30.75" customHeight="1" x14ac:dyDescent="0.2">
      <c r="B187" s="215"/>
      <c r="C187" s="594"/>
      <c r="D187" s="594"/>
      <c r="E187" s="594"/>
      <c r="F187" s="594"/>
      <c r="G187" s="594"/>
      <c r="H187" s="594"/>
      <c r="I187" s="594"/>
      <c r="J187" s="594"/>
      <c r="K187" s="594"/>
      <c r="L187" s="594"/>
      <c r="M187" s="594"/>
      <c r="N187" s="594"/>
      <c r="O187" s="594"/>
      <c r="P187" s="594"/>
    </row>
    <row r="188" spans="1:24" x14ac:dyDescent="0.2">
      <c r="B188" s="135" t="s">
        <v>73</v>
      </c>
      <c r="C188" s="135" t="s">
        <v>74</v>
      </c>
      <c r="F188" s="215"/>
    </row>
    <row r="189" spans="1:24" x14ac:dyDescent="0.2">
      <c r="B189" s="135" t="s">
        <v>103</v>
      </c>
      <c r="C189" s="592" t="s">
        <v>104</v>
      </c>
      <c r="D189" s="592"/>
      <c r="E189" s="592"/>
      <c r="F189" s="592"/>
      <c r="G189" s="592"/>
      <c r="H189" s="592"/>
      <c r="I189" s="592"/>
      <c r="J189" s="592"/>
      <c r="K189" s="592"/>
      <c r="L189" s="592"/>
      <c r="M189" s="592"/>
      <c r="N189" s="592"/>
      <c r="O189" s="592"/>
      <c r="P189" s="592"/>
    </row>
    <row r="190" spans="1:24" s="485" customFormat="1" ht="47.25" customHeight="1" x14ac:dyDescent="0.2">
      <c r="B190" s="485" t="s">
        <v>105</v>
      </c>
      <c r="C190" s="593" t="s">
        <v>106</v>
      </c>
      <c r="D190" s="593"/>
      <c r="E190" s="593"/>
      <c r="F190" s="593"/>
      <c r="G190" s="593"/>
      <c r="H190" s="593"/>
      <c r="I190" s="593"/>
      <c r="J190" s="593"/>
      <c r="K190" s="593"/>
      <c r="L190" s="593"/>
      <c r="M190" s="593"/>
      <c r="N190" s="593"/>
      <c r="O190" s="593"/>
      <c r="P190" s="593"/>
    </row>
    <row r="191" spans="1:24" ht="12.75" x14ac:dyDescent="0.2">
      <c r="A191" s="568" t="s">
        <v>63</v>
      </c>
      <c r="B191" s="568"/>
      <c r="C191" s="569" t="s">
        <v>69</v>
      </c>
      <c r="D191" s="569"/>
      <c r="E191" s="569"/>
      <c r="F191" s="569"/>
      <c r="G191" s="569"/>
      <c r="H191" s="569"/>
      <c r="I191" s="569"/>
      <c r="J191" s="569"/>
      <c r="K191" s="569"/>
      <c r="L191" s="569"/>
      <c r="M191" s="569"/>
      <c r="N191" s="569"/>
      <c r="O191" s="569"/>
      <c r="P191" s="569"/>
    </row>
    <row r="192" spans="1:24" ht="15" x14ac:dyDescent="0.25">
      <c r="A192" s="568"/>
      <c r="B192" s="568"/>
      <c r="C192" s="233"/>
      <c r="D192" s="234" t="s">
        <v>64</v>
      </c>
      <c r="E192" s="569" t="s">
        <v>65</v>
      </c>
      <c r="F192" s="570"/>
      <c r="G192" s="570"/>
      <c r="H192" s="570"/>
      <c r="I192" s="570"/>
      <c r="J192" s="570"/>
      <c r="K192" s="570"/>
      <c r="L192" s="570"/>
      <c r="M192" s="570"/>
      <c r="N192" s="570"/>
      <c r="O192" s="570"/>
      <c r="P192" s="570"/>
    </row>
    <row r="193" spans="1:16" ht="15" x14ac:dyDescent="0.25">
      <c r="A193" s="235"/>
      <c r="B193" s="235"/>
      <c r="C193" s="236"/>
      <c r="D193" s="234" t="s">
        <v>66</v>
      </c>
      <c r="E193" s="571" t="s">
        <v>67</v>
      </c>
      <c r="F193" s="572"/>
      <c r="G193" s="572"/>
      <c r="H193" s="572"/>
      <c r="I193" s="572"/>
      <c r="J193" s="572"/>
      <c r="K193" s="572"/>
      <c r="L193" s="572"/>
      <c r="M193" s="572"/>
      <c r="N193" s="572"/>
      <c r="O193" s="572"/>
      <c r="P193" s="573"/>
    </row>
    <row r="194" spans="1:16" ht="15" x14ac:dyDescent="0.25">
      <c r="A194" s="235"/>
      <c r="B194" s="235"/>
      <c r="C194" s="237"/>
      <c r="D194" s="234" t="s">
        <v>68</v>
      </c>
      <c r="E194" s="574" t="s">
        <v>70</v>
      </c>
      <c r="F194" s="575"/>
      <c r="G194" s="575"/>
      <c r="H194" s="575"/>
      <c r="I194" s="575"/>
      <c r="J194" s="575"/>
      <c r="K194" s="575"/>
      <c r="L194" s="575"/>
      <c r="M194" s="575"/>
      <c r="N194" s="575"/>
      <c r="O194" s="575"/>
      <c r="P194" s="576"/>
    </row>
    <row r="195" spans="1:16" ht="15" x14ac:dyDescent="0.2">
      <c r="C195" s="274"/>
      <c r="D195" s="582" t="s">
        <v>71</v>
      </c>
      <c r="E195" s="583"/>
      <c r="F195" s="583"/>
      <c r="G195" s="583"/>
      <c r="H195" s="583"/>
      <c r="I195" s="583"/>
      <c r="J195" s="583"/>
      <c r="K195" s="583"/>
      <c r="L195" s="583"/>
      <c r="M195" s="583"/>
      <c r="N195" s="583"/>
      <c r="O195" s="583"/>
      <c r="P195" s="584"/>
    </row>
    <row r="198" spans="1:16" x14ac:dyDescent="0.2">
      <c r="C198" s="215"/>
      <c r="E198" s="215"/>
      <c r="H198" s="215"/>
      <c r="J198" s="215"/>
      <c r="N198" s="215"/>
    </row>
    <row r="199" spans="1:16" x14ac:dyDescent="0.2">
      <c r="C199" s="215"/>
      <c r="E199" s="215"/>
      <c r="H199" s="215"/>
      <c r="J199" s="215"/>
      <c r="N199" s="215"/>
    </row>
    <row r="200" spans="1:16" x14ac:dyDescent="0.2">
      <c r="C200" s="215"/>
      <c r="E200" s="215"/>
      <c r="H200" s="215"/>
      <c r="J200" s="215"/>
      <c r="N200" s="215"/>
    </row>
  </sheetData>
  <mergeCells count="24">
    <mergeCell ref="D195:P195"/>
    <mergeCell ref="V10:V11"/>
    <mergeCell ref="W10:W11"/>
    <mergeCell ref="X10:X11"/>
    <mergeCell ref="L10:M10"/>
    <mergeCell ref="N10:O10"/>
    <mergeCell ref="P10:Q10"/>
    <mergeCell ref="R10:S10"/>
    <mergeCell ref="T10:T11"/>
    <mergeCell ref="U10:U11"/>
    <mergeCell ref="J10:K10"/>
    <mergeCell ref="C189:P189"/>
    <mergeCell ref="C190:P190"/>
    <mergeCell ref="C186:P187"/>
    <mergeCell ref="A10:A11"/>
    <mergeCell ref="B10:C10"/>
    <mergeCell ref="D10:E10"/>
    <mergeCell ref="F10:G10"/>
    <mergeCell ref="H10:I10"/>
    <mergeCell ref="A191:B192"/>
    <mergeCell ref="C191:P191"/>
    <mergeCell ref="E192:P192"/>
    <mergeCell ref="E193:P193"/>
    <mergeCell ref="E194:P194"/>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69"/>
  <sheetViews>
    <sheetView showGridLines="0" zoomScale="85" zoomScaleNormal="85" workbookViewId="0">
      <pane ySplit="10" topLeftCell="A156" activePane="bottomLeft" state="frozen"/>
      <selection pane="bottomLeft" activeCell="C169" sqref="C169:F169"/>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7"/>
      <c r="C1" s="448"/>
      <c r="D1" s="448"/>
      <c r="E1" s="448"/>
      <c r="F1" s="449"/>
      <c r="G1" s="20"/>
      <c r="H1" s="20"/>
      <c r="I1" s="20"/>
      <c r="J1" s="20"/>
      <c r="K1" s="20"/>
      <c r="L1" s="20"/>
      <c r="M1" s="20"/>
      <c r="N1" s="20"/>
      <c r="O1" s="20"/>
      <c r="P1" s="20"/>
      <c r="Q1" s="20"/>
      <c r="R1" s="20"/>
      <c r="S1" s="20"/>
      <c r="T1" s="20"/>
      <c r="U1" s="20"/>
      <c r="V1" s="20"/>
    </row>
    <row r="2" spans="1:84" s="2" customFormat="1" ht="18" customHeight="1" x14ac:dyDescent="0.25">
      <c r="A2" s="4"/>
      <c r="B2" s="472" t="s">
        <v>3</v>
      </c>
      <c r="C2" s="452"/>
      <c r="D2" s="452"/>
      <c r="E2" s="452"/>
      <c r="F2" s="453"/>
      <c r="G2" s="20"/>
      <c r="H2" s="20"/>
      <c r="I2" s="20"/>
      <c r="J2" s="20"/>
      <c r="K2" s="20"/>
      <c r="L2" s="20"/>
      <c r="M2" s="20"/>
      <c r="N2" s="20"/>
      <c r="O2" s="20"/>
      <c r="P2" s="20"/>
      <c r="Q2" s="20"/>
      <c r="R2" s="20"/>
      <c r="S2" s="20"/>
      <c r="T2" s="20"/>
      <c r="U2" s="20"/>
      <c r="V2" s="20"/>
    </row>
    <row r="3" spans="1:84" ht="15.75" customHeight="1" x14ac:dyDescent="0.25">
      <c r="B3" s="473" t="s">
        <v>0</v>
      </c>
      <c r="C3" s="452"/>
      <c r="D3" s="452"/>
      <c r="E3" s="452"/>
      <c r="F3" s="453"/>
      <c r="G3" s="20"/>
      <c r="H3" s="20"/>
      <c r="I3" s="20"/>
      <c r="J3" s="20"/>
      <c r="K3" s="20"/>
      <c r="L3" s="20"/>
      <c r="M3" s="20"/>
      <c r="N3" s="20"/>
      <c r="O3" s="20"/>
      <c r="P3" s="20"/>
      <c r="Q3" s="20"/>
      <c r="R3" s="20"/>
      <c r="S3" s="20"/>
      <c r="T3" s="20"/>
      <c r="U3" s="20"/>
      <c r="V3" s="20"/>
    </row>
    <row r="4" spans="1:84" x14ac:dyDescent="0.25">
      <c r="B4" s="474" t="s">
        <v>88</v>
      </c>
      <c r="C4" s="452"/>
      <c r="D4" s="452"/>
      <c r="E4" s="452"/>
      <c r="F4" s="453"/>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0"/>
      <c r="C5" s="452"/>
      <c r="D5" s="452"/>
      <c r="E5" s="452"/>
      <c r="F5" s="453"/>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6"/>
      <c r="B6" s="465" t="str">
        <f>+Índice!B6</f>
        <v>Fuente: Reportes prestadores de servicios</v>
      </c>
      <c r="C6" s="457"/>
      <c r="D6" s="457"/>
      <c r="E6" s="457"/>
      <c r="F6" s="458"/>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6"/>
      <c r="B7" s="466" t="str">
        <f>Índice!B7</f>
        <v>Fecha de publicación: Febrero del 2026</v>
      </c>
      <c r="C7" s="460"/>
      <c r="D7" s="460"/>
      <c r="E7" s="460"/>
      <c r="F7" s="478"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0" t="str">
        <f>Índice!B8</f>
        <v>Fecha de corte: Enero del 2026</v>
      </c>
      <c r="C8" s="463"/>
      <c r="D8" s="463"/>
      <c r="E8" s="463"/>
      <c r="F8" s="464"/>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5"/>
      <c r="C10" s="476" t="s">
        <v>89</v>
      </c>
      <c r="D10" s="476" t="s">
        <v>90</v>
      </c>
      <c r="E10" s="476" t="s">
        <v>91</v>
      </c>
      <c r="F10" s="477" t="s">
        <v>92</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95"/>
      <c r="H38" s="595"/>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6">
        <v>2015</v>
      </c>
      <c r="C48" s="40">
        <v>2385952</v>
      </c>
      <c r="D48" s="43">
        <v>108322</v>
      </c>
      <c r="E48" s="307">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08">
        <v>2386981</v>
      </c>
      <c r="D49" s="39">
        <v>108184</v>
      </c>
      <c r="E49" s="308">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0">
        <v>42705</v>
      </c>
      <c r="C60" s="309">
        <v>2324243</v>
      </c>
      <c r="D60" s="40">
        <v>100518</v>
      </c>
      <c r="E60" s="309">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08">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48">
        <v>43070</v>
      </c>
      <c r="C72" s="349">
        <v>2306762</v>
      </c>
      <c r="D72" s="350">
        <v>91731</v>
      </c>
      <c r="E72" s="349">
        <v>15879</v>
      </c>
      <c r="F72" s="351">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08">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48">
        <v>43221</v>
      </c>
      <c r="C77" s="349">
        <v>2291278</v>
      </c>
      <c r="D77" s="350">
        <v>88490</v>
      </c>
      <c r="E77" s="349">
        <v>14978</v>
      </c>
      <c r="F77" s="351">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6">
        <v>43282</v>
      </c>
      <c r="C79" s="417">
        <v>2287089</v>
      </c>
      <c r="D79" s="381">
        <v>87414</v>
      </c>
      <c r="E79" s="417">
        <v>14872</v>
      </c>
      <c r="F79" s="418">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6">
        <v>43344</v>
      </c>
      <c r="C81" s="417">
        <v>2280855</v>
      </c>
      <c r="D81" s="381">
        <v>86313</v>
      </c>
      <c r="E81" s="417">
        <v>14830</v>
      </c>
      <c r="F81" s="418">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4">
        <v>43435</v>
      </c>
      <c r="C84" s="43">
        <v>2260853</v>
      </c>
      <c r="D84" s="307">
        <v>84102</v>
      </c>
      <c r="E84" s="43">
        <v>14795</v>
      </c>
      <c r="F84" s="415">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1">
        <v>43466</v>
      </c>
      <c r="C85" s="40">
        <v>2251225</v>
      </c>
      <c r="D85" s="309">
        <v>83097</v>
      </c>
      <c r="E85" s="40">
        <v>14687</v>
      </c>
      <c r="F85" s="312">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1">
        <v>43497</v>
      </c>
      <c r="C86" s="40">
        <v>2246512</v>
      </c>
      <c r="D86" s="309">
        <v>82735</v>
      </c>
      <c r="E86" s="40">
        <v>14665</v>
      </c>
      <c r="F86" s="312">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1">
        <v>43525</v>
      </c>
      <c r="C87" s="40">
        <v>2240416</v>
      </c>
      <c r="D87" s="309">
        <v>82029</v>
      </c>
      <c r="E87" s="40">
        <v>14595</v>
      </c>
      <c r="F87" s="312">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1">
        <v>43556</v>
      </c>
      <c r="C88" s="40">
        <v>2231545</v>
      </c>
      <c r="D88" s="309">
        <v>81148</v>
      </c>
      <c r="E88" s="40">
        <v>14555</v>
      </c>
      <c r="F88" s="312">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1">
        <v>43586</v>
      </c>
      <c r="C89" s="40">
        <v>2220372</v>
      </c>
      <c r="D89" s="309">
        <v>80344</v>
      </c>
      <c r="E89" s="40">
        <v>14562</v>
      </c>
      <c r="F89" s="312">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1">
        <v>43617</v>
      </c>
      <c r="C90" s="40">
        <v>2208755</v>
      </c>
      <c r="D90" s="309">
        <v>79529</v>
      </c>
      <c r="E90" s="40">
        <v>14520</v>
      </c>
      <c r="F90" s="312">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1">
        <v>43647</v>
      </c>
      <c r="C91" s="40">
        <v>2193369</v>
      </c>
      <c r="D91" s="309">
        <v>78677</v>
      </c>
      <c r="E91" s="40">
        <v>14576</v>
      </c>
      <c r="F91" s="312">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1">
        <v>43678</v>
      </c>
      <c r="C92" s="40">
        <v>2173733</v>
      </c>
      <c r="D92" s="309">
        <v>77703</v>
      </c>
      <c r="E92" s="40">
        <v>14499</v>
      </c>
      <c r="F92" s="312">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1">
        <v>43709</v>
      </c>
      <c r="C93" s="40">
        <v>2158993</v>
      </c>
      <c r="D93" s="309">
        <v>76943</v>
      </c>
      <c r="E93" s="40">
        <v>14436</v>
      </c>
      <c r="F93" s="312">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1">
        <v>43739</v>
      </c>
      <c r="C94" s="40">
        <v>2140037</v>
      </c>
      <c r="D94" s="309">
        <v>75949</v>
      </c>
      <c r="E94" s="40">
        <v>14358</v>
      </c>
      <c r="F94" s="312">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1">
        <v>43770</v>
      </c>
      <c r="C95" s="40">
        <v>2122224</v>
      </c>
      <c r="D95" s="309">
        <v>75070</v>
      </c>
      <c r="E95" s="40">
        <v>14303</v>
      </c>
      <c r="F95" s="312">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1">
        <v>43800</v>
      </c>
      <c r="C96" s="40">
        <v>2106949</v>
      </c>
      <c r="D96" s="309">
        <v>74253</v>
      </c>
      <c r="E96" s="40">
        <v>14127</v>
      </c>
      <c r="F96" s="312">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2" customFormat="1" ht="15.75" thickBot="1" x14ac:dyDescent="0.3">
      <c r="B97" s="505">
        <v>43831</v>
      </c>
      <c r="C97" s="503">
        <v>2081848</v>
      </c>
      <c r="D97" s="504">
        <v>73063</v>
      </c>
      <c r="E97" s="503">
        <v>14129</v>
      </c>
      <c r="F97" s="506">
        <v>511</v>
      </c>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3"/>
      <c r="BC97" s="483"/>
      <c r="BD97" s="483"/>
      <c r="BE97" s="483"/>
      <c r="BF97" s="483"/>
      <c r="BG97" s="483"/>
      <c r="BH97" s="483"/>
      <c r="BI97" s="483"/>
      <c r="BJ97" s="483"/>
      <c r="BK97" s="483"/>
      <c r="BL97" s="483"/>
      <c r="BM97" s="483"/>
      <c r="BN97" s="483"/>
      <c r="BO97" s="483"/>
      <c r="BP97" s="483"/>
      <c r="BQ97" s="483"/>
      <c r="BR97" s="483"/>
      <c r="BS97" s="483"/>
      <c r="BT97" s="483"/>
      <c r="BU97" s="483"/>
      <c r="BV97" s="483"/>
      <c r="BW97" s="483"/>
      <c r="BX97" s="483"/>
      <c r="BY97" s="483"/>
      <c r="BZ97" s="483"/>
      <c r="CA97" s="483"/>
      <c r="CB97" s="483"/>
      <c r="CC97" s="483"/>
      <c r="CD97" s="483"/>
      <c r="CE97" s="483"/>
      <c r="CF97" s="483"/>
    </row>
    <row r="98" spans="2:84" s="501" customFormat="1" ht="15.75" thickBot="1" x14ac:dyDescent="0.3">
      <c r="B98" s="505">
        <v>43862</v>
      </c>
      <c r="C98" s="503">
        <v>2067989</v>
      </c>
      <c r="D98" s="504">
        <v>72279</v>
      </c>
      <c r="E98" s="503">
        <v>14091</v>
      </c>
      <c r="F98" s="506">
        <v>425</v>
      </c>
      <c r="G98" s="484"/>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row>
    <row r="99" spans="2:84" s="501" customFormat="1" ht="15.75" thickBot="1" x14ac:dyDescent="0.3">
      <c r="B99" s="505">
        <v>43891</v>
      </c>
      <c r="C99" s="503">
        <v>2057250</v>
      </c>
      <c r="D99" s="504">
        <v>71631</v>
      </c>
      <c r="E99" s="503">
        <v>14009</v>
      </c>
      <c r="F99" s="506">
        <v>425</v>
      </c>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row>
    <row r="100" spans="2:84" s="501" customFormat="1" ht="15.75" thickBot="1" x14ac:dyDescent="0.3">
      <c r="B100" s="505">
        <v>43922</v>
      </c>
      <c r="C100" s="503">
        <v>2053780</v>
      </c>
      <c r="D100" s="504">
        <v>71458</v>
      </c>
      <c r="E100" s="503">
        <v>13853</v>
      </c>
      <c r="F100" s="506">
        <v>411</v>
      </c>
      <c r="G100" s="484"/>
      <c r="H100" s="484"/>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row>
    <row r="101" spans="2:84" s="501" customFormat="1" ht="15.75" thickBot="1" x14ac:dyDescent="0.3">
      <c r="B101" s="505">
        <v>43952</v>
      </c>
      <c r="C101" s="503">
        <v>2052452</v>
      </c>
      <c r="D101" s="504">
        <v>71435</v>
      </c>
      <c r="E101" s="503">
        <v>13793</v>
      </c>
      <c r="F101" s="506">
        <v>411</v>
      </c>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row>
    <row r="102" spans="2:84" s="501" customFormat="1" ht="15.75" thickBot="1" x14ac:dyDescent="0.3">
      <c r="B102" s="505">
        <v>43983</v>
      </c>
      <c r="C102" s="503">
        <v>2048308</v>
      </c>
      <c r="D102" s="504">
        <v>71324</v>
      </c>
      <c r="E102" s="503">
        <v>13757</v>
      </c>
      <c r="F102" s="506">
        <v>411</v>
      </c>
      <c r="G102" s="484"/>
      <c r="H102" s="484"/>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row>
    <row r="103" spans="2:84" s="501" customFormat="1" ht="15.75" thickBot="1" x14ac:dyDescent="0.3">
      <c r="B103" s="505">
        <v>44013</v>
      </c>
      <c r="C103" s="503">
        <v>2034521</v>
      </c>
      <c r="D103" s="504">
        <v>70814</v>
      </c>
      <c r="E103" s="503">
        <v>13648</v>
      </c>
      <c r="F103" s="506">
        <v>411</v>
      </c>
      <c r="G103" s="484"/>
      <c r="H103" s="484"/>
      <c r="I103" s="484"/>
      <c r="J103" s="484"/>
      <c r="K103" s="484"/>
      <c r="L103" s="484"/>
      <c r="M103" s="484"/>
      <c r="N103" s="484"/>
      <c r="O103" s="484"/>
      <c r="P103" s="484"/>
      <c r="Q103" s="484"/>
      <c r="R103" s="484"/>
      <c r="S103" s="484"/>
      <c r="T103" s="484"/>
      <c r="U103" s="484"/>
      <c r="V103" s="484"/>
      <c r="W103" s="484"/>
      <c r="X103" s="484"/>
      <c r="Y103" s="484"/>
      <c r="Z103" s="484"/>
      <c r="AA103" s="484"/>
      <c r="AB103" s="484"/>
      <c r="AC103" s="484"/>
      <c r="AD103" s="484"/>
      <c r="AE103" s="484"/>
      <c r="AF103" s="484"/>
      <c r="AG103" s="484"/>
      <c r="AH103" s="484"/>
      <c r="AI103" s="484"/>
      <c r="AJ103" s="484"/>
      <c r="AK103" s="484"/>
      <c r="AL103" s="484"/>
      <c r="AM103" s="484"/>
      <c r="AN103" s="484"/>
      <c r="AO103" s="484"/>
      <c r="AP103" s="484"/>
      <c r="AQ103" s="484"/>
      <c r="AR103" s="484"/>
      <c r="AS103" s="484"/>
      <c r="AT103" s="484"/>
      <c r="AU103" s="484"/>
      <c r="AV103" s="484"/>
      <c r="AW103" s="484"/>
      <c r="AX103" s="484"/>
      <c r="AY103" s="484"/>
      <c r="AZ103" s="484"/>
      <c r="BA103" s="484"/>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row>
    <row r="104" spans="2:84" s="501" customFormat="1" ht="15.75" thickBot="1" x14ac:dyDescent="0.3">
      <c r="B104" s="505">
        <v>44044</v>
      </c>
      <c r="C104" s="503">
        <v>2026385</v>
      </c>
      <c r="D104" s="504">
        <v>70270</v>
      </c>
      <c r="E104" s="503">
        <v>13517</v>
      </c>
      <c r="F104" s="506">
        <v>410</v>
      </c>
      <c r="G104" s="484"/>
      <c r="H104" s="484"/>
      <c r="I104" s="484"/>
      <c r="J104" s="484"/>
      <c r="K104" s="484"/>
      <c r="L104" s="484"/>
      <c r="M104" s="484"/>
      <c r="N104" s="484"/>
      <c r="O104" s="484"/>
      <c r="P104" s="484"/>
      <c r="Q104" s="484"/>
      <c r="R104" s="484"/>
      <c r="S104" s="484"/>
      <c r="T104" s="484"/>
      <c r="U104" s="484"/>
      <c r="V104" s="484"/>
      <c r="W104" s="484"/>
      <c r="X104" s="484"/>
      <c r="Y104" s="484"/>
      <c r="Z104" s="484"/>
      <c r="AA104" s="484"/>
      <c r="AB104" s="484"/>
      <c r="AC104" s="484"/>
      <c r="AD104" s="484"/>
      <c r="AE104" s="484"/>
      <c r="AF104" s="484"/>
      <c r="AG104" s="484"/>
      <c r="AH104" s="484"/>
      <c r="AI104" s="484"/>
      <c r="AJ104" s="484"/>
      <c r="AK104" s="484"/>
      <c r="AL104" s="484"/>
      <c r="AM104" s="484"/>
      <c r="AN104" s="484"/>
      <c r="AO104" s="484"/>
      <c r="AP104" s="484"/>
      <c r="AQ104" s="484"/>
      <c r="AR104" s="484"/>
      <c r="AS104" s="484"/>
      <c r="AT104" s="484"/>
      <c r="AU104" s="484"/>
      <c r="AV104" s="484"/>
      <c r="AW104" s="484"/>
      <c r="AX104" s="484"/>
      <c r="AY104" s="484"/>
      <c r="AZ104" s="484"/>
      <c r="BA104" s="484"/>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row>
    <row r="105" spans="2:84" s="501" customFormat="1" ht="15.75" thickBot="1" x14ac:dyDescent="0.3">
      <c r="B105" s="505">
        <v>44075</v>
      </c>
      <c r="C105" s="503">
        <v>2014149</v>
      </c>
      <c r="D105" s="504">
        <v>69703</v>
      </c>
      <c r="E105" s="503">
        <v>13404</v>
      </c>
      <c r="F105" s="506">
        <v>410</v>
      </c>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4"/>
      <c r="AR105" s="484"/>
      <c r="AS105" s="484"/>
      <c r="AT105" s="484"/>
      <c r="AU105" s="484"/>
      <c r="AV105" s="484"/>
      <c r="AW105" s="484"/>
      <c r="AX105" s="484"/>
      <c r="AY105" s="484"/>
      <c r="AZ105" s="484"/>
      <c r="BA105" s="484"/>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row>
    <row r="106" spans="2:84" s="501" customFormat="1" ht="15.75" thickBot="1" x14ac:dyDescent="0.3">
      <c r="B106" s="505">
        <v>44105</v>
      </c>
      <c r="C106" s="503">
        <v>2003930</v>
      </c>
      <c r="D106" s="504">
        <v>69046</v>
      </c>
      <c r="E106" s="503">
        <v>13251</v>
      </c>
      <c r="F106" s="506">
        <v>410</v>
      </c>
      <c r="G106" s="484"/>
      <c r="H106" s="484"/>
      <c r="I106" s="484"/>
      <c r="J106" s="484"/>
      <c r="K106" s="484"/>
      <c r="L106" s="484"/>
      <c r="M106" s="484"/>
      <c r="N106" s="484"/>
      <c r="O106" s="484"/>
      <c r="P106" s="484"/>
      <c r="Q106" s="484"/>
      <c r="R106" s="484"/>
      <c r="S106" s="484"/>
      <c r="T106" s="484"/>
      <c r="U106" s="484"/>
      <c r="V106" s="484"/>
      <c r="W106" s="484"/>
      <c r="X106" s="484"/>
      <c r="Y106" s="484"/>
      <c r="Z106" s="484"/>
      <c r="AA106" s="484"/>
      <c r="AB106" s="484"/>
      <c r="AC106" s="484"/>
      <c r="AD106" s="484"/>
      <c r="AE106" s="484"/>
      <c r="AF106" s="484"/>
      <c r="AG106" s="484"/>
      <c r="AH106" s="484"/>
      <c r="AI106" s="484"/>
      <c r="AJ106" s="484"/>
      <c r="AK106" s="484"/>
      <c r="AL106" s="484"/>
      <c r="AM106" s="484"/>
      <c r="AN106" s="484"/>
      <c r="AO106" s="484"/>
      <c r="AP106" s="484"/>
      <c r="AQ106" s="484"/>
      <c r="AR106" s="484"/>
      <c r="AS106" s="484"/>
      <c r="AT106" s="484"/>
      <c r="AU106" s="484"/>
      <c r="AV106" s="484"/>
      <c r="AW106" s="484"/>
      <c r="AX106" s="484"/>
      <c r="AY106" s="484"/>
      <c r="AZ106" s="484"/>
      <c r="BA106" s="484"/>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row>
    <row r="107" spans="2:84" s="501" customFormat="1" ht="15.75" thickBot="1" x14ac:dyDescent="0.3">
      <c r="B107" s="505">
        <v>44136</v>
      </c>
      <c r="C107" s="503">
        <v>1995161</v>
      </c>
      <c r="D107" s="504">
        <v>68507</v>
      </c>
      <c r="E107" s="503">
        <v>13173</v>
      </c>
      <c r="F107" s="506">
        <v>408</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4"/>
      <c r="AK107" s="484"/>
      <c r="AL107" s="484"/>
      <c r="AM107" s="484"/>
      <c r="AN107" s="484"/>
      <c r="AO107" s="484"/>
      <c r="AP107" s="484"/>
      <c r="AQ107" s="484"/>
      <c r="AR107" s="484"/>
      <c r="AS107" s="484"/>
      <c r="AT107" s="484"/>
      <c r="AU107" s="484"/>
      <c r="AV107" s="484"/>
      <c r="AW107" s="484"/>
      <c r="AX107" s="484"/>
      <c r="AY107" s="484"/>
      <c r="AZ107" s="484"/>
      <c r="BA107" s="484"/>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row>
    <row r="108" spans="2:84" s="501" customFormat="1" ht="15.75" thickBot="1" x14ac:dyDescent="0.3">
      <c r="B108" s="505">
        <v>44166</v>
      </c>
      <c r="C108" s="503">
        <v>1981696</v>
      </c>
      <c r="D108" s="504">
        <v>67825</v>
      </c>
      <c r="E108" s="503">
        <v>13115</v>
      </c>
      <c r="F108" s="506">
        <v>408</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4"/>
      <c r="AK108" s="484"/>
      <c r="AL108" s="484"/>
      <c r="AM108" s="484"/>
      <c r="AN108" s="484"/>
      <c r="AO108" s="484"/>
      <c r="AP108" s="484"/>
      <c r="AQ108" s="484"/>
      <c r="AR108" s="484"/>
      <c r="AS108" s="484"/>
      <c r="AT108" s="484"/>
      <c r="AU108" s="484"/>
      <c r="AV108" s="484"/>
      <c r="AW108" s="484"/>
      <c r="AX108" s="484"/>
      <c r="AY108" s="484"/>
      <c r="AZ108" s="484"/>
      <c r="BA108" s="484"/>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row>
    <row r="109" spans="2:84" s="501" customFormat="1" ht="15.75" thickBot="1" x14ac:dyDescent="0.3">
      <c r="B109" s="505">
        <v>44197</v>
      </c>
      <c r="C109" s="503">
        <v>1963169</v>
      </c>
      <c r="D109" s="504">
        <v>66918</v>
      </c>
      <c r="E109" s="503">
        <v>13021</v>
      </c>
      <c r="F109" s="506">
        <v>408</v>
      </c>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4"/>
      <c r="AU109" s="484"/>
      <c r="AV109" s="484"/>
      <c r="AW109" s="484"/>
      <c r="AX109" s="484"/>
      <c r="AY109" s="484"/>
      <c r="AZ109" s="484"/>
      <c r="BA109" s="484"/>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row>
    <row r="110" spans="2:84" s="501" customFormat="1" ht="15.75" thickBot="1" x14ac:dyDescent="0.3">
      <c r="B110" s="505">
        <v>44228</v>
      </c>
      <c r="C110" s="503">
        <v>1950280</v>
      </c>
      <c r="D110" s="504">
        <v>66328</v>
      </c>
      <c r="E110" s="503">
        <v>12957</v>
      </c>
      <c r="F110" s="506">
        <v>408</v>
      </c>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4"/>
      <c r="AV110" s="484"/>
      <c r="AW110" s="484"/>
      <c r="AX110" s="484"/>
      <c r="AY110" s="484"/>
      <c r="AZ110" s="484"/>
      <c r="BA110" s="484"/>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row>
    <row r="111" spans="2:84" s="501" customFormat="1" ht="15.75" thickBot="1" x14ac:dyDescent="0.3">
      <c r="B111" s="505">
        <v>44256</v>
      </c>
      <c r="C111" s="503">
        <v>1914957</v>
      </c>
      <c r="D111" s="504">
        <v>65618</v>
      </c>
      <c r="E111" s="503">
        <v>12641</v>
      </c>
      <c r="F111" s="506">
        <v>407</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4"/>
      <c r="AK111" s="484"/>
      <c r="AL111" s="484"/>
      <c r="AM111" s="484"/>
      <c r="AN111" s="484"/>
      <c r="AO111" s="484"/>
      <c r="AP111" s="484"/>
      <c r="AQ111" s="484"/>
      <c r="AR111" s="484"/>
      <c r="AS111" s="484"/>
      <c r="AT111" s="484"/>
      <c r="AU111" s="484"/>
      <c r="AV111" s="484"/>
      <c r="AW111" s="484"/>
      <c r="AX111" s="484"/>
      <c r="AY111" s="484"/>
      <c r="AZ111" s="484"/>
      <c r="BA111" s="484"/>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row>
    <row r="112" spans="2:84" s="501" customFormat="1" ht="15.75" thickBot="1" x14ac:dyDescent="0.3">
      <c r="B112" s="505">
        <v>44287</v>
      </c>
      <c r="C112" s="503">
        <v>1957958</v>
      </c>
      <c r="D112" s="504">
        <v>62552</v>
      </c>
      <c r="E112" s="503">
        <v>12667</v>
      </c>
      <c r="F112" s="506">
        <v>408</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484"/>
      <c r="AV112" s="484"/>
      <c r="AW112" s="484"/>
      <c r="AX112" s="484"/>
      <c r="AY112" s="484"/>
      <c r="AZ112" s="484"/>
      <c r="BA112" s="484"/>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row>
    <row r="113" spans="2:84" s="501" customFormat="1" ht="15.75" thickBot="1" x14ac:dyDescent="0.3">
      <c r="B113" s="505">
        <v>44317</v>
      </c>
      <c r="C113" s="503">
        <v>1899646</v>
      </c>
      <c r="D113" s="504">
        <v>60523</v>
      </c>
      <c r="E113" s="503">
        <v>12315</v>
      </c>
      <c r="F113" s="506">
        <v>408</v>
      </c>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484"/>
      <c r="AV113" s="484"/>
      <c r="AW113" s="484"/>
      <c r="AX113" s="484"/>
      <c r="AY113" s="484"/>
      <c r="AZ113" s="484"/>
      <c r="BA113" s="484"/>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row>
    <row r="114" spans="2:84" s="501" customFormat="1" ht="15.75" thickBot="1" x14ac:dyDescent="0.3">
      <c r="B114" s="505">
        <v>44348</v>
      </c>
      <c r="C114" s="503">
        <v>1849352</v>
      </c>
      <c r="D114" s="504">
        <v>58674</v>
      </c>
      <c r="E114" s="503">
        <v>12258</v>
      </c>
      <c r="F114" s="506">
        <v>408</v>
      </c>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row>
    <row r="115" spans="2:84" s="501" customFormat="1" ht="15.75" thickBot="1" x14ac:dyDescent="0.3">
      <c r="B115" s="505">
        <v>44378</v>
      </c>
      <c r="C115" s="503">
        <v>1812646</v>
      </c>
      <c r="D115" s="504">
        <v>57136</v>
      </c>
      <c r="E115" s="503">
        <v>12135</v>
      </c>
      <c r="F115" s="506">
        <v>408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4"/>
      <c r="AK115" s="484"/>
      <c r="AL115" s="484"/>
      <c r="AM115" s="484"/>
      <c r="AN115" s="484"/>
      <c r="AO115" s="484"/>
      <c r="AP115" s="484"/>
      <c r="AQ115" s="484"/>
      <c r="AR115" s="484"/>
      <c r="AS115" s="484"/>
      <c r="AT115" s="484"/>
      <c r="AU115" s="484"/>
      <c r="AV115" s="484"/>
      <c r="AW115" s="484"/>
      <c r="AX115" s="484"/>
      <c r="AY115" s="484"/>
      <c r="AZ115" s="484"/>
      <c r="BA115" s="484"/>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row>
    <row r="116" spans="2:84" s="501" customFormat="1" ht="15.75" thickBot="1" x14ac:dyDescent="0.3">
      <c r="B116" s="505">
        <v>44409</v>
      </c>
      <c r="C116" s="503">
        <v>1814059</v>
      </c>
      <c r="D116" s="504">
        <v>57051</v>
      </c>
      <c r="E116" s="503">
        <v>11982</v>
      </c>
      <c r="F116" s="506">
        <v>408</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484"/>
      <c r="AP116" s="484"/>
      <c r="AQ116" s="484"/>
      <c r="AR116" s="484"/>
      <c r="AS116" s="484"/>
      <c r="AT116" s="484"/>
      <c r="AU116" s="484"/>
      <c r="AV116" s="484"/>
      <c r="AW116" s="484"/>
      <c r="AX116" s="484"/>
      <c r="AY116" s="484"/>
      <c r="AZ116" s="484"/>
      <c r="BA116" s="484"/>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row>
    <row r="117" spans="2:84" s="501" customFormat="1" ht="15.75" thickBot="1" x14ac:dyDescent="0.3">
      <c r="B117" s="505">
        <v>44440</v>
      </c>
      <c r="C117" s="503">
        <v>1818394</v>
      </c>
      <c r="D117" s="504">
        <v>56971</v>
      </c>
      <c r="E117" s="503">
        <v>11807</v>
      </c>
      <c r="F117" s="506">
        <v>401</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4"/>
      <c r="AQ117" s="484"/>
      <c r="AR117" s="484"/>
      <c r="AS117" s="484"/>
      <c r="AT117" s="484"/>
      <c r="AU117" s="484"/>
      <c r="AV117" s="484"/>
      <c r="AW117" s="484"/>
      <c r="AX117" s="484"/>
      <c r="AY117" s="484"/>
      <c r="AZ117" s="484"/>
      <c r="BA117" s="484"/>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row>
    <row r="118" spans="2:84" s="501" customFormat="1" ht="15.75" thickBot="1" x14ac:dyDescent="0.3">
      <c r="B118" s="505">
        <v>44470</v>
      </c>
      <c r="C118" s="503">
        <v>1814606</v>
      </c>
      <c r="D118" s="504">
        <v>56270</v>
      </c>
      <c r="E118" s="503">
        <v>11707</v>
      </c>
      <c r="F118" s="506">
        <v>400</v>
      </c>
      <c r="G118" s="484"/>
      <c r="H118" s="484"/>
      <c r="I118" s="484"/>
      <c r="J118" s="484"/>
      <c r="K118" s="484"/>
      <c r="L118" s="484"/>
      <c r="M118" s="484"/>
      <c r="N118" s="484"/>
      <c r="O118" s="484"/>
      <c r="P118" s="484"/>
      <c r="Q118" s="484"/>
      <c r="R118" s="484"/>
      <c r="S118" s="484"/>
      <c r="T118" s="484"/>
      <c r="U118" s="484"/>
      <c r="V118" s="484"/>
      <c r="W118" s="484"/>
      <c r="X118" s="484"/>
      <c r="Y118" s="484"/>
      <c r="Z118" s="484"/>
      <c r="AA118" s="484"/>
      <c r="AB118" s="484"/>
      <c r="AC118" s="484"/>
      <c r="AD118" s="484"/>
      <c r="AE118" s="484"/>
      <c r="AF118" s="484"/>
      <c r="AG118" s="484"/>
      <c r="AH118" s="484"/>
      <c r="AI118" s="484"/>
      <c r="AJ118" s="484"/>
      <c r="AK118" s="484"/>
      <c r="AL118" s="484"/>
      <c r="AM118" s="484"/>
      <c r="AN118" s="484"/>
      <c r="AO118" s="484"/>
      <c r="AP118" s="484"/>
      <c r="AQ118" s="484"/>
      <c r="AR118" s="484"/>
      <c r="AS118" s="484"/>
      <c r="AT118" s="484"/>
      <c r="AU118" s="484"/>
      <c r="AV118" s="484"/>
      <c r="AW118" s="484"/>
      <c r="AX118" s="484"/>
      <c r="AY118" s="484"/>
      <c r="AZ118" s="484"/>
      <c r="BA118" s="484"/>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row>
    <row r="119" spans="2:84" ht="15.75" thickBot="1" x14ac:dyDescent="0.3">
      <c r="B119" s="505">
        <v>44501</v>
      </c>
      <c r="C119" s="503">
        <v>1803911</v>
      </c>
      <c r="D119" s="504">
        <v>55573</v>
      </c>
      <c r="E119" s="503">
        <v>13945</v>
      </c>
      <c r="F119" s="506">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5">
        <v>44531</v>
      </c>
      <c r="C120" s="503">
        <v>1780397</v>
      </c>
      <c r="D120" s="504">
        <v>54517</v>
      </c>
      <c r="E120" s="503">
        <v>11352</v>
      </c>
      <c r="F120" s="506">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5">
        <v>44562</v>
      </c>
      <c r="C121" s="503">
        <v>1772467</v>
      </c>
      <c r="D121" s="504">
        <v>53889</v>
      </c>
      <c r="E121" s="503">
        <v>11250</v>
      </c>
      <c r="F121" s="506">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5">
        <v>44593</v>
      </c>
      <c r="C122" s="503">
        <v>1755450</v>
      </c>
      <c r="D122" s="504">
        <v>53037</v>
      </c>
      <c r="E122" s="503">
        <v>11298</v>
      </c>
      <c r="F122" s="506">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5">
        <v>44621</v>
      </c>
      <c r="C123" s="503">
        <v>1710229</v>
      </c>
      <c r="D123" s="504">
        <v>51095</v>
      </c>
      <c r="E123" s="503">
        <v>11221</v>
      </c>
      <c r="F123" s="506">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5">
        <v>44652</v>
      </c>
      <c r="C124" s="503">
        <v>1709611</v>
      </c>
      <c r="D124" s="504">
        <v>49881</v>
      </c>
      <c r="E124" s="503">
        <v>10929</v>
      </c>
      <c r="F124" s="506">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5">
        <v>44682</v>
      </c>
      <c r="C125" s="503">
        <v>1694869</v>
      </c>
      <c r="D125" s="504">
        <v>49129</v>
      </c>
      <c r="E125" s="503">
        <v>10827</v>
      </c>
      <c r="F125" s="506">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1" customFormat="1" ht="15.75" thickBot="1" x14ac:dyDescent="0.3">
      <c r="B126" s="505">
        <v>44713</v>
      </c>
      <c r="C126" s="503">
        <v>1678560</v>
      </c>
      <c r="D126" s="504">
        <v>48134</v>
      </c>
      <c r="E126" s="503">
        <v>10787</v>
      </c>
      <c r="F126" s="506">
        <v>400</v>
      </c>
      <c r="G126" s="484"/>
      <c r="H126" s="484"/>
      <c r="I126" s="484"/>
      <c r="J126" s="484"/>
      <c r="K126" s="484"/>
      <c r="L126" s="484"/>
      <c r="M126" s="484"/>
      <c r="N126" s="484"/>
      <c r="O126" s="484"/>
      <c r="P126" s="484"/>
      <c r="Q126" s="484"/>
      <c r="R126" s="484"/>
      <c r="S126" s="484"/>
      <c r="T126" s="484"/>
      <c r="U126" s="484"/>
      <c r="V126" s="484"/>
      <c r="W126" s="484"/>
      <c r="X126" s="484"/>
      <c r="Y126" s="484"/>
      <c r="Z126" s="484"/>
      <c r="AA126" s="484"/>
      <c r="AB126" s="484"/>
      <c r="AC126" s="484"/>
      <c r="AD126" s="484"/>
      <c r="AE126" s="484"/>
      <c r="AF126" s="484"/>
      <c r="AG126" s="484"/>
      <c r="AH126" s="484"/>
      <c r="AI126" s="484"/>
      <c r="AJ126" s="484"/>
      <c r="AK126" s="484"/>
      <c r="AL126" s="484"/>
      <c r="AM126" s="484"/>
      <c r="AN126" s="484"/>
      <c r="AO126" s="484"/>
      <c r="AP126" s="484"/>
      <c r="AQ126" s="484"/>
      <c r="AR126" s="484"/>
      <c r="AS126" s="484"/>
      <c r="AT126" s="484"/>
      <c r="AU126" s="484"/>
      <c r="AV126" s="484"/>
      <c r="AW126" s="484"/>
      <c r="AX126" s="484"/>
      <c r="AY126" s="484"/>
      <c r="AZ126" s="484"/>
      <c r="BA126" s="484"/>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row>
    <row r="127" spans="2:84" s="501" customFormat="1" ht="15.75" thickBot="1" x14ac:dyDescent="0.3">
      <c r="B127" s="505">
        <v>44743</v>
      </c>
      <c r="C127" s="503">
        <v>1660505</v>
      </c>
      <c r="D127" s="504">
        <v>47381</v>
      </c>
      <c r="E127" s="503">
        <v>10540</v>
      </c>
      <c r="F127" s="506">
        <v>399</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4"/>
      <c r="AY127" s="484"/>
      <c r="AZ127" s="484"/>
      <c r="BA127" s="484"/>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row>
    <row r="128" spans="2:84" s="501" customFormat="1" ht="15.75" thickBot="1" x14ac:dyDescent="0.3">
      <c r="B128" s="505">
        <v>44774</v>
      </c>
      <c r="C128" s="503">
        <v>1646221</v>
      </c>
      <c r="D128" s="504">
        <v>46637</v>
      </c>
      <c r="E128" s="503">
        <v>10342</v>
      </c>
      <c r="F128" s="506">
        <v>399</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4"/>
      <c r="AK128" s="484"/>
      <c r="AL128" s="484"/>
      <c r="AM128" s="484"/>
      <c r="AN128" s="484"/>
      <c r="AO128" s="484"/>
      <c r="AP128" s="484"/>
      <c r="AQ128" s="484"/>
      <c r="AR128" s="484"/>
      <c r="AS128" s="484"/>
      <c r="AT128" s="484"/>
      <c r="AU128" s="484"/>
      <c r="AV128" s="484"/>
      <c r="AW128" s="484"/>
      <c r="AX128" s="484"/>
      <c r="AY128" s="484"/>
      <c r="AZ128" s="484"/>
      <c r="BA128" s="484"/>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row>
    <row r="129" spans="2:84" s="501" customFormat="1" ht="15.75" thickBot="1" x14ac:dyDescent="0.3">
      <c r="B129" s="505">
        <v>44805</v>
      </c>
      <c r="C129" s="503">
        <v>1625726</v>
      </c>
      <c r="D129" s="504">
        <v>45840</v>
      </c>
      <c r="E129" s="503">
        <v>10213</v>
      </c>
      <c r="F129" s="506">
        <v>399</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4"/>
      <c r="AW129" s="484"/>
      <c r="AX129" s="484"/>
      <c r="AY129" s="484"/>
      <c r="AZ129" s="484"/>
      <c r="BA129" s="484"/>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row>
    <row r="130" spans="2:84" s="501" customFormat="1" ht="15.75" thickBot="1" x14ac:dyDescent="0.3">
      <c r="B130" s="505">
        <v>44835</v>
      </c>
      <c r="C130" s="503">
        <v>1607680</v>
      </c>
      <c r="D130" s="504">
        <v>45104</v>
      </c>
      <c r="E130" s="503">
        <v>10076</v>
      </c>
      <c r="F130" s="506">
        <v>399</v>
      </c>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484"/>
      <c r="AP130" s="484"/>
      <c r="AQ130" s="484"/>
      <c r="AR130" s="484"/>
      <c r="AS130" s="484"/>
      <c r="AT130" s="484"/>
      <c r="AU130" s="484"/>
      <c r="AV130" s="484"/>
      <c r="AW130" s="484"/>
      <c r="AX130" s="484"/>
      <c r="AY130" s="484"/>
      <c r="AZ130" s="484"/>
      <c r="BA130" s="484"/>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row>
    <row r="131" spans="2:84" s="501" customFormat="1" ht="15.75" thickBot="1" x14ac:dyDescent="0.3">
      <c r="B131" s="505">
        <v>44866</v>
      </c>
      <c r="C131" s="503">
        <v>1617882</v>
      </c>
      <c r="D131" s="504">
        <v>44439</v>
      </c>
      <c r="E131" s="503">
        <v>10027</v>
      </c>
      <c r="F131" s="506">
        <v>399</v>
      </c>
      <c r="G131" s="484"/>
      <c r="H131" s="484"/>
      <c r="I131" s="484"/>
      <c r="J131" s="484"/>
      <c r="K131" s="484"/>
      <c r="L131" s="484"/>
      <c r="M131" s="484"/>
      <c r="N131" s="484"/>
      <c r="O131" s="484"/>
      <c r="P131" s="484"/>
      <c r="Q131" s="484"/>
      <c r="R131" s="484"/>
      <c r="S131" s="484"/>
      <c r="T131" s="484"/>
      <c r="U131" s="484"/>
      <c r="V131" s="484"/>
      <c r="W131" s="484"/>
      <c r="X131" s="484"/>
      <c r="Y131" s="484"/>
      <c r="Z131" s="484"/>
      <c r="AA131" s="484"/>
      <c r="AB131" s="484"/>
      <c r="AC131" s="484"/>
      <c r="AD131" s="484"/>
      <c r="AE131" s="484"/>
      <c r="AF131" s="484"/>
      <c r="AG131" s="484"/>
      <c r="AH131" s="484"/>
      <c r="AI131" s="484"/>
      <c r="AJ131" s="484"/>
      <c r="AK131" s="484"/>
      <c r="AL131" s="484"/>
      <c r="AM131" s="484"/>
      <c r="AN131" s="484"/>
      <c r="AO131" s="484"/>
      <c r="AP131" s="484"/>
      <c r="AQ131" s="484"/>
      <c r="AR131" s="484"/>
      <c r="AS131" s="484"/>
      <c r="AT131" s="484"/>
      <c r="AU131" s="484"/>
      <c r="AV131" s="484"/>
      <c r="AW131" s="484"/>
      <c r="AX131" s="484"/>
      <c r="AY131" s="484"/>
      <c r="AZ131" s="484"/>
      <c r="BA131" s="484"/>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row>
    <row r="132" spans="2:84" s="501" customFormat="1" ht="15.75" thickBot="1" x14ac:dyDescent="0.3">
      <c r="B132" s="505">
        <v>44896</v>
      </c>
      <c r="C132" s="503">
        <v>1589862</v>
      </c>
      <c r="D132" s="504">
        <v>44090</v>
      </c>
      <c r="E132" s="503">
        <v>9909</v>
      </c>
      <c r="F132" s="506">
        <v>377</v>
      </c>
      <c r="G132" s="484"/>
      <c r="H132" s="484"/>
      <c r="I132" s="484"/>
      <c r="J132" s="484"/>
      <c r="K132" s="484"/>
      <c r="L132" s="484"/>
      <c r="M132" s="484"/>
      <c r="N132" s="484"/>
      <c r="O132" s="484"/>
      <c r="P132" s="484"/>
      <c r="Q132" s="484"/>
      <c r="R132" s="484"/>
      <c r="S132" s="484"/>
      <c r="T132" s="484"/>
      <c r="U132" s="484"/>
      <c r="V132" s="484"/>
      <c r="W132" s="484"/>
      <c r="X132" s="484"/>
      <c r="Y132" s="484"/>
      <c r="Z132" s="484"/>
      <c r="AA132" s="484"/>
      <c r="AB132" s="484"/>
      <c r="AC132" s="484"/>
      <c r="AD132" s="484"/>
      <c r="AE132" s="484"/>
      <c r="AF132" s="484"/>
      <c r="AG132" s="484"/>
      <c r="AH132" s="484"/>
      <c r="AI132" s="484"/>
      <c r="AJ132" s="484"/>
      <c r="AK132" s="484"/>
      <c r="AL132" s="484"/>
      <c r="AM132" s="484"/>
      <c r="AN132" s="484"/>
      <c r="AO132" s="484"/>
      <c r="AP132" s="484"/>
      <c r="AQ132" s="484"/>
      <c r="AR132" s="484"/>
      <c r="AS132" s="484"/>
      <c r="AT132" s="484"/>
      <c r="AU132" s="484"/>
      <c r="AV132" s="484"/>
      <c r="AW132" s="484"/>
      <c r="AX132" s="484"/>
      <c r="AY132" s="484"/>
      <c r="AZ132" s="484"/>
      <c r="BA132" s="484"/>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row>
    <row r="133" spans="2:84" s="501" customFormat="1" ht="15.75" thickBot="1" x14ac:dyDescent="0.3">
      <c r="B133" s="505">
        <v>44927</v>
      </c>
      <c r="C133" s="503">
        <v>1584223</v>
      </c>
      <c r="D133" s="504">
        <v>43786</v>
      </c>
      <c r="E133" s="503">
        <v>9825</v>
      </c>
      <c r="F133" s="506">
        <v>399</v>
      </c>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4"/>
      <c r="AD133" s="484"/>
      <c r="AE133" s="484"/>
      <c r="AF133" s="484"/>
      <c r="AG133" s="484"/>
      <c r="AH133" s="484"/>
      <c r="AI133" s="484"/>
      <c r="AJ133" s="484"/>
      <c r="AK133" s="484"/>
      <c r="AL133" s="484"/>
      <c r="AM133" s="484"/>
      <c r="AN133" s="484"/>
      <c r="AO133" s="484"/>
      <c r="AP133" s="484"/>
      <c r="AQ133" s="484"/>
      <c r="AR133" s="484"/>
      <c r="AS133" s="484"/>
      <c r="AT133" s="484"/>
      <c r="AU133" s="484"/>
      <c r="AV133" s="484"/>
      <c r="AW133" s="484"/>
      <c r="AX133" s="484"/>
      <c r="AY133" s="484"/>
      <c r="AZ133" s="484"/>
      <c r="BA133" s="484"/>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row>
    <row r="134" spans="2:84" s="501" customFormat="1" ht="15.75" thickBot="1" x14ac:dyDescent="0.3">
      <c r="B134" s="505">
        <v>44958</v>
      </c>
      <c r="C134" s="503">
        <v>1572310</v>
      </c>
      <c r="D134" s="504">
        <v>43232</v>
      </c>
      <c r="E134" s="503">
        <v>9743</v>
      </c>
      <c r="F134" s="506">
        <v>399</v>
      </c>
      <c r="G134" s="484"/>
      <c r="H134" s="484"/>
      <c r="I134" s="484"/>
      <c r="J134" s="484"/>
      <c r="K134" s="484"/>
      <c r="L134" s="484"/>
      <c r="M134" s="484"/>
      <c r="N134" s="484"/>
      <c r="O134" s="484"/>
      <c r="P134" s="484"/>
      <c r="Q134" s="484"/>
      <c r="R134" s="484"/>
      <c r="S134" s="484"/>
      <c r="T134" s="484"/>
      <c r="U134" s="484"/>
      <c r="V134" s="484"/>
      <c r="W134" s="484"/>
      <c r="X134" s="484"/>
      <c r="Y134" s="484"/>
      <c r="Z134" s="484"/>
      <c r="AA134" s="484"/>
      <c r="AB134" s="484"/>
      <c r="AC134" s="484"/>
      <c r="AD134" s="484"/>
      <c r="AE134" s="484"/>
      <c r="AF134" s="484"/>
      <c r="AG134" s="484"/>
      <c r="AH134" s="484"/>
      <c r="AI134" s="484"/>
      <c r="AJ134" s="484"/>
      <c r="AK134" s="484"/>
      <c r="AL134" s="484"/>
      <c r="AM134" s="484"/>
      <c r="AN134" s="484"/>
      <c r="AO134" s="484"/>
      <c r="AP134" s="484"/>
      <c r="AQ134" s="484"/>
      <c r="AR134" s="484"/>
      <c r="AS134" s="484"/>
      <c r="AT134" s="484"/>
      <c r="AU134" s="484"/>
      <c r="AV134" s="484"/>
      <c r="AW134" s="484"/>
      <c r="AX134" s="484"/>
      <c r="AY134" s="484"/>
      <c r="AZ134" s="484"/>
      <c r="BA134" s="484"/>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row>
    <row r="135" spans="2:84" s="501" customFormat="1" ht="15.75" thickBot="1" x14ac:dyDescent="0.3">
      <c r="B135" s="505">
        <v>44986</v>
      </c>
      <c r="C135" s="503">
        <v>1551222</v>
      </c>
      <c r="D135" s="504">
        <v>41324</v>
      </c>
      <c r="E135" s="503">
        <v>9792</v>
      </c>
      <c r="F135" s="506">
        <v>399</v>
      </c>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4"/>
      <c r="AS135" s="484"/>
      <c r="AT135" s="484"/>
      <c r="AU135" s="484"/>
      <c r="AV135" s="484"/>
      <c r="AW135" s="484"/>
      <c r="AX135" s="484"/>
      <c r="AY135" s="484"/>
      <c r="AZ135" s="484"/>
      <c r="BA135" s="484"/>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row>
    <row r="136" spans="2:84" s="501" customFormat="1" ht="15.75" thickBot="1" x14ac:dyDescent="0.3">
      <c r="B136" s="505">
        <v>45017</v>
      </c>
      <c r="C136" s="503">
        <v>1533523</v>
      </c>
      <c r="D136" s="504">
        <v>40848</v>
      </c>
      <c r="E136" s="503">
        <v>9406</v>
      </c>
      <c r="F136" s="506">
        <v>399</v>
      </c>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4"/>
      <c r="AS136" s="484"/>
      <c r="AT136" s="484"/>
      <c r="AU136" s="484"/>
      <c r="AV136" s="484"/>
      <c r="AW136" s="484"/>
      <c r="AX136" s="484"/>
      <c r="AY136" s="484"/>
      <c r="AZ136" s="484"/>
      <c r="BA136" s="484"/>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row>
    <row r="137" spans="2:84" s="501" customFormat="1" ht="15.75" thickBot="1" x14ac:dyDescent="0.3">
      <c r="B137" s="505">
        <v>45047</v>
      </c>
      <c r="C137" s="503">
        <v>1520518</v>
      </c>
      <c r="D137" s="504">
        <v>40397</v>
      </c>
      <c r="E137" s="503">
        <v>9363</v>
      </c>
      <c r="F137" s="506">
        <v>399</v>
      </c>
      <c r="G137" s="484"/>
      <c r="H137" s="484"/>
      <c r="I137" s="484"/>
      <c r="J137" s="484"/>
      <c r="K137" s="484"/>
      <c r="L137" s="484"/>
      <c r="M137" s="484"/>
      <c r="N137" s="484"/>
      <c r="O137" s="484"/>
      <c r="P137" s="484"/>
      <c r="Q137" s="484"/>
      <c r="R137" s="484"/>
      <c r="S137" s="484"/>
      <c r="T137" s="484"/>
      <c r="U137" s="484"/>
      <c r="V137" s="484"/>
      <c r="W137" s="484"/>
      <c r="X137" s="484"/>
      <c r="Y137" s="484"/>
      <c r="Z137" s="484"/>
      <c r="AA137" s="484"/>
      <c r="AB137" s="484"/>
      <c r="AC137" s="484"/>
      <c r="AD137" s="484"/>
      <c r="AE137" s="484"/>
      <c r="AF137" s="484"/>
      <c r="AG137" s="484"/>
      <c r="AH137" s="484"/>
      <c r="AI137" s="484"/>
      <c r="AJ137" s="484"/>
      <c r="AK137" s="484"/>
      <c r="AL137" s="484"/>
      <c r="AM137" s="484"/>
      <c r="AN137" s="484"/>
      <c r="AO137" s="484"/>
      <c r="AP137" s="484"/>
      <c r="AQ137" s="484"/>
      <c r="AR137" s="484"/>
      <c r="AS137" s="484"/>
      <c r="AT137" s="484"/>
      <c r="AU137" s="484"/>
      <c r="AV137" s="484"/>
      <c r="AW137" s="484"/>
      <c r="AX137" s="484"/>
      <c r="AY137" s="484"/>
      <c r="AZ137" s="484"/>
      <c r="BA137" s="484"/>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row>
    <row r="138" spans="2:84" s="501" customFormat="1" ht="15.75" thickBot="1" x14ac:dyDescent="0.3">
      <c r="B138" s="505">
        <v>45078</v>
      </c>
      <c r="C138" s="503">
        <v>1497951</v>
      </c>
      <c r="D138" s="504">
        <v>39693</v>
      </c>
      <c r="E138" s="503">
        <v>9333</v>
      </c>
      <c r="F138" s="506">
        <v>399</v>
      </c>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4"/>
      <c r="AD138" s="484"/>
      <c r="AE138" s="484"/>
      <c r="AF138" s="484"/>
      <c r="AG138" s="484"/>
      <c r="AH138" s="484"/>
      <c r="AI138" s="484"/>
      <c r="AJ138" s="484"/>
      <c r="AK138" s="484"/>
      <c r="AL138" s="484"/>
      <c r="AM138" s="484"/>
      <c r="AN138" s="484"/>
      <c r="AO138" s="484"/>
      <c r="AP138" s="484"/>
      <c r="AQ138" s="484"/>
      <c r="AR138" s="484"/>
      <c r="AS138" s="484"/>
      <c r="AT138" s="484"/>
      <c r="AU138" s="484"/>
      <c r="AV138" s="484"/>
      <c r="AW138" s="484"/>
      <c r="AX138" s="484"/>
      <c r="AY138" s="484"/>
      <c r="AZ138" s="484"/>
      <c r="BA138" s="484"/>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row>
    <row r="139" spans="2:84" s="501" customFormat="1" ht="15.75" thickBot="1" x14ac:dyDescent="0.3">
      <c r="B139" s="505">
        <v>45108</v>
      </c>
      <c r="C139" s="503">
        <v>1465718</v>
      </c>
      <c r="D139" s="504">
        <v>39143</v>
      </c>
      <c r="E139" s="503">
        <v>9287</v>
      </c>
      <c r="F139" s="506">
        <v>399</v>
      </c>
      <c r="G139" s="484"/>
      <c r="H139" s="484"/>
      <c r="I139" s="484"/>
      <c r="J139" s="484"/>
      <c r="K139" s="484"/>
      <c r="L139" s="484"/>
      <c r="M139" s="484"/>
      <c r="N139" s="484"/>
      <c r="O139" s="484"/>
      <c r="P139" s="484"/>
      <c r="Q139" s="484"/>
      <c r="R139" s="484"/>
      <c r="S139" s="484"/>
      <c r="T139" s="484"/>
      <c r="U139" s="484"/>
      <c r="V139" s="484"/>
      <c r="W139" s="484"/>
      <c r="X139" s="484"/>
      <c r="Y139" s="484"/>
      <c r="Z139" s="484"/>
      <c r="AA139" s="484"/>
      <c r="AB139" s="484"/>
      <c r="AC139" s="484"/>
      <c r="AD139" s="484"/>
      <c r="AE139" s="484"/>
      <c r="AF139" s="484"/>
      <c r="AG139" s="484"/>
      <c r="AH139" s="484"/>
      <c r="AI139" s="484"/>
      <c r="AJ139" s="484"/>
      <c r="AK139" s="484"/>
      <c r="AL139" s="484"/>
      <c r="AM139" s="484"/>
      <c r="AN139" s="484"/>
      <c r="AO139" s="484"/>
      <c r="AP139" s="484"/>
      <c r="AQ139" s="484"/>
      <c r="AR139" s="484"/>
      <c r="AS139" s="484"/>
      <c r="AT139" s="484"/>
      <c r="AU139" s="484"/>
      <c r="AV139" s="484"/>
      <c r="AW139" s="484"/>
      <c r="AX139" s="484"/>
      <c r="AY139" s="484"/>
      <c r="AZ139" s="484"/>
      <c r="BA139" s="484"/>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row>
    <row r="140" spans="2:84" s="501" customFormat="1" ht="15.75" thickBot="1" x14ac:dyDescent="0.3">
      <c r="B140" s="505">
        <v>45139</v>
      </c>
      <c r="C140" s="503">
        <v>1444647</v>
      </c>
      <c r="D140" s="504">
        <v>38483</v>
      </c>
      <c r="E140" s="503">
        <v>9291</v>
      </c>
      <c r="F140" s="506">
        <v>399</v>
      </c>
      <c r="G140" s="484"/>
      <c r="H140" s="484"/>
      <c r="I140" s="484"/>
      <c r="J140" s="484"/>
      <c r="K140" s="484"/>
      <c r="L140" s="484"/>
      <c r="M140" s="484"/>
      <c r="N140" s="484"/>
      <c r="O140" s="484"/>
      <c r="P140" s="484"/>
      <c r="Q140" s="484"/>
      <c r="R140" s="484"/>
      <c r="S140" s="484"/>
      <c r="T140" s="484"/>
      <c r="U140" s="484"/>
      <c r="V140" s="484"/>
      <c r="W140" s="484"/>
      <c r="X140" s="484"/>
      <c r="Y140" s="484"/>
      <c r="Z140" s="484"/>
      <c r="AA140" s="484"/>
      <c r="AB140" s="484"/>
      <c r="AC140" s="484"/>
      <c r="AD140" s="484"/>
      <c r="AE140" s="484"/>
      <c r="AF140" s="484"/>
      <c r="AG140" s="484"/>
      <c r="AH140" s="484"/>
      <c r="AI140" s="484"/>
      <c r="AJ140" s="484"/>
      <c r="AK140" s="484"/>
      <c r="AL140" s="484"/>
      <c r="AM140" s="484"/>
      <c r="AN140" s="484"/>
      <c r="AO140" s="484"/>
      <c r="AP140" s="484"/>
      <c r="AQ140" s="484"/>
      <c r="AR140" s="484"/>
      <c r="AS140" s="484"/>
      <c r="AT140" s="484"/>
      <c r="AU140" s="484"/>
      <c r="AV140" s="484"/>
      <c r="AW140" s="484"/>
      <c r="AX140" s="484"/>
      <c r="AY140" s="484"/>
      <c r="AZ140" s="484"/>
      <c r="BA140" s="484"/>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row>
    <row r="141" spans="2:84" s="501" customFormat="1" ht="15.75" thickBot="1" x14ac:dyDescent="0.3">
      <c r="B141" s="505">
        <v>45170</v>
      </c>
      <c r="C141" s="503">
        <v>1431036</v>
      </c>
      <c r="D141" s="504">
        <v>38014</v>
      </c>
      <c r="E141" s="503">
        <v>9165</v>
      </c>
      <c r="F141" s="506">
        <v>399</v>
      </c>
      <c r="G141" s="484"/>
      <c r="H141" s="484"/>
      <c r="I141" s="484"/>
      <c r="J141" s="484"/>
      <c r="K141" s="484"/>
      <c r="L141" s="484"/>
      <c r="M141" s="484"/>
      <c r="N141" s="484"/>
      <c r="O141" s="484"/>
      <c r="P141" s="484"/>
      <c r="Q141" s="484"/>
      <c r="R141" s="484"/>
      <c r="S141" s="484"/>
      <c r="T141" s="484"/>
      <c r="U141" s="484"/>
      <c r="V141" s="484"/>
      <c r="W141" s="484"/>
      <c r="X141" s="484"/>
      <c r="Y141" s="484"/>
      <c r="Z141" s="484"/>
      <c r="AA141" s="484"/>
      <c r="AB141" s="484"/>
      <c r="AC141" s="484"/>
      <c r="AD141" s="484"/>
      <c r="AE141" s="484"/>
      <c r="AF141" s="484"/>
      <c r="AG141" s="484"/>
      <c r="AH141" s="484"/>
      <c r="AI141" s="484"/>
      <c r="AJ141" s="484"/>
      <c r="AK141" s="484"/>
      <c r="AL141" s="484"/>
      <c r="AM141" s="484"/>
      <c r="AN141" s="484"/>
      <c r="AO141" s="484"/>
      <c r="AP141" s="484"/>
      <c r="AQ141" s="484"/>
      <c r="AR141" s="484"/>
      <c r="AS141" s="484"/>
      <c r="AT141" s="484"/>
      <c r="AU141" s="484"/>
      <c r="AV141" s="484"/>
      <c r="AW141" s="484"/>
      <c r="AX141" s="484"/>
      <c r="AY141" s="484"/>
      <c r="AZ141" s="484"/>
      <c r="BA141" s="484"/>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row>
    <row r="142" spans="2:84" s="501" customFormat="1" ht="15.75" thickBot="1" x14ac:dyDescent="0.3">
      <c r="B142" s="505">
        <v>45200</v>
      </c>
      <c r="C142" s="503">
        <v>1419511</v>
      </c>
      <c r="D142" s="504">
        <v>37679</v>
      </c>
      <c r="E142" s="503">
        <v>9101</v>
      </c>
      <c r="F142" s="506">
        <v>399</v>
      </c>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4"/>
      <c r="AJ142" s="484"/>
      <c r="AK142" s="484"/>
      <c r="AL142" s="484"/>
      <c r="AM142" s="484"/>
      <c r="AN142" s="484"/>
      <c r="AO142" s="484"/>
      <c r="AP142" s="484"/>
      <c r="AQ142" s="484"/>
      <c r="AR142" s="484"/>
      <c r="AS142" s="484"/>
      <c r="AT142" s="484"/>
      <c r="AU142" s="484"/>
      <c r="AV142" s="484"/>
      <c r="AW142" s="484"/>
      <c r="AX142" s="484"/>
      <c r="AY142" s="484"/>
      <c r="AZ142" s="484"/>
      <c r="BA142" s="484"/>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row>
    <row r="143" spans="2:84" s="501" customFormat="1" ht="15.75" thickBot="1" x14ac:dyDescent="0.3">
      <c r="B143" s="505">
        <v>45231</v>
      </c>
      <c r="C143" s="503">
        <v>1403740</v>
      </c>
      <c r="D143" s="504">
        <v>37158</v>
      </c>
      <c r="E143" s="503">
        <v>8991</v>
      </c>
      <c r="F143" s="506">
        <v>399</v>
      </c>
      <c r="G143" s="484"/>
      <c r="H143" s="484"/>
      <c r="I143" s="484"/>
      <c r="J143" s="484"/>
      <c r="K143" s="484"/>
      <c r="L143" s="484"/>
      <c r="M143" s="484"/>
      <c r="N143" s="484"/>
      <c r="O143" s="484"/>
      <c r="P143" s="484"/>
      <c r="Q143" s="484"/>
      <c r="R143" s="484"/>
      <c r="S143" s="484"/>
      <c r="T143" s="484"/>
      <c r="U143" s="484"/>
      <c r="V143" s="484"/>
      <c r="W143" s="484"/>
      <c r="X143" s="484"/>
      <c r="Y143" s="484"/>
      <c r="Z143" s="484"/>
      <c r="AA143" s="484"/>
      <c r="AB143" s="484"/>
      <c r="AC143" s="484"/>
      <c r="AD143" s="484"/>
      <c r="AE143" s="484"/>
      <c r="AF143" s="484"/>
      <c r="AG143" s="484"/>
      <c r="AH143" s="484"/>
      <c r="AI143" s="484"/>
      <c r="AJ143" s="484"/>
      <c r="AK143" s="484"/>
      <c r="AL143" s="484"/>
      <c r="AM143" s="484"/>
      <c r="AN143" s="484"/>
      <c r="AO143" s="484"/>
      <c r="AP143" s="484"/>
      <c r="AQ143" s="484"/>
      <c r="AR143" s="484"/>
      <c r="AS143" s="484"/>
      <c r="AT143" s="484"/>
      <c r="AU143" s="484"/>
      <c r="AV143" s="484"/>
      <c r="AW143" s="484"/>
      <c r="AX143" s="484"/>
      <c r="AY143" s="484"/>
      <c r="AZ143" s="484"/>
      <c r="BA143" s="484"/>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row>
    <row r="144" spans="2:84" s="501" customFormat="1" ht="15.75" thickBot="1" x14ac:dyDescent="0.3">
      <c r="B144" s="505">
        <v>45261</v>
      </c>
      <c r="C144" s="503">
        <v>1388444</v>
      </c>
      <c r="D144" s="504">
        <v>36636</v>
      </c>
      <c r="E144" s="503">
        <v>8962</v>
      </c>
      <c r="F144" s="506">
        <v>399</v>
      </c>
      <c r="G144" s="484"/>
      <c r="H144" s="484"/>
      <c r="I144" s="484"/>
      <c r="J144" s="484"/>
      <c r="K144" s="484"/>
      <c r="L144" s="484"/>
      <c r="M144" s="484"/>
      <c r="N144" s="484"/>
      <c r="O144" s="484"/>
      <c r="P144" s="484"/>
      <c r="Q144" s="484"/>
      <c r="R144" s="484"/>
      <c r="S144" s="484"/>
      <c r="T144" s="484"/>
      <c r="U144" s="484"/>
      <c r="V144" s="484"/>
      <c r="W144" s="484"/>
      <c r="X144" s="484"/>
      <c r="Y144" s="484"/>
      <c r="Z144" s="484"/>
      <c r="AA144" s="484"/>
      <c r="AB144" s="484"/>
      <c r="AC144" s="484"/>
      <c r="AD144" s="484"/>
      <c r="AE144" s="484"/>
      <c r="AF144" s="484"/>
      <c r="AG144" s="484"/>
      <c r="AH144" s="484"/>
      <c r="AI144" s="484"/>
      <c r="AJ144" s="484"/>
      <c r="AK144" s="484"/>
      <c r="AL144" s="484"/>
      <c r="AM144" s="484"/>
      <c r="AN144" s="484"/>
      <c r="AO144" s="484"/>
      <c r="AP144" s="484"/>
      <c r="AQ144" s="484"/>
      <c r="AR144" s="484"/>
      <c r="AS144" s="484"/>
      <c r="AT144" s="484"/>
      <c r="AU144" s="484"/>
      <c r="AV144" s="484"/>
      <c r="AW144" s="484"/>
      <c r="AX144" s="484"/>
      <c r="AY144" s="484"/>
      <c r="AZ144" s="484"/>
      <c r="BA144" s="484"/>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row>
    <row r="145" spans="2:84" s="501" customFormat="1" x14ac:dyDescent="0.25">
      <c r="B145" s="348">
        <v>45292</v>
      </c>
      <c r="C145" s="349">
        <v>1365486</v>
      </c>
      <c r="D145" s="350">
        <v>35554</v>
      </c>
      <c r="E145" s="349">
        <v>8841</v>
      </c>
      <c r="F145" s="351">
        <v>399</v>
      </c>
      <c r="G145" s="484"/>
      <c r="H145" s="484"/>
      <c r="I145" s="484"/>
      <c r="J145" s="484"/>
      <c r="K145" s="484"/>
      <c r="L145" s="484"/>
      <c r="M145" s="484"/>
      <c r="N145" s="484"/>
      <c r="O145" s="484"/>
      <c r="P145" s="484"/>
      <c r="Q145" s="484"/>
      <c r="R145" s="484"/>
      <c r="S145" s="484"/>
      <c r="T145" s="484"/>
      <c r="U145" s="484"/>
      <c r="V145" s="484"/>
      <c r="W145" s="484"/>
      <c r="X145" s="484"/>
      <c r="Y145" s="484"/>
      <c r="Z145" s="484"/>
      <c r="AA145" s="484"/>
      <c r="AB145" s="484"/>
      <c r="AC145" s="484"/>
      <c r="AD145" s="484"/>
      <c r="AE145" s="484"/>
      <c r="AF145" s="484"/>
      <c r="AG145" s="484"/>
      <c r="AH145" s="484"/>
      <c r="AI145" s="484"/>
      <c r="AJ145" s="484"/>
      <c r="AK145" s="484"/>
      <c r="AL145" s="484"/>
      <c r="AM145" s="484"/>
      <c r="AN145" s="484"/>
      <c r="AO145" s="484"/>
      <c r="AP145" s="484"/>
      <c r="AQ145" s="484"/>
      <c r="AR145" s="484"/>
      <c r="AS145" s="484"/>
      <c r="AT145" s="484"/>
      <c r="AU145" s="484"/>
      <c r="AV145" s="484"/>
      <c r="AW145" s="484"/>
      <c r="AX145" s="484"/>
      <c r="AY145" s="484"/>
      <c r="AZ145" s="484"/>
      <c r="BA145" s="484"/>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row>
    <row r="146" spans="2:84" s="501" customFormat="1" x14ac:dyDescent="0.25">
      <c r="B146" s="522">
        <v>45323</v>
      </c>
      <c r="C146" s="548">
        <v>1348637</v>
      </c>
      <c r="D146" s="548">
        <v>35094</v>
      </c>
      <c r="E146" s="548">
        <v>8877</v>
      </c>
      <c r="F146" s="548">
        <v>399</v>
      </c>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4"/>
      <c r="AS146" s="484"/>
      <c r="AT146" s="484"/>
      <c r="AU146" s="484"/>
      <c r="AV146" s="484"/>
      <c r="AW146" s="484"/>
      <c r="AX146" s="484"/>
      <c r="AY146" s="484"/>
      <c r="AZ146" s="484"/>
      <c r="BA146" s="484"/>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row>
    <row r="147" spans="2:84" s="501" customFormat="1" x14ac:dyDescent="0.25">
      <c r="B147" s="522">
        <v>45352</v>
      </c>
      <c r="C147" s="548">
        <v>1330681</v>
      </c>
      <c r="D147" s="548">
        <v>34617</v>
      </c>
      <c r="E147" s="548">
        <v>8829</v>
      </c>
      <c r="F147" s="548">
        <v>399</v>
      </c>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4"/>
      <c r="AS147" s="484"/>
      <c r="AT147" s="484"/>
      <c r="AU147" s="484"/>
      <c r="AV147" s="484"/>
      <c r="AW147" s="484"/>
      <c r="AX147" s="484"/>
      <c r="AY147" s="484"/>
      <c r="AZ147" s="484"/>
      <c r="BA147" s="484"/>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row>
    <row r="148" spans="2:84" s="501" customFormat="1" x14ac:dyDescent="0.25">
      <c r="B148" s="522">
        <v>45383</v>
      </c>
      <c r="C148" s="548">
        <v>1312735</v>
      </c>
      <c r="D148" s="548">
        <v>33990</v>
      </c>
      <c r="E148" s="548">
        <v>8776</v>
      </c>
      <c r="F148" s="548">
        <v>399</v>
      </c>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4"/>
      <c r="AO148" s="484"/>
      <c r="AP148" s="484"/>
      <c r="AQ148" s="484"/>
      <c r="AR148" s="484"/>
      <c r="AS148" s="484"/>
      <c r="AT148" s="484"/>
      <c r="AU148" s="484"/>
      <c r="AV148" s="484"/>
      <c r="AW148" s="484"/>
      <c r="AX148" s="484"/>
      <c r="AY148" s="484"/>
      <c r="AZ148" s="484"/>
      <c r="BA148" s="484"/>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row>
    <row r="149" spans="2:84" s="501" customFormat="1" x14ac:dyDescent="0.25">
      <c r="B149" s="522">
        <v>45413</v>
      </c>
      <c r="C149" s="548">
        <v>1295543</v>
      </c>
      <c r="D149" s="548">
        <v>33445</v>
      </c>
      <c r="E149" s="548">
        <v>8744</v>
      </c>
      <c r="F149" s="548">
        <v>401</v>
      </c>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4"/>
      <c r="AO149" s="484"/>
      <c r="AP149" s="484"/>
      <c r="AQ149" s="484"/>
      <c r="AR149" s="484"/>
      <c r="AS149" s="484"/>
      <c r="AT149" s="484"/>
      <c r="AU149" s="484"/>
      <c r="AV149" s="484"/>
      <c r="AW149" s="484"/>
      <c r="AX149" s="484"/>
      <c r="AY149" s="484"/>
      <c r="AZ149" s="484"/>
      <c r="BA149" s="484"/>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row>
    <row r="150" spans="2:84" s="501" customFormat="1" x14ac:dyDescent="0.25">
      <c r="B150" s="522">
        <v>45444</v>
      </c>
      <c r="C150" s="548">
        <v>1276980</v>
      </c>
      <c r="D150" s="548">
        <v>32896</v>
      </c>
      <c r="E150" s="548">
        <v>8684</v>
      </c>
      <c r="F150" s="548">
        <v>395</v>
      </c>
      <c r="G150" s="484"/>
      <c r="H150" s="484"/>
      <c r="I150" s="484"/>
      <c r="J150" s="484"/>
      <c r="K150" s="484"/>
      <c r="L150" s="484"/>
      <c r="M150" s="484"/>
      <c r="N150" s="484"/>
      <c r="O150" s="484"/>
      <c r="P150" s="484"/>
      <c r="Q150" s="484"/>
      <c r="R150" s="484"/>
      <c r="S150" s="484"/>
      <c r="T150" s="484"/>
      <c r="U150" s="484"/>
      <c r="V150" s="484"/>
      <c r="W150" s="484"/>
      <c r="X150" s="484"/>
      <c r="Y150" s="484"/>
      <c r="Z150" s="484"/>
      <c r="AA150" s="484"/>
      <c r="AB150" s="484"/>
      <c r="AC150" s="484"/>
      <c r="AD150" s="484"/>
      <c r="AE150" s="484"/>
      <c r="AF150" s="484"/>
      <c r="AG150" s="484"/>
      <c r="AH150" s="484"/>
      <c r="AI150" s="484"/>
      <c r="AJ150" s="484"/>
      <c r="AK150" s="484"/>
      <c r="AL150" s="484"/>
      <c r="AM150" s="484"/>
      <c r="AN150" s="484"/>
      <c r="AO150" s="484"/>
      <c r="AP150" s="484"/>
      <c r="AQ150" s="484"/>
      <c r="AR150" s="484"/>
      <c r="AS150" s="484"/>
      <c r="AT150" s="484"/>
      <c r="AU150" s="484"/>
      <c r="AV150" s="484"/>
      <c r="AW150" s="484"/>
      <c r="AX150" s="484"/>
      <c r="AY150" s="484"/>
      <c r="AZ150" s="484"/>
      <c r="BA150" s="484"/>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row>
    <row r="151" spans="2:84" s="501" customFormat="1" x14ac:dyDescent="0.25">
      <c r="B151" s="522">
        <v>45474</v>
      </c>
      <c r="C151" s="548">
        <v>1256417</v>
      </c>
      <c r="D151" s="548">
        <v>32348</v>
      </c>
      <c r="E151" s="548">
        <v>8613</v>
      </c>
      <c r="F151" s="548">
        <v>395</v>
      </c>
      <c r="G151" s="484"/>
      <c r="H151" s="484"/>
      <c r="I151" s="484"/>
      <c r="J151" s="484"/>
      <c r="K151" s="484"/>
      <c r="L151" s="484"/>
      <c r="M151" s="484"/>
      <c r="N151" s="484"/>
      <c r="O151" s="484"/>
      <c r="P151" s="484"/>
      <c r="Q151" s="484"/>
      <c r="R151" s="484"/>
      <c r="S151" s="484"/>
      <c r="T151" s="484"/>
      <c r="U151" s="484"/>
      <c r="V151" s="484"/>
      <c r="W151" s="484"/>
      <c r="X151" s="484"/>
      <c r="Y151" s="484"/>
      <c r="Z151" s="484"/>
      <c r="AA151" s="484"/>
      <c r="AB151" s="484"/>
      <c r="AC151" s="484"/>
      <c r="AD151" s="484"/>
      <c r="AE151" s="484"/>
      <c r="AF151" s="484"/>
      <c r="AG151" s="484"/>
      <c r="AH151" s="484"/>
      <c r="AI151" s="484"/>
      <c r="AJ151" s="484"/>
      <c r="AK151" s="484"/>
      <c r="AL151" s="484"/>
      <c r="AM151" s="484"/>
      <c r="AN151" s="484"/>
      <c r="AO151" s="484"/>
      <c r="AP151" s="484"/>
      <c r="AQ151" s="484"/>
      <c r="AR151" s="484"/>
      <c r="AS151" s="484"/>
      <c r="AT151" s="484"/>
      <c r="AU151" s="484"/>
      <c r="AV151" s="484"/>
      <c r="AW151" s="484"/>
      <c r="AX151" s="484"/>
      <c r="AY151" s="484"/>
      <c r="AZ151" s="484"/>
      <c r="BA151" s="484"/>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row>
    <row r="152" spans="2:84" s="501" customFormat="1" x14ac:dyDescent="0.25">
      <c r="B152" s="522">
        <v>45505</v>
      </c>
      <c r="C152" s="548">
        <v>1234587</v>
      </c>
      <c r="D152" s="548">
        <v>32929</v>
      </c>
      <c r="E152" s="548">
        <v>8529</v>
      </c>
      <c r="F152" s="548">
        <v>395</v>
      </c>
      <c r="G152" s="484"/>
      <c r="H152" s="484"/>
      <c r="I152" s="484"/>
      <c r="J152" s="484"/>
      <c r="K152" s="484"/>
      <c r="L152" s="484"/>
      <c r="M152" s="484"/>
      <c r="N152" s="484"/>
      <c r="O152" s="484"/>
      <c r="P152" s="484"/>
      <c r="Q152" s="484"/>
      <c r="R152" s="484"/>
      <c r="S152" s="484"/>
      <c r="T152" s="484"/>
      <c r="U152" s="484"/>
      <c r="V152" s="484"/>
      <c r="W152" s="484"/>
      <c r="X152" s="484"/>
      <c r="Y152" s="484"/>
      <c r="Z152" s="484"/>
      <c r="AA152" s="484"/>
      <c r="AB152" s="484"/>
      <c r="AC152" s="484"/>
      <c r="AD152" s="484"/>
      <c r="AE152" s="484"/>
      <c r="AF152" s="484"/>
      <c r="AG152" s="484"/>
      <c r="AH152" s="484"/>
      <c r="AI152" s="484"/>
      <c r="AJ152" s="484"/>
      <c r="AK152" s="484"/>
      <c r="AL152" s="484"/>
      <c r="AM152" s="484"/>
      <c r="AN152" s="484"/>
      <c r="AO152" s="484"/>
      <c r="AP152" s="484"/>
      <c r="AQ152" s="484"/>
      <c r="AR152" s="484"/>
      <c r="AS152" s="484"/>
      <c r="AT152" s="484"/>
      <c r="AU152" s="484"/>
      <c r="AV152" s="484"/>
      <c r="AW152" s="484"/>
      <c r="AX152" s="484"/>
      <c r="AY152" s="484"/>
      <c r="AZ152" s="484"/>
      <c r="BA152" s="484"/>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row>
    <row r="153" spans="2:84" s="501" customFormat="1" x14ac:dyDescent="0.25">
      <c r="B153" s="522">
        <v>45536</v>
      </c>
      <c r="C153" s="548">
        <v>1222712</v>
      </c>
      <c r="D153" s="548">
        <v>31252</v>
      </c>
      <c r="E153" s="548">
        <v>8464</v>
      </c>
      <c r="F153" s="548">
        <v>395</v>
      </c>
      <c r="G153" s="484"/>
      <c r="H153" s="484"/>
      <c r="I153" s="484"/>
      <c r="J153" s="484"/>
      <c r="K153" s="484"/>
      <c r="L153" s="484"/>
      <c r="M153" s="484"/>
      <c r="N153" s="484"/>
      <c r="O153" s="484"/>
      <c r="P153" s="484"/>
      <c r="Q153" s="484"/>
      <c r="R153" s="484"/>
      <c r="S153" s="484"/>
      <c r="T153" s="484"/>
      <c r="U153" s="484"/>
      <c r="V153" s="484"/>
      <c r="W153" s="484"/>
      <c r="X153" s="484"/>
      <c r="Y153" s="484"/>
      <c r="Z153" s="484"/>
      <c r="AA153" s="484"/>
      <c r="AB153" s="484"/>
      <c r="AC153" s="484"/>
      <c r="AD153" s="484"/>
      <c r="AE153" s="484"/>
      <c r="AF153" s="484"/>
      <c r="AG153" s="484"/>
      <c r="AH153" s="484"/>
      <c r="AI153" s="484"/>
      <c r="AJ153" s="484"/>
      <c r="AK153" s="484"/>
      <c r="AL153" s="484"/>
      <c r="AM153" s="484"/>
      <c r="AN153" s="484"/>
      <c r="AO153" s="484"/>
      <c r="AP153" s="484"/>
      <c r="AQ153" s="484"/>
      <c r="AR153" s="484"/>
      <c r="AS153" s="484"/>
      <c r="AT153" s="484"/>
      <c r="AU153" s="484"/>
      <c r="AV153" s="484"/>
      <c r="AW153" s="484"/>
      <c r="AX153" s="484"/>
      <c r="AY153" s="484"/>
      <c r="AZ153" s="484"/>
      <c r="BA153" s="484"/>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row>
    <row r="154" spans="2:84" x14ac:dyDescent="0.25">
      <c r="B154" s="522">
        <v>45566</v>
      </c>
      <c r="C154" s="548">
        <v>1211902</v>
      </c>
      <c r="D154" s="548">
        <v>30729</v>
      </c>
      <c r="E154" s="548">
        <v>8421</v>
      </c>
      <c r="F154" s="548">
        <v>395</v>
      </c>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s="501" customFormat="1" x14ac:dyDescent="0.25">
      <c r="B155" s="522">
        <v>45597</v>
      </c>
      <c r="C155" s="548">
        <v>1196442</v>
      </c>
      <c r="D155" s="548">
        <v>30172</v>
      </c>
      <c r="E155" s="548">
        <v>8285</v>
      </c>
      <c r="F155" s="548">
        <v>395</v>
      </c>
      <c r="G155" s="502"/>
      <c r="H155" s="502"/>
      <c r="I155" s="502"/>
      <c r="J155" s="502"/>
      <c r="K155" s="502"/>
      <c r="L155" s="502"/>
      <c r="M155" s="502"/>
      <c r="N155" s="502"/>
      <c r="O155" s="502"/>
      <c r="P155" s="502"/>
      <c r="Q155" s="502"/>
      <c r="R155" s="502"/>
      <c r="S155" s="502"/>
      <c r="T155" s="502"/>
      <c r="U155" s="502"/>
      <c r="V155" s="502"/>
      <c r="W155" s="502"/>
      <c r="X155" s="502"/>
      <c r="Y155" s="502"/>
      <c r="Z155" s="502"/>
      <c r="AA155" s="502"/>
      <c r="AB155" s="502"/>
      <c r="AC155" s="502"/>
      <c r="AD155" s="502"/>
      <c r="AE155" s="502"/>
      <c r="AF155" s="502"/>
      <c r="AG155" s="502"/>
      <c r="AH155" s="502"/>
      <c r="AI155" s="502"/>
      <c r="AJ155" s="502"/>
      <c r="AK155" s="502"/>
      <c r="AL155" s="502"/>
      <c r="AM155" s="502"/>
      <c r="AN155" s="502"/>
      <c r="AO155" s="502"/>
      <c r="AP155" s="502"/>
      <c r="AQ155" s="502"/>
      <c r="AR155" s="502"/>
      <c r="AS155" s="502"/>
      <c r="AT155" s="502"/>
      <c r="AU155" s="502"/>
      <c r="AV155" s="502"/>
      <c r="AW155" s="502"/>
      <c r="AX155" s="502"/>
      <c r="AY155" s="502"/>
      <c r="AZ155" s="502"/>
      <c r="BA155" s="502"/>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row>
    <row r="156" spans="2:84" x14ac:dyDescent="0.25">
      <c r="B156" s="522">
        <v>45627</v>
      </c>
      <c r="C156" s="548">
        <v>1180104</v>
      </c>
      <c r="D156" s="548">
        <v>29642</v>
      </c>
      <c r="E156" s="548">
        <v>8213</v>
      </c>
      <c r="F156" s="548">
        <v>395</v>
      </c>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x14ac:dyDescent="0.25">
      <c r="B157" s="522">
        <v>45658</v>
      </c>
      <c r="C157" s="548">
        <v>1162457</v>
      </c>
      <c r="D157" s="548">
        <v>28996</v>
      </c>
      <c r="E157" s="548">
        <v>7990</v>
      </c>
      <c r="F157" s="548">
        <v>395</v>
      </c>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x14ac:dyDescent="0.25">
      <c r="B158" s="522">
        <v>45689</v>
      </c>
      <c r="C158" s="548">
        <v>1153601</v>
      </c>
      <c r="D158" s="548">
        <v>28399</v>
      </c>
      <c r="E158" s="548">
        <v>7966</v>
      </c>
      <c r="F158" s="548">
        <v>395</v>
      </c>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2:84" x14ac:dyDescent="0.25">
      <c r="B159" s="522">
        <v>45717</v>
      </c>
      <c r="C159" s="548">
        <v>1141004</v>
      </c>
      <c r="D159" s="548">
        <v>27805</v>
      </c>
      <c r="E159" s="548">
        <v>7830</v>
      </c>
      <c r="F159" s="548">
        <v>367</v>
      </c>
    </row>
    <row r="160" spans="2:84" x14ac:dyDescent="0.25">
      <c r="B160" s="522">
        <v>45748</v>
      </c>
      <c r="C160" s="548">
        <v>1135551</v>
      </c>
      <c r="D160" s="548">
        <v>27382</v>
      </c>
      <c r="E160" s="548">
        <v>7729</v>
      </c>
      <c r="F160" s="548">
        <v>367</v>
      </c>
    </row>
    <row r="161" spans="2:6" x14ac:dyDescent="0.25">
      <c r="B161" s="522">
        <v>45778</v>
      </c>
      <c r="C161" s="548">
        <v>1136949</v>
      </c>
      <c r="D161" s="548">
        <v>26863</v>
      </c>
      <c r="E161" s="548">
        <v>7824</v>
      </c>
      <c r="F161" s="548">
        <v>345</v>
      </c>
    </row>
    <row r="162" spans="2:6" x14ac:dyDescent="0.25">
      <c r="B162" s="522">
        <v>45809</v>
      </c>
      <c r="C162" s="548">
        <v>1136443</v>
      </c>
      <c r="D162" s="548">
        <v>26491</v>
      </c>
      <c r="E162" s="548">
        <v>7703</v>
      </c>
      <c r="F162" s="548">
        <v>345</v>
      </c>
    </row>
    <row r="163" spans="2:6" s="501" customFormat="1" x14ac:dyDescent="0.25">
      <c r="B163" s="522">
        <v>45839</v>
      </c>
      <c r="C163" s="548">
        <v>1135824</v>
      </c>
      <c r="D163" s="548">
        <v>25858</v>
      </c>
      <c r="E163" s="548">
        <v>7640</v>
      </c>
      <c r="F163" s="548">
        <v>367</v>
      </c>
    </row>
    <row r="164" spans="2:6" s="501" customFormat="1" x14ac:dyDescent="0.25">
      <c r="B164" s="522">
        <v>45870</v>
      </c>
      <c r="C164" s="548">
        <v>1136049</v>
      </c>
      <c r="D164" s="548">
        <v>25485</v>
      </c>
      <c r="E164" s="548">
        <v>7542</v>
      </c>
      <c r="F164" s="548">
        <v>383</v>
      </c>
    </row>
    <row r="165" spans="2:6" x14ac:dyDescent="0.25">
      <c r="B165" s="522">
        <v>45901</v>
      </c>
      <c r="C165" s="548">
        <v>1133100</v>
      </c>
      <c r="D165" s="548">
        <v>25010</v>
      </c>
      <c r="E165" s="548">
        <v>7502</v>
      </c>
      <c r="F165" s="548">
        <v>367</v>
      </c>
    </row>
    <row r="166" spans="2:6" s="501" customFormat="1" x14ac:dyDescent="0.25">
      <c r="B166" s="522">
        <v>45931</v>
      </c>
      <c r="C166" s="548">
        <v>1129022</v>
      </c>
      <c r="D166" s="548">
        <v>24579</v>
      </c>
      <c r="E166" s="548">
        <v>7531</v>
      </c>
      <c r="F166" s="548">
        <v>345</v>
      </c>
    </row>
    <row r="167" spans="2:6" s="501" customFormat="1" x14ac:dyDescent="0.25">
      <c r="B167" s="522">
        <v>45962</v>
      </c>
      <c r="C167" s="548">
        <v>1127843</v>
      </c>
      <c r="D167" s="548">
        <v>20094</v>
      </c>
      <c r="E167" s="548">
        <v>7456</v>
      </c>
      <c r="F167" s="548">
        <v>367</v>
      </c>
    </row>
    <row r="168" spans="2:6" x14ac:dyDescent="0.25">
      <c r="B168" s="522">
        <v>45992</v>
      </c>
      <c r="C168" s="548">
        <v>1120657</v>
      </c>
      <c r="D168" s="548">
        <v>19725</v>
      </c>
      <c r="E168" s="548">
        <v>7426</v>
      </c>
      <c r="F168" s="548">
        <v>367</v>
      </c>
    </row>
    <row r="169" spans="2:6" x14ac:dyDescent="0.25">
      <c r="B169" s="522">
        <v>46023</v>
      </c>
      <c r="C169" s="548">
        <v>1114312</v>
      </c>
      <c r="D169" s="548">
        <v>23426</v>
      </c>
      <c r="E169" s="548">
        <v>7211</v>
      </c>
      <c r="F169" s="548">
        <v>367</v>
      </c>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69"/>
  <sheetViews>
    <sheetView showGridLines="0" zoomScale="85" zoomScaleNormal="85" workbookViewId="0">
      <pane ySplit="11" topLeftCell="A149" activePane="bottomLeft" state="frozen"/>
      <selection pane="bottomLeft" activeCell="AZ169" sqref="AZ169"/>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7"/>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9"/>
    </row>
    <row r="2" spans="1:53" ht="18" x14ac:dyDescent="0.25">
      <c r="A2" s="450"/>
      <c r="B2" s="451" t="s">
        <v>3</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3"/>
    </row>
    <row r="3" spans="1:53" x14ac:dyDescent="0.25">
      <c r="A3" s="450"/>
      <c r="B3" s="454" t="s">
        <v>6</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3"/>
    </row>
    <row r="4" spans="1:53" ht="19.5" customHeight="1" x14ac:dyDescent="0.25">
      <c r="A4" s="450"/>
      <c r="B4" s="455" t="s">
        <v>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3"/>
    </row>
    <row r="5" spans="1:53" ht="24.75" customHeight="1" thickBot="1" x14ac:dyDescent="0.3">
      <c r="A5" s="450"/>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3"/>
    </row>
    <row r="6" spans="1:53" ht="22.5" customHeight="1" x14ac:dyDescent="0.25">
      <c r="A6" s="456"/>
      <c r="B6" s="465" t="str">
        <f>+Índice!B6</f>
        <v>Fuente: Reportes prestadores de servicios</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7"/>
      <c r="AE6" s="457"/>
      <c r="AF6" s="457"/>
      <c r="AG6" s="457"/>
      <c r="AH6" s="457"/>
      <c r="AI6" s="457"/>
      <c r="AJ6" s="457"/>
      <c r="AK6" s="457"/>
      <c r="AL6" s="457"/>
      <c r="AM6" s="457"/>
      <c r="AN6" s="457"/>
      <c r="AO6" s="457"/>
      <c r="AP6" s="457"/>
      <c r="AQ6" s="457"/>
      <c r="AR6" s="457"/>
      <c r="AS6" s="457"/>
      <c r="AT6" s="457"/>
      <c r="AU6" s="457"/>
      <c r="AV6" s="457"/>
      <c r="AW6" s="457"/>
      <c r="AX6" s="457"/>
      <c r="AY6" s="457"/>
      <c r="AZ6" s="458"/>
    </row>
    <row r="7" spans="1:53" ht="22.5" customHeight="1" x14ac:dyDescent="0.25">
      <c r="A7" s="459"/>
      <c r="B7" s="466" t="str">
        <f>Índice!B7</f>
        <v>Fecha de publicación: Febrero del 2026</v>
      </c>
      <c r="C7" s="460"/>
      <c r="D7" s="460"/>
      <c r="E7" s="460"/>
      <c r="F7" s="460"/>
      <c r="G7" s="460"/>
      <c r="H7" s="460"/>
      <c r="I7" s="460"/>
      <c r="J7" s="460"/>
      <c r="K7" s="460"/>
      <c r="L7" s="460"/>
      <c r="M7" s="460"/>
      <c r="N7" s="460"/>
      <c r="O7" s="460"/>
      <c r="P7" s="460"/>
      <c r="Q7" s="460"/>
      <c r="R7" s="468" t="s">
        <v>5</v>
      </c>
      <c r="S7" s="481"/>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1"/>
    </row>
    <row r="8" spans="1:53" ht="22.5" customHeight="1" thickBot="1" x14ac:dyDescent="0.3">
      <c r="A8" s="462"/>
      <c r="B8" s="467" t="str">
        <f>Índice!B8</f>
        <v>Fecha de corte: Enero del 2026</v>
      </c>
      <c r="C8" s="463"/>
      <c r="D8" s="463"/>
      <c r="E8" s="463"/>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4"/>
    </row>
    <row r="9" spans="1:53" ht="15.75" thickBot="1" x14ac:dyDescent="0.3"/>
    <row r="10" spans="1:53" ht="30" customHeight="1" thickBot="1" x14ac:dyDescent="0.3">
      <c r="A10" s="598" t="s">
        <v>7</v>
      </c>
      <c r="B10" s="596" t="s">
        <v>8</v>
      </c>
      <c r="C10" s="597"/>
      <c r="D10" s="596" t="s">
        <v>9</v>
      </c>
      <c r="E10" s="597"/>
      <c r="F10" s="596" t="s">
        <v>10</v>
      </c>
      <c r="G10" s="597"/>
      <c r="H10" s="596" t="s">
        <v>11</v>
      </c>
      <c r="I10" s="597"/>
      <c r="J10" s="596" t="s">
        <v>12</v>
      </c>
      <c r="K10" s="597"/>
      <c r="L10" s="596" t="s">
        <v>13</v>
      </c>
      <c r="M10" s="597"/>
      <c r="N10" s="596" t="s">
        <v>14</v>
      </c>
      <c r="O10" s="597"/>
      <c r="P10" s="596" t="s">
        <v>15</v>
      </c>
      <c r="Q10" s="597"/>
      <c r="R10" s="596" t="s">
        <v>16</v>
      </c>
      <c r="S10" s="597"/>
      <c r="T10" s="596" t="s">
        <v>17</v>
      </c>
      <c r="U10" s="597"/>
      <c r="V10" s="596" t="s">
        <v>18</v>
      </c>
      <c r="W10" s="597"/>
      <c r="X10" s="596" t="s">
        <v>19</v>
      </c>
      <c r="Y10" s="597"/>
      <c r="Z10" s="596" t="s">
        <v>20</v>
      </c>
      <c r="AA10" s="597"/>
      <c r="AB10" s="596" t="s">
        <v>21</v>
      </c>
      <c r="AC10" s="597"/>
      <c r="AD10" s="596" t="s">
        <v>22</v>
      </c>
      <c r="AE10" s="597"/>
      <c r="AF10" s="596" t="s">
        <v>23</v>
      </c>
      <c r="AG10" s="597"/>
      <c r="AH10" s="596" t="s">
        <v>24</v>
      </c>
      <c r="AI10" s="597"/>
      <c r="AJ10" s="596" t="s">
        <v>25</v>
      </c>
      <c r="AK10" s="597"/>
      <c r="AL10" s="596" t="s">
        <v>26</v>
      </c>
      <c r="AM10" s="597"/>
      <c r="AN10" s="596" t="s">
        <v>27</v>
      </c>
      <c r="AO10" s="597"/>
      <c r="AP10" s="596" t="s">
        <v>28</v>
      </c>
      <c r="AQ10" s="597"/>
      <c r="AR10" s="596" t="s">
        <v>29</v>
      </c>
      <c r="AS10" s="597"/>
      <c r="AT10" s="596" t="s">
        <v>30</v>
      </c>
      <c r="AU10" s="597"/>
      <c r="AV10" s="600" t="s">
        <v>31</v>
      </c>
      <c r="AW10" s="601"/>
      <c r="AX10" s="602" t="s">
        <v>84</v>
      </c>
      <c r="AY10" s="604" t="s">
        <v>95</v>
      </c>
      <c r="AZ10" s="606" t="s">
        <v>96</v>
      </c>
      <c r="BA10" s="3"/>
    </row>
    <row r="11" spans="1:53" ht="24.75" customHeight="1" thickBot="1" x14ac:dyDescent="0.3">
      <c r="A11" s="599"/>
      <c r="B11" s="534" t="s">
        <v>93</v>
      </c>
      <c r="C11" s="534" t="s">
        <v>94</v>
      </c>
      <c r="D11" s="534" t="s">
        <v>93</v>
      </c>
      <c r="E11" s="534" t="s">
        <v>94</v>
      </c>
      <c r="F11" s="534" t="s">
        <v>93</v>
      </c>
      <c r="G11" s="534" t="s">
        <v>94</v>
      </c>
      <c r="H11" s="534" t="s">
        <v>93</v>
      </c>
      <c r="I11" s="534" t="s">
        <v>94</v>
      </c>
      <c r="J11" s="534" t="s">
        <v>93</v>
      </c>
      <c r="K11" s="534" t="s">
        <v>94</v>
      </c>
      <c r="L11" s="534" t="s">
        <v>93</v>
      </c>
      <c r="M11" s="534" t="s">
        <v>94</v>
      </c>
      <c r="N11" s="534" t="s">
        <v>93</v>
      </c>
      <c r="O11" s="534" t="s">
        <v>94</v>
      </c>
      <c r="P11" s="534" t="s">
        <v>93</v>
      </c>
      <c r="Q11" s="534" t="s">
        <v>94</v>
      </c>
      <c r="R11" s="534" t="s">
        <v>93</v>
      </c>
      <c r="S11" s="534" t="s">
        <v>94</v>
      </c>
      <c r="T11" s="534" t="s">
        <v>93</v>
      </c>
      <c r="U11" s="534" t="s">
        <v>94</v>
      </c>
      <c r="V11" s="534" t="s">
        <v>93</v>
      </c>
      <c r="W11" s="534" t="s">
        <v>94</v>
      </c>
      <c r="X11" s="534" t="s">
        <v>93</v>
      </c>
      <c r="Y11" s="534" t="s">
        <v>94</v>
      </c>
      <c r="Z11" s="534" t="s">
        <v>93</v>
      </c>
      <c r="AA11" s="534" t="s">
        <v>94</v>
      </c>
      <c r="AB11" s="534" t="s">
        <v>93</v>
      </c>
      <c r="AC11" s="534" t="s">
        <v>94</v>
      </c>
      <c r="AD11" s="534" t="s">
        <v>93</v>
      </c>
      <c r="AE11" s="534" t="s">
        <v>94</v>
      </c>
      <c r="AF11" s="534" t="s">
        <v>93</v>
      </c>
      <c r="AG11" s="534" t="s">
        <v>94</v>
      </c>
      <c r="AH11" s="534" t="s">
        <v>93</v>
      </c>
      <c r="AI11" s="534" t="s">
        <v>94</v>
      </c>
      <c r="AJ11" s="534" t="s">
        <v>93</v>
      </c>
      <c r="AK11" s="534" t="s">
        <v>94</v>
      </c>
      <c r="AL11" s="534" t="s">
        <v>93</v>
      </c>
      <c r="AM11" s="534" t="s">
        <v>94</v>
      </c>
      <c r="AN11" s="534" t="s">
        <v>93</v>
      </c>
      <c r="AO11" s="534" t="s">
        <v>94</v>
      </c>
      <c r="AP11" s="534" t="s">
        <v>93</v>
      </c>
      <c r="AQ11" s="534" t="s">
        <v>94</v>
      </c>
      <c r="AR11" s="534" t="s">
        <v>93</v>
      </c>
      <c r="AS11" s="534" t="s">
        <v>94</v>
      </c>
      <c r="AT11" s="534" t="s">
        <v>93</v>
      </c>
      <c r="AU11" s="534" t="s">
        <v>94</v>
      </c>
      <c r="AV11" s="534" t="s">
        <v>93</v>
      </c>
      <c r="AW11" s="534" t="s">
        <v>94</v>
      </c>
      <c r="AX11" s="603"/>
      <c r="AY11" s="605"/>
      <c r="AZ11" s="607"/>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2">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18">
        <f t="shared" si="2"/>
        <v>18396</v>
      </c>
      <c r="AZ49" s="113">
        <f t="shared" si="1"/>
        <v>2513561</v>
      </c>
    </row>
    <row r="50" spans="1:90" x14ac:dyDescent="0.25">
      <c r="A50" s="63">
        <v>42401</v>
      </c>
      <c r="B50" s="117">
        <v>171036</v>
      </c>
      <c r="C50" s="118">
        <v>693</v>
      </c>
      <c r="D50" s="115">
        <v>21895</v>
      </c>
      <c r="E50" s="116">
        <v>169</v>
      </c>
      <c r="F50" s="117">
        <v>30003</v>
      </c>
      <c r="G50" s="333">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19">
        <f t="shared" si="2"/>
        <v>18496</v>
      </c>
      <c r="AZ50" s="119">
        <f t="shared" si="1"/>
        <v>2470416</v>
      </c>
    </row>
    <row r="51" spans="1:90" x14ac:dyDescent="0.25">
      <c r="A51" s="63">
        <v>42430</v>
      </c>
      <c r="B51" s="117">
        <v>170408</v>
      </c>
      <c r="C51" s="118">
        <v>696</v>
      </c>
      <c r="D51" s="115">
        <v>21761</v>
      </c>
      <c r="E51" s="116">
        <v>163</v>
      </c>
      <c r="F51" s="117">
        <v>30056</v>
      </c>
      <c r="G51" s="333">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19">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29">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19">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0">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19">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2">
        <v>42552</v>
      </c>
      <c r="B55" s="226">
        <v>169119</v>
      </c>
      <c r="C55" s="224">
        <v>686</v>
      </c>
      <c r="D55" s="223">
        <v>22011</v>
      </c>
      <c r="E55" s="225">
        <v>157</v>
      </c>
      <c r="F55" s="226">
        <v>30075</v>
      </c>
      <c r="G55" s="224">
        <v>10</v>
      </c>
      <c r="H55" s="223">
        <v>24516</v>
      </c>
      <c r="I55" s="225">
        <v>196</v>
      </c>
      <c r="J55" s="226">
        <v>62469</v>
      </c>
      <c r="K55" s="225">
        <v>463</v>
      </c>
      <c r="L55" s="223">
        <v>45373</v>
      </c>
      <c r="M55" s="224">
        <v>220</v>
      </c>
      <c r="N55" s="223">
        <v>79836</v>
      </c>
      <c r="O55" s="225">
        <v>190</v>
      </c>
      <c r="P55" s="226">
        <v>42609</v>
      </c>
      <c r="Q55" s="224">
        <v>239</v>
      </c>
      <c r="R55" s="223">
        <v>7913</v>
      </c>
      <c r="S55" s="225">
        <v>1</v>
      </c>
      <c r="T55" s="226">
        <v>594200</v>
      </c>
      <c r="U55" s="224">
        <v>2244</v>
      </c>
      <c r="V55" s="223">
        <v>68095</v>
      </c>
      <c r="W55" s="225">
        <v>909</v>
      </c>
      <c r="X55" s="226">
        <v>66275</v>
      </c>
      <c r="Y55" s="224">
        <v>216</v>
      </c>
      <c r="Z55" s="223">
        <v>45361</v>
      </c>
      <c r="AA55" s="225">
        <v>28</v>
      </c>
      <c r="AB55" s="226">
        <v>108276</v>
      </c>
      <c r="AC55" s="224">
        <v>182</v>
      </c>
      <c r="AD55" s="223">
        <v>20229</v>
      </c>
      <c r="AE55" s="225">
        <v>131</v>
      </c>
      <c r="AF55" s="226">
        <v>12191</v>
      </c>
      <c r="AG55" s="224">
        <v>140</v>
      </c>
      <c r="AH55" s="223">
        <v>11730</v>
      </c>
      <c r="AI55" s="225">
        <v>106</v>
      </c>
      <c r="AJ55" s="226">
        <v>13807</v>
      </c>
      <c r="AK55" s="224">
        <v>148</v>
      </c>
      <c r="AL55" s="223">
        <v>817950</v>
      </c>
      <c r="AM55" s="225">
        <v>9074</v>
      </c>
      <c r="AN55" s="226">
        <v>27563</v>
      </c>
      <c r="AO55" s="224">
        <v>22</v>
      </c>
      <c r="AP55" s="223">
        <v>57599</v>
      </c>
      <c r="AQ55" s="225">
        <v>127</v>
      </c>
      <c r="AR55" s="226">
        <v>16957</v>
      </c>
      <c r="AS55" s="224">
        <v>150</v>
      </c>
      <c r="AT55" s="223">
        <v>90673</v>
      </c>
      <c r="AU55" s="225">
        <v>955</v>
      </c>
      <c r="AV55" s="223">
        <v>12526</v>
      </c>
      <c r="AW55" s="225">
        <v>84</v>
      </c>
      <c r="AX55" s="227">
        <f t="shared" ref="AX55" si="3">B55+D55+F55+H55+J55+L55+N55+P55+R55+T55+V55+X55+Z55+AB55+AD55+AF55+AH55+AJ55+AL55+AN55+AP55+AR55+AT55+AV55</f>
        <v>2447353</v>
      </c>
      <c r="AY55" s="321">
        <f t="shared" ref="AY55" si="4">C55+E55+G55+I55+K55+M55+O55+Q55+S55+U55+W55+Y55+AA55+AC55+AE55+AG55+AI55+AK55+AM55+AO55+AQ55+AS55+AU55+AW55</f>
        <v>16678</v>
      </c>
      <c r="AZ55" s="227">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19">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19">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19">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19">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3">
        <v>42705</v>
      </c>
      <c r="B60" s="314">
        <v>166078</v>
      </c>
      <c r="C60" s="316">
        <v>697</v>
      </c>
      <c r="D60" s="323">
        <v>22183</v>
      </c>
      <c r="E60" s="324">
        <v>155</v>
      </c>
      <c r="F60" s="314">
        <v>29998</v>
      </c>
      <c r="G60" s="316">
        <v>11</v>
      </c>
      <c r="H60" s="323">
        <v>24679</v>
      </c>
      <c r="I60" s="324">
        <v>194</v>
      </c>
      <c r="J60" s="314">
        <v>62156</v>
      </c>
      <c r="K60" s="315">
        <v>427</v>
      </c>
      <c r="L60" s="315">
        <v>45396</v>
      </c>
      <c r="M60" s="316">
        <v>215</v>
      </c>
      <c r="N60" s="323">
        <v>79465</v>
      </c>
      <c r="O60" s="324">
        <v>191</v>
      </c>
      <c r="P60" s="314">
        <v>44747</v>
      </c>
      <c r="Q60" s="316">
        <v>233</v>
      </c>
      <c r="R60" s="323">
        <v>7865</v>
      </c>
      <c r="S60" s="324">
        <v>1</v>
      </c>
      <c r="T60" s="314">
        <v>587219</v>
      </c>
      <c r="U60" s="316">
        <v>2144</v>
      </c>
      <c r="V60" s="323">
        <v>67852</v>
      </c>
      <c r="W60" s="324">
        <v>887</v>
      </c>
      <c r="X60" s="314">
        <v>65819</v>
      </c>
      <c r="Y60" s="316">
        <v>240</v>
      </c>
      <c r="Z60" s="323">
        <v>44874</v>
      </c>
      <c r="AA60" s="324">
        <v>31</v>
      </c>
      <c r="AB60" s="314">
        <v>104264</v>
      </c>
      <c r="AC60" s="316">
        <v>188</v>
      </c>
      <c r="AD60" s="323">
        <v>19880</v>
      </c>
      <c r="AE60" s="324">
        <v>138</v>
      </c>
      <c r="AF60" s="314">
        <v>12164</v>
      </c>
      <c r="AG60" s="316">
        <v>139</v>
      </c>
      <c r="AH60" s="323">
        <v>11596</v>
      </c>
      <c r="AI60" s="324">
        <v>108</v>
      </c>
      <c r="AJ60" s="314">
        <v>13559</v>
      </c>
      <c r="AK60" s="316">
        <v>144</v>
      </c>
      <c r="AL60" s="323">
        <v>814623</v>
      </c>
      <c r="AM60" s="324">
        <v>8998</v>
      </c>
      <c r="AN60" s="314">
        <v>27506</v>
      </c>
      <c r="AO60" s="316">
        <v>22</v>
      </c>
      <c r="AP60" s="323">
        <v>53520</v>
      </c>
      <c r="AQ60" s="324">
        <v>99</v>
      </c>
      <c r="AR60" s="314">
        <v>16628</v>
      </c>
      <c r="AS60" s="316">
        <v>151</v>
      </c>
      <c r="AT60" s="323">
        <v>90321</v>
      </c>
      <c r="AU60" s="324">
        <v>919</v>
      </c>
      <c r="AV60" s="323">
        <v>12369</v>
      </c>
      <c r="AW60" s="324">
        <v>80</v>
      </c>
      <c r="AX60" s="317">
        <f t="shared" si="9"/>
        <v>2424761</v>
      </c>
      <c r="AY60" s="322">
        <f t="shared" si="9"/>
        <v>16412</v>
      </c>
      <c r="AZ60" s="317">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5">
        <v>42736</v>
      </c>
      <c r="B61" s="326">
        <v>166349</v>
      </c>
      <c r="C61" s="328">
        <v>696</v>
      </c>
      <c r="D61" s="330">
        <v>22197</v>
      </c>
      <c r="E61" s="331">
        <v>155</v>
      </c>
      <c r="F61" s="326">
        <v>29996</v>
      </c>
      <c r="G61" s="328">
        <v>8</v>
      </c>
      <c r="H61" s="330">
        <v>24654</v>
      </c>
      <c r="I61" s="331">
        <v>194</v>
      </c>
      <c r="J61" s="326">
        <v>62271</v>
      </c>
      <c r="K61" s="327">
        <v>429</v>
      </c>
      <c r="L61" s="327">
        <v>45423</v>
      </c>
      <c r="M61" s="328">
        <v>215</v>
      </c>
      <c r="N61" s="330">
        <v>79542</v>
      </c>
      <c r="O61" s="331">
        <v>192</v>
      </c>
      <c r="P61" s="330">
        <v>41067</v>
      </c>
      <c r="Q61" s="331">
        <v>226</v>
      </c>
      <c r="R61" s="326">
        <v>7866</v>
      </c>
      <c r="S61" s="328">
        <v>1</v>
      </c>
      <c r="T61" s="330">
        <v>586324</v>
      </c>
      <c r="U61" s="331">
        <v>2130</v>
      </c>
      <c r="V61" s="326">
        <v>67769</v>
      </c>
      <c r="W61" s="328">
        <v>878</v>
      </c>
      <c r="X61" s="330">
        <v>65728</v>
      </c>
      <c r="Y61" s="331">
        <v>285</v>
      </c>
      <c r="Z61" s="326">
        <v>44866</v>
      </c>
      <c r="AA61" s="328">
        <v>29</v>
      </c>
      <c r="AB61" s="330">
        <v>103736</v>
      </c>
      <c r="AC61" s="331">
        <v>178</v>
      </c>
      <c r="AD61" s="326">
        <v>19778</v>
      </c>
      <c r="AE61" s="328">
        <v>132</v>
      </c>
      <c r="AF61" s="330">
        <v>12110</v>
      </c>
      <c r="AG61" s="331">
        <v>139</v>
      </c>
      <c r="AH61" s="326">
        <v>11557</v>
      </c>
      <c r="AI61" s="328">
        <v>108</v>
      </c>
      <c r="AJ61" s="330">
        <v>13552</v>
      </c>
      <c r="AK61" s="331">
        <v>144</v>
      </c>
      <c r="AL61" s="326">
        <v>814227</v>
      </c>
      <c r="AM61" s="328">
        <v>8995</v>
      </c>
      <c r="AN61" s="330">
        <v>27437</v>
      </c>
      <c r="AO61" s="331">
        <v>22</v>
      </c>
      <c r="AP61" s="326">
        <v>56770</v>
      </c>
      <c r="AQ61" s="328">
        <v>100</v>
      </c>
      <c r="AR61" s="330">
        <v>16568</v>
      </c>
      <c r="AS61" s="331">
        <v>148</v>
      </c>
      <c r="AT61" s="326">
        <v>90275</v>
      </c>
      <c r="AU61" s="328">
        <v>926</v>
      </c>
      <c r="AV61" s="330">
        <v>12319</v>
      </c>
      <c r="AW61" s="331">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7">
        <v>43070</v>
      </c>
      <c r="B72" s="226">
        <v>167909</v>
      </c>
      <c r="C72" s="224">
        <v>718</v>
      </c>
      <c r="D72" s="223">
        <v>22301</v>
      </c>
      <c r="E72" s="225">
        <v>142</v>
      </c>
      <c r="F72" s="226">
        <v>29603</v>
      </c>
      <c r="G72" s="224">
        <v>25</v>
      </c>
      <c r="H72" s="223">
        <v>24410</v>
      </c>
      <c r="I72" s="225">
        <v>194</v>
      </c>
      <c r="J72" s="226">
        <v>62296</v>
      </c>
      <c r="K72" s="352">
        <v>407</v>
      </c>
      <c r="L72" s="352">
        <v>45590</v>
      </c>
      <c r="M72" s="224">
        <v>216</v>
      </c>
      <c r="N72" s="223">
        <v>78830</v>
      </c>
      <c r="O72" s="225">
        <v>254</v>
      </c>
      <c r="P72" s="223">
        <v>40778</v>
      </c>
      <c r="Q72" s="225">
        <v>185</v>
      </c>
      <c r="R72" s="226">
        <v>7665</v>
      </c>
      <c r="S72" s="224">
        <v>1</v>
      </c>
      <c r="T72" s="223">
        <v>577708</v>
      </c>
      <c r="U72" s="225">
        <v>2366</v>
      </c>
      <c r="V72" s="226">
        <v>68181</v>
      </c>
      <c r="W72" s="224">
        <v>844</v>
      </c>
      <c r="X72" s="223">
        <v>65031</v>
      </c>
      <c r="Y72" s="225">
        <v>410</v>
      </c>
      <c r="Z72" s="226">
        <v>45548</v>
      </c>
      <c r="AA72" s="224">
        <v>108</v>
      </c>
      <c r="AB72" s="223">
        <v>104131</v>
      </c>
      <c r="AC72" s="225">
        <v>234</v>
      </c>
      <c r="AD72" s="226">
        <v>19262</v>
      </c>
      <c r="AE72" s="224">
        <v>133</v>
      </c>
      <c r="AF72" s="223">
        <v>12028</v>
      </c>
      <c r="AG72" s="225">
        <v>133</v>
      </c>
      <c r="AH72" s="226">
        <v>11638</v>
      </c>
      <c r="AI72" s="224">
        <v>108</v>
      </c>
      <c r="AJ72" s="223">
        <v>13562</v>
      </c>
      <c r="AK72" s="225">
        <v>144</v>
      </c>
      <c r="AL72" s="226">
        <v>801446</v>
      </c>
      <c r="AM72" s="224">
        <v>8817</v>
      </c>
      <c r="AN72" s="223">
        <v>27638</v>
      </c>
      <c r="AO72" s="225">
        <v>45</v>
      </c>
      <c r="AP72" s="226">
        <v>55533</v>
      </c>
      <c r="AQ72" s="224">
        <v>94</v>
      </c>
      <c r="AR72" s="223">
        <v>15725</v>
      </c>
      <c r="AS72" s="225">
        <v>144</v>
      </c>
      <c r="AT72" s="226">
        <v>89778</v>
      </c>
      <c r="AU72" s="224">
        <v>921</v>
      </c>
      <c r="AV72" s="223">
        <v>11902</v>
      </c>
      <c r="AW72" s="225">
        <v>68</v>
      </c>
      <c r="AX72" s="227">
        <f t="shared" si="20"/>
        <v>2398493</v>
      </c>
      <c r="AY72" s="227">
        <f t="shared" si="21"/>
        <v>16711</v>
      </c>
      <c r="AZ72" s="353">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4">
        <v>43101</v>
      </c>
      <c r="B73" s="327">
        <v>166279</v>
      </c>
      <c r="C73" s="327">
        <v>771</v>
      </c>
      <c r="D73" s="327">
        <v>22217</v>
      </c>
      <c r="E73" s="328">
        <v>139</v>
      </c>
      <c r="F73" s="330">
        <v>29506</v>
      </c>
      <c r="G73" s="331">
        <v>9</v>
      </c>
      <c r="H73" s="326">
        <v>24328</v>
      </c>
      <c r="I73" s="328">
        <v>194</v>
      </c>
      <c r="J73" s="330">
        <v>62095</v>
      </c>
      <c r="K73" s="327">
        <v>407</v>
      </c>
      <c r="L73" s="327">
        <v>45470</v>
      </c>
      <c r="M73" s="331">
        <v>211</v>
      </c>
      <c r="N73" s="330">
        <v>78651</v>
      </c>
      <c r="O73" s="331">
        <v>185</v>
      </c>
      <c r="P73" s="326">
        <v>40659</v>
      </c>
      <c r="Q73" s="328">
        <v>185</v>
      </c>
      <c r="R73" s="330">
        <v>7643</v>
      </c>
      <c r="S73" s="331">
        <v>1</v>
      </c>
      <c r="T73" s="326">
        <v>576327</v>
      </c>
      <c r="U73" s="327">
        <v>2041</v>
      </c>
      <c r="V73" s="327">
        <v>68143</v>
      </c>
      <c r="W73" s="327">
        <v>838</v>
      </c>
      <c r="X73" s="327">
        <v>64852</v>
      </c>
      <c r="Y73" s="327">
        <v>398</v>
      </c>
      <c r="Z73" s="327">
        <v>45539</v>
      </c>
      <c r="AA73" s="327">
        <v>31</v>
      </c>
      <c r="AB73" s="327">
        <v>104172</v>
      </c>
      <c r="AC73" s="327">
        <v>167</v>
      </c>
      <c r="AD73" s="327">
        <v>19171</v>
      </c>
      <c r="AE73" s="327">
        <v>136</v>
      </c>
      <c r="AF73" s="327">
        <v>11957</v>
      </c>
      <c r="AG73" s="327">
        <v>133</v>
      </c>
      <c r="AH73" s="327">
        <v>11581</v>
      </c>
      <c r="AI73" s="327">
        <v>108</v>
      </c>
      <c r="AJ73" s="327">
        <v>13469</v>
      </c>
      <c r="AK73" s="328">
        <v>142</v>
      </c>
      <c r="AL73" s="330">
        <v>800296</v>
      </c>
      <c r="AM73" s="331">
        <v>8739</v>
      </c>
      <c r="AN73" s="330">
        <v>27530</v>
      </c>
      <c r="AO73" s="331">
        <v>22</v>
      </c>
      <c r="AP73" s="326">
        <v>55336</v>
      </c>
      <c r="AQ73" s="328">
        <v>96</v>
      </c>
      <c r="AR73" s="330">
        <v>15561</v>
      </c>
      <c r="AS73" s="331">
        <v>145</v>
      </c>
      <c r="AT73" s="326">
        <v>89652</v>
      </c>
      <c r="AU73" s="328">
        <v>926</v>
      </c>
      <c r="AV73" s="330">
        <v>11816</v>
      </c>
      <c r="AW73" s="331">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5">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5">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5">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29">
        <v>43221</v>
      </c>
      <c r="B77" s="352">
        <v>165002</v>
      </c>
      <c r="C77" s="352">
        <v>768</v>
      </c>
      <c r="D77" s="352">
        <v>22196</v>
      </c>
      <c r="E77" s="224">
        <v>139</v>
      </c>
      <c r="F77" s="223">
        <v>29343</v>
      </c>
      <c r="G77" s="225">
        <v>7</v>
      </c>
      <c r="H77" s="226">
        <v>24074</v>
      </c>
      <c r="I77" s="224">
        <v>192</v>
      </c>
      <c r="J77" s="223">
        <v>62131</v>
      </c>
      <c r="K77" s="352">
        <v>406</v>
      </c>
      <c r="L77" s="352">
        <v>45372</v>
      </c>
      <c r="M77" s="225">
        <v>167</v>
      </c>
      <c r="N77" s="223">
        <v>78394</v>
      </c>
      <c r="O77" s="225">
        <v>179</v>
      </c>
      <c r="P77" s="226">
        <v>40480</v>
      </c>
      <c r="Q77" s="224">
        <v>178</v>
      </c>
      <c r="R77" s="223">
        <v>7581</v>
      </c>
      <c r="S77" s="225">
        <v>1</v>
      </c>
      <c r="T77" s="226">
        <v>573920</v>
      </c>
      <c r="U77" s="352">
        <v>2002</v>
      </c>
      <c r="V77" s="352">
        <v>68055</v>
      </c>
      <c r="W77" s="352">
        <v>812</v>
      </c>
      <c r="X77" s="352">
        <v>64722</v>
      </c>
      <c r="Y77" s="352">
        <v>397</v>
      </c>
      <c r="Z77" s="352">
        <v>44994</v>
      </c>
      <c r="AA77" s="352">
        <v>29</v>
      </c>
      <c r="AB77" s="352">
        <v>104858</v>
      </c>
      <c r="AC77" s="352">
        <v>158</v>
      </c>
      <c r="AD77" s="352">
        <v>19027</v>
      </c>
      <c r="AE77" s="352">
        <v>132</v>
      </c>
      <c r="AF77" s="352">
        <v>11810</v>
      </c>
      <c r="AG77" s="352">
        <v>125</v>
      </c>
      <c r="AH77" s="352">
        <v>11570</v>
      </c>
      <c r="AI77" s="352">
        <v>108</v>
      </c>
      <c r="AJ77" s="352">
        <v>13553</v>
      </c>
      <c r="AK77" s="224">
        <v>142</v>
      </c>
      <c r="AL77" s="223">
        <v>794063</v>
      </c>
      <c r="AM77" s="225">
        <v>8600</v>
      </c>
      <c r="AN77" s="223">
        <v>27541</v>
      </c>
      <c r="AO77" s="225">
        <v>21</v>
      </c>
      <c r="AP77" s="226">
        <v>54835</v>
      </c>
      <c r="AQ77" s="224">
        <v>88</v>
      </c>
      <c r="AR77" s="223">
        <v>15071</v>
      </c>
      <c r="AS77" s="225">
        <v>144</v>
      </c>
      <c r="AT77" s="226">
        <v>89524</v>
      </c>
      <c r="AU77" s="224">
        <v>951</v>
      </c>
      <c r="AV77" s="430">
        <v>11652</v>
      </c>
      <c r="AW77" s="431">
        <v>63</v>
      </c>
      <c r="AX77" s="227">
        <f t="shared" si="20"/>
        <v>2379768</v>
      </c>
      <c r="AY77" s="227">
        <f t="shared" si="21"/>
        <v>15809</v>
      </c>
      <c r="AZ77" s="432">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5">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3">
        <v>11684</v>
      </c>
      <c r="AW78" s="434">
        <v>63</v>
      </c>
      <c r="AX78" s="119">
        <f t="shared" si="20"/>
        <v>2376747</v>
      </c>
      <c r="AY78" s="119">
        <f t="shared" si="21"/>
        <v>15720</v>
      </c>
      <c r="AZ78" s="435">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6">
        <v>43282</v>
      </c>
      <c r="B79" s="437">
        <v>165172</v>
      </c>
      <c r="C79" s="437">
        <v>781</v>
      </c>
      <c r="D79" s="437">
        <v>22260</v>
      </c>
      <c r="E79" s="127">
        <v>120</v>
      </c>
      <c r="F79" s="126">
        <v>29277</v>
      </c>
      <c r="G79" s="131">
        <v>7</v>
      </c>
      <c r="H79" s="130">
        <v>23932</v>
      </c>
      <c r="I79" s="127">
        <v>191</v>
      </c>
      <c r="J79" s="126">
        <v>62232</v>
      </c>
      <c r="K79" s="437">
        <v>408</v>
      </c>
      <c r="L79" s="437">
        <v>45447</v>
      </c>
      <c r="M79" s="131">
        <v>167</v>
      </c>
      <c r="N79" s="126">
        <v>77951</v>
      </c>
      <c r="O79" s="131">
        <v>176</v>
      </c>
      <c r="P79" s="130">
        <v>40477</v>
      </c>
      <c r="Q79" s="127">
        <v>178</v>
      </c>
      <c r="R79" s="126">
        <v>7533</v>
      </c>
      <c r="S79" s="131">
        <v>1</v>
      </c>
      <c r="T79" s="130">
        <v>573481</v>
      </c>
      <c r="U79" s="437">
        <v>1988</v>
      </c>
      <c r="V79" s="437">
        <v>67957</v>
      </c>
      <c r="W79" s="437">
        <v>796</v>
      </c>
      <c r="X79" s="437">
        <v>64546</v>
      </c>
      <c r="Y79" s="437">
        <v>399</v>
      </c>
      <c r="Z79" s="437">
        <v>45054</v>
      </c>
      <c r="AA79" s="437">
        <v>29</v>
      </c>
      <c r="AB79" s="437">
        <v>105251</v>
      </c>
      <c r="AC79" s="437">
        <v>157</v>
      </c>
      <c r="AD79" s="437">
        <v>18884</v>
      </c>
      <c r="AE79" s="437">
        <v>132</v>
      </c>
      <c r="AF79" s="437">
        <v>11782</v>
      </c>
      <c r="AG79" s="437">
        <v>125</v>
      </c>
      <c r="AH79" s="437">
        <v>11521</v>
      </c>
      <c r="AI79" s="437">
        <v>108</v>
      </c>
      <c r="AJ79" s="437">
        <v>13607</v>
      </c>
      <c r="AK79" s="127">
        <v>142</v>
      </c>
      <c r="AL79" s="126">
        <v>789644</v>
      </c>
      <c r="AM79" s="131">
        <v>8563</v>
      </c>
      <c r="AN79" s="126">
        <v>27831</v>
      </c>
      <c r="AO79" s="131">
        <v>21</v>
      </c>
      <c r="AP79" s="130">
        <v>54703</v>
      </c>
      <c r="AQ79" s="127">
        <v>88</v>
      </c>
      <c r="AR79" s="126">
        <v>14786</v>
      </c>
      <c r="AS79" s="131">
        <v>144</v>
      </c>
      <c r="AT79" s="130">
        <v>89491</v>
      </c>
      <c r="AU79" s="127">
        <v>919</v>
      </c>
      <c r="AV79" s="438">
        <v>11684</v>
      </c>
      <c r="AW79" s="439">
        <v>63</v>
      </c>
      <c r="AX79" s="132">
        <f t="shared" si="20"/>
        <v>2374503</v>
      </c>
      <c r="AY79" s="132">
        <f t="shared" si="21"/>
        <v>15703</v>
      </c>
      <c r="AZ79" s="440">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5">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3">
        <v>11624</v>
      </c>
      <c r="AW80" s="434">
        <v>63</v>
      </c>
      <c r="AX80" s="119">
        <f t="shared" si="20"/>
        <v>2371280</v>
      </c>
      <c r="AY80" s="119">
        <f t="shared" si="21"/>
        <v>15641</v>
      </c>
      <c r="AZ80" s="435">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6">
        <v>43344</v>
      </c>
      <c r="B81" s="437">
        <v>165127</v>
      </c>
      <c r="C81" s="437">
        <v>792</v>
      </c>
      <c r="D81" s="437">
        <v>22288</v>
      </c>
      <c r="E81" s="127">
        <v>120</v>
      </c>
      <c r="F81" s="126">
        <v>29170</v>
      </c>
      <c r="G81" s="131">
        <v>7</v>
      </c>
      <c r="H81" s="130">
        <v>23781</v>
      </c>
      <c r="I81" s="127">
        <v>188</v>
      </c>
      <c r="J81" s="126">
        <v>62375</v>
      </c>
      <c r="K81" s="437">
        <v>400</v>
      </c>
      <c r="L81" s="437">
        <v>45460</v>
      </c>
      <c r="M81" s="131">
        <v>167</v>
      </c>
      <c r="N81" s="126">
        <v>77734</v>
      </c>
      <c r="O81" s="131">
        <v>176</v>
      </c>
      <c r="P81" s="130">
        <v>40296</v>
      </c>
      <c r="Q81" s="127">
        <v>176</v>
      </c>
      <c r="R81" s="126">
        <v>7493</v>
      </c>
      <c r="S81" s="131">
        <v>1</v>
      </c>
      <c r="T81" s="130">
        <v>571168</v>
      </c>
      <c r="U81" s="437">
        <v>1968</v>
      </c>
      <c r="V81" s="437">
        <v>67884</v>
      </c>
      <c r="W81" s="437">
        <v>789</v>
      </c>
      <c r="X81" s="437">
        <v>64412</v>
      </c>
      <c r="Y81" s="437">
        <v>396</v>
      </c>
      <c r="Z81" s="437">
        <v>44961</v>
      </c>
      <c r="AA81" s="437">
        <v>29</v>
      </c>
      <c r="AB81" s="437">
        <v>105454</v>
      </c>
      <c r="AC81" s="437">
        <v>157</v>
      </c>
      <c r="AD81" s="437">
        <v>18776</v>
      </c>
      <c r="AE81" s="437">
        <v>133</v>
      </c>
      <c r="AF81" s="437">
        <v>11875</v>
      </c>
      <c r="AG81" s="437">
        <v>126</v>
      </c>
      <c r="AH81" s="437">
        <v>11550</v>
      </c>
      <c r="AI81" s="437">
        <v>108</v>
      </c>
      <c r="AJ81" s="437">
        <v>13676</v>
      </c>
      <c r="AK81" s="127">
        <v>142</v>
      </c>
      <c r="AL81" s="126">
        <v>785736</v>
      </c>
      <c r="AM81" s="131">
        <v>8535</v>
      </c>
      <c r="AN81" s="126">
        <v>27743</v>
      </c>
      <c r="AO81" s="131">
        <v>21</v>
      </c>
      <c r="AP81" s="130">
        <v>54477</v>
      </c>
      <c r="AQ81" s="127">
        <v>87</v>
      </c>
      <c r="AR81" s="126">
        <v>14682</v>
      </c>
      <c r="AS81" s="131">
        <v>143</v>
      </c>
      <c r="AT81" s="130">
        <v>89429</v>
      </c>
      <c r="AU81" s="127">
        <v>937</v>
      </c>
      <c r="AV81" s="438">
        <v>11621</v>
      </c>
      <c r="AW81" s="439">
        <v>63</v>
      </c>
      <c r="AX81" s="132">
        <f t="shared" si="20"/>
        <v>2367168</v>
      </c>
      <c r="AY81" s="132">
        <f t="shared" si="21"/>
        <v>15661</v>
      </c>
      <c r="AZ81" s="440">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5">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3">
        <v>11584</v>
      </c>
      <c r="AW82" s="434">
        <v>63</v>
      </c>
      <c r="AX82" s="119">
        <f t="shared" si="20"/>
        <v>2358982</v>
      </c>
      <c r="AY82" s="119">
        <f t="shared" si="21"/>
        <v>15736</v>
      </c>
      <c r="AZ82" s="435">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5">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3">
        <v>11532</v>
      </c>
      <c r="AW83" s="434">
        <v>63</v>
      </c>
      <c r="AX83" s="119">
        <f t="shared" si="20"/>
        <v>2352896</v>
      </c>
      <c r="AY83" s="119">
        <f t="shared" si="21"/>
        <v>15781</v>
      </c>
      <c r="AZ83" s="435">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19">
        <v>43435</v>
      </c>
      <c r="B84" s="420">
        <v>163006</v>
      </c>
      <c r="C84" s="420">
        <v>789</v>
      </c>
      <c r="D84" s="420">
        <v>22206</v>
      </c>
      <c r="E84" s="421">
        <v>120</v>
      </c>
      <c r="F84" s="422">
        <v>28850</v>
      </c>
      <c r="G84" s="423">
        <v>7</v>
      </c>
      <c r="H84" s="424">
        <v>23688</v>
      </c>
      <c r="I84" s="421">
        <v>187</v>
      </c>
      <c r="J84" s="422">
        <v>62610</v>
      </c>
      <c r="K84" s="420">
        <v>398</v>
      </c>
      <c r="L84" s="420">
        <v>45205</v>
      </c>
      <c r="M84" s="423">
        <v>167</v>
      </c>
      <c r="N84" s="422">
        <v>76856</v>
      </c>
      <c r="O84" s="423">
        <v>174</v>
      </c>
      <c r="P84" s="424">
        <v>39930</v>
      </c>
      <c r="Q84" s="421">
        <v>176</v>
      </c>
      <c r="R84" s="422">
        <v>7424</v>
      </c>
      <c r="S84" s="423">
        <v>1</v>
      </c>
      <c r="T84" s="424">
        <v>564810</v>
      </c>
      <c r="U84" s="420">
        <v>1935</v>
      </c>
      <c r="V84" s="420">
        <v>67604</v>
      </c>
      <c r="W84" s="420">
        <v>778</v>
      </c>
      <c r="X84" s="420">
        <v>63813</v>
      </c>
      <c r="Y84" s="420">
        <v>401</v>
      </c>
      <c r="Z84" s="420">
        <v>44569</v>
      </c>
      <c r="AA84" s="420">
        <v>29</v>
      </c>
      <c r="AB84" s="420">
        <v>104539</v>
      </c>
      <c r="AC84" s="420">
        <v>157</v>
      </c>
      <c r="AD84" s="420">
        <v>18538</v>
      </c>
      <c r="AE84" s="420">
        <v>134</v>
      </c>
      <c r="AF84" s="420">
        <v>11876</v>
      </c>
      <c r="AG84" s="420">
        <v>126</v>
      </c>
      <c r="AH84" s="420">
        <v>11500</v>
      </c>
      <c r="AI84" s="420">
        <v>108</v>
      </c>
      <c r="AJ84" s="420">
        <v>13731</v>
      </c>
      <c r="AK84" s="421">
        <v>142</v>
      </c>
      <c r="AL84" s="422">
        <v>777625</v>
      </c>
      <c r="AM84" s="423">
        <v>8545</v>
      </c>
      <c r="AN84" s="422">
        <v>27906</v>
      </c>
      <c r="AO84" s="423">
        <v>21</v>
      </c>
      <c r="AP84" s="424">
        <v>53695</v>
      </c>
      <c r="AQ84" s="421">
        <v>81</v>
      </c>
      <c r="AR84" s="422">
        <v>14480</v>
      </c>
      <c r="AS84" s="423">
        <v>141</v>
      </c>
      <c r="AT84" s="424">
        <v>89004</v>
      </c>
      <c r="AU84" s="421">
        <v>946</v>
      </c>
      <c r="AV84" s="425">
        <v>11490</v>
      </c>
      <c r="AW84" s="426">
        <v>63</v>
      </c>
      <c r="AX84" s="427">
        <f t="shared" si="20"/>
        <v>2344955</v>
      </c>
      <c r="AY84" s="427">
        <f t="shared" si="21"/>
        <v>15626</v>
      </c>
      <c r="AZ84" s="428">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6">
        <v>43466</v>
      </c>
      <c r="B85" s="315">
        <v>162911</v>
      </c>
      <c r="C85" s="315">
        <v>789</v>
      </c>
      <c r="D85" s="315">
        <v>22191</v>
      </c>
      <c r="E85" s="316">
        <v>120</v>
      </c>
      <c r="F85" s="323">
        <v>28690</v>
      </c>
      <c r="G85" s="324">
        <v>5</v>
      </c>
      <c r="H85" s="314">
        <v>23510</v>
      </c>
      <c r="I85" s="316">
        <v>187</v>
      </c>
      <c r="J85" s="323">
        <v>62204</v>
      </c>
      <c r="K85" s="315">
        <v>396</v>
      </c>
      <c r="L85" s="315">
        <v>45198</v>
      </c>
      <c r="M85" s="324">
        <v>167</v>
      </c>
      <c r="N85" s="323">
        <v>76304</v>
      </c>
      <c r="O85" s="324">
        <v>178</v>
      </c>
      <c r="P85" s="314">
        <v>39819</v>
      </c>
      <c r="Q85" s="316">
        <v>172</v>
      </c>
      <c r="R85" s="323">
        <v>7389</v>
      </c>
      <c r="S85" s="324">
        <v>1</v>
      </c>
      <c r="T85" s="314">
        <v>562305</v>
      </c>
      <c r="U85" s="315">
        <v>1917</v>
      </c>
      <c r="V85" s="315">
        <v>67485</v>
      </c>
      <c r="W85" s="315">
        <v>776</v>
      </c>
      <c r="X85" s="315">
        <v>63356</v>
      </c>
      <c r="Y85" s="315">
        <v>396</v>
      </c>
      <c r="Z85" s="315">
        <v>44348</v>
      </c>
      <c r="AA85" s="315">
        <v>29</v>
      </c>
      <c r="AB85" s="315">
        <v>104260</v>
      </c>
      <c r="AC85" s="315">
        <v>153</v>
      </c>
      <c r="AD85" s="315">
        <v>18298</v>
      </c>
      <c r="AE85" s="315">
        <v>132</v>
      </c>
      <c r="AF85" s="315">
        <v>11995</v>
      </c>
      <c r="AG85" s="315">
        <v>123</v>
      </c>
      <c r="AH85" s="315">
        <v>11444</v>
      </c>
      <c r="AI85" s="315">
        <v>108</v>
      </c>
      <c r="AJ85" s="315">
        <v>13664</v>
      </c>
      <c r="AK85" s="316">
        <v>142</v>
      </c>
      <c r="AL85" s="323">
        <v>773230</v>
      </c>
      <c r="AM85" s="324">
        <v>8480</v>
      </c>
      <c r="AN85" s="323">
        <v>27852</v>
      </c>
      <c r="AO85" s="324">
        <v>21</v>
      </c>
      <c r="AP85" s="314">
        <v>53269</v>
      </c>
      <c r="AQ85" s="316">
        <v>81</v>
      </c>
      <c r="AR85" s="323">
        <v>14417</v>
      </c>
      <c r="AS85" s="324">
        <v>141</v>
      </c>
      <c r="AT85" s="314">
        <v>88771</v>
      </c>
      <c r="AU85" s="316">
        <v>941</v>
      </c>
      <c r="AV85" s="379">
        <v>11412</v>
      </c>
      <c r="AW85" s="380">
        <v>63</v>
      </c>
      <c r="AX85" s="441">
        <f t="shared" si="20"/>
        <v>2334322</v>
      </c>
      <c r="AY85" s="317">
        <f t="shared" si="21"/>
        <v>15518</v>
      </c>
      <c r="AZ85" s="378">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6">
        <v>43497</v>
      </c>
      <c r="B86" s="315">
        <v>162725</v>
      </c>
      <c r="C86" s="315">
        <v>785</v>
      </c>
      <c r="D86" s="315">
        <v>22193</v>
      </c>
      <c r="E86" s="316">
        <v>120</v>
      </c>
      <c r="F86" s="323">
        <v>28646</v>
      </c>
      <c r="G86" s="324">
        <v>5</v>
      </c>
      <c r="H86" s="314">
        <v>23497</v>
      </c>
      <c r="I86" s="316">
        <v>187</v>
      </c>
      <c r="J86" s="323">
        <v>62115</v>
      </c>
      <c r="K86" s="315">
        <v>396</v>
      </c>
      <c r="L86" s="315">
        <v>45031</v>
      </c>
      <c r="M86" s="324">
        <v>167</v>
      </c>
      <c r="N86" s="323">
        <v>76161</v>
      </c>
      <c r="O86" s="324">
        <v>176</v>
      </c>
      <c r="P86" s="314">
        <v>39673</v>
      </c>
      <c r="Q86" s="316">
        <v>172</v>
      </c>
      <c r="R86" s="323">
        <v>7359</v>
      </c>
      <c r="S86" s="324">
        <v>1</v>
      </c>
      <c r="T86" s="314">
        <v>560784</v>
      </c>
      <c r="U86" s="315">
        <v>1909</v>
      </c>
      <c r="V86" s="315">
        <v>67403</v>
      </c>
      <c r="W86" s="315">
        <v>773</v>
      </c>
      <c r="X86" s="315">
        <v>63259</v>
      </c>
      <c r="Y86" s="315">
        <v>392</v>
      </c>
      <c r="Z86" s="315">
        <v>44211</v>
      </c>
      <c r="AA86" s="315">
        <v>29</v>
      </c>
      <c r="AB86" s="315">
        <v>104186</v>
      </c>
      <c r="AC86" s="315">
        <v>153</v>
      </c>
      <c r="AD86" s="315">
        <v>18305</v>
      </c>
      <c r="AE86" s="315">
        <v>132</v>
      </c>
      <c r="AF86" s="315">
        <v>12037</v>
      </c>
      <c r="AG86" s="315">
        <v>123</v>
      </c>
      <c r="AH86" s="315">
        <v>11413</v>
      </c>
      <c r="AI86" s="315">
        <v>108</v>
      </c>
      <c r="AJ86" s="315">
        <v>13603</v>
      </c>
      <c r="AK86" s="316">
        <v>142</v>
      </c>
      <c r="AL86" s="323">
        <v>771157</v>
      </c>
      <c r="AM86" s="324">
        <v>8471</v>
      </c>
      <c r="AN86" s="323">
        <v>27770</v>
      </c>
      <c r="AO86" s="324">
        <v>21</v>
      </c>
      <c r="AP86" s="314">
        <v>53221</v>
      </c>
      <c r="AQ86" s="316">
        <v>81</v>
      </c>
      <c r="AR86" s="323">
        <v>14386</v>
      </c>
      <c r="AS86" s="324">
        <v>141</v>
      </c>
      <c r="AT86" s="314">
        <v>88726</v>
      </c>
      <c r="AU86" s="316">
        <v>949</v>
      </c>
      <c r="AV86" s="379">
        <v>11386</v>
      </c>
      <c r="AW86" s="380">
        <v>63</v>
      </c>
      <c r="AX86" s="441">
        <f t="shared" si="20"/>
        <v>2329247</v>
      </c>
      <c r="AY86" s="317">
        <f t="shared" si="21"/>
        <v>15496</v>
      </c>
      <c r="AZ86" s="378">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6">
        <v>43525</v>
      </c>
      <c r="B87" s="315">
        <v>162608</v>
      </c>
      <c r="C87" s="315">
        <v>785</v>
      </c>
      <c r="D87" s="315">
        <v>22231</v>
      </c>
      <c r="E87" s="316">
        <v>120</v>
      </c>
      <c r="F87" s="323">
        <v>28518</v>
      </c>
      <c r="G87" s="324">
        <v>5</v>
      </c>
      <c r="H87" s="314">
        <v>23488</v>
      </c>
      <c r="I87" s="316">
        <v>165</v>
      </c>
      <c r="J87" s="323">
        <v>61968</v>
      </c>
      <c r="K87" s="315">
        <v>396</v>
      </c>
      <c r="L87" s="315">
        <v>44906</v>
      </c>
      <c r="M87" s="324">
        <v>166</v>
      </c>
      <c r="N87" s="323">
        <v>75816</v>
      </c>
      <c r="O87" s="324">
        <v>174</v>
      </c>
      <c r="P87" s="314">
        <v>39621</v>
      </c>
      <c r="Q87" s="316">
        <v>170</v>
      </c>
      <c r="R87" s="323">
        <v>7357</v>
      </c>
      <c r="S87" s="324">
        <v>1</v>
      </c>
      <c r="T87" s="314">
        <v>559127</v>
      </c>
      <c r="U87" s="315">
        <v>1898</v>
      </c>
      <c r="V87" s="315">
        <v>67254</v>
      </c>
      <c r="W87" s="315">
        <v>767</v>
      </c>
      <c r="X87" s="315">
        <v>63019</v>
      </c>
      <c r="Y87" s="315">
        <v>386</v>
      </c>
      <c r="Z87" s="315">
        <v>44078</v>
      </c>
      <c r="AA87" s="315">
        <v>29</v>
      </c>
      <c r="AB87" s="315">
        <v>103954</v>
      </c>
      <c r="AC87" s="315">
        <v>152</v>
      </c>
      <c r="AD87" s="315">
        <v>18204</v>
      </c>
      <c r="AE87" s="315">
        <v>132</v>
      </c>
      <c r="AF87" s="315">
        <v>11860</v>
      </c>
      <c r="AG87" s="315">
        <v>123</v>
      </c>
      <c r="AH87" s="315">
        <v>11405</v>
      </c>
      <c r="AI87" s="315">
        <v>108</v>
      </c>
      <c r="AJ87" s="315">
        <v>13594</v>
      </c>
      <c r="AK87" s="316">
        <v>141</v>
      </c>
      <c r="AL87" s="323">
        <v>768730</v>
      </c>
      <c r="AM87" s="324">
        <v>8452</v>
      </c>
      <c r="AN87" s="323">
        <v>27570</v>
      </c>
      <c r="AO87" s="324">
        <v>21</v>
      </c>
      <c r="AP87" s="314">
        <v>52956</v>
      </c>
      <c r="AQ87" s="316">
        <v>81</v>
      </c>
      <c r="AR87" s="323">
        <v>14342</v>
      </c>
      <c r="AS87" s="324">
        <v>140</v>
      </c>
      <c r="AT87" s="314">
        <v>88529</v>
      </c>
      <c r="AU87" s="316">
        <v>951</v>
      </c>
      <c r="AV87" s="379">
        <v>11310</v>
      </c>
      <c r="AW87" s="380">
        <v>63</v>
      </c>
      <c r="AX87" s="441">
        <f t="shared" si="20"/>
        <v>2322445</v>
      </c>
      <c r="AY87" s="317">
        <f t="shared" si="21"/>
        <v>15426</v>
      </c>
      <c r="AZ87" s="378">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6">
        <v>43556</v>
      </c>
      <c r="B88" s="315">
        <v>162444</v>
      </c>
      <c r="C88" s="315">
        <v>819</v>
      </c>
      <c r="D88" s="315">
        <v>22192</v>
      </c>
      <c r="E88" s="316">
        <v>120</v>
      </c>
      <c r="F88" s="323">
        <v>28337</v>
      </c>
      <c r="G88" s="324">
        <v>5</v>
      </c>
      <c r="H88" s="314">
        <v>23366</v>
      </c>
      <c r="I88" s="316">
        <v>164</v>
      </c>
      <c r="J88" s="323">
        <v>61745</v>
      </c>
      <c r="K88" s="315">
        <v>396</v>
      </c>
      <c r="L88" s="315">
        <v>44705</v>
      </c>
      <c r="M88" s="324">
        <v>166</v>
      </c>
      <c r="N88" s="323">
        <v>75505</v>
      </c>
      <c r="O88" s="324">
        <v>174</v>
      </c>
      <c r="P88" s="314">
        <v>39455</v>
      </c>
      <c r="Q88" s="316">
        <v>170</v>
      </c>
      <c r="R88" s="323">
        <v>7339</v>
      </c>
      <c r="S88" s="324">
        <v>1</v>
      </c>
      <c r="T88" s="314">
        <v>556489</v>
      </c>
      <c r="U88" s="315">
        <v>1882</v>
      </c>
      <c r="V88" s="315">
        <v>66904</v>
      </c>
      <c r="W88" s="315">
        <v>733</v>
      </c>
      <c r="X88" s="315">
        <v>62755</v>
      </c>
      <c r="Y88" s="315">
        <v>383</v>
      </c>
      <c r="Z88" s="315">
        <v>43907</v>
      </c>
      <c r="AA88" s="315">
        <v>29</v>
      </c>
      <c r="AB88" s="315">
        <v>103529</v>
      </c>
      <c r="AC88" s="315">
        <v>152</v>
      </c>
      <c r="AD88" s="315">
        <v>18053</v>
      </c>
      <c r="AE88" s="315">
        <v>132</v>
      </c>
      <c r="AF88" s="315">
        <v>11785</v>
      </c>
      <c r="AG88" s="315">
        <v>123</v>
      </c>
      <c r="AH88" s="315">
        <v>11572</v>
      </c>
      <c r="AI88" s="315">
        <v>108</v>
      </c>
      <c r="AJ88" s="315">
        <v>13603</v>
      </c>
      <c r="AK88" s="316">
        <v>141</v>
      </c>
      <c r="AL88" s="323">
        <v>765205</v>
      </c>
      <c r="AM88" s="324">
        <v>8435</v>
      </c>
      <c r="AN88" s="323">
        <v>27421</v>
      </c>
      <c r="AO88" s="324">
        <v>21</v>
      </c>
      <c r="AP88" s="314">
        <v>52677</v>
      </c>
      <c r="AQ88" s="316">
        <v>78</v>
      </c>
      <c r="AR88" s="323">
        <v>14087</v>
      </c>
      <c r="AS88" s="324">
        <v>140</v>
      </c>
      <c r="AT88" s="314">
        <v>88400</v>
      </c>
      <c r="AU88" s="316">
        <v>950</v>
      </c>
      <c r="AV88" s="379">
        <v>11218</v>
      </c>
      <c r="AW88" s="380">
        <v>62</v>
      </c>
      <c r="AX88" s="441">
        <f t="shared" si="20"/>
        <v>2312693</v>
      </c>
      <c r="AY88" s="317">
        <f t="shared" si="21"/>
        <v>15384</v>
      </c>
      <c r="AZ88" s="378">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6">
        <v>43586</v>
      </c>
      <c r="B89" s="315">
        <v>162236</v>
      </c>
      <c r="C89" s="315">
        <v>787</v>
      </c>
      <c r="D89" s="315">
        <v>22250</v>
      </c>
      <c r="E89" s="316">
        <v>120</v>
      </c>
      <c r="F89" s="323">
        <v>28118</v>
      </c>
      <c r="G89" s="324">
        <v>4</v>
      </c>
      <c r="H89" s="314">
        <v>23248</v>
      </c>
      <c r="I89" s="316">
        <v>164</v>
      </c>
      <c r="J89" s="323">
        <v>61624</v>
      </c>
      <c r="K89" s="315">
        <v>396</v>
      </c>
      <c r="L89" s="315">
        <v>44513</v>
      </c>
      <c r="M89" s="324">
        <v>166</v>
      </c>
      <c r="N89" s="323">
        <v>74874</v>
      </c>
      <c r="O89" s="324">
        <v>176</v>
      </c>
      <c r="P89" s="314">
        <v>39136</v>
      </c>
      <c r="Q89" s="316">
        <v>170</v>
      </c>
      <c r="R89" s="323">
        <v>7296</v>
      </c>
      <c r="S89" s="324">
        <v>1</v>
      </c>
      <c r="T89" s="314">
        <v>553131</v>
      </c>
      <c r="U89" s="315">
        <v>1888</v>
      </c>
      <c r="V89" s="315">
        <v>66580</v>
      </c>
      <c r="W89" s="315">
        <v>762</v>
      </c>
      <c r="X89" s="315">
        <v>62486</v>
      </c>
      <c r="Y89" s="315">
        <v>384</v>
      </c>
      <c r="Z89" s="315">
        <v>43661</v>
      </c>
      <c r="AA89" s="315">
        <v>29</v>
      </c>
      <c r="AB89" s="315">
        <v>102933</v>
      </c>
      <c r="AC89" s="315">
        <v>152</v>
      </c>
      <c r="AD89" s="315">
        <v>17883</v>
      </c>
      <c r="AE89" s="315">
        <v>132</v>
      </c>
      <c r="AF89" s="315">
        <v>11723</v>
      </c>
      <c r="AG89" s="315">
        <v>125</v>
      </c>
      <c r="AH89" s="315">
        <v>11689</v>
      </c>
      <c r="AI89" s="315">
        <v>108</v>
      </c>
      <c r="AJ89" s="315">
        <v>13514</v>
      </c>
      <c r="AK89" s="316">
        <v>141</v>
      </c>
      <c r="AL89" s="323">
        <v>761168</v>
      </c>
      <c r="AM89" s="324">
        <v>8430</v>
      </c>
      <c r="AN89" s="323">
        <v>27180</v>
      </c>
      <c r="AO89" s="324">
        <v>21</v>
      </c>
      <c r="AP89" s="314">
        <v>52243</v>
      </c>
      <c r="AQ89" s="316">
        <v>78</v>
      </c>
      <c r="AR89" s="323">
        <v>13919</v>
      </c>
      <c r="AS89" s="324">
        <v>140</v>
      </c>
      <c r="AT89" s="314">
        <v>88147</v>
      </c>
      <c r="AU89" s="316">
        <v>954</v>
      </c>
      <c r="AV89" s="379">
        <v>11164</v>
      </c>
      <c r="AW89" s="380">
        <v>62</v>
      </c>
      <c r="AX89" s="441">
        <f t="shared" si="20"/>
        <v>2300716</v>
      </c>
      <c r="AY89" s="317">
        <f t="shared" si="21"/>
        <v>15390</v>
      </c>
      <c r="AZ89" s="378">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6">
        <v>43617</v>
      </c>
      <c r="B90" s="315">
        <v>161966</v>
      </c>
      <c r="C90" s="315">
        <v>786</v>
      </c>
      <c r="D90" s="315">
        <v>22246</v>
      </c>
      <c r="E90" s="316">
        <v>120</v>
      </c>
      <c r="F90" s="323">
        <v>27901</v>
      </c>
      <c r="G90" s="324">
        <v>4</v>
      </c>
      <c r="H90" s="314">
        <v>23242</v>
      </c>
      <c r="I90" s="316">
        <v>163</v>
      </c>
      <c r="J90" s="323">
        <v>61417</v>
      </c>
      <c r="K90" s="315">
        <v>395</v>
      </c>
      <c r="L90" s="315">
        <v>44427</v>
      </c>
      <c r="M90" s="324">
        <v>166</v>
      </c>
      <c r="N90" s="323">
        <v>73856</v>
      </c>
      <c r="O90" s="324">
        <v>176</v>
      </c>
      <c r="P90" s="314">
        <v>38852</v>
      </c>
      <c r="Q90" s="316">
        <v>170</v>
      </c>
      <c r="R90" s="323">
        <v>7261</v>
      </c>
      <c r="S90" s="324">
        <v>1</v>
      </c>
      <c r="T90" s="314">
        <v>520618</v>
      </c>
      <c r="U90" s="315">
        <v>4023</v>
      </c>
      <c r="V90" s="315">
        <v>66297</v>
      </c>
      <c r="W90" s="315">
        <v>757</v>
      </c>
      <c r="X90" s="315">
        <v>62193</v>
      </c>
      <c r="Y90" s="315">
        <v>384</v>
      </c>
      <c r="Z90" s="315">
        <v>43419</v>
      </c>
      <c r="AA90" s="315">
        <v>29</v>
      </c>
      <c r="AB90" s="315">
        <v>102424</v>
      </c>
      <c r="AC90" s="315">
        <v>152</v>
      </c>
      <c r="AD90" s="315">
        <v>17806</v>
      </c>
      <c r="AE90" s="315">
        <v>132</v>
      </c>
      <c r="AF90" s="315">
        <v>11711</v>
      </c>
      <c r="AG90" s="315">
        <v>125</v>
      </c>
      <c r="AH90" s="315">
        <v>11487</v>
      </c>
      <c r="AI90" s="315">
        <v>108</v>
      </c>
      <c r="AJ90" s="315">
        <v>13430</v>
      </c>
      <c r="AK90" s="316">
        <v>141</v>
      </c>
      <c r="AL90" s="323">
        <v>786105</v>
      </c>
      <c r="AM90" s="324">
        <v>6272</v>
      </c>
      <c r="AN90" s="323">
        <v>27071</v>
      </c>
      <c r="AO90" s="324">
        <v>21</v>
      </c>
      <c r="AP90" s="314">
        <v>51875</v>
      </c>
      <c r="AQ90" s="316">
        <v>77</v>
      </c>
      <c r="AR90" s="323">
        <v>13739</v>
      </c>
      <c r="AS90" s="324">
        <v>140</v>
      </c>
      <c r="AT90" s="314">
        <v>87886</v>
      </c>
      <c r="AU90" s="316">
        <v>944</v>
      </c>
      <c r="AV90" s="379">
        <v>11055</v>
      </c>
      <c r="AW90" s="380">
        <v>62</v>
      </c>
      <c r="AX90" s="441">
        <f t="shared" si="20"/>
        <v>2288284</v>
      </c>
      <c r="AY90" s="317">
        <f t="shared" si="21"/>
        <v>15348</v>
      </c>
      <c r="AZ90" s="378">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6">
        <v>43647</v>
      </c>
      <c r="B91" s="315">
        <v>161700</v>
      </c>
      <c r="C91" s="315">
        <v>792</v>
      </c>
      <c r="D91" s="315">
        <v>22150</v>
      </c>
      <c r="E91" s="316">
        <v>120</v>
      </c>
      <c r="F91" s="323">
        <v>27660</v>
      </c>
      <c r="G91" s="324">
        <v>4</v>
      </c>
      <c r="H91" s="314">
        <v>23086</v>
      </c>
      <c r="I91" s="316">
        <v>163</v>
      </c>
      <c r="J91" s="323">
        <v>61099</v>
      </c>
      <c r="K91" s="315">
        <v>394</v>
      </c>
      <c r="L91" s="315">
        <v>44060</v>
      </c>
      <c r="M91" s="324">
        <v>166</v>
      </c>
      <c r="N91" s="323">
        <v>72881</v>
      </c>
      <c r="O91" s="324">
        <v>175</v>
      </c>
      <c r="P91" s="314">
        <v>38427</v>
      </c>
      <c r="Q91" s="316">
        <v>170</v>
      </c>
      <c r="R91" s="323">
        <v>7221</v>
      </c>
      <c r="S91" s="324">
        <v>1</v>
      </c>
      <c r="T91" s="314">
        <v>545716</v>
      </c>
      <c r="U91" s="315">
        <v>1910</v>
      </c>
      <c r="V91" s="315">
        <v>65884</v>
      </c>
      <c r="W91" s="315">
        <v>768</v>
      </c>
      <c r="X91" s="315">
        <v>61865</v>
      </c>
      <c r="Y91" s="315">
        <v>382</v>
      </c>
      <c r="Z91" s="315">
        <v>43093</v>
      </c>
      <c r="AA91" s="315">
        <v>29</v>
      </c>
      <c r="AB91" s="315">
        <v>101414</v>
      </c>
      <c r="AC91" s="315">
        <v>154</v>
      </c>
      <c r="AD91" s="315">
        <v>17613</v>
      </c>
      <c r="AE91" s="315">
        <v>132</v>
      </c>
      <c r="AF91" s="315">
        <v>11595</v>
      </c>
      <c r="AG91" s="315">
        <v>125</v>
      </c>
      <c r="AH91" s="315">
        <v>11299</v>
      </c>
      <c r="AI91" s="315">
        <v>108</v>
      </c>
      <c r="AJ91" s="315">
        <v>13303</v>
      </c>
      <c r="AK91" s="316">
        <v>141</v>
      </c>
      <c r="AL91" s="323">
        <v>752104</v>
      </c>
      <c r="AM91" s="324">
        <v>8419</v>
      </c>
      <c r="AN91" s="323">
        <v>26743</v>
      </c>
      <c r="AO91" s="324">
        <v>21</v>
      </c>
      <c r="AP91" s="314">
        <v>51154</v>
      </c>
      <c r="AQ91" s="316">
        <v>73</v>
      </c>
      <c r="AR91" s="323">
        <v>13574</v>
      </c>
      <c r="AS91" s="324">
        <v>140</v>
      </c>
      <c r="AT91" s="314">
        <v>87455</v>
      </c>
      <c r="AU91" s="316">
        <v>955</v>
      </c>
      <c r="AV91" s="379">
        <v>10950</v>
      </c>
      <c r="AW91" s="380">
        <v>62</v>
      </c>
      <c r="AX91" s="441">
        <f t="shared" si="20"/>
        <v>2272046</v>
      </c>
      <c r="AY91" s="317">
        <f t="shared" si="21"/>
        <v>15404</v>
      </c>
      <c r="AZ91" s="378">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6">
        <v>43678</v>
      </c>
      <c r="B92" s="315">
        <v>161395</v>
      </c>
      <c r="C92" s="315">
        <v>790</v>
      </c>
      <c r="D92" s="315">
        <v>21934</v>
      </c>
      <c r="E92" s="316">
        <v>120</v>
      </c>
      <c r="F92" s="323">
        <v>27433</v>
      </c>
      <c r="G92" s="324">
        <v>4</v>
      </c>
      <c r="H92" s="314">
        <v>22720</v>
      </c>
      <c r="I92" s="316">
        <v>162</v>
      </c>
      <c r="J92" s="323">
        <v>60651</v>
      </c>
      <c r="K92" s="315">
        <v>394</v>
      </c>
      <c r="L92" s="315">
        <v>43625</v>
      </c>
      <c r="M92" s="324">
        <v>166</v>
      </c>
      <c r="N92" s="323">
        <v>72047</v>
      </c>
      <c r="O92" s="324">
        <v>173</v>
      </c>
      <c r="P92" s="314">
        <v>37949</v>
      </c>
      <c r="Q92" s="316">
        <v>169</v>
      </c>
      <c r="R92" s="323">
        <v>7170</v>
      </c>
      <c r="S92" s="324">
        <v>1</v>
      </c>
      <c r="T92" s="314">
        <v>540404</v>
      </c>
      <c r="U92" s="315">
        <v>1881</v>
      </c>
      <c r="V92" s="315">
        <v>65423</v>
      </c>
      <c r="W92" s="315">
        <v>764</v>
      </c>
      <c r="X92" s="315">
        <v>61373</v>
      </c>
      <c r="Y92" s="315">
        <v>374</v>
      </c>
      <c r="Z92" s="315">
        <v>42562</v>
      </c>
      <c r="AA92" s="315">
        <v>29</v>
      </c>
      <c r="AB92" s="315">
        <v>100758</v>
      </c>
      <c r="AC92" s="315">
        <v>150</v>
      </c>
      <c r="AD92" s="315">
        <v>17411</v>
      </c>
      <c r="AE92" s="315">
        <v>132</v>
      </c>
      <c r="AF92" s="315">
        <v>11400</v>
      </c>
      <c r="AG92" s="315">
        <v>125</v>
      </c>
      <c r="AH92" s="315">
        <v>11136</v>
      </c>
      <c r="AI92" s="315">
        <v>108</v>
      </c>
      <c r="AJ92" s="315">
        <v>13125</v>
      </c>
      <c r="AK92" s="316">
        <v>141</v>
      </c>
      <c r="AL92" s="323">
        <v>745225</v>
      </c>
      <c r="AM92" s="324">
        <v>8389</v>
      </c>
      <c r="AN92" s="323">
        <v>26426</v>
      </c>
      <c r="AO92" s="324">
        <v>21</v>
      </c>
      <c r="AP92" s="314">
        <v>50367</v>
      </c>
      <c r="AQ92" s="316">
        <v>72</v>
      </c>
      <c r="AR92" s="323">
        <v>13318</v>
      </c>
      <c r="AS92" s="324">
        <v>140</v>
      </c>
      <c r="AT92" s="314">
        <v>86748</v>
      </c>
      <c r="AU92" s="316">
        <v>960</v>
      </c>
      <c r="AV92" s="379">
        <v>10836</v>
      </c>
      <c r="AW92" s="380">
        <v>62</v>
      </c>
      <c r="AX92" s="441">
        <f t="shared" si="20"/>
        <v>2251436</v>
      </c>
      <c r="AY92" s="317">
        <f t="shared" si="21"/>
        <v>15327</v>
      </c>
      <c r="AZ92" s="378">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6">
        <v>43709</v>
      </c>
      <c r="B93" s="315">
        <v>161188</v>
      </c>
      <c r="C93" s="315">
        <v>787</v>
      </c>
      <c r="D93" s="315">
        <v>21768</v>
      </c>
      <c r="E93" s="316">
        <v>120</v>
      </c>
      <c r="F93" s="323">
        <v>27260</v>
      </c>
      <c r="G93" s="324">
        <v>4</v>
      </c>
      <c r="H93" s="314">
        <v>22657</v>
      </c>
      <c r="I93" s="316">
        <v>162</v>
      </c>
      <c r="J93" s="323">
        <v>60248</v>
      </c>
      <c r="K93" s="315">
        <v>394</v>
      </c>
      <c r="L93" s="315">
        <v>43296</v>
      </c>
      <c r="M93" s="324">
        <v>166</v>
      </c>
      <c r="N93" s="323">
        <v>71475</v>
      </c>
      <c r="O93" s="324">
        <v>173</v>
      </c>
      <c r="P93" s="314">
        <v>37596</v>
      </c>
      <c r="Q93" s="316">
        <v>169</v>
      </c>
      <c r="R93" s="323">
        <v>7141</v>
      </c>
      <c r="S93" s="324">
        <v>1</v>
      </c>
      <c r="T93" s="314">
        <v>536799</v>
      </c>
      <c r="U93" s="315">
        <v>1875</v>
      </c>
      <c r="V93" s="315">
        <v>65022</v>
      </c>
      <c r="W93" s="315">
        <v>765</v>
      </c>
      <c r="X93" s="315">
        <v>61020</v>
      </c>
      <c r="Y93" s="315">
        <v>375</v>
      </c>
      <c r="Z93" s="315">
        <v>42140</v>
      </c>
      <c r="AA93" s="315">
        <v>29</v>
      </c>
      <c r="AB93" s="315">
        <v>99907</v>
      </c>
      <c r="AC93" s="315">
        <v>148</v>
      </c>
      <c r="AD93" s="315">
        <v>17227</v>
      </c>
      <c r="AE93" s="315">
        <v>132</v>
      </c>
      <c r="AF93" s="315">
        <v>11299</v>
      </c>
      <c r="AG93" s="315">
        <v>125</v>
      </c>
      <c r="AH93" s="315">
        <v>11036</v>
      </c>
      <c r="AI93" s="315">
        <v>108</v>
      </c>
      <c r="AJ93" s="315">
        <v>12973</v>
      </c>
      <c r="AK93" s="316">
        <v>141</v>
      </c>
      <c r="AL93" s="323">
        <v>739792</v>
      </c>
      <c r="AM93" s="324">
        <v>8330</v>
      </c>
      <c r="AN93" s="323">
        <v>26135</v>
      </c>
      <c r="AO93" s="324">
        <v>21</v>
      </c>
      <c r="AP93" s="314">
        <v>49784</v>
      </c>
      <c r="AQ93" s="316">
        <v>74</v>
      </c>
      <c r="AR93" s="323">
        <v>13201</v>
      </c>
      <c r="AS93" s="324">
        <v>140</v>
      </c>
      <c r="AT93" s="314">
        <v>86245</v>
      </c>
      <c r="AU93" s="316">
        <v>962</v>
      </c>
      <c r="AV93" s="379">
        <v>10727</v>
      </c>
      <c r="AW93" s="380">
        <v>62</v>
      </c>
      <c r="AX93" s="441">
        <f t="shared" si="20"/>
        <v>2235936</v>
      </c>
      <c r="AY93" s="317">
        <f t="shared" si="21"/>
        <v>15263</v>
      </c>
      <c r="AZ93" s="378">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6">
        <v>43739</v>
      </c>
      <c r="B94" s="315">
        <v>160875</v>
      </c>
      <c r="C94" s="315">
        <v>790</v>
      </c>
      <c r="D94" s="315">
        <v>21547</v>
      </c>
      <c r="E94" s="316">
        <v>120</v>
      </c>
      <c r="F94" s="323">
        <v>26969</v>
      </c>
      <c r="G94" s="324">
        <v>4</v>
      </c>
      <c r="H94" s="314">
        <v>22288</v>
      </c>
      <c r="I94" s="316">
        <v>151</v>
      </c>
      <c r="J94" s="323">
        <v>59758</v>
      </c>
      <c r="K94" s="315">
        <v>392</v>
      </c>
      <c r="L94" s="315">
        <v>42871</v>
      </c>
      <c r="M94" s="324">
        <v>165</v>
      </c>
      <c r="N94" s="323">
        <v>70554</v>
      </c>
      <c r="O94" s="324">
        <v>165</v>
      </c>
      <c r="P94" s="314">
        <v>37115</v>
      </c>
      <c r="Q94" s="316">
        <v>169</v>
      </c>
      <c r="R94" s="323">
        <v>7102</v>
      </c>
      <c r="S94" s="324">
        <v>1</v>
      </c>
      <c r="T94" s="314">
        <v>531860</v>
      </c>
      <c r="U94" s="315">
        <v>1857</v>
      </c>
      <c r="V94" s="315">
        <v>64591</v>
      </c>
      <c r="W94" s="315">
        <v>760</v>
      </c>
      <c r="X94" s="315">
        <v>60521</v>
      </c>
      <c r="Y94" s="315">
        <v>375</v>
      </c>
      <c r="Z94" s="315">
        <v>41550</v>
      </c>
      <c r="AA94" s="315">
        <v>29</v>
      </c>
      <c r="AB94" s="315">
        <v>98256</v>
      </c>
      <c r="AC94" s="315">
        <v>148</v>
      </c>
      <c r="AD94" s="315">
        <v>17018</v>
      </c>
      <c r="AE94" s="315">
        <v>132</v>
      </c>
      <c r="AF94" s="315">
        <v>11339</v>
      </c>
      <c r="AG94" s="315">
        <v>125</v>
      </c>
      <c r="AH94" s="315">
        <v>10885</v>
      </c>
      <c r="AI94" s="315">
        <v>108</v>
      </c>
      <c r="AJ94" s="315">
        <v>12778</v>
      </c>
      <c r="AK94" s="316">
        <v>141</v>
      </c>
      <c r="AL94" s="323">
        <v>734269</v>
      </c>
      <c r="AM94" s="324">
        <v>8289</v>
      </c>
      <c r="AN94" s="323">
        <v>25749</v>
      </c>
      <c r="AO94" s="324">
        <v>21</v>
      </c>
      <c r="AP94" s="314">
        <v>49015</v>
      </c>
      <c r="AQ94" s="316">
        <v>75</v>
      </c>
      <c r="AR94" s="323">
        <v>12959</v>
      </c>
      <c r="AS94" s="324">
        <v>140</v>
      </c>
      <c r="AT94" s="314">
        <v>85507</v>
      </c>
      <c r="AU94" s="316">
        <v>966</v>
      </c>
      <c r="AV94" s="379">
        <v>10610</v>
      </c>
      <c r="AW94" s="380">
        <v>62</v>
      </c>
      <c r="AX94" s="441">
        <f t="shared" si="20"/>
        <v>2215986</v>
      </c>
      <c r="AY94" s="317">
        <f t="shared" si="21"/>
        <v>15185</v>
      </c>
      <c r="AZ94" s="378">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6">
        <v>43770</v>
      </c>
      <c r="B95" s="315">
        <v>160508</v>
      </c>
      <c r="C95" s="315">
        <v>793</v>
      </c>
      <c r="D95" s="315">
        <v>21349</v>
      </c>
      <c r="E95" s="316">
        <v>120</v>
      </c>
      <c r="F95" s="323">
        <v>26669</v>
      </c>
      <c r="G95" s="324">
        <v>4</v>
      </c>
      <c r="H95" s="314">
        <v>22060</v>
      </c>
      <c r="I95" s="316">
        <v>151</v>
      </c>
      <c r="J95" s="323">
        <v>59319</v>
      </c>
      <c r="K95" s="315">
        <v>392</v>
      </c>
      <c r="L95" s="315">
        <v>42489</v>
      </c>
      <c r="M95" s="324">
        <v>165</v>
      </c>
      <c r="N95" s="323">
        <v>69648</v>
      </c>
      <c r="O95" s="324">
        <v>162</v>
      </c>
      <c r="P95" s="314">
        <v>36674</v>
      </c>
      <c r="Q95" s="316">
        <v>169</v>
      </c>
      <c r="R95" s="323">
        <v>7068</v>
      </c>
      <c r="S95" s="324">
        <v>1</v>
      </c>
      <c r="T95" s="314">
        <v>526806</v>
      </c>
      <c r="U95" s="315">
        <v>1837</v>
      </c>
      <c r="V95" s="315">
        <v>64122</v>
      </c>
      <c r="W95" s="315">
        <v>752</v>
      </c>
      <c r="X95" s="315">
        <v>60037</v>
      </c>
      <c r="Y95" s="315">
        <v>375</v>
      </c>
      <c r="Z95" s="315">
        <v>41087</v>
      </c>
      <c r="AA95" s="315">
        <v>29</v>
      </c>
      <c r="AB95" s="315">
        <v>97276</v>
      </c>
      <c r="AC95" s="315">
        <v>148</v>
      </c>
      <c r="AD95" s="315">
        <v>16851</v>
      </c>
      <c r="AE95" s="315">
        <v>132</v>
      </c>
      <c r="AF95" s="315">
        <v>11050</v>
      </c>
      <c r="AG95" s="315">
        <v>125</v>
      </c>
      <c r="AH95" s="315">
        <v>10748</v>
      </c>
      <c r="AI95" s="315">
        <v>108</v>
      </c>
      <c r="AJ95" s="315">
        <v>12609</v>
      </c>
      <c r="AK95" s="316">
        <v>141</v>
      </c>
      <c r="AL95" s="323">
        <v>728896</v>
      </c>
      <c r="AM95" s="324">
        <v>8252</v>
      </c>
      <c r="AN95" s="323">
        <v>25470</v>
      </c>
      <c r="AO95" s="324">
        <v>21</v>
      </c>
      <c r="AP95" s="314">
        <v>48360</v>
      </c>
      <c r="AQ95" s="316">
        <v>75</v>
      </c>
      <c r="AR95" s="323">
        <v>12757</v>
      </c>
      <c r="AS95" s="324">
        <v>138</v>
      </c>
      <c r="AT95" s="314">
        <v>84930</v>
      </c>
      <c r="AU95" s="316">
        <v>968</v>
      </c>
      <c r="AV95" s="379">
        <v>10511</v>
      </c>
      <c r="AW95" s="380">
        <v>62</v>
      </c>
      <c r="AX95" s="441">
        <f t="shared" si="20"/>
        <v>2197294</v>
      </c>
      <c r="AY95" s="317">
        <f t="shared" si="21"/>
        <v>15120</v>
      </c>
      <c r="AZ95" s="378">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6">
        <v>43800</v>
      </c>
      <c r="B96" s="315">
        <v>160104</v>
      </c>
      <c r="C96" s="315">
        <v>733</v>
      </c>
      <c r="D96" s="315">
        <v>21153</v>
      </c>
      <c r="E96" s="316">
        <v>120</v>
      </c>
      <c r="F96" s="323">
        <v>26384</v>
      </c>
      <c r="G96" s="324">
        <v>4</v>
      </c>
      <c r="H96" s="314">
        <v>21872</v>
      </c>
      <c r="I96" s="316">
        <v>148</v>
      </c>
      <c r="J96" s="323">
        <v>58892</v>
      </c>
      <c r="K96" s="315">
        <v>357</v>
      </c>
      <c r="L96" s="315">
        <v>42166</v>
      </c>
      <c r="M96" s="324">
        <v>161</v>
      </c>
      <c r="N96" s="323">
        <v>68854</v>
      </c>
      <c r="O96" s="324">
        <v>136</v>
      </c>
      <c r="P96" s="314">
        <v>36312</v>
      </c>
      <c r="Q96" s="316">
        <v>169</v>
      </c>
      <c r="R96" s="323">
        <v>7036</v>
      </c>
      <c r="S96" s="324">
        <v>1</v>
      </c>
      <c r="T96" s="314">
        <v>522937</v>
      </c>
      <c r="U96" s="315">
        <v>1755</v>
      </c>
      <c r="V96" s="315">
        <v>63687</v>
      </c>
      <c r="W96" s="315">
        <v>722</v>
      </c>
      <c r="X96" s="315">
        <v>59657</v>
      </c>
      <c r="Y96" s="315">
        <v>308</v>
      </c>
      <c r="Z96" s="315">
        <v>40610</v>
      </c>
      <c r="AA96" s="315">
        <v>20</v>
      </c>
      <c r="AB96" s="315">
        <v>96150</v>
      </c>
      <c r="AC96" s="315">
        <v>148</v>
      </c>
      <c r="AD96" s="315">
        <v>16723</v>
      </c>
      <c r="AE96" s="315">
        <v>127</v>
      </c>
      <c r="AF96" s="315">
        <v>10869</v>
      </c>
      <c r="AG96" s="315">
        <v>107</v>
      </c>
      <c r="AH96" s="315">
        <v>10633</v>
      </c>
      <c r="AI96" s="315">
        <v>82</v>
      </c>
      <c r="AJ96" s="315">
        <v>12448</v>
      </c>
      <c r="AK96" s="316">
        <v>129</v>
      </c>
      <c r="AL96" s="323">
        <v>724419</v>
      </c>
      <c r="AM96" s="324">
        <v>8177</v>
      </c>
      <c r="AN96" s="323">
        <v>25124</v>
      </c>
      <c r="AO96" s="324">
        <v>21</v>
      </c>
      <c r="AP96" s="314">
        <v>47776</v>
      </c>
      <c r="AQ96" s="316">
        <v>75</v>
      </c>
      <c r="AR96" s="323">
        <v>12582</v>
      </c>
      <c r="AS96" s="324">
        <v>120</v>
      </c>
      <c r="AT96" s="314">
        <v>84403</v>
      </c>
      <c r="AU96" s="316">
        <v>956</v>
      </c>
      <c r="AV96" s="379">
        <v>10411</v>
      </c>
      <c r="AW96" s="380">
        <v>62</v>
      </c>
      <c r="AX96" s="441">
        <f t="shared" si="20"/>
        <v>2181202</v>
      </c>
      <c r="AY96" s="317">
        <f t="shared" si="21"/>
        <v>14638</v>
      </c>
      <c r="AZ96" s="378">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1" customFormat="1" ht="15.75" thickBot="1" x14ac:dyDescent="0.3">
      <c r="A97" s="513">
        <v>43831</v>
      </c>
      <c r="B97" s="508">
        <v>157888</v>
      </c>
      <c r="C97" s="508">
        <v>735</v>
      </c>
      <c r="D97" s="508">
        <v>20926</v>
      </c>
      <c r="E97" s="509">
        <v>120</v>
      </c>
      <c r="F97" s="511">
        <v>26049</v>
      </c>
      <c r="G97" s="512">
        <v>4</v>
      </c>
      <c r="H97" s="507">
        <v>21652</v>
      </c>
      <c r="I97" s="509">
        <v>147</v>
      </c>
      <c r="J97" s="511">
        <v>58351</v>
      </c>
      <c r="K97" s="508">
        <v>358</v>
      </c>
      <c r="L97" s="508">
        <v>41729</v>
      </c>
      <c r="M97" s="512">
        <v>161</v>
      </c>
      <c r="N97" s="511">
        <v>67986</v>
      </c>
      <c r="O97" s="512">
        <v>140</v>
      </c>
      <c r="P97" s="507">
        <v>35847</v>
      </c>
      <c r="Q97" s="509">
        <v>169</v>
      </c>
      <c r="R97" s="511">
        <v>6986</v>
      </c>
      <c r="S97" s="512">
        <v>1</v>
      </c>
      <c r="T97" s="507">
        <v>518046</v>
      </c>
      <c r="U97" s="508">
        <v>1760</v>
      </c>
      <c r="V97" s="508">
        <v>62941</v>
      </c>
      <c r="W97" s="508">
        <v>718</v>
      </c>
      <c r="X97" s="508">
        <v>59175</v>
      </c>
      <c r="Y97" s="508">
        <v>314</v>
      </c>
      <c r="Z97" s="508">
        <v>39893</v>
      </c>
      <c r="AA97" s="508">
        <v>20</v>
      </c>
      <c r="AB97" s="508">
        <v>94717</v>
      </c>
      <c r="AC97" s="508">
        <v>147</v>
      </c>
      <c r="AD97" s="508">
        <v>16560</v>
      </c>
      <c r="AE97" s="508">
        <v>127</v>
      </c>
      <c r="AF97" s="508">
        <v>10707</v>
      </c>
      <c r="AG97" s="508">
        <v>104</v>
      </c>
      <c r="AH97" s="508">
        <v>10457</v>
      </c>
      <c r="AI97" s="508">
        <v>82</v>
      </c>
      <c r="AJ97" s="508">
        <v>12286</v>
      </c>
      <c r="AK97" s="509">
        <v>129</v>
      </c>
      <c r="AL97" s="511">
        <v>714644</v>
      </c>
      <c r="AM97" s="512">
        <v>8168</v>
      </c>
      <c r="AN97" s="511">
        <v>24711</v>
      </c>
      <c r="AO97" s="512">
        <v>21</v>
      </c>
      <c r="AP97" s="507">
        <v>46951</v>
      </c>
      <c r="AQ97" s="509">
        <v>75</v>
      </c>
      <c r="AR97" s="511">
        <v>12387</v>
      </c>
      <c r="AS97" s="512">
        <v>120</v>
      </c>
      <c r="AT97" s="507">
        <v>83747</v>
      </c>
      <c r="AU97" s="509">
        <v>958</v>
      </c>
      <c r="AV97" s="515">
        <v>10275</v>
      </c>
      <c r="AW97" s="516">
        <v>62</v>
      </c>
      <c r="AX97" s="517">
        <f t="shared" si="20"/>
        <v>2154911</v>
      </c>
      <c r="AY97" s="510">
        <f t="shared" si="21"/>
        <v>14640</v>
      </c>
      <c r="AZ97" s="514">
        <f t="shared" si="23"/>
        <v>2169551</v>
      </c>
      <c r="BB97" s="502"/>
      <c r="BC97" s="502"/>
      <c r="BD97" s="502"/>
      <c r="BE97" s="502"/>
      <c r="BF97" s="502"/>
      <c r="BG97" s="502"/>
      <c r="BH97" s="502"/>
      <c r="BI97" s="502"/>
      <c r="BJ97" s="502"/>
      <c r="BK97" s="502"/>
      <c r="BL97" s="502"/>
      <c r="BM97" s="502"/>
      <c r="BN97" s="502"/>
      <c r="BO97" s="502"/>
      <c r="BP97" s="502"/>
      <c r="BQ97" s="502"/>
      <c r="BR97" s="502"/>
      <c r="BS97" s="502"/>
      <c r="BT97" s="502"/>
      <c r="BU97" s="502"/>
      <c r="BV97" s="502"/>
      <c r="BW97" s="502"/>
      <c r="BX97" s="502"/>
      <c r="BY97" s="502"/>
      <c r="BZ97" s="502"/>
      <c r="CA97" s="502"/>
      <c r="CB97" s="502"/>
      <c r="CC97" s="502"/>
      <c r="CD97" s="502"/>
      <c r="CE97" s="502"/>
      <c r="CF97" s="502"/>
      <c r="CG97" s="502"/>
      <c r="CH97" s="502"/>
      <c r="CI97" s="502"/>
      <c r="CJ97" s="502"/>
      <c r="CK97" s="502"/>
      <c r="CL97" s="502"/>
    </row>
    <row r="98" spans="1:90" s="501" customFormat="1" ht="15.75" thickBot="1" x14ac:dyDescent="0.3">
      <c r="A98" s="513">
        <v>43862</v>
      </c>
      <c r="B98" s="508">
        <v>157376</v>
      </c>
      <c r="C98" s="508">
        <v>737</v>
      </c>
      <c r="D98" s="508">
        <v>20874</v>
      </c>
      <c r="E98" s="509">
        <v>120</v>
      </c>
      <c r="F98" s="511">
        <v>25890</v>
      </c>
      <c r="G98" s="512">
        <v>4</v>
      </c>
      <c r="H98" s="507">
        <v>21485</v>
      </c>
      <c r="I98" s="509">
        <v>129</v>
      </c>
      <c r="J98" s="511">
        <v>57984</v>
      </c>
      <c r="K98" s="508">
        <v>354</v>
      </c>
      <c r="L98" s="508">
        <v>41443</v>
      </c>
      <c r="M98" s="512">
        <v>161</v>
      </c>
      <c r="N98" s="511">
        <v>67127</v>
      </c>
      <c r="O98" s="512">
        <v>138</v>
      </c>
      <c r="P98" s="507">
        <v>35554</v>
      </c>
      <c r="Q98" s="509">
        <v>169</v>
      </c>
      <c r="R98" s="511">
        <v>6948</v>
      </c>
      <c r="S98" s="512">
        <v>1</v>
      </c>
      <c r="T98" s="507">
        <v>513308</v>
      </c>
      <c r="U98" s="508">
        <v>1755</v>
      </c>
      <c r="V98" s="508">
        <v>62520</v>
      </c>
      <c r="W98" s="508">
        <v>711</v>
      </c>
      <c r="X98" s="508">
        <v>58721</v>
      </c>
      <c r="Y98" s="508">
        <v>314</v>
      </c>
      <c r="Z98" s="508">
        <v>39388</v>
      </c>
      <c r="AA98" s="508">
        <v>20</v>
      </c>
      <c r="AB98" s="508">
        <v>94044</v>
      </c>
      <c r="AC98" s="508">
        <v>102</v>
      </c>
      <c r="AD98" s="508">
        <v>16414</v>
      </c>
      <c r="AE98" s="508">
        <v>89</v>
      </c>
      <c r="AF98" s="508">
        <v>10593</v>
      </c>
      <c r="AG98" s="508">
        <v>104</v>
      </c>
      <c r="AH98" s="508">
        <v>10364</v>
      </c>
      <c r="AI98" s="508">
        <v>82</v>
      </c>
      <c r="AJ98" s="508">
        <v>12179</v>
      </c>
      <c r="AK98" s="509">
        <v>127</v>
      </c>
      <c r="AL98" s="511">
        <v>711552</v>
      </c>
      <c r="AM98" s="512">
        <v>8160</v>
      </c>
      <c r="AN98" s="511">
        <v>24456</v>
      </c>
      <c r="AO98" s="512">
        <v>21</v>
      </c>
      <c r="AP98" s="507">
        <v>46389</v>
      </c>
      <c r="AQ98" s="509">
        <v>75</v>
      </c>
      <c r="AR98" s="511">
        <v>12241</v>
      </c>
      <c r="AS98" s="512">
        <v>120</v>
      </c>
      <c r="AT98" s="507">
        <v>83229</v>
      </c>
      <c r="AU98" s="509">
        <v>961</v>
      </c>
      <c r="AV98" s="515">
        <v>10189</v>
      </c>
      <c r="AW98" s="516">
        <v>62</v>
      </c>
      <c r="AX98" s="517">
        <f t="shared" si="20"/>
        <v>2140268</v>
      </c>
      <c r="AY98" s="510">
        <f t="shared" si="21"/>
        <v>14516</v>
      </c>
      <c r="AZ98" s="514">
        <f t="shared" si="23"/>
        <v>2154784</v>
      </c>
      <c r="BB98" s="502"/>
      <c r="BC98" s="502"/>
      <c r="BD98" s="502"/>
      <c r="BE98" s="502"/>
      <c r="BF98" s="502"/>
      <c r="BG98" s="502"/>
      <c r="BH98" s="502"/>
      <c r="BI98" s="502"/>
      <c r="BJ98" s="502"/>
      <c r="BK98" s="502"/>
      <c r="BL98" s="502"/>
      <c r="BM98" s="502"/>
      <c r="BN98" s="502"/>
      <c r="BO98" s="502"/>
      <c r="BP98" s="502"/>
      <c r="BQ98" s="502"/>
      <c r="BR98" s="502"/>
      <c r="BS98" s="502"/>
      <c r="BT98" s="502"/>
      <c r="BU98" s="502"/>
      <c r="BV98" s="502"/>
      <c r="BW98" s="502"/>
      <c r="BX98" s="502"/>
      <c r="BY98" s="502"/>
      <c r="BZ98" s="502"/>
      <c r="CA98" s="502"/>
      <c r="CB98" s="502"/>
      <c r="CC98" s="502"/>
      <c r="CD98" s="502"/>
      <c r="CE98" s="502"/>
      <c r="CF98" s="502"/>
      <c r="CG98" s="502"/>
      <c r="CH98" s="502"/>
      <c r="CI98" s="502"/>
      <c r="CJ98" s="502"/>
      <c r="CK98" s="502"/>
      <c r="CL98" s="502"/>
    </row>
    <row r="99" spans="1:90" s="501" customFormat="1" ht="15.75" thickBot="1" x14ac:dyDescent="0.3">
      <c r="A99" s="513">
        <v>43891</v>
      </c>
      <c r="B99" s="508">
        <v>157071</v>
      </c>
      <c r="C99" s="508">
        <v>740</v>
      </c>
      <c r="D99" s="508">
        <v>20727</v>
      </c>
      <c r="E99" s="509">
        <v>120</v>
      </c>
      <c r="F99" s="511">
        <v>25689</v>
      </c>
      <c r="G99" s="512">
        <v>4</v>
      </c>
      <c r="H99" s="507">
        <v>21266</v>
      </c>
      <c r="I99" s="509">
        <v>129</v>
      </c>
      <c r="J99" s="511">
        <v>57632</v>
      </c>
      <c r="K99" s="508">
        <v>354</v>
      </c>
      <c r="L99" s="508">
        <v>41283</v>
      </c>
      <c r="M99" s="512">
        <v>161</v>
      </c>
      <c r="N99" s="511">
        <v>66766</v>
      </c>
      <c r="O99" s="512">
        <v>136</v>
      </c>
      <c r="P99" s="507">
        <v>35240</v>
      </c>
      <c r="Q99" s="509">
        <v>169</v>
      </c>
      <c r="R99" s="511">
        <v>6926</v>
      </c>
      <c r="S99" s="512">
        <v>1</v>
      </c>
      <c r="T99" s="507">
        <v>510892</v>
      </c>
      <c r="U99" s="508">
        <v>1736</v>
      </c>
      <c r="V99" s="508">
        <v>62139</v>
      </c>
      <c r="W99" s="508">
        <v>709</v>
      </c>
      <c r="X99" s="508">
        <v>58409</v>
      </c>
      <c r="Y99" s="508">
        <v>320</v>
      </c>
      <c r="Z99" s="508">
        <v>39013</v>
      </c>
      <c r="AA99" s="508">
        <v>20</v>
      </c>
      <c r="AB99" s="508">
        <v>93454</v>
      </c>
      <c r="AC99" s="508">
        <v>102</v>
      </c>
      <c r="AD99" s="508">
        <v>16280</v>
      </c>
      <c r="AE99" s="508">
        <v>89</v>
      </c>
      <c r="AF99" s="508">
        <v>10497</v>
      </c>
      <c r="AG99" s="508">
        <v>104</v>
      </c>
      <c r="AH99" s="508">
        <v>10281</v>
      </c>
      <c r="AI99" s="508">
        <v>82</v>
      </c>
      <c r="AJ99" s="508">
        <v>12103</v>
      </c>
      <c r="AK99" s="509">
        <v>127</v>
      </c>
      <c r="AL99" s="511">
        <v>707932</v>
      </c>
      <c r="AM99" s="512">
        <v>8092</v>
      </c>
      <c r="AN99" s="511">
        <v>24220</v>
      </c>
      <c r="AO99" s="512">
        <v>21</v>
      </c>
      <c r="AP99" s="507">
        <v>45897</v>
      </c>
      <c r="AQ99" s="509">
        <v>75</v>
      </c>
      <c r="AR99" s="511">
        <v>12114</v>
      </c>
      <c r="AS99" s="512">
        <v>120</v>
      </c>
      <c r="AT99" s="507">
        <v>82919</v>
      </c>
      <c r="AU99" s="509">
        <v>961</v>
      </c>
      <c r="AV99" s="515">
        <v>10131</v>
      </c>
      <c r="AW99" s="516">
        <v>62</v>
      </c>
      <c r="AX99" s="517">
        <f t="shared" si="20"/>
        <v>2128881</v>
      </c>
      <c r="AY99" s="510">
        <f t="shared" si="21"/>
        <v>14434</v>
      </c>
      <c r="AZ99" s="514">
        <f t="shared" si="23"/>
        <v>2143315</v>
      </c>
      <c r="BB99" s="502"/>
      <c r="BC99" s="502"/>
      <c r="BD99" s="502"/>
      <c r="BE99" s="502"/>
      <c r="BF99" s="502"/>
      <c r="BG99" s="502"/>
      <c r="BH99" s="502"/>
      <c r="BI99" s="502"/>
      <c r="BJ99" s="502"/>
      <c r="BK99" s="502"/>
      <c r="BL99" s="502"/>
      <c r="BM99" s="502"/>
      <c r="BN99" s="502"/>
      <c r="BO99" s="502"/>
      <c r="BP99" s="502"/>
      <c r="BQ99" s="502"/>
      <c r="BR99" s="502"/>
      <c r="BS99" s="502"/>
      <c r="BT99" s="502"/>
      <c r="BU99" s="502"/>
      <c r="BV99" s="502"/>
      <c r="BW99" s="502"/>
      <c r="BX99" s="502"/>
      <c r="BY99" s="502"/>
      <c r="BZ99" s="502"/>
      <c r="CA99" s="502"/>
      <c r="CB99" s="502"/>
      <c r="CC99" s="502"/>
      <c r="CD99" s="502"/>
      <c r="CE99" s="502"/>
      <c r="CF99" s="502"/>
      <c r="CG99" s="502"/>
      <c r="CH99" s="502"/>
      <c r="CI99" s="502"/>
      <c r="CJ99" s="502"/>
      <c r="CK99" s="502"/>
      <c r="CL99" s="502"/>
    </row>
    <row r="100" spans="1:90" s="501" customFormat="1" ht="15.75" thickBot="1" x14ac:dyDescent="0.3">
      <c r="A100" s="513">
        <v>43922</v>
      </c>
      <c r="B100" s="508">
        <v>156964</v>
      </c>
      <c r="C100" s="508">
        <v>740</v>
      </c>
      <c r="D100" s="508">
        <v>20712</v>
      </c>
      <c r="E100" s="509">
        <v>120</v>
      </c>
      <c r="F100" s="511">
        <v>25617</v>
      </c>
      <c r="G100" s="512">
        <v>4</v>
      </c>
      <c r="H100" s="507">
        <v>21193</v>
      </c>
      <c r="I100" s="509">
        <v>129</v>
      </c>
      <c r="J100" s="511">
        <v>57525</v>
      </c>
      <c r="K100" s="508">
        <v>354</v>
      </c>
      <c r="L100" s="508">
        <v>41183</v>
      </c>
      <c r="M100" s="512">
        <v>161</v>
      </c>
      <c r="N100" s="511">
        <v>66703</v>
      </c>
      <c r="O100" s="512">
        <v>128</v>
      </c>
      <c r="P100" s="507">
        <v>35195</v>
      </c>
      <c r="Q100" s="509">
        <v>169</v>
      </c>
      <c r="R100" s="511">
        <v>6923</v>
      </c>
      <c r="S100" s="512">
        <v>1</v>
      </c>
      <c r="T100" s="507">
        <v>510209</v>
      </c>
      <c r="U100" s="508">
        <v>1696</v>
      </c>
      <c r="V100" s="508">
        <v>62035</v>
      </c>
      <c r="W100" s="508">
        <v>700</v>
      </c>
      <c r="X100" s="508">
        <v>58248</v>
      </c>
      <c r="Y100" s="508">
        <v>301</v>
      </c>
      <c r="Z100" s="508">
        <v>38950</v>
      </c>
      <c r="AA100" s="508">
        <v>20</v>
      </c>
      <c r="AB100" s="508">
        <v>93377</v>
      </c>
      <c r="AC100" s="508">
        <v>102</v>
      </c>
      <c r="AD100" s="508">
        <v>16229</v>
      </c>
      <c r="AE100" s="508">
        <v>89</v>
      </c>
      <c r="AF100" s="508">
        <v>10478</v>
      </c>
      <c r="AG100" s="508">
        <v>104</v>
      </c>
      <c r="AH100" s="508">
        <v>10245</v>
      </c>
      <c r="AI100" s="508">
        <v>82</v>
      </c>
      <c r="AJ100" s="508">
        <v>12078</v>
      </c>
      <c r="AK100" s="509">
        <v>127</v>
      </c>
      <c r="AL100" s="511">
        <v>706470</v>
      </c>
      <c r="AM100" s="512">
        <v>8010</v>
      </c>
      <c r="AN100" s="511">
        <v>24138</v>
      </c>
      <c r="AO100" s="512">
        <v>21</v>
      </c>
      <c r="AP100" s="507">
        <v>45750</v>
      </c>
      <c r="AQ100" s="509">
        <v>75</v>
      </c>
      <c r="AR100" s="511">
        <v>12085</v>
      </c>
      <c r="AS100" s="512">
        <v>118</v>
      </c>
      <c r="AT100" s="507">
        <v>82807</v>
      </c>
      <c r="AU100" s="509">
        <v>951</v>
      </c>
      <c r="AV100" s="515">
        <v>10124</v>
      </c>
      <c r="AW100" s="516">
        <v>62</v>
      </c>
      <c r="AX100" s="517">
        <f t="shared" si="20"/>
        <v>2125238</v>
      </c>
      <c r="AY100" s="510">
        <f t="shared" si="21"/>
        <v>14264</v>
      </c>
      <c r="AZ100" s="514">
        <f t="shared" si="23"/>
        <v>2139502</v>
      </c>
      <c r="BB100" s="502"/>
      <c r="BC100" s="502"/>
      <c r="BD100" s="502"/>
      <c r="BE100" s="502"/>
      <c r="BF100" s="502"/>
      <c r="BG100" s="502"/>
      <c r="BH100" s="502"/>
      <c r="BI100" s="502"/>
      <c r="BJ100" s="502"/>
      <c r="BK100" s="502"/>
      <c r="BL100" s="502"/>
      <c r="BM100" s="502"/>
      <c r="BN100" s="502"/>
      <c r="BO100" s="502"/>
      <c r="BP100" s="502"/>
      <c r="BQ100" s="502"/>
      <c r="BR100" s="502"/>
      <c r="BS100" s="502"/>
      <c r="BT100" s="502"/>
      <c r="BU100" s="502"/>
      <c r="BV100" s="502"/>
      <c r="BW100" s="502"/>
      <c r="BX100" s="502"/>
      <c r="BY100" s="502"/>
      <c r="BZ100" s="502"/>
      <c r="CA100" s="502"/>
      <c r="CB100" s="502"/>
      <c r="CC100" s="502"/>
      <c r="CD100" s="502"/>
      <c r="CE100" s="502"/>
      <c r="CF100" s="502"/>
      <c r="CG100" s="502"/>
      <c r="CH100" s="502"/>
      <c r="CI100" s="502"/>
      <c r="CJ100" s="502"/>
      <c r="CK100" s="502"/>
      <c r="CL100" s="502"/>
    </row>
    <row r="101" spans="1:90" s="501" customFormat="1" ht="15.75" thickBot="1" x14ac:dyDescent="0.3">
      <c r="A101" s="513">
        <v>43952</v>
      </c>
      <c r="B101" s="508">
        <v>156986</v>
      </c>
      <c r="C101" s="508">
        <v>740</v>
      </c>
      <c r="D101" s="508">
        <v>20686</v>
      </c>
      <c r="E101" s="509">
        <v>120</v>
      </c>
      <c r="F101" s="511">
        <v>25599</v>
      </c>
      <c r="G101" s="512">
        <v>4</v>
      </c>
      <c r="H101" s="507">
        <v>21107</v>
      </c>
      <c r="I101" s="509">
        <v>129</v>
      </c>
      <c r="J101" s="511">
        <v>57489</v>
      </c>
      <c r="K101" s="508">
        <v>358</v>
      </c>
      <c r="L101" s="508">
        <v>41109</v>
      </c>
      <c r="M101" s="512">
        <v>161</v>
      </c>
      <c r="N101" s="511">
        <v>66671</v>
      </c>
      <c r="O101" s="512">
        <v>128</v>
      </c>
      <c r="P101" s="507">
        <v>35194</v>
      </c>
      <c r="Q101" s="509">
        <v>169</v>
      </c>
      <c r="R101" s="511">
        <v>6924</v>
      </c>
      <c r="S101" s="512">
        <v>1</v>
      </c>
      <c r="T101" s="507">
        <v>510006</v>
      </c>
      <c r="U101" s="508">
        <v>1686</v>
      </c>
      <c r="V101" s="508">
        <v>62010</v>
      </c>
      <c r="W101" s="508">
        <v>699</v>
      </c>
      <c r="X101" s="508">
        <v>58191</v>
      </c>
      <c r="Y101" s="508">
        <v>296</v>
      </c>
      <c r="Z101" s="508">
        <v>38933</v>
      </c>
      <c r="AA101" s="508">
        <v>20</v>
      </c>
      <c r="AB101" s="508">
        <v>93328</v>
      </c>
      <c r="AC101" s="508">
        <v>102</v>
      </c>
      <c r="AD101" s="508">
        <v>16223</v>
      </c>
      <c r="AE101" s="508">
        <v>89</v>
      </c>
      <c r="AF101" s="508">
        <v>10471</v>
      </c>
      <c r="AG101" s="508">
        <v>104</v>
      </c>
      <c r="AH101" s="508">
        <v>10237</v>
      </c>
      <c r="AI101" s="508">
        <v>82</v>
      </c>
      <c r="AJ101" s="508">
        <v>12056</v>
      </c>
      <c r="AK101" s="509">
        <v>127</v>
      </c>
      <c r="AL101" s="511">
        <v>705918</v>
      </c>
      <c r="AM101" s="512">
        <v>7962</v>
      </c>
      <c r="AN101" s="511">
        <v>24105</v>
      </c>
      <c r="AO101" s="512">
        <v>21</v>
      </c>
      <c r="AP101" s="507">
        <v>45695</v>
      </c>
      <c r="AQ101" s="509">
        <v>75</v>
      </c>
      <c r="AR101" s="511">
        <v>12079</v>
      </c>
      <c r="AS101" s="512">
        <v>118</v>
      </c>
      <c r="AT101" s="507">
        <v>82751</v>
      </c>
      <c r="AU101" s="509">
        <v>951</v>
      </c>
      <c r="AV101" s="515">
        <v>10119</v>
      </c>
      <c r="AW101" s="516">
        <v>62</v>
      </c>
      <c r="AX101" s="517">
        <f t="shared" si="20"/>
        <v>2123887</v>
      </c>
      <c r="AY101" s="510">
        <f t="shared" si="21"/>
        <v>14204</v>
      </c>
      <c r="AZ101" s="514">
        <f t="shared" si="23"/>
        <v>2138091</v>
      </c>
      <c r="BB101" s="502"/>
      <c r="BC101" s="502"/>
      <c r="BD101" s="502"/>
      <c r="BE101" s="502"/>
      <c r="BF101" s="502"/>
      <c r="BG101" s="502"/>
      <c r="BH101" s="502"/>
      <c r="BI101" s="502"/>
      <c r="BJ101" s="502"/>
      <c r="BK101" s="502"/>
      <c r="BL101" s="502"/>
      <c r="BM101" s="502"/>
      <c r="BN101" s="502"/>
      <c r="BO101" s="502"/>
      <c r="BP101" s="502"/>
      <c r="BQ101" s="502"/>
      <c r="BR101" s="502"/>
      <c r="BS101" s="502"/>
      <c r="BT101" s="502"/>
      <c r="BU101" s="502"/>
      <c r="BV101" s="502"/>
      <c r="BW101" s="502"/>
      <c r="BX101" s="502"/>
      <c r="BY101" s="502"/>
      <c r="BZ101" s="502"/>
      <c r="CA101" s="502"/>
      <c r="CB101" s="502"/>
      <c r="CC101" s="502"/>
      <c r="CD101" s="502"/>
      <c r="CE101" s="502"/>
      <c r="CF101" s="502"/>
      <c r="CG101" s="502"/>
      <c r="CH101" s="502"/>
      <c r="CI101" s="502"/>
      <c r="CJ101" s="502"/>
      <c r="CK101" s="502"/>
      <c r="CL101" s="502"/>
    </row>
    <row r="102" spans="1:90" s="501" customFormat="1" ht="15.75" thickBot="1" x14ac:dyDescent="0.3">
      <c r="A102" s="513">
        <v>43983</v>
      </c>
      <c r="B102" s="508">
        <v>156914</v>
      </c>
      <c r="C102" s="508">
        <v>742</v>
      </c>
      <c r="D102" s="508">
        <v>20617</v>
      </c>
      <c r="E102" s="509">
        <v>120</v>
      </c>
      <c r="F102" s="511">
        <v>25537</v>
      </c>
      <c r="G102" s="512">
        <v>4</v>
      </c>
      <c r="H102" s="507">
        <v>20998</v>
      </c>
      <c r="I102" s="509">
        <v>129</v>
      </c>
      <c r="J102" s="511">
        <v>57319</v>
      </c>
      <c r="K102" s="508">
        <v>364</v>
      </c>
      <c r="L102" s="508">
        <v>40896</v>
      </c>
      <c r="M102" s="512">
        <v>161</v>
      </c>
      <c r="N102" s="511">
        <v>66447</v>
      </c>
      <c r="O102" s="512">
        <v>126</v>
      </c>
      <c r="P102" s="507">
        <v>35095</v>
      </c>
      <c r="Q102" s="509">
        <v>169</v>
      </c>
      <c r="R102" s="511">
        <v>6931</v>
      </c>
      <c r="S102" s="512">
        <v>1</v>
      </c>
      <c r="T102" s="507">
        <v>510206</v>
      </c>
      <c r="U102" s="508">
        <v>1681</v>
      </c>
      <c r="V102" s="508">
        <v>61841</v>
      </c>
      <c r="W102" s="508">
        <v>694</v>
      </c>
      <c r="X102" s="508">
        <v>58009</v>
      </c>
      <c r="Y102" s="508">
        <v>296</v>
      </c>
      <c r="Z102" s="508">
        <v>38892</v>
      </c>
      <c r="AA102" s="508">
        <v>20</v>
      </c>
      <c r="AB102" s="508">
        <v>93258</v>
      </c>
      <c r="AC102" s="508">
        <v>104</v>
      </c>
      <c r="AD102" s="508">
        <v>16193</v>
      </c>
      <c r="AE102" s="508">
        <v>88</v>
      </c>
      <c r="AF102" s="508">
        <v>10435</v>
      </c>
      <c r="AG102" s="508">
        <v>104</v>
      </c>
      <c r="AH102" s="508">
        <v>10207</v>
      </c>
      <c r="AI102" s="508">
        <v>82</v>
      </c>
      <c r="AJ102" s="508">
        <v>11835</v>
      </c>
      <c r="AK102" s="509">
        <v>127</v>
      </c>
      <c r="AL102" s="511">
        <v>703813</v>
      </c>
      <c r="AM102" s="512">
        <v>7933</v>
      </c>
      <c r="AN102" s="511">
        <v>24115</v>
      </c>
      <c r="AO102" s="512">
        <v>21</v>
      </c>
      <c r="AP102" s="507">
        <v>45495</v>
      </c>
      <c r="AQ102" s="509">
        <v>75</v>
      </c>
      <c r="AR102" s="511">
        <v>12039</v>
      </c>
      <c r="AS102" s="512">
        <v>118</v>
      </c>
      <c r="AT102" s="507">
        <v>82452</v>
      </c>
      <c r="AU102" s="509">
        <v>947</v>
      </c>
      <c r="AV102" s="515">
        <v>10088</v>
      </c>
      <c r="AW102" s="516">
        <v>62</v>
      </c>
      <c r="AX102" s="517">
        <f t="shared" si="20"/>
        <v>2119632</v>
      </c>
      <c r="AY102" s="510">
        <f t="shared" si="21"/>
        <v>14168</v>
      </c>
      <c r="AZ102" s="514">
        <f t="shared" si="23"/>
        <v>2133800</v>
      </c>
      <c r="BB102" s="502"/>
      <c r="BC102" s="502"/>
      <c r="BD102" s="502"/>
      <c r="BE102" s="502"/>
      <c r="BF102" s="502"/>
      <c r="BG102" s="502"/>
      <c r="BH102" s="502"/>
      <c r="BI102" s="502"/>
      <c r="BJ102" s="502"/>
      <c r="BK102" s="502"/>
      <c r="BL102" s="502"/>
      <c r="BM102" s="502"/>
      <c r="BN102" s="502"/>
      <c r="BO102" s="502"/>
      <c r="BP102" s="502"/>
      <c r="BQ102" s="502"/>
      <c r="BR102" s="502"/>
      <c r="BS102" s="502"/>
      <c r="BT102" s="502"/>
      <c r="BU102" s="502"/>
      <c r="BV102" s="502"/>
      <c r="BW102" s="502"/>
      <c r="BX102" s="502"/>
      <c r="BY102" s="502"/>
      <c r="BZ102" s="502"/>
      <c r="CA102" s="502"/>
      <c r="CB102" s="502"/>
      <c r="CC102" s="502"/>
      <c r="CD102" s="502"/>
      <c r="CE102" s="502"/>
      <c r="CF102" s="502"/>
      <c r="CG102" s="502"/>
      <c r="CH102" s="502"/>
      <c r="CI102" s="502"/>
      <c r="CJ102" s="502"/>
      <c r="CK102" s="502"/>
      <c r="CL102" s="502"/>
    </row>
    <row r="103" spans="1:90" s="501" customFormat="1" ht="15.75" thickBot="1" x14ac:dyDescent="0.3">
      <c r="A103" s="513">
        <v>44013</v>
      </c>
      <c r="B103" s="508">
        <v>156118</v>
      </c>
      <c r="C103" s="508">
        <v>742</v>
      </c>
      <c r="D103" s="508">
        <v>20453</v>
      </c>
      <c r="E103" s="509">
        <v>120</v>
      </c>
      <c r="F103" s="511">
        <v>25318</v>
      </c>
      <c r="G103" s="512">
        <v>4</v>
      </c>
      <c r="H103" s="507">
        <v>20788</v>
      </c>
      <c r="I103" s="509">
        <v>129</v>
      </c>
      <c r="J103" s="511">
        <v>56851</v>
      </c>
      <c r="K103" s="508">
        <v>355</v>
      </c>
      <c r="L103" s="508">
        <v>40470</v>
      </c>
      <c r="M103" s="512">
        <v>161</v>
      </c>
      <c r="N103" s="511">
        <v>65846</v>
      </c>
      <c r="O103" s="512">
        <v>124</v>
      </c>
      <c r="P103" s="507">
        <v>34988</v>
      </c>
      <c r="Q103" s="509">
        <v>169</v>
      </c>
      <c r="R103" s="511">
        <v>6868</v>
      </c>
      <c r="S103" s="512">
        <v>1</v>
      </c>
      <c r="T103" s="507">
        <v>507917</v>
      </c>
      <c r="U103" s="508">
        <v>1670</v>
      </c>
      <c r="V103" s="508">
        <v>61355</v>
      </c>
      <c r="W103" s="508">
        <v>691</v>
      </c>
      <c r="X103" s="508">
        <v>57538</v>
      </c>
      <c r="Y103" s="508">
        <v>294</v>
      </c>
      <c r="Z103" s="508">
        <v>38781</v>
      </c>
      <c r="AA103" s="508">
        <v>20</v>
      </c>
      <c r="AB103" s="508">
        <v>92812</v>
      </c>
      <c r="AC103" s="508">
        <v>102</v>
      </c>
      <c r="AD103" s="508">
        <v>16109</v>
      </c>
      <c r="AE103" s="508">
        <v>88</v>
      </c>
      <c r="AF103" s="508">
        <v>10354</v>
      </c>
      <c r="AG103" s="508">
        <v>104</v>
      </c>
      <c r="AH103" s="508">
        <v>10153</v>
      </c>
      <c r="AI103" s="508">
        <v>82</v>
      </c>
      <c r="AJ103" s="508">
        <v>11603</v>
      </c>
      <c r="AK103" s="509">
        <v>127</v>
      </c>
      <c r="AL103" s="511">
        <v>698343</v>
      </c>
      <c r="AM103" s="512">
        <v>7857</v>
      </c>
      <c r="AN103" s="511">
        <v>24064</v>
      </c>
      <c r="AO103" s="512">
        <v>21</v>
      </c>
      <c r="AP103" s="507">
        <v>45028</v>
      </c>
      <c r="AQ103" s="509">
        <v>75</v>
      </c>
      <c r="AR103" s="511">
        <v>11936</v>
      </c>
      <c r="AS103" s="512">
        <v>118</v>
      </c>
      <c r="AT103" s="507">
        <v>81627</v>
      </c>
      <c r="AU103" s="509">
        <v>943</v>
      </c>
      <c r="AV103" s="515">
        <v>10015</v>
      </c>
      <c r="AW103" s="516">
        <v>62</v>
      </c>
      <c r="AX103" s="517">
        <f t="shared" si="20"/>
        <v>2105335</v>
      </c>
      <c r="AY103" s="510">
        <f t="shared" si="21"/>
        <v>14059</v>
      </c>
      <c r="AZ103" s="514">
        <f t="shared" si="23"/>
        <v>2119394</v>
      </c>
      <c r="BB103" s="502"/>
      <c r="BC103" s="502"/>
      <c r="BD103" s="502"/>
      <c r="BE103" s="502"/>
      <c r="BF103" s="502"/>
      <c r="BG103" s="502"/>
      <c r="BH103" s="502"/>
      <c r="BI103" s="502"/>
      <c r="BJ103" s="502"/>
      <c r="BK103" s="502"/>
      <c r="BL103" s="502"/>
      <c r="BM103" s="502"/>
      <c r="BN103" s="502"/>
      <c r="BO103" s="502"/>
      <c r="BP103" s="502"/>
      <c r="BQ103" s="502"/>
      <c r="BR103" s="502"/>
      <c r="BS103" s="502"/>
      <c r="BT103" s="502"/>
      <c r="BU103" s="502"/>
      <c r="BV103" s="502"/>
      <c r="BW103" s="502"/>
      <c r="BX103" s="502"/>
      <c r="BY103" s="502"/>
      <c r="BZ103" s="502"/>
      <c r="CA103" s="502"/>
      <c r="CB103" s="502"/>
      <c r="CC103" s="502"/>
      <c r="CD103" s="502"/>
      <c r="CE103" s="502"/>
      <c r="CF103" s="502"/>
      <c r="CG103" s="502"/>
      <c r="CH103" s="502"/>
      <c r="CI103" s="502"/>
      <c r="CJ103" s="502"/>
      <c r="CK103" s="502"/>
      <c r="CL103" s="502"/>
    </row>
    <row r="104" spans="1:90" s="501" customFormat="1" ht="15.75" thickBot="1" x14ac:dyDescent="0.3">
      <c r="A104" s="513">
        <v>44044</v>
      </c>
      <c r="B104" s="508">
        <v>155624</v>
      </c>
      <c r="C104" s="508">
        <v>742</v>
      </c>
      <c r="D104" s="508">
        <v>20322</v>
      </c>
      <c r="E104" s="509">
        <v>116</v>
      </c>
      <c r="F104" s="511">
        <v>25154</v>
      </c>
      <c r="G104" s="512">
        <v>4</v>
      </c>
      <c r="H104" s="507">
        <v>20623</v>
      </c>
      <c r="I104" s="509">
        <v>129</v>
      </c>
      <c r="J104" s="511">
        <v>56457</v>
      </c>
      <c r="K104" s="508">
        <v>347</v>
      </c>
      <c r="L104" s="508">
        <v>40200</v>
      </c>
      <c r="M104" s="512">
        <v>161</v>
      </c>
      <c r="N104" s="511">
        <v>65476</v>
      </c>
      <c r="O104" s="512">
        <v>124</v>
      </c>
      <c r="P104" s="507">
        <v>35041</v>
      </c>
      <c r="Q104" s="509">
        <v>168</v>
      </c>
      <c r="R104" s="511">
        <v>6855</v>
      </c>
      <c r="S104" s="512">
        <v>1</v>
      </c>
      <c r="T104" s="507">
        <v>507138</v>
      </c>
      <c r="U104" s="508">
        <v>1655</v>
      </c>
      <c r="V104" s="508">
        <v>61013</v>
      </c>
      <c r="W104" s="508">
        <v>673</v>
      </c>
      <c r="X104" s="508">
        <v>57184</v>
      </c>
      <c r="Y104" s="508">
        <v>294</v>
      </c>
      <c r="Z104" s="508">
        <v>38604</v>
      </c>
      <c r="AA104" s="508">
        <v>20</v>
      </c>
      <c r="AB104" s="508">
        <v>92185</v>
      </c>
      <c r="AC104" s="508">
        <v>102</v>
      </c>
      <c r="AD104" s="508">
        <v>16056</v>
      </c>
      <c r="AE104" s="508">
        <v>88</v>
      </c>
      <c r="AF104" s="508">
        <v>10304</v>
      </c>
      <c r="AG104" s="508">
        <v>104</v>
      </c>
      <c r="AH104" s="508">
        <v>10080</v>
      </c>
      <c r="AI104" s="508">
        <v>82</v>
      </c>
      <c r="AJ104" s="508">
        <v>11470</v>
      </c>
      <c r="AK104" s="509">
        <v>127</v>
      </c>
      <c r="AL104" s="511">
        <v>695300</v>
      </c>
      <c r="AM104" s="512">
        <v>7776</v>
      </c>
      <c r="AN104" s="511">
        <v>23989</v>
      </c>
      <c r="AO104" s="512">
        <v>21</v>
      </c>
      <c r="AP104" s="507">
        <v>44687</v>
      </c>
      <c r="AQ104" s="509">
        <v>75</v>
      </c>
      <c r="AR104" s="511">
        <v>11848</v>
      </c>
      <c r="AS104" s="512">
        <v>118</v>
      </c>
      <c r="AT104" s="507">
        <v>81154</v>
      </c>
      <c r="AU104" s="509">
        <v>938</v>
      </c>
      <c r="AV104" s="515">
        <v>9891</v>
      </c>
      <c r="AW104" s="516">
        <v>62</v>
      </c>
      <c r="AX104" s="517">
        <f t="shared" si="20"/>
        <v>2096655</v>
      </c>
      <c r="AY104" s="510">
        <f t="shared" si="21"/>
        <v>13927</v>
      </c>
      <c r="AZ104" s="514">
        <f t="shared" si="23"/>
        <v>2110582</v>
      </c>
      <c r="BB104" s="502"/>
      <c r="BC104" s="502"/>
      <c r="BD104" s="502"/>
      <c r="BE104" s="502"/>
      <c r="BF104" s="502"/>
      <c r="BG104" s="502"/>
      <c r="BH104" s="502"/>
      <c r="BI104" s="502"/>
      <c r="BJ104" s="502"/>
      <c r="BK104" s="502"/>
      <c r="BL104" s="502"/>
      <c r="BM104" s="502"/>
      <c r="BN104" s="502"/>
      <c r="BO104" s="502"/>
      <c r="BP104" s="502"/>
      <c r="BQ104" s="502"/>
      <c r="BR104" s="502"/>
      <c r="BS104" s="502"/>
      <c r="BT104" s="502"/>
      <c r="BU104" s="502"/>
      <c r="BV104" s="502"/>
      <c r="BW104" s="502"/>
      <c r="BX104" s="502"/>
      <c r="BY104" s="502"/>
      <c r="BZ104" s="502"/>
      <c r="CA104" s="502"/>
      <c r="CB104" s="502"/>
      <c r="CC104" s="502"/>
      <c r="CD104" s="502"/>
      <c r="CE104" s="502"/>
      <c r="CF104" s="502"/>
      <c r="CG104" s="502"/>
      <c r="CH104" s="502"/>
      <c r="CI104" s="502"/>
      <c r="CJ104" s="502"/>
      <c r="CK104" s="502"/>
      <c r="CL104" s="502"/>
    </row>
    <row r="105" spans="1:90" s="501" customFormat="1" ht="15.75" thickBot="1" x14ac:dyDescent="0.3">
      <c r="A105" s="513">
        <v>44075</v>
      </c>
      <c r="B105" s="508">
        <v>155069</v>
      </c>
      <c r="C105" s="508">
        <v>739</v>
      </c>
      <c r="D105" s="508">
        <v>20160</v>
      </c>
      <c r="E105" s="509">
        <v>116</v>
      </c>
      <c r="F105" s="511">
        <v>24979</v>
      </c>
      <c r="G105" s="512">
        <v>4</v>
      </c>
      <c r="H105" s="507">
        <v>20421</v>
      </c>
      <c r="I105" s="509">
        <v>129</v>
      </c>
      <c r="J105" s="511">
        <v>55993</v>
      </c>
      <c r="K105" s="508">
        <v>347</v>
      </c>
      <c r="L105" s="508">
        <v>39869</v>
      </c>
      <c r="M105" s="512">
        <v>160</v>
      </c>
      <c r="N105" s="511">
        <v>64925</v>
      </c>
      <c r="O105" s="512">
        <v>126</v>
      </c>
      <c r="P105" s="507">
        <v>35026</v>
      </c>
      <c r="Q105" s="509">
        <v>168</v>
      </c>
      <c r="R105" s="511">
        <v>6831</v>
      </c>
      <c r="S105" s="512">
        <v>1</v>
      </c>
      <c r="T105" s="507">
        <v>505582</v>
      </c>
      <c r="U105" s="508">
        <v>1653</v>
      </c>
      <c r="V105" s="508">
        <v>60674</v>
      </c>
      <c r="W105" s="508">
        <v>670</v>
      </c>
      <c r="X105" s="508">
        <v>56787</v>
      </c>
      <c r="Y105" s="508">
        <v>298</v>
      </c>
      <c r="Z105" s="508">
        <v>38433</v>
      </c>
      <c r="AA105" s="508">
        <v>20</v>
      </c>
      <c r="AB105" s="508">
        <v>91655</v>
      </c>
      <c r="AC105" s="508">
        <v>102</v>
      </c>
      <c r="AD105" s="508">
        <v>15964</v>
      </c>
      <c r="AE105" s="508">
        <v>88</v>
      </c>
      <c r="AF105" s="508">
        <v>10267</v>
      </c>
      <c r="AG105" s="508">
        <v>104</v>
      </c>
      <c r="AH105" s="508">
        <v>10008</v>
      </c>
      <c r="AI105" s="508">
        <v>82</v>
      </c>
      <c r="AJ105" s="508">
        <v>11333</v>
      </c>
      <c r="AK105" s="509">
        <v>127</v>
      </c>
      <c r="AL105" s="511">
        <v>689370</v>
      </c>
      <c r="AM105" s="512">
        <v>7663</v>
      </c>
      <c r="AN105" s="511">
        <v>23915</v>
      </c>
      <c r="AO105" s="512">
        <v>21</v>
      </c>
      <c r="AP105" s="507">
        <v>44413</v>
      </c>
      <c r="AQ105" s="509">
        <v>74</v>
      </c>
      <c r="AR105" s="511">
        <v>11740</v>
      </c>
      <c r="AS105" s="512">
        <v>118</v>
      </c>
      <c r="AT105" s="507">
        <v>80650</v>
      </c>
      <c r="AU105" s="509">
        <v>942</v>
      </c>
      <c r="AV105" s="515">
        <v>9788</v>
      </c>
      <c r="AW105" s="516">
        <v>62</v>
      </c>
      <c r="AX105" s="517">
        <f t="shared" si="20"/>
        <v>2083852</v>
      </c>
      <c r="AY105" s="510">
        <f t="shared" si="21"/>
        <v>13814</v>
      </c>
      <c r="AZ105" s="514">
        <f t="shared" si="23"/>
        <v>2097666</v>
      </c>
      <c r="BB105" s="502"/>
      <c r="BC105" s="502"/>
      <c r="BD105" s="502"/>
      <c r="BE105" s="502"/>
      <c r="BF105" s="502"/>
      <c r="BG105" s="502"/>
      <c r="BH105" s="502"/>
      <c r="BI105" s="502"/>
      <c r="BJ105" s="502"/>
      <c r="BK105" s="502"/>
      <c r="BL105" s="502"/>
      <c r="BM105" s="502"/>
      <c r="BN105" s="502"/>
      <c r="BO105" s="502"/>
      <c r="BP105" s="502"/>
      <c r="BQ105" s="502"/>
      <c r="BR105" s="502"/>
      <c r="BS105" s="502"/>
      <c r="BT105" s="502"/>
      <c r="BU105" s="502"/>
      <c r="BV105" s="502"/>
      <c r="BW105" s="502"/>
      <c r="BX105" s="502"/>
      <c r="BY105" s="502"/>
      <c r="BZ105" s="502"/>
      <c r="CA105" s="502"/>
      <c r="CB105" s="502"/>
      <c r="CC105" s="502"/>
      <c r="CD105" s="502"/>
      <c r="CE105" s="502"/>
      <c r="CF105" s="502"/>
      <c r="CG105" s="502"/>
      <c r="CH105" s="502"/>
      <c r="CI105" s="502"/>
      <c r="CJ105" s="502"/>
      <c r="CK105" s="502"/>
      <c r="CL105" s="502"/>
    </row>
    <row r="106" spans="1:90" s="501" customFormat="1" ht="15.75" thickBot="1" x14ac:dyDescent="0.3">
      <c r="A106" s="513">
        <v>44105</v>
      </c>
      <c r="B106" s="508">
        <v>154540</v>
      </c>
      <c r="C106" s="508">
        <v>739</v>
      </c>
      <c r="D106" s="508">
        <v>19939</v>
      </c>
      <c r="E106" s="509">
        <v>115</v>
      </c>
      <c r="F106" s="511">
        <v>24796</v>
      </c>
      <c r="G106" s="512">
        <v>4</v>
      </c>
      <c r="H106" s="507">
        <v>20239</v>
      </c>
      <c r="I106" s="509">
        <v>129</v>
      </c>
      <c r="J106" s="511">
        <v>55543</v>
      </c>
      <c r="K106" s="508">
        <v>346</v>
      </c>
      <c r="L106" s="508">
        <v>39542</v>
      </c>
      <c r="M106" s="512">
        <v>160</v>
      </c>
      <c r="N106" s="511">
        <v>64531</v>
      </c>
      <c r="O106" s="512">
        <v>126</v>
      </c>
      <c r="P106" s="507">
        <v>34971</v>
      </c>
      <c r="Q106" s="509">
        <v>167</v>
      </c>
      <c r="R106" s="511">
        <v>6822</v>
      </c>
      <c r="S106" s="512">
        <v>1</v>
      </c>
      <c r="T106" s="507">
        <v>504587</v>
      </c>
      <c r="U106" s="508">
        <v>1648</v>
      </c>
      <c r="V106" s="508">
        <v>60330</v>
      </c>
      <c r="W106" s="508">
        <v>661</v>
      </c>
      <c r="X106" s="508">
        <v>56415</v>
      </c>
      <c r="Y106" s="508">
        <v>296</v>
      </c>
      <c r="Z106" s="508">
        <v>38229</v>
      </c>
      <c r="AA106" s="508">
        <v>20</v>
      </c>
      <c r="AB106" s="508">
        <v>91164</v>
      </c>
      <c r="AC106" s="508">
        <v>100</v>
      </c>
      <c r="AD106" s="508">
        <v>15855</v>
      </c>
      <c r="AE106" s="508">
        <v>87</v>
      </c>
      <c r="AF106" s="508">
        <v>10208</v>
      </c>
      <c r="AG106" s="508">
        <v>104</v>
      </c>
      <c r="AH106" s="508">
        <v>9904</v>
      </c>
      <c r="AI106" s="508">
        <v>82</v>
      </c>
      <c r="AJ106" s="508">
        <v>11159</v>
      </c>
      <c r="AK106" s="509">
        <v>127</v>
      </c>
      <c r="AL106" s="511">
        <v>684963</v>
      </c>
      <c r="AM106" s="512">
        <v>7539</v>
      </c>
      <c r="AN106" s="511">
        <v>23843</v>
      </c>
      <c r="AO106" s="512">
        <v>21</v>
      </c>
      <c r="AP106" s="507">
        <v>44001</v>
      </c>
      <c r="AQ106" s="509">
        <v>74</v>
      </c>
      <c r="AR106" s="511">
        <v>11576</v>
      </c>
      <c r="AS106" s="512">
        <v>118</v>
      </c>
      <c r="AT106" s="507">
        <v>80129</v>
      </c>
      <c r="AU106" s="509">
        <v>935</v>
      </c>
      <c r="AV106" s="515">
        <v>9690</v>
      </c>
      <c r="AW106" s="516">
        <v>62</v>
      </c>
      <c r="AX106" s="517">
        <f t="shared" si="20"/>
        <v>2072976</v>
      </c>
      <c r="AY106" s="510">
        <f t="shared" si="21"/>
        <v>13661</v>
      </c>
      <c r="AZ106" s="514">
        <f t="shared" si="23"/>
        <v>2086637</v>
      </c>
      <c r="BB106" s="502"/>
      <c r="BC106" s="502"/>
      <c r="BD106" s="502"/>
      <c r="BE106" s="502"/>
      <c r="BF106" s="502"/>
      <c r="BG106" s="502"/>
      <c r="BH106" s="502"/>
      <c r="BI106" s="502"/>
      <c r="BJ106" s="502"/>
      <c r="BK106" s="502"/>
      <c r="BL106" s="502"/>
      <c r="BM106" s="502"/>
      <c r="BN106" s="502"/>
      <c r="BO106" s="502"/>
      <c r="BP106" s="502"/>
      <c r="BQ106" s="502"/>
      <c r="BR106" s="502"/>
      <c r="BS106" s="502"/>
      <c r="BT106" s="502"/>
      <c r="BU106" s="502"/>
      <c r="BV106" s="502"/>
      <c r="BW106" s="502"/>
      <c r="BX106" s="502"/>
      <c r="BY106" s="502"/>
      <c r="BZ106" s="502"/>
      <c r="CA106" s="502"/>
      <c r="CB106" s="502"/>
      <c r="CC106" s="502"/>
      <c r="CD106" s="502"/>
      <c r="CE106" s="502"/>
      <c r="CF106" s="502"/>
      <c r="CG106" s="502"/>
      <c r="CH106" s="502"/>
      <c r="CI106" s="502"/>
      <c r="CJ106" s="502"/>
      <c r="CK106" s="502"/>
      <c r="CL106" s="502"/>
    </row>
    <row r="107" spans="1:90" s="501" customFormat="1" ht="15.75" thickBot="1" x14ac:dyDescent="0.3">
      <c r="A107" s="513">
        <v>44136</v>
      </c>
      <c r="B107" s="508">
        <v>154091</v>
      </c>
      <c r="C107" s="508">
        <v>737</v>
      </c>
      <c r="D107" s="508">
        <v>19828</v>
      </c>
      <c r="E107" s="509">
        <v>114</v>
      </c>
      <c r="F107" s="511">
        <v>24645</v>
      </c>
      <c r="G107" s="512">
        <v>4</v>
      </c>
      <c r="H107" s="507">
        <v>20095</v>
      </c>
      <c r="I107" s="509">
        <v>129</v>
      </c>
      <c r="J107" s="511">
        <v>55165</v>
      </c>
      <c r="K107" s="508">
        <v>340</v>
      </c>
      <c r="L107" s="508">
        <v>39260</v>
      </c>
      <c r="M107" s="512">
        <v>160</v>
      </c>
      <c r="N107" s="511">
        <v>64154</v>
      </c>
      <c r="O107" s="512">
        <v>123</v>
      </c>
      <c r="P107" s="507">
        <v>34702</v>
      </c>
      <c r="Q107" s="509">
        <v>167</v>
      </c>
      <c r="R107" s="511">
        <v>6816</v>
      </c>
      <c r="S107" s="512">
        <v>1</v>
      </c>
      <c r="T107" s="507">
        <v>503756</v>
      </c>
      <c r="U107" s="508">
        <v>1641</v>
      </c>
      <c r="V107" s="508">
        <v>59976</v>
      </c>
      <c r="W107" s="508">
        <v>654</v>
      </c>
      <c r="X107" s="508">
        <v>56067</v>
      </c>
      <c r="Y107" s="508">
        <v>292</v>
      </c>
      <c r="Z107" s="508">
        <v>38038</v>
      </c>
      <c r="AA107" s="508">
        <v>20</v>
      </c>
      <c r="AB107" s="508">
        <v>90703</v>
      </c>
      <c r="AC107" s="508">
        <v>100</v>
      </c>
      <c r="AD107" s="508">
        <v>15760</v>
      </c>
      <c r="AE107" s="508">
        <v>87</v>
      </c>
      <c r="AF107" s="508">
        <v>10179</v>
      </c>
      <c r="AG107" s="508">
        <v>104</v>
      </c>
      <c r="AH107" s="508">
        <v>9810</v>
      </c>
      <c r="AI107" s="508">
        <v>82</v>
      </c>
      <c r="AJ107" s="508">
        <v>11000</v>
      </c>
      <c r="AK107" s="509">
        <v>127</v>
      </c>
      <c r="AL107" s="511">
        <v>681298</v>
      </c>
      <c r="AM107" s="512">
        <v>7489</v>
      </c>
      <c r="AN107" s="511">
        <v>23754</v>
      </c>
      <c r="AO107" s="512">
        <v>21</v>
      </c>
      <c r="AP107" s="507">
        <v>43839</v>
      </c>
      <c r="AQ107" s="509">
        <v>74</v>
      </c>
      <c r="AR107" s="511">
        <v>11423</v>
      </c>
      <c r="AS107" s="512">
        <v>118</v>
      </c>
      <c r="AT107" s="507">
        <v>79691</v>
      </c>
      <c r="AU107" s="509">
        <v>935</v>
      </c>
      <c r="AV107" s="515">
        <v>9618</v>
      </c>
      <c r="AW107" s="516">
        <v>62</v>
      </c>
      <c r="AX107" s="517">
        <f t="shared" ref="AX107:AX120" si="24">B107+D107+F107+H107+J107+L107+N107+P107+R107+T107+V107+X107+Z107+AB107+AD107+AF107+AH107+AJ107+AL107+AN107+AP107+AR107+AT107+AV107</f>
        <v>2063668</v>
      </c>
      <c r="AY107" s="510">
        <f t="shared" si="21"/>
        <v>13581</v>
      </c>
      <c r="AZ107" s="514">
        <f t="shared" si="23"/>
        <v>2077249</v>
      </c>
      <c r="BB107" s="502"/>
      <c r="BC107" s="502"/>
      <c r="BD107" s="502"/>
      <c r="BE107" s="502"/>
      <c r="BF107" s="502"/>
      <c r="BG107" s="502"/>
      <c r="BH107" s="502"/>
      <c r="BI107" s="502"/>
      <c r="BJ107" s="502"/>
      <c r="BK107" s="502"/>
      <c r="BL107" s="502"/>
      <c r="BM107" s="502"/>
      <c r="BN107" s="502"/>
      <c r="BO107" s="502"/>
      <c r="BP107" s="502"/>
      <c r="BQ107" s="502"/>
      <c r="BR107" s="502"/>
      <c r="BS107" s="502"/>
      <c r="BT107" s="502"/>
      <c r="BU107" s="502"/>
      <c r="BV107" s="502"/>
      <c r="BW107" s="502"/>
      <c r="BX107" s="502"/>
      <c r="BY107" s="502"/>
      <c r="BZ107" s="502"/>
      <c r="CA107" s="502"/>
      <c r="CB107" s="502"/>
      <c r="CC107" s="502"/>
      <c r="CD107" s="502"/>
      <c r="CE107" s="502"/>
      <c r="CF107" s="502"/>
      <c r="CG107" s="502"/>
      <c r="CH107" s="502"/>
      <c r="CI107" s="502"/>
      <c r="CJ107" s="502"/>
      <c r="CK107" s="502"/>
      <c r="CL107" s="502"/>
    </row>
    <row r="108" spans="1:90" s="501" customFormat="1" ht="15.75" thickBot="1" x14ac:dyDescent="0.3">
      <c r="A108" s="513">
        <v>44166</v>
      </c>
      <c r="B108" s="508">
        <v>153658</v>
      </c>
      <c r="C108" s="508">
        <v>737</v>
      </c>
      <c r="D108" s="508">
        <v>19667</v>
      </c>
      <c r="E108" s="509">
        <v>107</v>
      </c>
      <c r="F108" s="511">
        <v>24453</v>
      </c>
      <c r="G108" s="512">
        <v>4</v>
      </c>
      <c r="H108" s="507">
        <v>19944</v>
      </c>
      <c r="I108" s="509">
        <v>129</v>
      </c>
      <c r="J108" s="511">
        <v>54670</v>
      </c>
      <c r="K108" s="508">
        <v>339</v>
      </c>
      <c r="L108" s="508">
        <v>39180</v>
      </c>
      <c r="M108" s="512">
        <v>160</v>
      </c>
      <c r="N108" s="511">
        <v>63571</v>
      </c>
      <c r="O108" s="512">
        <v>123</v>
      </c>
      <c r="P108" s="507">
        <v>34314</v>
      </c>
      <c r="Q108" s="509">
        <v>167</v>
      </c>
      <c r="R108" s="511">
        <v>6793</v>
      </c>
      <c r="S108" s="512">
        <v>1</v>
      </c>
      <c r="T108" s="507">
        <v>501115</v>
      </c>
      <c r="U108" s="508">
        <v>1644</v>
      </c>
      <c r="V108" s="508">
        <v>59600</v>
      </c>
      <c r="W108" s="508">
        <v>651</v>
      </c>
      <c r="X108" s="508">
        <v>55666</v>
      </c>
      <c r="Y108" s="508">
        <v>290</v>
      </c>
      <c r="Z108" s="508">
        <v>37711</v>
      </c>
      <c r="AA108" s="508">
        <v>20</v>
      </c>
      <c r="AB108" s="508">
        <v>89823</v>
      </c>
      <c r="AC108" s="508">
        <v>100</v>
      </c>
      <c r="AD108" s="508">
        <v>15678</v>
      </c>
      <c r="AE108" s="508">
        <v>87</v>
      </c>
      <c r="AF108" s="508">
        <v>10099</v>
      </c>
      <c r="AG108" s="508">
        <v>104</v>
      </c>
      <c r="AH108" s="508">
        <v>9717</v>
      </c>
      <c r="AI108" s="508">
        <v>82</v>
      </c>
      <c r="AJ108" s="508">
        <v>10845</v>
      </c>
      <c r="AK108" s="509">
        <v>127</v>
      </c>
      <c r="AL108" s="511">
        <v>676426</v>
      </c>
      <c r="AM108" s="512">
        <v>7442</v>
      </c>
      <c r="AN108" s="511">
        <v>23512</v>
      </c>
      <c r="AO108" s="512">
        <v>21</v>
      </c>
      <c r="AP108" s="507">
        <v>43130</v>
      </c>
      <c r="AQ108" s="509">
        <v>74</v>
      </c>
      <c r="AR108" s="511">
        <v>11267</v>
      </c>
      <c r="AS108" s="512">
        <v>118</v>
      </c>
      <c r="AT108" s="507">
        <v>79174</v>
      </c>
      <c r="AU108" s="509">
        <v>934</v>
      </c>
      <c r="AV108" s="515">
        <v>9508</v>
      </c>
      <c r="AW108" s="516">
        <v>62</v>
      </c>
      <c r="AX108" s="517">
        <f t="shared" si="24"/>
        <v>2049521</v>
      </c>
      <c r="AY108" s="510">
        <f t="shared" si="21"/>
        <v>13523</v>
      </c>
      <c r="AZ108" s="514">
        <f t="shared" si="23"/>
        <v>2063044</v>
      </c>
      <c r="BB108" s="502"/>
      <c r="BC108" s="502"/>
      <c r="BD108" s="502"/>
      <c r="BE108" s="502"/>
      <c r="BF108" s="502"/>
      <c r="BG108" s="502"/>
      <c r="BH108" s="502"/>
      <c r="BI108" s="502"/>
      <c r="BJ108" s="502"/>
      <c r="BK108" s="502"/>
      <c r="BL108" s="502"/>
      <c r="BM108" s="502"/>
      <c r="BN108" s="502"/>
      <c r="BO108" s="502"/>
      <c r="BP108" s="502"/>
      <c r="BQ108" s="502"/>
      <c r="BR108" s="502"/>
      <c r="BS108" s="502"/>
      <c r="BT108" s="502"/>
      <c r="BU108" s="502"/>
      <c r="BV108" s="502"/>
      <c r="BW108" s="502"/>
      <c r="BX108" s="502"/>
      <c r="BY108" s="502"/>
      <c r="BZ108" s="502"/>
      <c r="CA108" s="502"/>
      <c r="CB108" s="502"/>
      <c r="CC108" s="502"/>
      <c r="CD108" s="502"/>
      <c r="CE108" s="502"/>
      <c r="CF108" s="502"/>
      <c r="CG108" s="502"/>
      <c r="CH108" s="502"/>
      <c r="CI108" s="502"/>
      <c r="CJ108" s="502"/>
      <c r="CK108" s="502"/>
      <c r="CL108" s="502"/>
    </row>
    <row r="109" spans="1:90" s="501" customFormat="1" x14ac:dyDescent="0.25">
      <c r="A109" s="429">
        <v>44197</v>
      </c>
      <c r="B109" s="352">
        <v>152982</v>
      </c>
      <c r="C109" s="352">
        <v>731</v>
      </c>
      <c r="D109" s="352">
        <v>19517</v>
      </c>
      <c r="E109" s="224">
        <v>107</v>
      </c>
      <c r="F109" s="223">
        <v>24168</v>
      </c>
      <c r="G109" s="225">
        <v>4</v>
      </c>
      <c r="H109" s="226">
        <v>19594</v>
      </c>
      <c r="I109" s="224">
        <v>129</v>
      </c>
      <c r="J109" s="223">
        <v>54119</v>
      </c>
      <c r="K109" s="352">
        <v>349</v>
      </c>
      <c r="L109" s="352">
        <v>38414</v>
      </c>
      <c r="M109" s="225">
        <v>160</v>
      </c>
      <c r="N109" s="223">
        <v>62673</v>
      </c>
      <c r="O109" s="225">
        <v>123</v>
      </c>
      <c r="P109" s="226">
        <v>33876</v>
      </c>
      <c r="Q109" s="224">
        <v>167</v>
      </c>
      <c r="R109" s="223">
        <v>6761</v>
      </c>
      <c r="S109" s="225">
        <v>1</v>
      </c>
      <c r="T109" s="226">
        <v>497041</v>
      </c>
      <c r="U109" s="352">
        <v>1620</v>
      </c>
      <c r="V109" s="352">
        <v>58977</v>
      </c>
      <c r="W109" s="352">
        <v>647</v>
      </c>
      <c r="X109" s="352">
        <v>55050</v>
      </c>
      <c r="Y109" s="352">
        <v>286</v>
      </c>
      <c r="Z109" s="352">
        <v>37056</v>
      </c>
      <c r="AA109" s="352">
        <v>20</v>
      </c>
      <c r="AB109" s="352">
        <v>88551</v>
      </c>
      <c r="AC109" s="352">
        <v>100</v>
      </c>
      <c r="AD109" s="352">
        <v>15481</v>
      </c>
      <c r="AE109" s="352">
        <v>87</v>
      </c>
      <c r="AF109" s="352">
        <v>9986</v>
      </c>
      <c r="AG109" s="352">
        <v>104</v>
      </c>
      <c r="AH109" s="352">
        <v>9591</v>
      </c>
      <c r="AI109" s="352">
        <v>82</v>
      </c>
      <c r="AJ109" s="352">
        <v>10839</v>
      </c>
      <c r="AK109" s="224">
        <v>127</v>
      </c>
      <c r="AL109" s="223">
        <v>670806</v>
      </c>
      <c r="AM109" s="225">
        <v>7385</v>
      </c>
      <c r="AN109" s="223">
        <v>23170</v>
      </c>
      <c r="AO109" s="225">
        <v>21</v>
      </c>
      <c r="AP109" s="226">
        <v>42467</v>
      </c>
      <c r="AQ109" s="224">
        <v>74</v>
      </c>
      <c r="AR109" s="223">
        <v>11066</v>
      </c>
      <c r="AS109" s="225">
        <v>118</v>
      </c>
      <c r="AT109" s="226">
        <v>78540</v>
      </c>
      <c r="AU109" s="224">
        <v>925</v>
      </c>
      <c r="AV109" s="430">
        <v>9362</v>
      </c>
      <c r="AW109" s="431">
        <v>62</v>
      </c>
      <c r="AX109" s="521">
        <f t="shared" si="24"/>
        <v>2030087</v>
      </c>
      <c r="AY109" s="227">
        <f t="shared" si="21"/>
        <v>13429</v>
      </c>
      <c r="AZ109" s="432">
        <f t="shared" si="23"/>
        <v>2043516</v>
      </c>
      <c r="BB109" s="502"/>
      <c r="BC109" s="502"/>
      <c r="BD109" s="502"/>
      <c r="BE109" s="502"/>
      <c r="BF109" s="502"/>
      <c r="BG109" s="502"/>
      <c r="BH109" s="502"/>
      <c r="BI109" s="502"/>
      <c r="BJ109" s="502"/>
      <c r="BK109" s="502"/>
      <c r="BL109" s="502"/>
      <c r="BM109" s="502"/>
      <c r="BN109" s="502"/>
      <c r="BO109" s="502"/>
      <c r="BP109" s="502"/>
      <c r="BQ109" s="502"/>
      <c r="BR109" s="502"/>
      <c r="BS109" s="502"/>
      <c r="BT109" s="502"/>
      <c r="BU109" s="502"/>
      <c r="BV109" s="502"/>
      <c r="BW109" s="502"/>
      <c r="BX109" s="502"/>
      <c r="BY109" s="502"/>
      <c r="BZ109" s="502"/>
      <c r="CA109" s="502"/>
      <c r="CB109" s="502"/>
      <c r="CC109" s="502"/>
      <c r="CD109" s="502"/>
      <c r="CE109" s="502"/>
      <c r="CF109" s="502"/>
      <c r="CG109" s="502"/>
      <c r="CH109" s="502"/>
      <c r="CI109" s="502"/>
      <c r="CJ109" s="502"/>
      <c r="CK109" s="502"/>
      <c r="CL109" s="502"/>
    </row>
    <row r="110" spans="1:90" s="501" customFormat="1" x14ac:dyDescent="0.25">
      <c r="A110" s="522">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3">
        <v>9262</v>
      </c>
      <c r="AW110" s="525">
        <v>62</v>
      </c>
      <c r="AX110" s="523">
        <f t="shared" si="24"/>
        <v>2016608</v>
      </c>
      <c r="AY110" s="523">
        <f t="shared" si="21"/>
        <v>13365</v>
      </c>
      <c r="AZ110" s="524">
        <f t="shared" si="23"/>
        <v>2029973</v>
      </c>
      <c r="BB110" s="502"/>
      <c r="BC110" s="502"/>
      <c r="BD110" s="502"/>
      <c r="BE110" s="502"/>
      <c r="BF110" s="502"/>
      <c r="BG110" s="502"/>
      <c r="BH110" s="502"/>
      <c r="BI110" s="502"/>
      <c r="BJ110" s="502"/>
      <c r="BK110" s="502"/>
      <c r="BL110" s="502"/>
      <c r="BM110" s="502"/>
      <c r="BN110" s="502"/>
      <c r="BO110" s="502"/>
      <c r="BP110" s="502"/>
      <c r="BQ110" s="502"/>
      <c r="BR110" s="502"/>
      <c r="BS110" s="502"/>
      <c r="BT110" s="502"/>
      <c r="BU110" s="502"/>
      <c r="BV110" s="502"/>
      <c r="BW110" s="502"/>
      <c r="BX110" s="502"/>
      <c r="BY110" s="502"/>
      <c r="BZ110" s="502"/>
      <c r="CA110" s="502"/>
      <c r="CB110" s="502"/>
      <c r="CC110" s="502"/>
      <c r="CD110" s="502"/>
      <c r="CE110" s="502"/>
      <c r="CF110" s="502"/>
      <c r="CG110" s="502"/>
      <c r="CH110" s="502"/>
      <c r="CI110" s="502"/>
      <c r="CJ110" s="502"/>
      <c r="CK110" s="502"/>
      <c r="CL110" s="502"/>
    </row>
    <row r="111" spans="1:90" s="501" customFormat="1" x14ac:dyDescent="0.25">
      <c r="A111" s="522">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3">
        <v>9123</v>
      </c>
      <c r="AW111" s="525">
        <v>62</v>
      </c>
      <c r="AX111" s="523">
        <f t="shared" si="24"/>
        <v>1980575</v>
      </c>
      <c r="AY111" s="523">
        <f t="shared" si="21"/>
        <v>13048</v>
      </c>
      <c r="AZ111" s="524">
        <f t="shared" si="23"/>
        <v>1993623</v>
      </c>
      <c r="BB111" s="502"/>
      <c r="BC111" s="502"/>
      <c r="BD111" s="502"/>
      <c r="BE111" s="502"/>
      <c r="BF111" s="502"/>
      <c r="BG111" s="502"/>
      <c r="BH111" s="502"/>
      <c r="BI111" s="502"/>
      <c r="BJ111" s="502"/>
      <c r="BK111" s="502"/>
      <c r="BL111" s="502"/>
      <c r="BM111" s="502"/>
      <c r="BN111" s="502"/>
      <c r="BO111" s="502"/>
      <c r="BP111" s="502"/>
      <c r="BQ111" s="502"/>
      <c r="BR111" s="502"/>
      <c r="BS111" s="502"/>
      <c r="BT111" s="502"/>
      <c r="BU111" s="502"/>
      <c r="BV111" s="502"/>
      <c r="BW111" s="502"/>
      <c r="BX111" s="502"/>
      <c r="BY111" s="502"/>
      <c r="BZ111" s="502"/>
      <c r="CA111" s="502"/>
      <c r="CB111" s="502"/>
      <c r="CC111" s="502"/>
      <c r="CD111" s="502"/>
      <c r="CE111" s="502"/>
      <c r="CF111" s="502"/>
      <c r="CG111" s="502"/>
      <c r="CH111" s="502"/>
      <c r="CI111" s="502"/>
      <c r="CJ111" s="502"/>
      <c r="CK111" s="502"/>
      <c r="CL111" s="502"/>
    </row>
    <row r="112" spans="1:90" s="501" customFormat="1" x14ac:dyDescent="0.25">
      <c r="A112" s="522">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3">
        <v>9065</v>
      </c>
      <c r="AW112" s="525">
        <v>62</v>
      </c>
      <c r="AX112" s="523">
        <f t="shared" si="24"/>
        <v>2020510</v>
      </c>
      <c r="AY112" s="523">
        <f t="shared" si="21"/>
        <v>13075</v>
      </c>
      <c r="AZ112" s="524">
        <f t="shared" si="23"/>
        <v>2033585</v>
      </c>
      <c r="BB112" s="502"/>
      <c r="BC112" s="502"/>
      <c r="BD112" s="502"/>
      <c r="BE112" s="502"/>
      <c r="BF112" s="502"/>
      <c r="BG112" s="502"/>
      <c r="BH112" s="502"/>
      <c r="BI112" s="502"/>
      <c r="BJ112" s="502"/>
      <c r="BK112" s="502"/>
      <c r="BL112" s="502"/>
      <c r="BM112" s="502"/>
      <c r="BN112" s="502"/>
      <c r="BO112" s="502"/>
      <c r="BP112" s="502"/>
      <c r="BQ112" s="502"/>
      <c r="BR112" s="502"/>
      <c r="BS112" s="502"/>
      <c r="BT112" s="502"/>
      <c r="BU112" s="502"/>
      <c r="BV112" s="502"/>
      <c r="BW112" s="502"/>
      <c r="BX112" s="502"/>
      <c r="BY112" s="502"/>
      <c r="BZ112" s="502"/>
      <c r="CA112" s="502"/>
      <c r="CB112" s="502"/>
      <c r="CC112" s="502"/>
      <c r="CD112" s="502"/>
      <c r="CE112" s="502"/>
      <c r="CF112" s="502"/>
      <c r="CG112" s="502"/>
      <c r="CH112" s="502"/>
      <c r="CI112" s="502"/>
      <c r="CJ112" s="502"/>
      <c r="CK112" s="502"/>
      <c r="CL112" s="502"/>
    </row>
    <row r="113" spans="1:90" s="501" customFormat="1" x14ac:dyDescent="0.25">
      <c r="A113" s="522">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3">
        <v>8764</v>
      </c>
      <c r="AW113" s="525">
        <v>62</v>
      </c>
      <c r="AX113" s="523">
        <f t="shared" si="24"/>
        <v>1960169</v>
      </c>
      <c r="AY113" s="523">
        <f t="shared" si="21"/>
        <v>12723</v>
      </c>
      <c r="AZ113" s="524">
        <f t="shared" si="23"/>
        <v>1972892</v>
      </c>
      <c r="BB113" s="502"/>
      <c r="BC113" s="502"/>
      <c r="BD113" s="502"/>
      <c r="BE113" s="502"/>
      <c r="BF113" s="502"/>
      <c r="BG113" s="502"/>
      <c r="BH113" s="502"/>
      <c r="BI113" s="502"/>
      <c r="BJ113" s="502"/>
      <c r="BK113" s="502"/>
      <c r="BL113" s="502"/>
      <c r="BM113" s="502"/>
      <c r="BN113" s="502"/>
      <c r="BO113" s="502"/>
      <c r="BP113" s="502"/>
      <c r="BQ113" s="502"/>
      <c r="BR113" s="502"/>
      <c r="BS113" s="502"/>
      <c r="BT113" s="502"/>
      <c r="BU113" s="502"/>
      <c r="BV113" s="502"/>
      <c r="BW113" s="502"/>
      <c r="BX113" s="502"/>
      <c r="BY113" s="502"/>
      <c r="BZ113" s="502"/>
      <c r="CA113" s="502"/>
      <c r="CB113" s="502"/>
      <c r="CC113" s="502"/>
      <c r="CD113" s="502"/>
      <c r="CE113" s="502"/>
      <c r="CF113" s="502"/>
      <c r="CG113" s="502"/>
      <c r="CH113" s="502"/>
      <c r="CI113" s="502"/>
      <c r="CJ113" s="502"/>
      <c r="CK113" s="502"/>
      <c r="CL113" s="502"/>
    </row>
    <row r="114" spans="1:90" s="501" customFormat="1" x14ac:dyDescent="0.25">
      <c r="A114" s="522">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3">
        <v>8450</v>
      </c>
      <c r="AW114" s="525">
        <v>62</v>
      </c>
      <c r="AX114" s="523">
        <f t="shared" si="24"/>
        <v>1908026</v>
      </c>
      <c r="AY114" s="523">
        <f t="shared" si="21"/>
        <v>12666</v>
      </c>
      <c r="AZ114" s="524">
        <f t="shared" si="23"/>
        <v>1920692</v>
      </c>
      <c r="BB114" s="502"/>
      <c r="BC114" s="502"/>
      <c r="BD114" s="502"/>
      <c r="BE114" s="502"/>
      <c r="BF114" s="502"/>
      <c r="BG114" s="502"/>
      <c r="BH114" s="502"/>
      <c r="BI114" s="502"/>
      <c r="BJ114" s="502"/>
      <c r="BK114" s="502"/>
      <c r="BL114" s="502"/>
      <c r="BM114" s="502"/>
      <c r="BN114" s="502"/>
      <c r="BO114" s="502"/>
      <c r="BP114" s="502"/>
      <c r="BQ114" s="502"/>
      <c r="BR114" s="502"/>
      <c r="BS114" s="502"/>
      <c r="BT114" s="502"/>
      <c r="BU114" s="502"/>
      <c r="BV114" s="502"/>
      <c r="BW114" s="502"/>
      <c r="BX114" s="502"/>
      <c r="BY114" s="502"/>
      <c r="BZ114" s="502"/>
      <c r="CA114" s="502"/>
      <c r="CB114" s="502"/>
      <c r="CC114" s="502"/>
      <c r="CD114" s="502"/>
      <c r="CE114" s="502"/>
      <c r="CF114" s="502"/>
      <c r="CG114" s="502"/>
      <c r="CH114" s="502"/>
      <c r="CI114" s="502"/>
      <c r="CJ114" s="502"/>
      <c r="CK114" s="502"/>
      <c r="CL114" s="502"/>
    </row>
    <row r="115" spans="1:90" s="501" customFormat="1" x14ac:dyDescent="0.25">
      <c r="A115" s="522">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3">
        <v>8238</v>
      </c>
      <c r="AW115" s="525">
        <v>62</v>
      </c>
      <c r="AX115" s="523">
        <f t="shared" si="24"/>
        <v>1869782</v>
      </c>
      <c r="AY115" s="523">
        <f t="shared" si="21"/>
        <v>12543</v>
      </c>
      <c r="AZ115" s="524">
        <f t="shared" si="23"/>
        <v>1882325</v>
      </c>
      <c r="BB115" s="502"/>
      <c r="BC115" s="502"/>
      <c r="BD115" s="502"/>
      <c r="BE115" s="502"/>
      <c r="BF115" s="502"/>
      <c r="BG115" s="502"/>
      <c r="BH115" s="502"/>
      <c r="BI115" s="502"/>
      <c r="BJ115" s="502"/>
      <c r="BK115" s="502"/>
      <c r="BL115" s="502"/>
      <c r="BM115" s="502"/>
      <c r="BN115" s="502"/>
      <c r="BO115" s="502"/>
      <c r="BP115" s="502"/>
      <c r="BQ115" s="502"/>
      <c r="BR115" s="502"/>
      <c r="BS115" s="502"/>
      <c r="BT115" s="502"/>
      <c r="BU115" s="502"/>
      <c r="BV115" s="502"/>
      <c r="BW115" s="502"/>
      <c r="BX115" s="502"/>
      <c r="BY115" s="502"/>
      <c r="BZ115" s="502"/>
      <c r="CA115" s="502"/>
      <c r="CB115" s="502"/>
      <c r="CC115" s="502"/>
      <c r="CD115" s="502"/>
      <c r="CE115" s="502"/>
      <c r="CF115" s="502"/>
      <c r="CG115" s="502"/>
      <c r="CH115" s="502"/>
      <c r="CI115" s="502"/>
      <c r="CJ115" s="502"/>
      <c r="CK115" s="502"/>
      <c r="CL115" s="502"/>
    </row>
    <row r="116" spans="1:90" s="501" customFormat="1" x14ac:dyDescent="0.25">
      <c r="A116" s="522">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3">
        <v>8238</v>
      </c>
      <c r="AW116" s="525">
        <v>62</v>
      </c>
      <c r="AX116" s="523">
        <f t="shared" si="24"/>
        <v>1871110</v>
      </c>
      <c r="AY116" s="523">
        <f t="shared" si="21"/>
        <v>12390</v>
      </c>
      <c r="AZ116" s="524">
        <f t="shared" si="23"/>
        <v>1883500</v>
      </c>
      <c r="BB116" s="502"/>
      <c r="BC116" s="502"/>
      <c r="BD116" s="502"/>
      <c r="BE116" s="502"/>
      <c r="BF116" s="502"/>
      <c r="BG116" s="502"/>
      <c r="BH116" s="502"/>
      <c r="BI116" s="502"/>
      <c r="BJ116" s="502"/>
      <c r="BK116" s="502"/>
      <c r="BL116" s="502"/>
      <c r="BM116" s="502"/>
      <c r="BN116" s="502"/>
      <c r="BO116" s="502"/>
      <c r="BP116" s="502"/>
      <c r="BQ116" s="502"/>
      <c r="BR116" s="502"/>
      <c r="BS116" s="502"/>
      <c r="BT116" s="502"/>
      <c r="BU116" s="502"/>
      <c r="BV116" s="502"/>
      <c r="BW116" s="502"/>
      <c r="BX116" s="502"/>
      <c r="BY116" s="502"/>
      <c r="BZ116" s="502"/>
      <c r="CA116" s="502"/>
      <c r="CB116" s="502"/>
      <c r="CC116" s="502"/>
      <c r="CD116" s="502"/>
      <c r="CE116" s="502"/>
      <c r="CF116" s="502"/>
      <c r="CG116" s="502"/>
      <c r="CH116" s="502"/>
      <c r="CI116" s="502"/>
      <c r="CJ116" s="502"/>
      <c r="CK116" s="502"/>
      <c r="CL116" s="502"/>
    </row>
    <row r="117" spans="1:90" s="501" customFormat="1" x14ac:dyDescent="0.25">
      <c r="A117" s="522">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3">
        <v>8238</v>
      </c>
      <c r="AW117" s="525">
        <v>62</v>
      </c>
      <c r="AX117" s="523">
        <f t="shared" si="24"/>
        <v>1875365</v>
      </c>
      <c r="AY117" s="523">
        <f t="shared" si="21"/>
        <v>12208</v>
      </c>
      <c r="AZ117" s="524">
        <f t="shared" si="23"/>
        <v>1887573</v>
      </c>
      <c r="BB117" s="502"/>
      <c r="BC117" s="502"/>
      <c r="BD117" s="502"/>
      <c r="BE117" s="502"/>
      <c r="BF117" s="502"/>
      <c r="BG117" s="502"/>
      <c r="BH117" s="502"/>
      <c r="BI117" s="502"/>
      <c r="BJ117" s="502"/>
      <c r="BK117" s="502"/>
      <c r="BL117" s="502"/>
      <c r="BM117" s="502"/>
      <c r="BN117" s="502"/>
      <c r="BO117" s="502"/>
      <c r="BP117" s="502"/>
      <c r="BQ117" s="502"/>
      <c r="BR117" s="502"/>
      <c r="BS117" s="502"/>
      <c r="BT117" s="502"/>
      <c r="BU117" s="502"/>
      <c r="BV117" s="502"/>
      <c r="BW117" s="502"/>
      <c r="BX117" s="502"/>
      <c r="BY117" s="502"/>
      <c r="BZ117" s="502"/>
      <c r="CA117" s="502"/>
      <c r="CB117" s="502"/>
      <c r="CC117" s="502"/>
      <c r="CD117" s="502"/>
      <c r="CE117" s="502"/>
      <c r="CF117" s="502"/>
      <c r="CG117" s="502"/>
      <c r="CH117" s="502"/>
      <c r="CI117" s="502"/>
      <c r="CJ117" s="502"/>
      <c r="CK117" s="502"/>
      <c r="CL117" s="502"/>
    </row>
    <row r="118" spans="1:90" s="501" customFormat="1" x14ac:dyDescent="0.25">
      <c r="A118" s="522">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3">
        <v>8140</v>
      </c>
      <c r="AW118" s="525">
        <v>62</v>
      </c>
      <c r="AX118" s="523">
        <f t="shared" si="24"/>
        <v>1870876</v>
      </c>
      <c r="AY118" s="523">
        <f t="shared" si="21"/>
        <v>12107</v>
      </c>
      <c r="AZ118" s="524">
        <f t="shared" si="23"/>
        <v>1882983</v>
      </c>
      <c r="BB118" s="502"/>
      <c r="BC118" s="502"/>
      <c r="BD118" s="502"/>
      <c r="BE118" s="502"/>
      <c r="BF118" s="502"/>
      <c r="BG118" s="502"/>
      <c r="BH118" s="502"/>
      <c r="BI118" s="502"/>
      <c r="BJ118" s="502"/>
      <c r="BK118" s="502"/>
      <c r="BL118" s="502"/>
      <c r="BM118" s="502"/>
      <c r="BN118" s="502"/>
      <c r="BO118" s="502"/>
      <c r="BP118" s="502"/>
      <c r="BQ118" s="502"/>
      <c r="BR118" s="502"/>
      <c r="BS118" s="502"/>
      <c r="BT118" s="502"/>
      <c r="BU118" s="502"/>
      <c r="BV118" s="502"/>
      <c r="BW118" s="502"/>
      <c r="BX118" s="502"/>
      <c r="BY118" s="502"/>
      <c r="BZ118" s="502"/>
      <c r="CA118" s="502"/>
      <c r="CB118" s="502"/>
      <c r="CC118" s="502"/>
      <c r="CD118" s="502"/>
      <c r="CE118" s="502"/>
      <c r="CF118" s="502"/>
      <c r="CG118" s="502"/>
      <c r="CH118" s="502"/>
      <c r="CI118" s="502"/>
      <c r="CJ118" s="502"/>
      <c r="CK118" s="502"/>
      <c r="CL118" s="502"/>
    </row>
    <row r="119" spans="1:90" s="501" customFormat="1" x14ac:dyDescent="0.25">
      <c r="A119" s="522">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3">
        <v>8032</v>
      </c>
      <c r="AW119" s="525">
        <v>59</v>
      </c>
      <c r="AX119" s="523">
        <f t="shared" si="24"/>
        <v>1859484</v>
      </c>
      <c r="AY119" s="523">
        <f t="shared" si="21"/>
        <v>14588</v>
      </c>
      <c r="AZ119" s="524">
        <f t="shared" si="23"/>
        <v>1874072</v>
      </c>
      <c r="BB119" s="502"/>
      <c r="BC119" s="502"/>
      <c r="BD119" s="502"/>
      <c r="BE119" s="502"/>
      <c r="BF119" s="502"/>
      <c r="BG119" s="502"/>
      <c r="BH119" s="502"/>
      <c r="BI119" s="502"/>
      <c r="BJ119" s="502"/>
      <c r="BK119" s="502"/>
      <c r="BL119" s="502"/>
      <c r="BM119" s="502"/>
      <c r="BN119" s="502"/>
      <c r="BO119" s="502"/>
      <c r="BP119" s="502"/>
      <c r="BQ119" s="502"/>
      <c r="BR119" s="502"/>
      <c r="BS119" s="502"/>
      <c r="BT119" s="502"/>
      <c r="BU119" s="502"/>
      <c r="BV119" s="502"/>
      <c r="BW119" s="502"/>
      <c r="BX119" s="502"/>
      <c r="BY119" s="502"/>
      <c r="BZ119" s="502"/>
      <c r="CA119" s="502"/>
      <c r="CB119" s="502"/>
      <c r="CC119" s="502"/>
      <c r="CD119" s="502"/>
      <c r="CE119" s="502"/>
      <c r="CF119" s="502"/>
      <c r="CG119" s="502"/>
      <c r="CH119" s="502"/>
      <c r="CI119" s="502"/>
      <c r="CJ119" s="502"/>
      <c r="CK119" s="502"/>
      <c r="CL119" s="502"/>
    </row>
    <row r="120" spans="1:90" s="501" customFormat="1" x14ac:dyDescent="0.25">
      <c r="A120" s="522">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3">
        <v>7878</v>
      </c>
      <c r="AW120" s="525">
        <v>62</v>
      </c>
      <c r="AX120" s="523">
        <f t="shared" si="24"/>
        <v>1834914</v>
      </c>
      <c r="AY120" s="523">
        <f t="shared" si="21"/>
        <v>11752</v>
      </c>
      <c r="AZ120" s="524">
        <f t="shared" si="23"/>
        <v>1846666</v>
      </c>
      <c r="BB120" s="502"/>
      <c r="BC120" s="502"/>
      <c r="BD120" s="502"/>
      <c r="BE120" s="502"/>
      <c r="BF120" s="502"/>
      <c r="BG120" s="502"/>
      <c r="BH120" s="502"/>
      <c r="BI120" s="502"/>
      <c r="BJ120" s="502"/>
      <c r="BK120" s="502"/>
      <c r="BL120" s="502"/>
      <c r="BM120" s="502"/>
      <c r="BN120" s="502"/>
      <c r="BO120" s="502"/>
      <c r="BP120" s="502"/>
      <c r="BQ120" s="502"/>
      <c r="BR120" s="502"/>
      <c r="BS120" s="502"/>
      <c r="BT120" s="502"/>
      <c r="BU120" s="502"/>
      <c r="BV120" s="502"/>
      <c r="BW120" s="502"/>
      <c r="BX120" s="502"/>
      <c r="BY120" s="502"/>
      <c r="BZ120" s="502"/>
      <c r="CA120" s="502"/>
      <c r="CB120" s="502"/>
      <c r="CC120" s="502"/>
      <c r="CD120" s="502"/>
      <c r="CE120" s="502"/>
      <c r="CF120" s="502"/>
      <c r="CG120" s="502"/>
      <c r="CH120" s="502"/>
      <c r="CI120" s="502"/>
      <c r="CJ120" s="502"/>
      <c r="CK120" s="502"/>
      <c r="CL120" s="502"/>
    </row>
    <row r="121" spans="1:90" s="501" customFormat="1" x14ac:dyDescent="0.25">
      <c r="A121" s="522">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3">
        <v>7765</v>
      </c>
      <c r="AW121" s="525">
        <v>62</v>
      </c>
      <c r="AX121" s="523">
        <f t="shared" ref="AX121" si="25">B121+D121+F121+H121+J121+L121+N121+P121+R121+T121+V121+X121+Z121+AB121+AD121+AF121+AH121+AJ121+AL121+AN121+AP121+AR121+AT121+AV121</f>
        <v>1826356</v>
      </c>
      <c r="AY121" s="523">
        <f t="shared" ref="AY121" si="26">C121+E121+G121+I121+K121+M121+O121+Q121+S121+U121+W121+Y121+AA121+AC121+AE121+AG121+AI121+AK121+AM121+AO121+AQ121+AS121+AU121+AW121</f>
        <v>11650</v>
      </c>
      <c r="AZ121" s="524">
        <f t="shared" ref="AZ121" si="27">SUM(AX121:AY121)</f>
        <v>1838006</v>
      </c>
      <c r="BB121" s="502"/>
      <c r="BC121" s="502"/>
      <c r="BD121" s="502"/>
      <c r="BE121" s="502"/>
      <c r="BF121" s="502"/>
      <c r="BG121" s="502"/>
      <c r="BH121" s="502"/>
      <c r="BI121" s="502"/>
      <c r="BJ121" s="502"/>
      <c r="BK121" s="502"/>
      <c r="BL121" s="502"/>
      <c r="BM121" s="502"/>
      <c r="BN121" s="502"/>
      <c r="BO121" s="502"/>
      <c r="BP121" s="502"/>
      <c r="BQ121" s="502"/>
      <c r="BR121" s="502"/>
      <c r="BS121" s="502"/>
      <c r="BT121" s="502"/>
      <c r="BU121" s="502"/>
      <c r="BV121" s="502"/>
      <c r="BW121" s="502"/>
      <c r="BX121" s="502"/>
      <c r="BY121" s="502"/>
      <c r="BZ121" s="502"/>
      <c r="CA121" s="502"/>
      <c r="CB121" s="502"/>
      <c r="CC121" s="502"/>
      <c r="CD121" s="502"/>
      <c r="CE121" s="502"/>
      <c r="CF121" s="502"/>
      <c r="CG121" s="502"/>
      <c r="CH121" s="502"/>
      <c r="CI121" s="502"/>
      <c r="CJ121" s="502"/>
      <c r="CK121" s="502"/>
      <c r="CL121" s="502"/>
    </row>
    <row r="122" spans="1:90" s="501" customFormat="1" x14ac:dyDescent="0.25">
      <c r="A122" s="522">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3">
        <v>7603</v>
      </c>
      <c r="AW122" s="525">
        <v>62</v>
      </c>
      <c r="AX122" s="523">
        <f t="shared" ref="AX122" si="28">B122+D122+F122+H122+J122+L122+N122+P122+R122+T122+V122+X122+Z122+AB122+AD122+AF122+AH122+AJ122+AL122+AN122+AP122+AR122+AT122+AV122</f>
        <v>1808487</v>
      </c>
      <c r="AY122" s="523">
        <f t="shared" ref="AY122" si="29">C122+E122+G122+I122+K122+M122+O122+Q122+S122+U122+W122+Y122+AA122+AC122+AE122+AG122+AI122+AK122+AM122+AO122+AQ122+AS122+AU122+AW122</f>
        <v>11698</v>
      </c>
      <c r="AZ122" s="524">
        <f t="shared" ref="AZ122" si="30">SUM(AX122:AY122)</f>
        <v>1820185</v>
      </c>
      <c r="BB122" s="502"/>
      <c r="BC122" s="502"/>
      <c r="BD122" s="502"/>
      <c r="BE122" s="502"/>
      <c r="BF122" s="502"/>
      <c r="BG122" s="502"/>
      <c r="BH122" s="502"/>
      <c r="BI122" s="502"/>
      <c r="BJ122" s="502"/>
      <c r="BK122" s="502"/>
      <c r="BL122" s="502"/>
      <c r="BM122" s="502"/>
      <c r="BN122" s="502"/>
      <c r="BO122" s="502"/>
      <c r="BP122" s="502"/>
      <c r="BQ122" s="502"/>
      <c r="BR122" s="502"/>
      <c r="BS122" s="502"/>
      <c r="BT122" s="502"/>
      <c r="BU122" s="502"/>
      <c r="BV122" s="502"/>
      <c r="BW122" s="502"/>
      <c r="BX122" s="502"/>
      <c r="BY122" s="502"/>
      <c r="BZ122" s="502"/>
      <c r="CA122" s="502"/>
      <c r="CB122" s="502"/>
      <c r="CC122" s="502"/>
      <c r="CD122" s="502"/>
      <c r="CE122" s="502"/>
      <c r="CF122" s="502"/>
      <c r="CG122" s="502"/>
      <c r="CH122" s="502"/>
      <c r="CI122" s="502"/>
      <c r="CJ122" s="502"/>
      <c r="CK122" s="502"/>
      <c r="CL122" s="502"/>
    </row>
    <row r="123" spans="1:90" s="501" customFormat="1" x14ac:dyDescent="0.25">
      <c r="A123" s="522">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3">
        <v>7326</v>
      </c>
      <c r="AW123" s="525">
        <v>62</v>
      </c>
      <c r="AX123" s="523">
        <f t="shared" ref="AX123:AY143" si="31">B123+D123+F123+H123+J123+L123+N123+P123+R123+T123+V123+X123+Z123+AB123+AD123+AF123+AH123+AJ123+AL123+AN123+AP123+AR123+AT123+AV123</f>
        <v>1761324</v>
      </c>
      <c r="AY123" s="523">
        <f t="shared" si="31"/>
        <v>11621</v>
      </c>
      <c r="AZ123" s="524">
        <f t="shared" ref="AZ123:AZ144" si="32">SUM(AX123:AY123)</f>
        <v>1772945</v>
      </c>
      <c r="BB123" s="502"/>
      <c r="BC123" s="502"/>
      <c r="BD123" s="502"/>
      <c r="BE123" s="502"/>
      <c r="BF123" s="502"/>
      <c r="BG123" s="502"/>
      <c r="BH123" s="502"/>
      <c r="BI123" s="502"/>
      <c r="BJ123" s="502"/>
      <c r="BK123" s="502"/>
      <c r="BL123" s="502"/>
      <c r="BM123" s="502"/>
      <c r="BN123" s="502"/>
      <c r="BO123" s="502"/>
      <c r="BP123" s="502"/>
      <c r="BQ123" s="502"/>
      <c r="BR123" s="502"/>
      <c r="BS123" s="502"/>
      <c r="BT123" s="502"/>
      <c r="BU123" s="502"/>
      <c r="BV123" s="502"/>
      <c r="BW123" s="502"/>
      <c r="BX123" s="502"/>
      <c r="BY123" s="502"/>
      <c r="BZ123" s="502"/>
      <c r="CA123" s="502"/>
      <c r="CB123" s="502"/>
      <c r="CC123" s="502"/>
      <c r="CD123" s="502"/>
      <c r="CE123" s="502"/>
      <c r="CF123" s="502"/>
      <c r="CG123" s="502"/>
      <c r="CH123" s="502"/>
      <c r="CI123" s="502"/>
      <c r="CJ123" s="502"/>
      <c r="CK123" s="502"/>
      <c r="CL123" s="502"/>
    </row>
    <row r="124" spans="1:90" s="501" customFormat="1" x14ac:dyDescent="0.25">
      <c r="A124" s="522">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3">
        <v>7327</v>
      </c>
      <c r="AW124" s="525">
        <v>62</v>
      </c>
      <c r="AX124" s="523">
        <f t="shared" si="31"/>
        <v>1759492</v>
      </c>
      <c r="AY124" s="523">
        <f t="shared" si="31"/>
        <v>11329</v>
      </c>
      <c r="AZ124" s="524">
        <f t="shared" si="32"/>
        <v>1770821</v>
      </c>
      <c r="BB124" s="502"/>
      <c r="BC124" s="502"/>
      <c r="BD124" s="502"/>
      <c r="BE124" s="502"/>
      <c r="BF124" s="502"/>
      <c r="BG124" s="502"/>
      <c r="BH124" s="502"/>
      <c r="BI124" s="502"/>
      <c r="BJ124" s="502"/>
      <c r="BK124" s="502"/>
      <c r="BL124" s="502"/>
      <c r="BM124" s="502"/>
      <c r="BN124" s="502"/>
      <c r="BO124" s="502"/>
      <c r="BP124" s="502"/>
      <c r="BQ124" s="502"/>
      <c r="BR124" s="502"/>
      <c r="BS124" s="502"/>
      <c r="BT124" s="502"/>
      <c r="BU124" s="502"/>
      <c r="BV124" s="502"/>
      <c r="BW124" s="502"/>
      <c r="BX124" s="502"/>
      <c r="BY124" s="502"/>
      <c r="BZ124" s="502"/>
      <c r="CA124" s="502"/>
      <c r="CB124" s="502"/>
      <c r="CC124" s="502"/>
      <c r="CD124" s="502"/>
      <c r="CE124" s="502"/>
      <c r="CF124" s="502"/>
      <c r="CG124" s="502"/>
      <c r="CH124" s="502"/>
      <c r="CI124" s="502"/>
      <c r="CJ124" s="502"/>
      <c r="CK124" s="502"/>
      <c r="CL124" s="502"/>
    </row>
    <row r="125" spans="1:90" s="501" customFormat="1" x14ac:dyDescent="0.25">
      <c r="A125" s="522">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3">
        <v>7222</v>
      </c>
      <c r="AW125" s="523">
        <v>62</v>
      </c>
      <c r="AX125" s="523">
        <f t="shared" si="31"/>
        <v>1743998</v>
      </c>
      <c r="AY125" s="523">
        <f t="shared" si="31"/>
        <v>11227</v>
      </c>
      <c r="AZ125" s="524">
        <f t="shared" si="32"/>
        <v>1755225</v>
      </c>
      <c r="BB125" s="502"/>
      <c r="BC125" s="502"/>
      <c r="BD125" s="502"/>
      <c r="BE125" s="502"/>
      <c r="BF125" s="502"/>
      <c r="BG125" s="502"/>
      <c r="BH125" s="502"/>
      <c r="BI125" s="502"/>
      <c r="BJ125" s="502"/>
      <c r="BK125" s="502"/>
      <c r="BL125" s="502"/>
      <c r="BM125" s="502"/>
      <c r="BN125" s="502"/>
      <c r="BO125" s="502"/>
      <c r="BP125" s="502"/>
      <c r="BQ125" s="502"/>
      <c r="BR125" s="502"/>
      <c r="BS125" s="502"/>
      <c r="BT125" s="502"/>
      <c r="BU125" s="502"/>
      <c r="BV125" s="502"/>
      <c r="BW125" s="502"/>
      <c r="BX125" s="502"/>
      <c r="BY125" s="502"/>
      <c r="BZ125" s="502"/>
      <c r="CA125" s="502"/>
      <c r="CB125" s="502"/>
      <c r="CC125" s="502"/>
      <c r="CD125" s="502"/>
      <c r="CE125" s="502"/>
      <c r="CF125" s="502"/>
      <c r="CG125" s="502"/>
      <c r="CH125" s="502"/>
      <c r="CI125" s="502"/>
      <c r="CJ125" s="502"/>
      <c r="CK125" s="502"/>
      <c r="CL125" s="502"/>
    </row>
    <row r="126" spans="1:90" s="501" customFormat="1" x14ac:dyDescent="0.25">
      <c r="A126" s="522">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3">
        <v>7039</v>
      </c>
      <c r="AW126" s="523">
        <v>60</v>
      </c>
      <c r="AX126" s="523">
        <f t="shared" si="31"/>
        <v>1726694</v>
      </c>
      <c r="AY126" s="523">
        <f t="shared" si="31"/>
        <v>11187</v>
      </c>
      <c r="AZ126" s="524">
        <f t="shared" si="32"/>
        <v>1737881</v>
      </c>
      <c r="BB126" s="502"/>
      <c r="BC126" s="502"/>
      <c r="BD126" s="502"/>
      <c r="BE126" s="502"/>
      <c r="BF126" s="502"/>
      <c r="BG126" s="502"/>
      <c r="BH126" s="502"/>
      <c r="BI126" s="502"/>
      <c r="BJ126" s="502"/>
      <c r="BK126" s="502"/>
      <c r="BL126" s="502"/>
      <c r="BM126" s="502"/>
      <c r="BN126" s="502"/>
      <c r="BO126" s="502"/>
      <c r="BP126" s="502"/>
      <c r="BQ126" s="502"/>
      <c r="BR126" s="502"/>
      <c r="BS126" s="502"/>
      <c r="BT126" s="502"/>
      <c r="BU126" s="502"/>
      <c r="BV126" s="502"/>
      <c r="BW126" s="502"/>
      <c r="BX126" s="502"/>
      <c r="BY126" s="502"/>
      <c r="BZ126" s="502"/>
      <c r="CA126" s="502"/>
      <c r="CB126" s="502"/>
      <c r="CC126" s="502"/>
      <c r="CD126" s="502"/>
      <c r="CE126" s="502"/>
      <c r="CF126" s="502"/>
      <c r="CG126" s="502"/>
      <c r="CH126" s="502"/>
      <c r="CI126" s="502"/>
      <c r="CJ126" s="502"/>
      <c r="CK126" s="502"/>
      <c r="CL126" s="502"/>
    </row>
    <row r="127" spans="1:90" s="501" customFormat="1" x14ac:dyDescent="0.25">
      <c r="A127" s="522">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3">
        <v>6918</v>
      </c>
      <c r="AW127" s="523">
        <v>60</v>
      </c>
      <c r="AX127" s="523">
        <f t="shared" si="31"/>
        <v>1707886</v>
      </c>
      <c r="AY127" s="523">
        <f t="shared" si="31"/>
        <v>10939</v>
      </c>
      <c r="AZ127" s="524">
        <f t="shared" si="32"/>
        <v>1718825</v>
      </c>
      <c r="BB127" s="502"/>
      <c r="BC127" s="502"/>
      <c r="BD127" s="502"/>
      <c r="BE127" s="502"/>
      <c r="BF127" s="502"/>
      <c r="BG127" s="502"/>
      <c r="BH127" s="502"/>
      <c r="BI127" s="502"/>
      <c r="BJ127" s="502"/>
      <c r="BK127" s="502"/>
      <c r="BL127" s="502"/>
      <c r="BM127" s="502"/>
      <c r="BN127" s="502"/>
      <c r="BO127" s="502"/>
      <c r="BP127" s="502"/>
      <c r="BQ127" s="502"/>
      <c r="BR127" s="502"/>
      <c r="BS127" s="502"/>
      <c r="BT127" s="502"/>
      <c r="BU127" s="502"/>
      <c r="BV127" s="502"/>
      <c r="BW127" s="502"/>
      <c r="BX127" s="502"/>
      <c r="BY127" s="502"/>
      <c r="BZ127" s="502"/>
      <c r="CA127" s="502"/>
      <c r="CB127" s="502"/>
      <c r="CC127" s="502"/>
      <c r="CD127" s="502"/>
      <c r="CE127" s="502"/>
      <c r="CF127" s="502"/>
      <c r="CG127" s="502"/>
      <c r="CH127" s="502"/>
      <c r="CI127" s="502"/>
      <c r="CJ127" s="502"/>
      <c r="CK127" s="502"/>
      <c r="CL127" s="502"/>
    </row>
    <row r="128" spans="1:90" s="501" customFormat="1" x14ac:dyDescent="0.25">
      <c r="A128" s="522">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3">
        <v>6795</v>
      </c>
      <c r="AW128" s="523">
        <v>60</v>
      </c>
      <c r="AX128" s="523">
        <f t="shared" si="31"/>
        <v>1692858</v>
      </c>
      <c r="AY128" s="523">
        <f t="shared" si="31"/>
        <v>10741</v>
      </c>
      <c r="AZ128" s="524">
        <f t="shared" si="32"/>
        <v>1703599</v>
      </c>
      <c r="BB128" s="502"/>
      <c r="BC128" s="502"/>
      <c r="BD128" s="502"/>
      <c r="BE128" s="502"/>
      <c r="BF128" s="502"/>
      <c r="BG128" s="502"/>
      <c r="BH128" s="502"/>
      <c r="BI128" s="502"/>
      <c r="BJ128" s="502"/>
      <c r="BK128" s="502"/>
      <c r="BL128" s="502"/>
      <c r="BM128" s="502"/>
      <c r="BN128" s="502"/>
      <c r="BO128" s="502"/>
      <c r="BP128" s="502"/>
      <c r="BQ128" s="502"/>
      <c r="BR128" s="502"/>
      <c r="BS128" s="502"/>
      <c r="BT128" s="502"/>
      <c r="BU128" s="502"/>
      <c r="BV128" s="502"/>
      <c r="BW128" s="502"/>
      <c r="BX128" s="502"/>
      <c r="BY128" s="502"/>
      <c r="BZ128" s="502"/>
      <c r="CA128" s="502"/>
      <c r="CB128" s="502"/>
      <c r="CC128" s="502"/>
      <c r="CD128" s="502"/>
      <c r="CE128" s="502"/>
      <c r="CF128" s="502"/>
      <c r="CG128" s="502"/>
      <c r="CH128" s="502"/>
      <c r="CI128" s="502"/>
      <c r="CJ128" s="502"/>
      <c r="CK128" s="502"/>
      <c r="CL128" s="502"/>
    </row>
    <row r="129" spans="1:90" s="501" customFormat="1" x14ac:dyDescent="0.25">
      <c r="A129" s="522">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3">
        <v>6651</v>
      </c>
      <c r="AW129" s="523">
        <v>60</v>
      </c>
      <c r="AX129" s="523">
        <f t="shared" si="31"/>
        <v>1671566</v>
      </c>
      <c r="AY129" s="523">
        <f t="shared" si="31"/>
        <v>10612</v>
      </c>
      <c r="AZ129" s="524">
        <f t="shared" si="32"/>
        <v>1682178</v>
      </c>
      <c r="BB129" s="502"/>
      <c r="BC129" s="502"/>
      <c r="BD129" s="502"/>
      <c r="BE129" s="502"/>
      <c r="BF129" s="502"/>
      <c r="BG129" s="502"/>
      <c r="BH129" s="502"/>
      <c r="BI129" s="502"/>
      <c r="BJ129" s="502"/>
      <c r="BK129" s="502"/>
      <c r="BL129" s="502"/>
      <c r="BM129" s="502"/>
      <c r="BN129" s="502"/>
      <c r="BO129" s="502"/>
      <c r="BP129" s="502"/>
      <c r="BQ129" s="502"/>
      <c r="BR129" s="502"/>
      <c r="BS129" s="502"/>
      <c r="BT129" s="502"/>
      <c r="BU129" s="502"/>
      <c r="BV129" s="502"/>
      <c r="BW129" s="502"/>
      <c r="BX129" s="502"/>
      <c r="BY129" s="502"/>
      <c r="BZ129" s="502"/>
      <c r="CA129" s="502"/>
      <c r="CB129" s="502"/>
      <c r="CC129" s="502"/>
      <c r="CD129" s="502"/>
      <c r="CE129" s="502"/>
      <c r="CF129" s="502"/>
      <c r="CG129" s="502"/>
      <c r="CH129" s="502"/>
      <c r="CI129" s="502"/>
      <c r="CJ129" s="502"/>
      <c r="CK129" s="502"/>
      <c r="CL129" s="502"/>
    </row>
    <row r="130" spans="1:90" s="501" customFormat="1" x14ac:dyDescent="0.25">
      <c r="A130" s="522">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3">
        <v>6528</v>
      </c>
      <c r="AW130" s="523">
        <v>60</v>
      </c>
      <c r="AX130" s="523">
        <f t="shared" si="31"/>
        <v>1652784</v>
      </c>
      <c r="AY130" s="523">
        <f t="shared" si="31"/>
        <v>10475</v>
      </c>
      <c r="AZ130" s="524">
        <f t="shared" si="32"/>
        <v>1663259</v>
      </c>
      <c r="BB130" s="502"/>
      <c r="BC130" s="502"/>
      <c r="BD130" s="502"/>
      <c r="BE130" s="502"/>
      <c r="BF130" s="502"/>
      <c r="BG130" s="502"/>
      <c r="BH130" s="502"/>
      <c r="BI130" s="502"/>
      <c r="BJ130" s="502"/>
      <c r="BK130" s="502"/>
      <c r="BL130" s="502"/>
      <c r="BM130" s="502"/>
      <c r="BN130" s="502"/>
      <c r="BO130" s="502"/>
      <c r="BP130" s="502"/>
      <c r="BQ130" s="502"/>
      <c r="BR130" s="502"/>
      <c r="BS130" s="502"/>
      <c r="BT130" s="502"/>
      <c r="BU130" s="502"/>
      <c r="BV130" s="502"/>
      <c r="BW130" s="502"/>
      <c r="BX130" s="502"/>
      <c r="BY130" s="502"/>
      <c r="BZ130" s="502"/>
      <c r="CA130" s="502"/>
      <c r="CB130" s="502"/>
      <c r="CC130" s="502"/>
      <c r="CD130" s="502"/>
      <c r="CE130" s="502"/>
      <c r="CF130" s="502"/>
      <c r="CG130" s="502"/>
      <c r="CH130" s="502"/>
      <c r="CI130" s="502"/>
      <c r="CJ130" s="502"/>
      <c r="CK130" s="502"/>
      <c r="CL130" s="502"/>
    </row>
    <row r="131" spans="1:90" s="501" customFormat="1" x14ac:dyDescent="0.25">
      <c r="A131" s="522">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3">
        <v>6459</v>
      </c>
      <c r="AW131" s="523">
        <v>60</v>
      </c>
      <c r="AX131" s="523">
        <f t="shared" si="31"/>
        <v>1662321</v>
      </c>
      <c r="AY131" s="523">
        <f t="shared" si="31"/>
        <v>10426</v>
      </c>
      <c r="AZ131" s="524">
        <f t="shared" si="32"/>
        <v>1672747</v>
      </c>
      <c r="BB131" s="502"/>
      <c r="BC131" s="502"/>
      <c r="BD131" s="502"/>
      <c r="BE131" s="502"/>
      <c r="BF131" s="502"/>
      <c r="BG131" s="502"/>
      <c r="BH131" s="502"/>
      <c r="BI131" s="502"/>
      <c r="BJ131" s="502"/>
      <c r="BK131" s="502"/>
      <c r="BL131" s="502"/>
      <c r="BM131" s="502"/>
      <c r="BN131" s="502"/>
      <c r="BO131" s="502"/>
      <c r="BP131" s="502"/>
      <c r="BQ131" s="502"/>
      <c r="BR131" s="502"/>
      <c r="BS131" s="502"/>
      <c r="BT131" s="502"/>
      <c r="BU131" s="502"/>
      <c r="BV131" s="502"/>
      <c r="BW131" s="502"/>
      <c r="BX131" s="502"/>
      <c r="BY131" s="502"/>
      <c r="BZ131" s="502"/>
      <c r="CA131" s="502"/>
      <c r="CB131" s="502"/>
      <c r="CC131" s="502"/>
      <c r="CD131" s="502"/>
      <c r="CE131" s="502"/>
      <c r="CF131" s="502"/>
      <c r="CG131" s="502"/>
      <c r="CH131" s="502"/>
      <c r="CI131" s="502"/>
      <c r="CJ131" s="502"/>
      <c r="CK131" s="502"/>
      <c r="CL131" s="502"/>
    </row>
    <row r="132" spans="1:90" s="501" customFormat="1" x14ac:dyDescent="0.25">
      <c r="A132" s="522">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3">
        <v>6424</v>
      </c>
      <c r="AW132" s="523">
        <v>56</v>
      </c>
      <c r="AX132" s="523">
        <f t="shared" si="31"/>
        <v>1633952</v>
      </c>
      <c r="AY132" s="523">
        <f t="shared" si="31"/>
        <v>10286</v>
      </c>
      <c r="AZ132" s="524">
        <f t="shared" si="32"/>
        <v>1644238</v>
      </c>
      <c r="BB132" s="502"/>
      <c r="BC132" s="502"/>
      <c r="BD132" s="502"/>
      <c r="BE132" s="502"/>
      <c r="BF132" s="502"/>
      <c r="BG132" s="502"/>
      <c r="BH132" s="502"/>
      <c r="BI132" s="502"/>
      <c r="BJ132" s="502"/>
      <c r="BK132" s="502"/>
      <c r="BL132" s="502"/>
      <c r="BM132" s="502"/>
      <c r="BN132" s="502"/>
      <c r="BO132" s="502"/>
      <c r="BP132" s="502"/>
      <c r="BQ132" s="502"/>
      <c r="BR132" s="502"/>
      <c r="BS132" s="502"/>
      <c r="BT132" s="502"/>
      <c r="BU132" s="502"/>
      <c r="BV132" s="502"/>
      <c r="BW132" s="502"/>
      <c r="BX132" s="502"/>
      <c r="BY132" s="502"/>
      <c r="BZ132" s="502"/>
      <c r="CA132" s="502"/>
      <c r="CB132" s="502"/>
      <c r="CC132" s="502"/>
      <c r="CD132" s="502"/>
      <c r="CE132" s="502"/>
      <c r="CF132" s="502"/>
      <c r="CG132" s="502"/>
      <c r="CH132" s="502"/>
      <c r="CI132" s="502"/>
      <c r="CJ132" s="502"/>
      <c r="CK132" s="502"/>
      <c r="CL132" s="502"/>
    </row>
    <row r="133" spans="1:90" s="501" customFormat="1" x14ac:dyDescent="0.25">
      <c r="A133" s="522">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3">
        <v>6360</v>
      </c>
      <c r="AW133" s="523">
        <v>60</v>
      </c>
      <c r="AX133" s="523">
        <f t="shared" si="31"/>
        <v>1628009</v>
      </c>
      <c r="AY133" s="523">
        <f t="shared" si="31"/>
        <v>10224</v>
      </c>
      <c r="AZ133" s="524">
        <f t="shared" si="32"/>
        <v>1638233</v>
      </c>
      <c r="BB133" s="502"/>
      <c r="BC133" s="502"/>
      <c r="BD133" s="502"/>
      <c r="BE133" s="502"/>
      <c r="BF133" s="502"/>
      <c r="BG133" s="502"/>
      <c r="BH133" s="502"/>
      <c r="BI133" s="502"/>
      <c r="BJ133" s="502"/>
      <c r="BK133" s="502"/>
      <c r="BL133" s="502"/>
      <c r="BM133" s="502"/>
      <c r="BN133" s="502"/>
      <c r="BO133" s="502"/>
      <c r="BP133" s="502"/>
      <c r="BQ133" s="502"/>
      <c r="BR133" s="502"/>
      <c r="BS133" s="502"/>
      <c r="BT133" s="502"/>
      <c r="BU133" s="502"/>
      <c r="BV133" s="502"/>
      <c r="BW133" s="502"/>
      <c r="BX133" s="502"/>
      <c r="BY133" s="502"/>
      <c r="BZ133" s="502"/>
      <c r="CA133" s="502"/>
      <c r="CB133" s="502"/>
      <c r="CC133" s="502"/>
      <c r="CD133" s="502"/>
      <c r="CE133" s="502"/>
      <c r="CF133" s="502"/>
      <c r="CG133" s="502"/>
      <c r="CH133" s="502"/>
      <c r="CI133" s="502"/>
      <c r="CJ133" s="502"/>
      <c r="CK133" s="502"/>
      <c r="CL133" s="502"/>
    </row>
    <row r="134" spans="1:90" s="501" customFormat="1" x14ac:dyDescent="0.25">
      <c r="A134" s="522">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3">
        <v>6285</v>
      </c>
      <c r="AW134" s="523">
        <v>60</v>
      </c>
      <c r="AX134" s="523">
        <f t="shared" si="31"/>
        <v>1615542</v>
      </c>
      <c r="AY134" s="523">
        <f t="shared" si="31"/>
        <v>10142</v>
      </c>
      <c r="AZ134" s="524">
        <f t="shared" si="32"/>
        <v>1625684</v>
      </c>
      <c r="BB134" s="502"/>
      <c r="BC134" s="502"/>
      <c r="BD134" s="502"/>
      <c r="BE134" s="502"/>
      <c r="BF134" s="502"/>
      <c r="BG134" s="502"/>
      <c r="BH134" s="502"/>
      <c r="BI134" s="502"/>
      <c r="BJ134" s="502"/>
      <c r="BK134" s="502"/>
      <c r="BL134" s="502"/>
      <c r="BM134" s="502"/>
      <c r="BN134" s="502"/>
      <c r="BO134" s="502"/>
      <c r="BP134" s="502"/>
      <c r="BQ134" s="502"/>
      <c r="BR134" s="502"/>
      <c r="BS134" s="502"/>
      <c r="BT134" s="502"/>
      <c r="BU134" s="502"/>
      <c r="BV134" s="502"/>
      <c r="BW134" s="502"/>
      <c r="BX134" s="502"/>
      <c r="BY134" s="502"/>
      <c r="BZ134" s="502"/>
      <c r="CA134" s="502"/>
      <c r="CB134" s="502"/>
      <c r="CC134" s="502"/>
      <c r="CD134" s="502"/>
      <c r="CE134" s="502"/>
      <c r="CF134" s="502"/>
      <c r="CG134" s="502"/>
      <c r="CH134" s="502"/>
      <c r="CI134" s="502"/>
      <c r="CJ134" s="502"/>
      <c r="CK134" s="502"/>
      <c r="CL134" s="502"/>
    </row>
    <row r="135" spans="1:90" s="501" customFormat="1" x14ac:dyDescent="0.25">
      <c r="A135" s="522">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3">
        <v>6192</v>
      </c>
      <c r="AW135" s="523">
        <v>60</v>
      </c>
      <c r="AX135" s="523">
        <f t="shared" si="31"/>
        <v>1592546</v>
      </c>
      <c r="AY135" s="523">
        <f t="shared" si="31"/>
        <v>10191</v>
      </c>
      <c r="AZ135" s="524">
        <f t="shared" si="32"/>
        <v>1602737</v>
      </c>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c r="BV135" s="502"/>
      <c r="BW135" s="502"/>
      <c r="BX135" s="502"/>
      <c r="BY135" s="502"/>
      <c r="BZ135" s="502"/>
      <c r="CA135" s="502"/>
      <c r="CB135" s="502"/>
      <c r="CC135" s="502"/>
      <c r="CD135" s="502"/>
      <c r="CE135" s="502"/>
      <c r="CF135" s="502"/>
      <c r="CG135" s="502"/>
      <c r="CH135" s="502"/>
      <c r="CI135" s="502"/>
      <c r="CJ135" s="502"/>
      <c r="CK135" s="502"/>
      <c r="CL135" s="502"/>
    </row>
    <row r="136" spans="1:90" s="501" customFormat="1" x14ac:dyDescent="0.25">
      <c r="A136" s="522">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3">
        <v>6113</v>
      </c>
      <c r="AW136" s="523">
        <v>60</v>
      </c>
      <c r="AX136" s="523">
        <f t="shared" si="31"/>
        <v>1574371</v>
      </c>
      <c r="AY136" s="523">
        <f t="shared" si="31"/>
        <v>9805</v>
      </c>
      <c r="AZ136" s="524">
        <f t="shared" si="32"/>
        <v>1584176</v>
      </c>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c r="BV136" s="502"/>
      <c r="BW136" s="502"/>
      <c r="BX136" s="502"/>
      <c r="BY136" s="502"/>
      <c r="BZ136" s="502"/>
      <c r="CA136" s="502"/>
      <c r="CB136" s="502"/>
      <c r="CC136" s="502"/>
      <c r="CD136" s="502"/>
      <c r="CE136" s="502"/>
      <c r="CF136" s="502"/>
      <c r="CG136" s="502"/>
      <c r="CH136" s="502"/>
      <c r="CI136" s="502"/>
      <c r="CJ136" s="502"/>
      <c r="CK136" s="502"/>
      <c r="CL136" s="502"/>
    </row>
    <row r="137" spans="1:90" s="501" customFormat="1" x14ac:dyDescent="0.25">
      <c r="A137" s="522">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3">
        <v>6011</v>
      </c>
      <c r="AW137" s="523">
        <v>60</v>
      </c>
      <c r="AX137" s="523">
        <f t="shared" si="31"/>
        <v>1560915</v>
      </c>
      <c r="AY137" s="523">
        <f t="shared" si="31"/>
        <v>9762</v>
      </c>
      <c r="AZ137" s="524">
        <f t="shared" si="32"/>
        <v>1570677</v>
      </c>
      <c r="BB137" s="502"/>
      <c r="BC137" s="502"/>
      <c r="BD137" s="502"/>
      <c r="BE137" s="502"/>
      <c r="BF137" s="502"/>
      <c r="BG137" s="502"/>
      <c r="BH137" s="502"/>
      <c r="BI137" s="502"/>
      <c r="BJ137" s="502"/>
      <c r="BK137" s="502"/>
      <c r="BL137" s="502"/>
      <c r="BM137" s="502"/>
      <c r="BN137" s="502"/>
      <c r="BO137" s="502"/>
      <c r="BP137" s="502"/>
      <c r="BQ137" s="502"/>
      <c r="BR137" s="502"/>
      <c r="BS137" s="502"/>
      <c r="BT137" s="502"/>
      <c r="BU137" s="502"/>
      <c r="BV137" s="502"/>
      <c r="BW137" s="502"/>
      <c r="BX137" s="502"/>
      <c r="BY137" s="502"/>
      <c r="BZ137" s="502"/>
      <c r="CA137" s="502"/>
      <c r="CB137" s="502"/>
      <c r="CC137" s="502"/>
      <c r="CD137" s="502"/>
      <c r="CE137" s="502"/>
      <c r="CF137" s="502"/>
      <c r="CG137" s="502"/>
      <c r="CH137" s="502"/>
      <c r="CI137" s="502"/>
      <c r="CJ137" s="502"/>
      <c r="CK137" s="502"/>
      <c r="CL137" s="502"/>
    </row>
    <row r="138" spans="1:90" s="501" customFormat="1" x14ac:dyDescent="0.25">
      <c r="A138" s="522">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3">
        <v>5851</v>
      </c>
      <c r="AW138" s="523">
        <v>60</v>
      </c>
      <c r="AX138" s="523">
        <f t="shared" si="31"/>
        <v>1537644</v>
      </c>
      <c r="AY138" s="523">
        <f t="shared" si="31"/>
        <v>9732</v>
      </c>
      <c r="AZ138" s="524">
        <f t="shared" si="32"/>
        <v>1547376</v>
      </c>
      <c r="BB138" s="502"/>
      <c r="BC138" s="502"/>
      <c r="BD138" s="502"/>
      <c r="BE138" s="502"/>
      <c r="BF138" s="502"/>
      <c r="BG138" s="502"/>
      <c r="BH138" s="502"/>
      <c r="BI138" s="502"/>
      <c r="BJ138" s="502"/>
      <c r="BK138" s="502"/>
      <c r="BL138" s="502"/>
      <c r="BM138" s="502"/>
      <c r="BN138" s="502"/>
      <c r="BO138" s="502"/>
      <c r="BP138" s="502"/>
      <c r="BQ138" s="502"/>
      <c r="BR138" s="502"/>
      <c r="BS138" s="502"/>
      <c r="BT138" s="502"/>
      <c r="BU138" s="502"/>
      <c r="BV138" s="502"/>
      <c r="BW138" s="502"/>
      <c r="BX138" s="502"/>
      <c r="BY138" s="502"/>
      <c r="BZ138" s="502"/>
      <c r="CA138" s="502"/>
      <c r="CB138" s="502"/>
      <c r="CC138" s="502"/>
      <c r="CD138" s="502"/>
      <c r="CE138" s="502"/>
      <c r="CF138" s="502"/>
      <c r="CG138" s="502"/>
      <c r="CH138" s="502"/>
      <c r="CI138" s="502"/>
      <c r="CJ138" s="502"/>
      <c r="CK138" s="502"/>
      <c r="CL138" s="502"/>
    </row>
    <row r="139" spans="1:90" s="501" customFormat="1" x14ac:dyDescent="0.25">
      <c r="A139" s="522">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3">
        <v>5761</v>
      </c>
      <c r="AW139" s="523">
        <v>60</v>
      </c>
      <c r="AX139" s="523">
        <f t="shared" si="31"/>
        <v>1504861</v>
      </c>
      <c r="AY139" s="523">
        <f t="shared" si="31"/>
        <v>9686</v>
      </c>
      <c r="AZ139" s="524">
        <f t="shared" si="32"/>
        <v>1514547</v>
      </c>
      <c r="BB139" s="502"/>
      <c r="BC139" s="502"/>
      <c r="BD139" s="502"/>
      <c r="BE139" s="502"/>
      <c r="BF139" s="502"/>
      <c r="BG139" s="502"/>
      <c r="BH139" s="502"/>
      <c r="BI139" s="502"/>
      <c r="BJ139" s="502"/>
      <c r="BK139" s="502"/>
      <c r="BL139" s="502"/>
      <c r="BM139" s="502"/>
      <c r="BN139" s="502"/>
      <c r="BO139" s="502"/>
      <c r="BP139" s="502"/>
      <c r="BQ139" s="502"/>
      <c r="BR139" s="502"/>
      <c r="BS139" s="502"/>
      <c r="BT139" s="502"/>
      <c r="BU139" s="502"/>
      <c r="BV139" s="502"/>
      <c r="BW139" s="502"/>
      <c r="BX139" s="502"/>
      <c r="BY139" s="502"/>
      <c r="BZ139" s="502"/>
      <c r="CA139" s="502"/>
      <c r="CB139" s="502"/>
      <c r="CC139" s="502"/>
      <c r="CD139" s="502"/>
      <c r="CE139" s="502"/>
      <c r="CF139" s="502"/>
      <c r="CG139" s="502"/>
      <c r="CH139" s="502"/>
      <c r="CI139" s="502"/>
      <c r="CJ139" s="502"/>
      <c r="CK139" s="502"/>
      <c r="CL139" s="502"/>
    </row>
    <row r="140" spans="1:90" s="501" customFormat="1" x14ac:dyDescent="0.25">
      <c r="A140" s="522">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3">
        <v>5619</v>
      </c>
      <c r="AW140" s="523">
        <v>60</v>
      </c>
      <c r="AX140" s="523">
        <f t="shared" si="31"/>
        <v>1483130</v>
      </c>
      <c r="AY140" s="523">
        <f t="shared" si="31"/>
        <v>9690</v>
      </c>
      <c r="AZ140" s="524">
        <f t="shared" si="32"/>
        <v>1492820</v>
      </c>
      <c r="BB140" s="502"/>
      <c r="BC140" s="502"/>
      <c r="BD140" s="502"/>
      <c r="BE140" s="502"/>
      <c r="BF140" s="502"/>
      <c r="BG140" s="502"/>
      <c r="BH140" s="502"/>
      <c r="BI140" s="502"/>
      <c r="BJ140" s="502"/>
      <c r="BK140" s="502"/>
      <c r="BL140" s="502"/>
      <c r="BM140" s="502"/>
      <c r="BN140" s="502"/>
      <c r="BO140" s="502"/>
      <c r="BP140" s="502"/>
      <c r="BQ140" s="502"/>
      <c r="BR140" s="502"/>
      <c r="BS140" s="502"/>
      <c r="BT140" s="502"/>
      <c r="BU140" s="502"/>
      <c r="BV140" s="502"/>
      <c r="BW140" s="502"/>
      <c r="BX140" s="502"/>
      <c r="BY140" s="502"/>
      <c r="BZ140" s="502"/>
      <c r="CA140" s="502"/>
      <c r="CB140" s="502"/>
      <c r="CC140" s="502"/>
      <c r="CD140" s="502"/>
      <c r="CE140" s="502"/>
      <c r="CF140" s="502"/>
      <c r="CG140" s="502"/>
      <c r="CH140" s="502"/>
      <c r="CI140" s="502"/>
      <c r="CJ140" s="502"/>
      <c r="CK140" s="502"/>
      <c r="CL140" s="502"/>
    </row>
    <row r="141" spans="1:90" s="501" customFormat="1" x14ac:dyDescent="0.25">
      <c r="A141" s="522">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3">
        <v>5550</v>
      </c>
      <c r="AW141" s="523">
        <v>60</v>
      </c>
      <c r="AX141" s="523">
        <f t="shared" si="31"/>
        <v>1469050</v>
      </c>
      <c r="AY141" s="523">
        <f t="shared" si="31"/>
        <v>9564</v>
      </c>
      <c r="AZ141" s="524">
        <f t="shared" si="32"/>
        <v>1478614</v>
      </c>
      <c r="BB141" s="502"/>
      <c r="BC141" s="502"/>
      <c r="BD141" s="502"/>
      <c r="BE141" s="502"/>
      <c r="BF141" s="502"/>
      <c r="BG141" s="502"/>
      <c r="BH141" s="502"/>
      <c r="BI141" s="502"/>
      <c r="BJ141" s="502"/>
      <c r="BK141" s="502"/>
      <c r="BL141" s="502"/>
      <c r="BM141" s="502"/>
      <c r="BN141" s="502"/>
      <c r="BO141" s="502"/>
      <c r="BP141" s="502"/>
      <c r="BQ141" s="502"/>
      <c r="BR141" s="502"/>
      <c r="BS141" s="502"/>
      <c r="BT141" s="502"/>
      <c r="BU141" s="502"/>
      <c r="BV141" s="502"/>
      <c r="BW141" s="502"/>
      <c r="BX141" s="502"/>
      <c r="BY141" s="502"/>
      <c r="BZ141" s="502"/>
      <c r="CA141" s="502"/>
      <c r="CB141" s="502"/>
      <c r="CC141" s="502"/>
      <c r="CD141" s="502"/>
      <c r="CE141" s="502"/>
      <c r="CF141" s="502"/>
      <c r="CG141" s="502"/>
      <c r="CH141" s="502"/>
      <c r="CI141" s="502"/>
      <c r="CJ141" s="502"/>
      <c r="CK141" s="502"/>
      <c r="CL141" s="502"/>
    </row>
    <row r="142" spans="1:90" s="501" customFormat="1" x14ac:dyDescent="0.25">
      <c r="A142" s="522">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3">
        <v>5490</v>
      </c>
      <c r="AW142" s="523">
        <v>60</v>
      </c>
      <c r="AX142" s="523">
        <f t="shared" si="31"/>
        <v>1457190</v>
      </c>
      <c r="AY142" s="523">
        <f t="shared" si="31"/>
        <v>9500</v>
      </c>
      <c r="AZ142" s="524">
        <f t="shared" si="32"/>
        <v>1466690</v>
      </c>
      <c r="BB142" s="502"/>
      <c r="BC142" s="502"/>
      <c r="BD142" s="502"/>
      <c r="BE142" s="502"/>
      <c r="BF142" s="502"/>
      <c r="BG142" s="502"/>
      <c r="BH142" s="502"/>
      <c r="BI142" s="502"/>
      <c r="BJ142" s="502"/>
      <c r="BK142" s="502"/>
      <c r="BL142" s="502"/>
      <c r="BM142" s="502"/>
      <c r="BN142" s="502"/>
      <c r="BO142" s="502"/>
      <c r="BP142" s="502"/>
      <c r="BQ142" s="502"/>
      <c r="BR142" s="502"/>
      <c r="BS142" s="502"/>
      <c r="BT142" s="502"/>
      <c r="BU142" s="502"/>
      <c r="BV142" s="502"/>
      <c r="BW142" s="502"/>
      <c r="BX142" s="502"/>
      <c r="BY142" s="502"/>
      <c r="BZ142" s="502"/>
      <c r="CA142" s="502"/>
      <c r="CB142" s="502"/>
      <c r="CC142" s="502"/>
      <c r="CD142" s="502"/>
      <c r="CE142" s="502"/>
      <c r="CF142" s="502"/>
      <c r="CG142" s="502"/>
      <c r="CH142" s="502"/>
      <c r="CI142" s="502"/>
      <c r="CJ142" s="502"/>
      <c r="CK142" s="502"/>
      <c r="CL142" s="502"/>
    </row>
    <row r="143" spans="1:90" s="501" customFormat="1" x14ac:dyDescent="0.25">
      <c r="A143" s="522">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3">
        <v>5409</v>
      </c>
      <c r="AW143" s="523">
        <v>60</v>
      </c>
      <c r="AX143" s="523">
        <f t="shared" si="31"/>
        <v>1440898</v>
      </c>
      <c r="AY143" s="523">
        <f t="shared" si="31"/>
        <v>9390</v>
      </c>
      <c r="AZ143" s="524">
        <f t="shared" si="32"/>
        <v>1450288</v>
      </c>
      <c r="BB143" s="502"/>
      <c r="BC143" s="502"/>
      <c r="BD143" s="502"/>
      <c r="BE143" s="502"/>
      <c r="BF143" s="502"/>
      <c r="BG143" s="502"/>
      <c r="BH143" s="502"/>
      <c r="BI143" s="502"/>
      <c r="BJ143" s="502"/>
      <c r="BK143" s="502"/>
      <c r="BL143" s="502"/>
      <c r="BM143" s="502"/>
      <c r="BN143" s="502"/>
      <c r="BO143" s="502"/>
      <c r="BP143" s="502"/>
      <c r="BQ143" s="502"/>
      <c r="BR143" s="502"/>
      <c r="BS143" s="502"/>
      <c r="BT143" s="502"/>
      <c r="BU143" s="502"/>
      <c r="BV143" s="502"/>
      <c r="BW143" s="502"/>
      <c r="BX143" s="502"/>
      <c r="BY143" s="502"/>
      <c r="BZ143" s="502"/>
      <c r="CA143" s="502"/>
      <c r="CB143" s="502"/>
      <c r="CC143" s="502"/>
      <c r="CD143" s="502"/>
      <c r="CE143" s="502"/>
      <c r="CF143" s="502"/>
      <c r="CG143" s="502"/>
      <c r="CH143" s="502"/>
      <c r="CI143" s="502"/>
      <c r="CJ143" s="502"/>
      <c r="CK143" s="502"/>
      <c r="CL143" s="502"/>
    </row>
    <row r="144" spans="1:90" s="501" customFormat="1" x14ac:dyDescent="0.25">
      <c r="A144" s="522">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3">
        <v>5324</v>
      </c>
      <c r="AW144" s="523">
        <v>60</v>
      </c>
      <c r="AX144" s="523">
        <f t="shared" ref="AX144:AY159" si="33">B144+D144+F144+H144+J144+L144+N144+P144+R144+T144+V144+X144+Z144+AB144+AD144+AF144+AH144+AJ144+AL144+AN144+AP144+AR144+AT144+AV144</f>
        <v>1425080</v>
      </c>
      <c r="AY144" s="523">
        <f t="shared" si="33"/>
        <v>9361</v>
      </c>
      <c r="AZ144" s="524">
        <f t="shared" si="32"/>
        <v>1434441</v>
      </c>
      <c r="BB144" s="502"/>
      <c r="BC144" s="502"/>
      <c r="BD144" s="502"/>
      <c r="BE144" s="502"/>
      <c r="BF144" s="502"/>
      <c r="BG144" s="502"/>
      <c r="BH144" s="502"/>
      <c r="BI144" s="502"/>
      <c r="BJ144" s="502"/>
      <c r="BK144" s="502"/>
      <c r="BL144" s="502"/>
      <c r="BM144" s="502"/>
      <c r="BN144" s="502"/>
      <c r="BO144" s="502"/>
      <c r="BP144" s="502"/>
      <c r="BQ144" s="502"/>
      <c r="BR144" s="502"/>
      <c r="BS144" s="502"/>
      <c r="BT144" s="502"/>
      <c r="BU144" s="502"/>
      <c r="BV144" s="502"/>
      <c r="BW144" s="502"/>
      <c r="BX144" s="502"/>
      <c r="BY144" s="502"/>
      <c r="BZ144" s="502"/>
      <c r="CA144" s="502"/>
      <c r="CB144" s="502"/>
      <c r="CC144" s="502"/>
      <c r="CD144" s="502"/>
      <c r="CE144" s="502"/>
      <c r="CF144" s="502"/>
      <c r="CG144" s="502"/>
      <c r="CH144" s="502"/>
      <c r="CI144" s="502"/>
      <c r="CJ144" s="502"/>
      <c r="CK144" s="502"/>
      <c r="CL144" s="502"/>
    </row>
    <row r="145" spans="1:90" s="501" customFormat="1" x14ac:dyDescent="0.25">
      <c r="A145" s="522">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3">
        <v>5245</v>
      </c>
      <c r="AW145" s="523">
        <v>60</v>
      </c>
      <c r="AX145" s="523">
        <f t="shared" si="33"/>
        <v>1401040</v>
      </c>
      <c r="AY145" s="523">
        <f t="shared" si="33"/>
        <v>9240</v>
      </c>
      <c r="AZ145" s="524">
        <f t="shared" ref="AZ145:AZ163" si="34">SUM(AX145:AY145)</f>
        <v>1410280</v>
      </c>
      <c r="BB145" s="502"/>
      <c r="BC145" s="502"/>
      <c r="BD145" s="502"/>
      <c r="BE145" s="502"/>
      <c r="BF145" s="502"/>
      <c r="BG145" s="502"/>
      <c r="BH145" s="502"/>
      <c r="BI145" s="502"/>
      <c r="BJ145" s="502"/>
      <c r="BK145" s="502"/>
      <c r="BL145" s="502"/>
      <c r="BM145" s="502"/>
      <c r="BN145" s="502"/>
      <c r="BO145" s="502"/>
      <c r="BP145" s="502"/>
      <c r="BQ145" s="502"/>
      <c r="BR145" s="502"/>
      <c r="BS145" s="502"/>
      <c r="BT145" s="502"/>
      <c r="BU145" s="502"/>
      <c r="BV145" s="502"/>
      <c r="BW145" s="502"/>
      <c r="BX145" s="502"/>
      <c r="BY145" s="502"/>
      <c r="BZ145" s="502"/>
      <c r="CA145" s="502"/>
      <c r="CB145" s="502"/>
      <c r="CC145" s="502"/>
      <c r="CD145" s="502"/>
      <c r="CE145" s="502"/>
      <c r="CF145" s="502"/>
      <c r="CG145" s="502"/>
      <c r="CH145" s="502"/>
      <c r="CI145" s="502"/>
      <c r="CJ145" s="502"/>
      <c r="CK145" s="502"/>
      <c r="CL145" s="502"/>
    </row>
    <row r="146" spans="1:90" s="501" customFormat="1" x14ac:dyDescent="0.25">
      <c r="A146" s="522">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3">
        <v>5160</v>
      </c>
      <c r="AW146" s="523">
        <v>60</v>
      </c>
      <c r="AX146" s="523">
        <f t="shared" si="33"/>
        <v>1383731</v>
      </c>
      <c r="AY146" s="523">
        <f t="shared" si="33"/>
        <v>9276</v>
      </c>
      <c r="AZ146" s="524">
        <f t="shared" si="34"/>
        <v>1393007</v>
      </c>
      <c r="BB146" s="502"/>
      <c r="BC146" s="502"/>
      <c r="BD146" s="502"/>
      <c r="BE146" s="502"/>
      <c r="BF146" s="502"/>
      <c r="BG146" s="502"/>
      <c r="BH146" s="502"/>
      <c r="BI146" s="502"/>
      <c r="BJ146" s="502"/>
      <c r="BK146" s="502"/>
      <c r="BL146" s="502"/>
      <c r="BM146" s="502"/>
      <c r="BN146" s="502"/>
      <c r="BO146" s="502"/>
      <c r="BP146" s="502"/>
      <c r="BQ146" s="502"/>
      <c r="BR146" s="502"/>
      <c r="BS146" s="502"/>
      <c r="BT146" s="502"/>
      <c r="BU146" s="502"/>
      <c r="BV146" s="502"/>
      <c r="BW146" s="502"/>
      <c r="BX146" s="502"/>
      <c r="BY146" s="502"/>
      <c r="BZ146" s="502"/>
      <c r="CA146" s="502"/>
      <c r="CB146" s="502"/>
      <c r="CC146" s="502"/>
      <c r="CD146" s="502"/>
      <c r="CE146" s="502"/>
      <c r="CF146" s="502"/>
      <c r="CG146" s="502"/>
      <c r="CH146" s="502"/>
      <c r="CI146" s="502"/>
      <c r="CJ146" s="502"/>
      <c r="CK146" s="502"/>
      <c r="CL146" s="502"/>
    </row>
    <row r="147" spans="1:90" s="501" customFormat="1" x14ac:dyDescent="0.25">
      <c r="A147" s="522">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3">
        <v>5064</v>
      </c>
      <c r="AW147" s="523">
        <v>60</v>
      </c>
      <c r="AX147" s="523">
        <f t="shared" si="33"/>
        <v>1365298</v>
      </c>
      <c r="AY147" s="523">
        <f t="shared" si="33"/>
        <v>9228</v>
      </c>
      <c r="AZ147" s="524">
        <f t="shared" si="34"/>
        <v>1374526</v>
      </c>
      <c r="BB147" s="502"/>
      <c r="BC147" s="502"/>
      <c r="BD147" s="502"/>
      <c r="BE147" s="502"/>
      <c r="BF147" s="502"/>
      <c r="BG147" s="502"/>
      <c r="BH147" s="502"/>
      <c r="BI147" s="502"/>
      <c r="BJ147" s="502"/>
      <c r="BK147" s="502"/>
      <c r="BL147" s="502"/>
      <c r="BM147" s="502"/>
      <c r="BN147" s="502"/>
      <c r="BO147" s="502"/>
      <c r="BP147" s="502"/>
      <c r="BQ147" s="502"/>
      <c r="BR147" s="502"/>
      <c r="BS147" s="502"/>
      <c r="BT147" s="502"/>
      <c r="BU147" s="502"/>
      <c r="BV147" s="502"/>
      <c r="BW147" s="502"/>
      <c r="BX147" s="502"/>
      <c r="BY147" s="502"/>
      <c r="BZ147" s="502"/>
      <c r="CA147" s="502"/>
      <c r="CB147" s="502"/>
      <c r="CC147" s="502"/>
      <c r="CD147" s="502"/>
      <c r="CE147" s="502"/>
      <c r="CF147" s="502"/>
      <c r="CG147" s="502"/>
      <c r="CH147" s="502"/>
      <c r="CI147" s="502"/>
      <c r="CJ147" s="502"/>
      <c r="CK147" s="502"/>
      <c r="CL147" s="502"/>
    </row>
    <row r="148" spans="1:90" s="501" customFormat="1" x14ac:dyDescent="0.25">
      <c r="A148" s="522">
        <v>45383</v>
      </c>
      <c r="B148" s="134">
        <v>107310</v>
      </c>
      <c r="C148" s="134">
        <v>213</v>
      </c>
      <c r="D148" s="134">
        <v>15533</v>
      </c>
      <c r="E148" s="134">
        <v>105</v>
      </c>
      <c r="F148" s="134">
        <v>15914</v>
      </c>
      <c r="G148" s="134">
        <v>4</v>
      </c>
      <c r="H148" s="134">
        <v>14808</v>
      </c>
      <c r="I148" s="134">
        <v>89</v>
      </c>
      <c r="J148" s="134">
        <v>38485</v>
      </c>
      <c r="K148" s="134">
        <v>308</v>
      </c>
      <c r="L148" s="134">
        <v>24467</v>
      </c>
      <c r="M148" s="134">
        <v>153</v>
      </c>
      <c r="N148" s="134">
        <v>31254</v>
      </c>
      <c r="O148" s="134">
        <v>92</v>
      </c>
      <c r="P148" s="134">
        <v>20012</v>
      </c>
      <c r="Q148" s="134">
        <v>162</v>
      </c>
      <c r="R148" s="134">
        <v>5700</v>
      </c>
      <c r="S148" s="134">
        <v>0</v>
      </c>
      <c r="T148" s="134">
        <v>282509</v>
      </c>
      <c r="U148" s="134">
        <v>1106</v>
      </c>
      <c r="V148" s="134">
        <v>43622</v>
      </c>
      <c r="W148" s="134">
        <v>584</v>
      </c>
      <c r="X148" s="134">
        <v>35385</v>
      </c>
      <c r="Y148" s="134">
        <v>159</v>
      </c>
      <c r="Z148" s="134">
        <v>14080</v>
      </c>
      <c r="AA148" s="134">
        <v>18</v>
      </c>
      <c r="AB148" s="134">
        <v>51115</v>
      </c>
      <c r="AC148" s="134">
        <v>95</v>
      </c>
      <c r="AD148" s="134">
        <v>9145</v>
      </c>
      <c r="AE148" s="134">
        <v>87</v>
      </c>
      <c r="AF148" s="134">
        <v>7003</v>
      </c>
      <c r="AG148" s="134">
        <v>103</v>
      </c>
      <c r="AH148" s="134">
        <v>6301</v>
      </c>
      <c r="AI148" s="134">
        <v>82</v>
      </c>
      <c r="AJ148" s="134">
        <v>6855</v>
      </c>
      <c r="AK148" s="134">
        <v>113</v>
      </c>
      <c r="AL148" s="134">
        <v>513539</v>
      </c>
      <c r="AM148" s="134">
        <v>4882</v>
      </c>
      <c r="AN148" s="134">
        <v>11785</v>
      </c>
      <c r="AO148" s="134">
        <v>18</v>
      </c>
      <c r="AP148" s="134">
        <v>23051</v>
      </c>
      <c r="AQ148" s="134">
        <v>46</v>
      </c>
      <c r="AR148" s="134">
        <v>7226</v>
      </c>
      <c r="AS148" s="134">
        <v>94</v>
      </c>
      <c r="AT148" s="134">
        <v>56644</v>
      </c>
      <c r="AU148" s="134">
        <v>602</v>
      </c>
      <c r="AV148" s="523">
        <v>4982</v>
      </c>
      <c r="AW148" s="523">
        <v>60</v>
      </c>
      <c r="AX148" s="523">
        <f t="shared" si="33"/>
        <v>1346725</v>
      </c>
      <c r="AY148" s="523">
        <f t="shared" si="33"/>
        <v>9175</v>
      </c>
      <c r="AZ148" s="524">
        <f t="shared" si="34"/>
        <v>1355900</v>
      </c>
      <c r="BB148" s="502"/>
      <c r="BC148" s="502"/>
      <c r="BD148" s="502"/>
      <c r="BE148" s="502"/>
      <c r="BF148" s="502"/>
      <c r="BG148" s="502"/>
      <c r="BH148" s="502"/>
      <c r="BI148" s="502"/>
      <c r="BJ148" s="502"/>
      <c r="BK148" s="502"/>
      <c r="BL148" s="502"/>
      <c r="BM148" s="502"/>
      <c r="BN148" s="502"/>
      <c r="BO148" s="502"/>
      <c r="BP148" s="502"/>
      <c r="BQ148" s="502"/>
      <c r="BR148" s="502"/>
      <c r="BS148" s="502"/>
      <c r="BT148" s="502"/>
      <c r="BU148" s="502"/>
      <c r="BV148" s="502"/>
      <c r="BW148" s="502"/>
      <c r="BX148" s="502"/>
      <c r="BY148" s="502"/>
      <c r="BZ148" s="502"/>
      <c r="CA148" s="502"/>
      <c r="CB148" s="502"/>
      <c r="CC148" s="502"/>
      <c r="CD148" s="502"/>
      <c r="CE148" s="502"/>
      <c r="CF148" s="502"/>
      <c r="CG148" s="502"/>
      <c r="CH148" s="502"/>
      <c r="CI148" s="502"/>
      <c r="CJ148" s="502"/>
      <c r="CK148" s="502"/>
      <c r="CL148" s="502"/>
    </row>
    <row r="149" spans="1:90" s="501" customFormat="1" x14ac:dyDescent="0.25">
      <c r="A149" s="522">
        <v>45413</v>
      </c>
      <c r="B149" s="134">
        <v>106523</v>
      </c>
      <c r="C149" s="134">
        <v>213</v>
      </c>
      <c r="D149" s="134">
        <v>15349</v>
      </c>
      <c r="E149" s="134">
        <v>105</v>
      </c>
      <c r="F149" s="134">
        <v>15728</v>
      </c>
      <c r="G149" s="134">
        <v>4</v>
      </c>
      <c r="H149" s="134">
        <v>14646</v>
      </c>
      <c r="I149" s="134">
        <v>89</v>
      </c>
      <c r="J149" s="134">
        <v>38101</v>
      </c>
      <c r="K149" s="134">
        <v>308</v>
      </c>
      <c r="L149" s="134">
        <v>24191</v>
      </c>
      <c r="M149" s="134">
        <v>153</v>
      </c>
      <c r="N149" s="134">
        <v>30606</v>
      </c>
      <c r="O149" s="134">
        <v>92</v>
      </c>
      <c r="P149" s="134">
        <v>19647</v>
      </c>
      <c r="Q149" s="134">
        <v>162</v>
      </c>
      <c r="R149" s="134">
        <v>5656</v>
      </c>
      <c r="S149" s="134">
        <v>0</v>
      </c>
      <c r="T149" s="134">
        <v>277337</v>
      </c>
      <c r="U149" s="134">
        <v>1093</v>
      </c>
      <c r="V149" s="134">
        <v>42957</v>
      </c>
      <c r="W149" s="134">
        <v>578</v>
      </c>
      <c r="X149" s="134">
        <v>34996</v>
      </c>
      <c r="Y149" s="134">
        <v>159</v>
      </c>
      <c r="Z149" s="134">
        <v>13617</v>
      </c>
      <c r="AA149" s="134">
        <v>18</v>
      </c>
      <c r="AB149" s="134">
        <v>50107</v>
      </c>
      <c r="AC149" s="134">
        <v>95</v>
      </c>
      <c r="AD149" s="134">
        <v>8973</v>
      </c>
      <c r="AE149" s="134">
        <v>87</v>
      </c>
      <c r="AF149" s="134">
        <v>6907</v>
      </c>
      <c r="AG149" s="134">
        <v>103</v>
      </c>
      <c r="AH149" s="134">
        <v>6237</v>
      </c>
      <c r="AI149" s="134">
        <v>82</v>
      </c>
      <c r="AJ149" s="134">
        <v>6752</v>
      </c>
      <c r="AK149" s="134">
        <v>113</v>
      </c>
      <c r="AL149" s="134">
        <v>508379</v>
      </c>
      <c r="AM149" s="134">
        <v>4861</v>
      </c>
      <c r="AN149" s="134">
        <v>11526</v>
      </c>
      <c r="AO149" s="134">
        <v>19</v>
      </c>
      <c r="AP149" s="134">
        <v>22615</v>
      </c>
      <c r="AQ149" s="134">
        <v>46</v>
      </c>
      <c r="AR149" s="134">
        <v>7127</v>
      </c>
      <c r="AS149" s="134">
        <v>94</v>
      </c>
      <c r="AT149" s="134">
        <v>56035</v>
      </c>
      <c r="AU149" s="134">
        <v>602</v>
      </c>
      <c r="AV149" s="523">
        <v>4976</v>
      </c>
      <c r="AW149" s="523">
        <v>69</v>
      </c>
      <c r="AX149" s="523">
        <f t="shared" si="33"/>
        <v>1328988</v>
      </c>
      <c r="AY149" s="523">
        <f t="shared" si="33"/>
        <v>9145</v>
      </c>
      <c r="AZ149" s="524">
        <f t="shared" si="34"/>
        <v>1338133</v>
      </c>
      <c r="BB149" s="502"/>
      <c r="BC149" s="502"/>
      <c r="BD149" s="502"/>
      <c r="BE149" s="502"/>
      <c r="BF149" s="502"/>
      <c r="BG149" s="502"/>
      <c r="BH149" s="502"/>
      <c r="BI149" s="502"/>
      <c r="BJ149" s="502"/>
      <c r="BK149" s="502"/>
      <c r="BL149" s="502"/>
      <c r="BM149" s="502"/>
      <c r="BN149" s="502"/>
      <c r="BO149" s="502"/>
      <c r="BP149" s="502"/>
      <c r="BQ149" s="502"/>
      <c r="BR149" s="502"/>
      <c r="BS149" s="502"/>
      <c r="BT149" s="502"/>
      <c r="BU149" s="502"/>
      <c r="BV149" s="502"/>
      <c r="BW149" s="502"/>
      <c r="BX149" s="502"/>
      <c r="BY149" s="502"/>
      <c r="BZ149" s="502"/>
      <c r="CA149" s="502"/>
      <c r="CB149" s="502"/>
      <c r="CC149" s="502"/>
      <c r="CD149" s="502"/>
      <c r="CE149" s="502"/>
      <c r="CF149" s="502"/>
      <c r="CG149" s="502"/>
      <c r="CH149" s="502"/>
      <c r="CI149" s="502"/>
      <c r="CJ149" s="502"/>
      <c r="CK149" s="502"/>
      <c r="CL149" s="502"/>
    </row>
    <row r="150" spans="1:90" s="501" customFormat="1" x14ac:dyDescent="0.25">
      <c r="A150" s="522">
        <v>45444</v>
      </c>
      <c r="B150" s="134">
        <v>105863</v>
      </c>
      <c r="C150" s="134">
        <v>211</v>
      </c>
      <c r="D150" s="134">
        <v>15186</v>
      </c>
      <c r="E150" s="134">
        <v>105</v>
      </c>
      <c r="F150" s="134">
        <v>15485</v>
      </c>
      <c r="G150" s="134">
        <v>4</v>
      </c>
      <c r="H150" s="134">
        <v>14403</v>
      </c>
      <c r="I150" s="134">
        <v>89</v>
      </c>
      <c r="J150" s="134">
        <v>37628</v>
      </c>
      <c r="K150" s="134">
        <v>309</v>
      </c>
      <c r="L150" s="134">
        <v>23800</v>
      </c>
      <c r="M150" s="134">
        <v>153</v>
      </c>
      <c r="N150" s="134">
        <v>29996</v>
      </c>
      <c r="O150" s="134">
        <v>89</v>
      </c>
      <c r="P150" s="134">
        <v>19318</v>
      </c>
      <c r="Q150" s="134">
        <v>162</v>
      </c>
      <c r="R150" s="134">
        <v>5561</v>
      </c>
      <c r="S150" s="134">
        <v>0</v>
      </c>
      <c r="T150" s="134">
        <v>270810</v>
      </c>
      <c r="U150" s="134">
        <v>1090</v>
      </c>
      <c r="V150" s="134">
        <v>42460</v>
      </c>
      <c r="W150" s="134">
        <v>567</v>
      </c>
      <c r="X150" s="134">
        <v>34435</v>
      </c>
      <c r="Y150" s="134">
        <v>157</v>
      </c>
      <c r="Z150" s="134">
        <v>13167</v>
      </c>
      <c r="AA150" s="134">
        <v>18</v>
      </c>
      <c r="AB150" s="134">
        <v>49073</v>
      </c>
      <c r="AC150" s="134">
        <v>95</v>
      </c>
      <c r="AD150" s="134">
        <v>8772</v>
      </c>
      <c r="AE150" s="134">
        <v>87</v>
      </c>
      <c r="AF150" s="134">
        <v>6809</v>
      </c>
      <c r="AG150" s="134">
        <v>103</v>
      </c>
      <c r="AH150" s="134">
        <v>6132</v>
      </c>
      <c r="AI150" s="134">
        <v>82</v>
      </c>
      <c r="AJ150" s="134">
        <v>6621</v>
      </c>
      <c r="AK150" s="134">
        <v>113</v>
      </c>
      <c r="AL150" s="134">
        <v>503975</v>
      </c>
      <c r="AM150" s="134">
        <v>4833</v>
      </c>
      <c r="AN150" s="134">
        <v>11229</v>
      </c>
      <c r="AO150" s="134">
        <v>18</v>
      </c>
      <c r="AP150" s="134">
        <v>22088</v>
      </c>
      <c r="AQ150" s="134">
        <v>44</v>
      </c>
      <c r="AR150" s="134">
        <v>7011</v>
      </c>
      <c r="AS150" s="134">
        <v>90</v>
      </c>
      <c r="AT150" s="134">
        <v>55262</v>
      </c>
      <c r="AU150" s="134">
        <v>600</v>
      </c>
      <c r="AV150" s="523">
        <v>4792</v>
      </c>
      <c r="AW150" s="523">
        <v>60</v>
      </c>
      <c r="AX150" s="523">
        <f t="shared" si="33"/>
        <v>1309876</v>
      </c>
      <c r="AY150" s="523">
        <f t="shared" si="33"/>
        <v>9079</v>
      </c>
      <c r="AZ150" s="524">
        <f t="shared" si="34"/>
        <v>1318955</v>
      </c>
      <c r="BB150" s="502"/>
      <c r="BC150" s="502"/>
      <c r="BD150" s="502"/>
      <c r="BE150" s="502"/>
      <c r="BF150" s="502"/>
      <c r="BG150" s="502"/>
      <c r="BH150" s="502"/>
      <c r="BI150" s="502"/>
      <c r="BJ150" s="502"/>
      <c r="BK150" s="502"/>
      <c r="BL150" s="502"/>
      <c r="BM150" s="502"/>
      <c r="BN150" s="502"/>
      <c r="BO150" s="502"/>
      <c r="BP150" s="502"/>
      <c r="BQ150" s="502"/>
      <c r="BR150" s="502"/>
      <c r="BS150" s="502"/>
      <c r="BT150" s="502"/>
      <c r="BU150" s="502"/>
      <c r="BV150" s="502"/>
      <c r="BW150" s="502"/>
      <c r="BX150" s="502"/>
      <c r="BY150" s="502"/>
      <c r="BZ150" s="502"/>
      <c r="CA150" s="502"/>
      <c r="CB150" s="502"/>
      <c r="CC150" s="502"/>
      <c r="CD150" s="502"/>
      <c r="CE150" s="502"/>
      <c r="CF150" s="502"/>
      <c r="CG150" s="502"/>
      <c r="CH150" s="502"/>
      <c r="CI150" s="502"/>
      <c r="CJ150" s="502"/>
      <c r="CK150" s="502"/>
      <c r="CL150" s="502"/>
    </row>
    <row r="151" spans="1:90" s="501" customFormat="1" x14ac:dyDescent="0.25">
      <c r="A151" s="522">
        <v>45474</v>
      </c>
      <c r="B151" s="134">
        <v>105183</v>
      </c>
      <c r="C151" s="134">
        <v>211</v>
      </c>
      <c r="D151" s="134">
        <v>14987</v>
      </c>
      <c r="E151" s="134">
        <v>105</v>
      </c>
      <c r="F151" s="134">
        <v>15217</v>
      </c>
      <c r="G151" s="134">
        <v>4</v>
      </c>
      <c r="H151" s="134">
        <v>14202</v>
      </c>
      <c r="I151" s="134">
        <v>89</v>
      </c>
      <c r="J151" s="134">
        <v>37093</v>
      </c>
      <c r="K151" s="134">
        <v>309</v>
      </c>
      <c r="L151" s="134">
        <v>23422</v>
      </c>
      <c r="M151" s="134">
        <v>153</v>
      </c>
      <c r="N151" s="134">
        <v>29381</v>
      </c>
      <c r="O151" s="134">
        <v>92</v>
      </c>
      <c r="P151" s="134">
        <v>18954</v>
      </c>
      <c r="Q151" s="134">
        <v>162</v>
      </c>
      <c r="R151" s="134">
        <v>5499</v>
      </c>
      <c r="S151" s="134">
        <v>0</v>
      </c>
      <c r="T151" s="134">
        <v>263685</v>
      </c>
      <c r="U151" s="134">
        <v>1084</v>
      </c>
      <c r="V151" s="134">
        <v>41812</v>
      </c>
      <c r="W151" s="134">
        <v>560</v>
      </c>
      <c r="X151" s="134">
        <v>33928</v>
      </c>
      <c r="Y151" s="134">
        <v>155</v>
      </c>
      <c r="Z151" s="134">
        <v>12694</v>
      </c>
      <c r="AA151" s="134">
        <v>18</v>
      </c>
      <c r="AB151" s="134">
        <v>48055</v>
      </c>
      <c r="AC151" s="134">
        <v>88</v>
      </c>
      <c r="AD151" s="134">
        <v>8637</v>
      </c>
      <c r="AE151" s="134">
        <v>86</v>
      </c>
      <c r="AF151" s="134">
        <v>6705</v>
      </c>
      <c r="AG151" s="134">
        <v>103</v>
      </c>
      <c r="AH151" s="134">
        <v>6028</v>
      </c>
      <c r="AI151" s="134">
        <v>82</v>
      </c>
      <c r="AJ151" s="134">
        <v>6485</v>
      </c>
      <c r="AK151" s="134">
        <v>113</v>
      </c>
      <c r="AL151" s="134">
        <v>498066</v>
      </c>
      <c r="AM151" s="134">
        <v>4809</v>
      </c>
      <c r="AN151" s="134">
        <v>10987</v>
      </c>
      <c r="AO151" s="134">
        <v>18</v>
      </c>
      <c r="AP151" s="134">
        <v>21632</v>
      </c>
      <c r="AQ151" s="134">
        <v>43</v>
      </c>
      <c r="AR151" s="134">
        <v>6900</v>
      </c>
      <c r="AS151" s="134">
        <v>82</v>
      </c>
      <c r="AT151" s="134">
        <v>54544</v>
      </c>
      <c r="AU151" s="134">
        <v>582</v>
      </c>
      <c r="AV151" s="523">
        <v>4669</v>
      </c>
      <c r="AW151" s="523">
        <v>60</v>
      </c>
      <c r="AX151" s="523">
        <f t="shared" si="33"/>
        <v>1288765</v>
      </c>
      <c r="AY151" s="523">
        <f t="shared" si="33"/>
        <v>9008</v>
      </c>
      <c r="AZ151" s="524">
        <f t="shared" si="34"/>
        <v>1297773</v>
      </c>
      <c r="BB151" s="502"/>
      <c r="BC151" s="502"/>
      <c r="BD151" s="502"/>
      <c r="BE151" s="502"/>
      <c r="BF151" s="502"/>
      <c r="BG151" s="502"/>
      <c r="BH151" s="502"/>
      <c r="BI151" s="502"/>
      <c r="BJ151" s="502"/>
      <c r="BK151" s="502"/>
      <c r="BL151" s="502"/>
      <c r="BM151" s="502"/>
      <c r="BN151" s="502"/>
      <c r="BO151" s="502"/>
      <c r="BP151" s="502"/>
      <c r="BQ151" s="502"/>
      <c r="BR151" s="502"/>
      <c r="BS151" s="502"/>
      <c r="BT151" s="502"/>
      <c r="BU151" s="502"/>
      <c r="BV151" s="502"/>
      <c r="BW151" s="502"/>
      <c r="BX151" s="502"/>
      <c r="BY151" s="502"/>
      <c r="BZ151" s="502"/>
      <c r="CA151" s="502"/>
      <c r="CB151" s="502"/>
      <c r="CC151" s="502"/>
      <c r="CD151" s="502"/>
      <c r="CE151" s="502"/>
      <c r="CF151" s="502"/>
      <c r="CG151" s="502"/>
      <c r="CH151" s="502"/>
      <c r="CI151" s="502"/>
      <c r="CJ151" s="502"/>
      <c r="CK151" s="502"/>
      <c r="CL151" s="502"/>
    </row>
    <row r="152" spans="1:90" s="501" customFormat="1" x14ac:dyDescent="0.25">
      <c r="A152" s="522">
        <v>45505</v>
      </c>
      <c r="B152" s="134">
        <v>101534</v>
      </c>
      <c r="C152" s="134">
        <v>208</v>
      </c>
      <c r="D152" s="134">
        <v>12870</v>
      </c>
      <c r="E152" s="134">
        <v>105</v>
      </c>
      <c r="F152" s="134">
        <v>14356</v>
      </c>
      <c r="G152" s="134">
        <v>4</v>
      </c>
      <c r="H152" s="134">
        <v>16178</v>
      </c>
      <c r="I152" s="134">
        <v>84</v>
      </c>
      <c r="J152" s="134">
        <v>35795</v>
      </c>
      <c r="K152" s="134">
        <v>278</v>
      </c>
      <c r="L152" s="134">
        <v>23151</v>
      </c>
      <c r="M152" s="134">
        <v>153</v>
      </c>
      <c r="N152" s="134">
        <v>29214</v>
      </c>
      <c r="O152" s="134">
        <v>92</v>
      </c>
      <c r="P152" s="134">
        <v>18809</v>
      </c>
      <c r="Q152" s="134">
        <v>162</v>
      </c>
      <c r="R152" s="134">
        <v>4990</v>
      </c>
      <c r="S152" s="134">
        <v>0</v>
      </c>
      <c r="T152" s="134">
        <v>262298</v>
      </c>
      <c r="U152" s="134">
        <v>1075</v>
      </c>
      <c r="V152" s="134">
        <v>39720</v>
      </c>
      <c r="W152" s="134">
        <v>560</v>
      </c>
      <c r="X152" s="134">
        <v>32497</v>
      </c>
      <c r="Y152" s="134">
        <v>155</v>
      </c>
      <c r="Z152" s="134">
        <v>12552</v>
      </c>
      <c r="AA152" s="134">
        <v>18</v>
      </c>
      <c r="AB152" s="134">
        <v>46979</v>
      </c>
      <c r="AC152" s="134">
        <v>88</v>
      </c>
      <c r="AD152" s="134">
        <v>8889</v>
      </c>
      <c r="AE152" s="134">
        <v>86</v>
      </c>
      <c r="AF152" s="134">
        <v>7090</v>
      </c>
      <c r="AG152" s="134">
        <v>103</v>
      </c>
      <c r="AH152" s="134">
        <v>6191</v>
      </c>
      <c r="AI152" s="134">
        <v>82</v>
      </c>
      <c r="AJ152" s="134">
        <v>6649</v>
      </c>
      <c r="AK152" s="134">
        <v>113</v>
      </c>
      <c r="AL152" s="134">
        <v>489811</v>
      </c>
      <c r="AM152" s="134">
        <v>4790</v>
      </c>
      <c r="AN152" s="134">
        <v>10792</v>
      </c>
      <c r="AO152" s="134">
        <v>18</v>
      </c>
      <c r="AP152" s="134">
        <v>21995</v>
      </c>
      <c r="AQ152" s="134">
        <v>41</v>
      </c>
      <c r="AR152" s="134">
        <v>6774</v>
      </c>
      <c r="AS152" s="134">
        <v>82</v>
      </c>
      <c r="AT152" s="134">
        <v>53828</v>
      </c>
      <c r="AU152" s="134">
        <v>567</v>
      </c>
      <c r="AV152" s="523">
        <v>4554</v>
      </c>
      <c r="AW152" s="523">
        <v>60</v>
      </c>
      <c r="AX152" s="523">
        <f t="shared" si="33"/>
        <v>1267516</v>
      </c>
      <c r="AY152" s="523">
        <f t="shared" si="33"/>
        <v>8924</v>
      </c>
      <c r="AZ152" s="524">
        <f t="shared" si="34"/>
        <v>1276440</v>
      </c>
      <c r="BB152" s="502"/>
      <c r="BC152" s="502"/>
      <c r="BD152" s="502"/>
      <c r="BE152" s="502"/>
      <c r="BF152" s="502"/>
      <c r="BG152" s="502"/>
      <c r="BH152" s="502"/>
      <c r="BI152" s="502"/>
      <c r="BJ152" s="502"/>
      <c r="BK152" s="502"/>
      <c r="BL152" s="502"/>
      <c r="BM152" s="502"/>
      <c r="BN152" s="502"/>
      <c r="BO152" s="502"/>
      <c r="BP152" s="502"/>
      <c r="BQ152" s="502"/>
      <c r="BR152" s="502"/>
      <c r="BS152" s="502"/>
      <c r="BT152" s="502"/>
      <c r="BU152" s="502"/>
      <c r="BV152" s="502"/>
      <c r="BW152" s="502"/>
      <c r="BX152" s="502"/>
      <c r="BY152" s="502"/>
      <c r="BZ152" s="502"/>
      <c r="CA152" s="502"/>
      <c r="CB152" s="502"/>
      <c r="CC152" s="502"/>
      <c r="CD152" s="502"/>
      <c r="CE152" s="502"/>
      <c r="CF152" s="502"/>
      <c r="CG152" s="502"/>
      <c r="CH152" s="502"/>
      <c r="CI152" s="502"/>
      <c r="CJ152" s="502"/>
      <c r="CK152" s="502"/>
      <c r="CL152" s="502"/>
    </row>
    <row r="153" spans="1:90" s="501" customFormat="1" x14ac:dyDescent="0.25">
      <c r="A153" s="522">
        <v>45536</v>
      </c>
      <c r="B153" s="134">
        <v>103134</v>
      </c>
      <c r="C153" s="134">
        <v>208</v>
      </c>
      <c r="D153" s="134">
        <v>14657</v>
      </c>
      <c r="E153" s="134">
        <v>105</v>
      </c>
      <c r="F153" s="134">
        <v>14723</v>
      </c>
      <c r="G153" s="134">
        <v>3</v>
      </c>
      <c r="H153" s="134">
        <v>13733</v>
      </c>
      <c r="I153" s="134">
        <v>84</v>
      </c>
      <c r="J153" s="134">
        <v>36573</v>
      </c>
      <c r="K153" s="134">
        <v>278</v>
      </c>
      <c r="L153" s="134">
        <v>22575</v>
      </c>
      <c r="M153" s="134">
        <v>153</v>
      </c>
      <c r="N153" s="134">
        <v>28570</v>
      </c>
      <c r="O153" s="134">
        <v>92</v>
      </c>
      <c r="P153" s="134">
        <v>18165</v>
      </c>
      <c r="Q153" s="134">
        <v>160</v>
      </c>
      <c r="R153" s="134">
        <v>5310</v>
      </c>
      <c r="S153" s="134">
        <v>0</v>
      </c>
      <c r="T153" s="134">
        <v>253934</v>
      </c>
      <c r="U153" s="134">
        <v>1070</v>
      </c>
      <c r="V153" s="134">
        <v>40732</v>
      </c>
      <c r="W153" s="134">
        <v>560</v>
      </c>
      <c r="X153" s="134">
        <v>33118</v>
      </c>
      <c r="Y153" s="134">
        <v>153</v>
      </c>
      <c r="Z153" s="134">
        <v>12086</v>
      </c>
      <c r="AA153" s="134">
        <v>18</v>
      </c>
      <c r="AB153" s="134">
        <v>46655</v>
      </c>
      <c r="AC153" s="134">
        <v>82</v>
      </c>
      <c r="AD153" s="134">
        <v>8263</v>
      </c>
      <c r="AE153" s="134">
        <v>86</v>
      </c>
      <c r="AF153" s="134">
        <v>6468</v>
      </c>
      <c r="AG153" s="134">
        <v>103</v>
      </c>
      <c r="AH153" s="134">
        <v>5841</v>
      </c>
      <c r="AI153" s="134">
        <v>82</v>
      </c>
      <c r="AJ153" s="134">
        <v>6202</v>
      </c>
      <c r="AK153" s="134">
        <v>113</v>
      </c>
      <c r="AL153" s="134">
        <v>486100</v>
      </c>
      <c r="AM153" s="134">
        <v>4742</v>
      </c>
      <c r="AN153" s="134">
        <v>10674</v>
      </c>
      <c r="AO153" s="134">
        <v>18</v>
      </c>
      <c r="AP153" s="134">
        <v>21776</v>
      </c>
      <c r="AQ153" s="134">
        <v>41</v>
      </c>
      <c r="AR153" s="134">
        <v>6667</v>
      </c>
      <c r="AS153" s="134">
        <v>82</v>
      </c>
      <c r="AT153" s="134">
        <v>53532</v>
      </c>
      <c r="AU153" s="134">
        <v>566</v>
      </c>
      <c r="AV153" s="523">
        <v>4476</v>
      </c>
      <c r="AW153" s="523">
        <v>60</v>
      </c>
      <c r="AX153" s="523">
        <f t="shared" si="33"/>
        <v>1253964</v>
      </c>
      <c r="AY153" s="523">
        <f t="shared" si="33"/>
        <v>8859</v>
      </c>
      <c r="AZ153" s="524">
        <f t="shared" si="34"/>
        <v>1262823</v>
      </c>
      <c r="BB153" s="502"/>
      <c r="BC153" s="502"/>
      <c r="BD153" s="502"/>
      <c r="BE153" s="502"/>
      <c r="BF153" s="502"/>
      <c r="BG153" s="502"/>
      <c r="BH153" s="502"/>
      <c r="BI153" s="502"/>
      <c r="BJ153" s="502"/>
      <c r="BK153" s="502"/>
      <c r="BL153" s="502"/>
      <c r="BM153" s="502"/>
      <c r="BN153" s="502"/>
      <c r="BO153" s="502"/>
      <c r="BP153" s="502"/>
      <c r="BQ153" s="502"/>
      <c r="BR153" s="502"/>
      <c r="BS153" s="502"/>
      <c r="BT153" s="502"/>
      <c r="BU153" s="502"/>
      <c r="BV153" s="502"/>
      <c r="BW153" s="502"/>
      <c r="BX153" s="502"/>
      <c r="BY153" s="502"/>
      <c r="BZ153" s="502"/>
      <c r="CA153" s="502"/>
      <c r="CB153" s="502"/>
      <c r="CC153" s="502"/>
      <c r="CD153" s="502"/>
      <c r="CE153" s="502"/>
      <c r="CF153" s="502"/>
      <c r="CG153" s="502"/>
      <c r="CH153" s="502"/>
      <c r="CI153" s="502"/>
      <c r="CJ153" s="502"/>
      <c r="CK153" s="502"/>
      <c r="CL153" s="502"/>
    </row>
    <row r="154" spans="1:90" s="501" customFormat="1" x14ac:dyDescent="0.25">
      <c r="A154" s="522">
        <v>45566</v>
      </c>
      <c r="B154" s="134">
        <v>102519</v>
      </c>
      <c r="C154" s="134">
        <v>208</v>
      </c>
      <c r="D154" s="134">
        <v>14523</v>
      </c>
      <c r="E154" s="134">
        <v>105</v>
      </c>
      <c r="F154" s="134">
        <v>14481</v>
      </c>
      <c r="G154" s="134">
        <v>3</v>
      </c>
      <c r="H154" s="134">
        <v>13525</v>
      </c>
      <c r="I154" s="134">
        <v>84</v>
      </c>
      <c r="J154" s="134">
        <v>36152</v>
      </c>
      <c r="K154" s="134">
        <v>278</v>
      </c>
      <c r="L154" s="134">
        <v>22170</v>
      </c>
      <c r="M154" s="134">
        <v>153</v>
      </c>
      <c r="N154" s="134">
        <v>28065</v>
      </c>
      <c r="O154" s="134">
        <v>92</v>
      </c>
      <c r="P154" s="134">
        <v>17733</v>
      </c>
      <c r="Q154" s="134">
        <v>117</v>
      </c>
      <c r="R154" s="134">
        <v>5198</v>
      </c>
      <c r="S154" s="134">
        <v>0</v>
      </c>
      <c r="T154" s="134">
        <v>251538</v>
      </c>
      <c r="U154" s="134">
        <v>1066</v>
      </c>
      <c r="V154" s="134">
        <v>40391</v>
      </c>
      <c r="W154" s="134">
        <v>560</v>
      </c>
      <c r="X154" s="134">
        <v>32609</v>
      </c>
      <c r="Y154" s="134">
        <v>153</v>
      </c>
      <c r="Z154" s="134">
        <v>11792</v>
      </c>
      <c r="AA154" s="134">
        <v>18</v>
      </c>
      <c r="AB154" s="134">
        <v>45922</v>
      </c>
      <c r="AC154" s="134">
        <v>82</v>
      </c>
      <c r="AD154" s="134">
        <v>8088</v>
      </c>
      <c r="AE154" s="134">
        <v>86</v>
      </c>
      <c r="AF154" s="134">
        <v>6340</v>
      </c>
      <c r="AG154" s="134">
        <v>103</v>
      </c>
      <c r="AH154" s="134">
        <v>5743</v>
      </c>
      <c r="AI154" s="134">
        <v>82</v>
      </c>
      <c r="AJ154" s="134">
        <v>6090</v>
      </c>
      <c r="AK154" s="134">
        <v>113</v>
      </c>
      <c r="AL154" s="134">
        <v>484043</v>
      </c>
      <c r="AM154" s="134">
        <v>4746</v>
      </c>
      <c r="AN154" s="134">
        <v>10497</v>
      </c>
      <c r="AO154" s="134">
        <v>18</v>
      </c>
      <c r="AP154" s="134">
        <v>21432</v>
      </c>
      <c r="AQ154" s="134">
        <v>41</v>
      </c>
      <c r="AR154" s="134">
        <v>6549</v>
      </c>
      <c r="AS154" s="134">
        <v>82</v>
      </c>
      <c r="AT154" s="134">
        <v>52857</v>
      </c>
      <c r="AU154" s="134">
        <v>566</v>
      </c>
      <c r="AV154" s="523">
        <v>4374</v>
      </c>
      <c r="AW154" s="523">
        <v>60</v>
      </c>
      <c r="AX154" s="523">
        <f t="shared" si="33"/>
        <v>1242631</v>
      </c>
      <c r="AY154" s="523">
        <f t="shared" si="33"/>
        <v>8816</v>
      </c>
      <c r="AZ154" s="524">
        <f t="shared" si="34"/>
        <v>1251447</v>
      </c>
      <c r="BB154" s="502"/>
      <c r="BC154" s="502"/>
      <c r="BD154" s="502"/>
      <c r="BE154" s="502"/>
      <c r="BF154" s="502"/>
      <c r="BG154" s="502"/>
      <c r="BH154" s="502"/>
      <c r="BI154" s="502"/>
      <c r="BJ154" s="502"/>
      <c r="BK154" s="502"/>
      <c r="BL154" s="502"/>
      <c r="BM154" s="502"/>
      <c r="BN154" s="502"/>
      <c r="BO154" s="502"/>
      <c r="BP154" s="502"/>
      <c r="BQ154" s="502"/>
      <c r="BR154" s="502"/>
      <c r="BS154" s="502"/>
      <c r="BT154" s="502"/>
      <c r="BU154" s="502"/>
      <c r="BV154" s="502"/>
      <c r="BW154" s="502"/>
      <c r="BX154" s="502"/>
      <c r="BY154" s="502"/>
      <c r="BZ154" s="502"/>
      <c r="CA154" s="502"/>
      <c r="CB154" s="502"/>
      <c r="CC154" s="502"/>
      <c r="CD154" s="502"/>
      <c r="CE154" s="502"/>
      <c r="CF154" s="502"/>
      <c r="CG154" s="502"/>
      <c r="CH154" s="502"/>
      <c r="CI154" s="502"/>
      <c r="CJ154" s="502"/>
      <c r="CK154" s="502"/>
      <c r="CL154" s="502"/>
    </row>
    <row r="155" spans="1:90" s="501" customFormat="1" x14ac:dyDescent="0.25">
      <c r="A155" s="522">
        <v>45597</v>
      </c>
      <c r="B155" s="134">
        <v>99839</v>
      </c>
      <c r="C155" s="134">
        <v>202</v>
      </c>
      <c r="D155" s="134">
        <v>14416</v>
      </c>
      <c r="E155" s="134">
        <v>105</v>
      </c>
      <c r="F155" s="134">
        <v>14288</v>
      </c>
      <c r="G155" s="134">
        <v>3</v>
      </c>
      <c r="H155" s="134">
        <v>13351</v>
      </c>
      <c r="I155" s="134">
        <v>84</v>
      </c>
      <c r="J155" s="134">
        <v>35591</v>
      </c>
      <c r="K155" s="134">
        <v>278</v>
      </c>
      <c r="L155" s="134">
        <v>21800</v>
      </c>
      <c r="M155" s="134">
        <v>153</v>
      </c>
      <c r="N155" s="134">
        <v>27515</v>
      </c>
      <c r="O155" s="134">
        <v>92</v>
      </c>
      <c r="P155" s="134">
        <v>17470</v>
      </c>
      <c r="Q155" s="134">
        <v>117</v>
      </c>
      <c r="R155" s="134">
        <v>5116</v>
      </c>
      <c r="S155" s="134">
        <v>0</v>
      </c>
      <c r="T155" s="134">
        <v>247945</v>
      </c>
      <c r="U155" s="134">
        <v>1048</v>
      </c>
      <c r="V155" s="134">
        <v>39964</v>
      </c>
      <c r="W155" s="134">
        <v>558</v>
      </c>
      <c r="X155" s="134">
        <v>32120</v>
      </c>
      <c r="Y155" s="134">
        <v>151</v>
      </c>
      <c r="Z155" s="134">
        <v>11616</v>
      </c>
      <c r="AA155" s="134">
        <v>18</v>
      </c>
      <c r="AB155" s="134">
        <v>45161</v>
      </c>
      <c r="AC155" s="134">
        <v>84</v>
      </c>
      <c r="AD155" s="134">
        <v>7906</v>
      </c>
      <c r="AE155" s="134">
        <v>86</v>
      </c>
      <c r="AF155" s="134">
        <v>6236</v>
      </c>
      <c r="AG155" s="134">
        <v>103</v>
      </c>
      <c r="AH155" s="134">
        <v>5674</v>
      </c>
      <c r="AI155" s="134">
        <v>82</v>
      </c>
      <c r="AJ155" s="134">
        <v>5997</v>
      </c>
      <c r="AK155" s="134">
        <v>113</v>
      </c>
      <c r="AL155" s="134">
        <v>480508</v>
      </c>
      <c r="AM155" s="134">
        <v>4713</v>
      </c>
      <c r="AN155" s="134">
        <v>10253</v>
      </c>
      <c r="AO155" s="134">
        <v>17</v>
      </c>
      <c r="AP155" s="134">
        <v>21067</v>
      </c>
      <c r="AQ155" s="134">
        <v>41</v>
      </c>
      <c r="AR155" s="134">
        <v>6448</v>
      </c>
      <c r="AS155" s="134">
        <v>82</v>
      </c>
      <c r="AT155" s="134">
        <v>52071</v>
      </c>
      <c r="AU155" s="134">
        <v>498</v>
      </c>
      <c r="AV155" s="523">
        <v>4262</v>
      </c>
      <c r="AW155" s="523">
        <v>52</v>
      </c>
      <c r="AX155" s="523">
        <f t="shared" si="33"/>
        <v>1226614</v>
      </c>
      <c r="AY155" s="523">
        <f t="shared" si="33"/>
        <v>8680</v>
      </c>
      <c r="AZ155" s="524">
        <f t="shared" si="34"/>
        <v>1235294</v>
      </c>
      <c r="BB155" s="502"/>
      <c r="BC155" s="502"/>
      <c r="BD155" s="502"/>
      <c r="BE155" s="502"/>
      <c r="BF155" s="502"/>
      <c r="BG155" s="502"/>
      <c r="BH155" s="502"/>
      <c r="BI155" s="502"/>
      <c r="BJ155" s="502"/>
      <c r="BK155" s="502"/>
      <c r="BL155" s="502"/>
      <c r="BM155" s="502"/>
      <c r="BN155" s="502"/>
      <c r="BO155" s="502"/>
      <c r="BP155" s="502"/>
      <c r="BQ155" s="502"/>
      <c r="BR155" s="502"/>
      <c r="BS155" s="502"/>
      <c r="BT155" s="502"/>
      <c r="BU155" s="502"/>
      <c r="BV155" s="502"/>
      <c r="BW155" s="502"/>
      <c r="BX155" s="502"/>
      <c r="BY155" s="502"/>
      <c r="BZ155" s="502"/>
      <c r="CA155" s="502"/>
      <c r="CB155" s="502"/>
      <c r="CC155" s="502"/>
      <c r="CD155" s="502"/>
      <c r="CE155" s="502"/>
      <c r="CF155" s="502"/>
      <c r="CG155" s="502"/>
      <c r="CH155" s="502"/>
      <c r="CI155" s="502"/>
      <c r="CJ155" s="502"/>
      <c r="CK155" s="502"/>
      <c r="CL155" s="502"/>
    </row>
    <row r="156" spans="1:90" s="501" customFormat="1" x14ac:dyDescent="0.25">
      <c r="A156" s="522">
        <v>45627</v>
      </c>
      <c r="B156" s="524">
        <v>99182</v>
      </c>
      <c r="C156" s="524">
        <v>202</v>
      </c>
      <c r="D156" s="524">
        <v>14253</v>
      </c>
      <c r="E156" s="524">
        <v>105</v>
      </c>
      <c r="F156" s="524">
        <v>14090</v>
      </c>
      <c r="G156" s="524">
        <v>3</v>
      </c>
      <c r="H156" s="524">
        <v>13163</v>
      </c>
      <c r="I156" s="524">
        <v>84</v>
      </c>
      <c r="J156" s="524">
        <v>34760</v>
      </c>
      <c r="K156" s="524">
        <v>278</v>
      </c>
      <c r="L156" s="524">
        <v>21407</v>
      </c>
      <c r="M156" s="524">
        <v>153</v>
      </c>
      <c r="N156" s="524">
        <v>26886</v>
      </c>
      <c r="O156" s="524">
        <v>94</v>
      </c>
      <c r="P156" s="524">
        <v>17124</v>
      </c>
      <c r="Q156" s="524">
        <v>116</v>
      </c>
      <c r="R156" s="524">
        <v>5001</v>
      </c>
      <c r="S156" s="524">
        <v>0</v>
      </c>
      <c r="T156" s="524">
        <v>244768</v>
      </c>
      <c r="U156" s="524">
        <v>1017</v>
      </c>
      <c r="V156" s="524">
        <v>39195</v>
      </c>
      <c r="W156" s="524">
        <v>554</v>
      </c>
      <c r="X156" s="524">
        <v>31479</v>
      </c>
      <c r="Y156" s="524">
        <v>151</v>
      </c>
      <c r="Z156" s="524">
        <v>11835</v>
      </c>
      <c r="AA156" s="524">
        <v>18</v>
      </c>
      <c r="AB156" s="524">
        <v>43933</v>
      </c>
      <c r="AC156" s="524">
        <v>84</v>
      </c>
      <c r="AD156" s="524">
        <v>7652</v>
      </c>
      <c r="AE156" s="524">
        <v>86</v>
      </c>
      <c r="AF156" s="524">
        <v>6131</v>
      </c>
      <c r="AG156" s="524">
        <v>102</v>
      </c>
      <c r="AH156" s="524">
        <v>5604</v>
      </c>
      <c r="AI156" s="524">
        <v>82</v>
      </c>
      <c r="AJ156" s="524">
        <v>5883</v>
      </c>
      <c r="AK156" s="524">
        <v>113</v>
      </c>
      <c r="AL156" s="524">
        <v>474908</v>
      </c>
      <c r="AM156" s="524">
        <v>4668</v>
      </c>
      <c r="AN156" s="524">
        <v>9918</v>
      </c>
      <c r="AO156" s="524">
        <v>18</v>
      </c>
      <c r="AP156" s="524">
        <v>20619</v>
      </c>
      <c r="AQ156" s="524">
        <v>41</v>
      </c>
      <c r="AR156" s="524">
        <v>6350</v>
      </c>
      <c r="AS156" s="524">
        <v>82</v>
      </c>
      <c r="AT156" s="524">
        <v>51435</v>
      </c>
      <c r="AU156" s="524">
        <v>497</v>
      </c>
      <c r="AV156" s="524">
        <v>4170</v>
      </c>
      <c r="AW156" s="524">
        <v>60</v>
      </c>
      <c r="AX156" s="523">
        <f t="shared" si="33"/>
        <v>1209746</v>
      </c>
      <c r="AY156" s="523">
        <f t="shared" si="33"/>
        <v>8608</v>
      </c>
      <c r="AZ156" s="524">
        <f t="shared" si="34"/>
        <v>1218354</v>
      </c>
      <c r="BB156" s="502"/>
      <c r="BC156" s="502"/>
      <c r="BD156" s="502"/>
      <c r="BE156" s="502"/>
      <c r="BF156" s="502"/>
      <c r="BG156" s="502"/>
      <c r="BH156" s="502"/>
      <c r="BI156" s="502"/>
      <c r="BJ156" s="502"/>
      <c r="BK156" s="502"/>
      <c r="BL156" s="502"/>
      <c r="BM156" s="502"/>
      <c r="BN156" s="502"/>
      <c r="BO156" s="502"/>
      <c r="BP156" s="502"/>
      <c r="BQ156" s="502"/>
      <c r="BR156" s="502"/>
      <c r="BS156" s="502"/>
      <c r="BT156" s="502"/>
      <c r="BU156" s="502"/>
      <c r="BV156" s="502"/>
      <c r="BW156" s="502"/>
      <c r="BX156" s="502"/>
      <c r="BY156" s="502"/>
      <c r="BZ156" s="502"/>
      <c r="CA156" s="502"/>
      <c r="CB156" s="502"/>
      <c r="CC156" s="502"/>
      <c r="CD156" s="502"/>
      <c r="CE156" s="502"/>
      <c r="CF156" s="502"/>
      <c r="CG156" s="502"/>
      <c r="CH156" s="502"/>
      <c r="CI156" s="502"/>
      <c r="CJ156" s="502"/>
      <c r="CK156" s="502"/>
      <c r="CL156" s="502"/>
    </row>
    <row r="157" spans="1:90" s="501" customFormat="1" x14ac:dyDescent="0.25">
      <c r="A157" s="522">
        <v>45658</v>
      </c>
      <c r="B157" s="524">
        <v>97120</v>
      </c>
      <c r="C157" s="524">
        <v>191</v>
      </c>
      <c r="D157" s="524">
        <v>14116</v>
      </c>
      <c r="E157" s="524">
        <v>105</v>
      </c>
      <c r="F157" s="524">
        <v>14001</v>
      </c>
      <c r="G157" s="524">
        <v>3</v>
      </c>
      <c r="H157" s="524">
        <v>12993</v>
      </c>
      <c r="I157" s="524">
        <v>84</v>
      </c>
      <c r="J157" s="524">
        <v>34080</v>
      </c>
      <c r="K157" s="524">
        <v>278</v>
      </c>
      <c r="L157" s="524">
        <v>20976</v>
      </c>
      <c r="M157" s="524">
        <v>153</v>
      </c>
      <c r="N157" s="524">
        <v>26259</v>
      </c>
      <c r="O157" s="524">
        <v>94</v>
      </c>
      <c r="P157" s="524">
        <v>16855</v>
      </c>
      <c r="Q157" s="524">
        <v>116</v>
      </c>
      <c r="R157" s="524">
        <v>4885</v>
      </c>
      <c r="S157" s="524">
        <v>0</v>
      </c>
      <c r="T157" s="524">
        <v>241083</v>
      </c>
      <c r="U157" s="524">
        <v>1010</v>
      </c>
      <c r="V157" s="524">
        <v>38597</v>
      </c>
      <c r="W157" s="524">
        <v>468</v>
      </c>
      <c r="X157" s="524">
        <v>30907</v>
      </c>
      <c r="Y157" s="524">
        <v>113</v>
      </c>
      <c r="Z157" s="524">
        <v>11421</v>
      </c>
      <c r="AA157" s="524">
        <v>18</v>
      </c>
      <c r="AB157" s="524">
        <v>43004</v>
      </c>
      <c r="AC157" s="524">
        <v>84</v>
      </c>
      <c r="AD157" s="524">
        <v>7437</v>
      </c>
      <c r="AE157" s="524">
        <v>86</v>
      </c>
      <c r="AF157" s="524">
        <v>6068</v>
      </c>
      <c r="AG157" s="524">
        <v>100</v>
      </c>
      <c r="AH157" s="524">
        <v>5549</v>
      </c>
      <c r="AI157" s="524">
        <v>82</v>
      </c>
      <c r="AJ157" s="524">
        <v>5786</v>
      </c>
      <c r="AK157" s="524">
        <v>113</v>
      </c>
      <c r="AL157" s="524">
        <v>469341</v>
      </c>
      <c r="AM157" s="524">
        <v>4598</v>
      </c>
      <c r="AN157" s="524">
        <v>9762</v>
      </c>
      <c r="AO157" s="524">
        <v>18</v>
      </c>
      <c r="AP157" s="524">
        <v>20057</v>
      </c>
      <c r="AQ157" s="524">
        <v>39</v>
      </c>
      <c r="AR157" s="524">
        <v>6239</v>
      </c>
      <c r="AS157" s="524">
        <v>82</v>
      </c>
      <c r="AT157" s="524">
        <v>50859</v>
      </c>
      <c r="AU157" s="524">
        <v>492</v>
      </c>
      <c r="AV157" s="524">
        <v>4058</v>
      </c>
      <c r="AW157" s="524">
        <v>58</v>
      </c>
      <c r="AX157" s="523">
        <f t="shared" si="33"/>
        <v>1191453</v>
      </c>
      <c r="AY157" s="523">
        <f t="shared" si="33"/>
        <v>8385</v>
      </c>
      <c r="AZ157" s="524">
        <f t="shared" si="34"/>
        <v>1199838</v>
      </c>
      <c r="BB157" s="502"/>
      <c r="BC157" s="502"/>
      <c r="BD157" s="502"/>
      <c r="BE157" s="502"/>
      <c r="BF157" s="502"/>
      <c r="BG157" s="502"/>
      <c r="BH157" s="502"/>
      <c r="BI157" s="502"/>
      <c r="BJ157" s="502"/>
      <c r="BK157" s="502"/>
      <c r="BL157" s="502"/>
      <c r="BM157" s="502"/>
      <c r="BN157" s="502"/>
      <c r="BO157" s="502"/>
      <c r="BP157" s="502"/>
      <c r="BQ157" s="502"/>
      <c r="BR157" s="502"/>
      <c r="BS157" s="502"/>
      <c r="BT157" s="502"/>
      <c r="BU157" s="502"/>
      <c r="BV157" s="502"/>
      <c r="BW157" s="502"/>
      <c r="BX157" s="502"/>
      <c r="BY157" s="502"/>
      <c r="BZ157" s="502"/>
      <c r="CA157" s="502"/>
      <c r="CB157" s="502"/>
      <c r="CC157" s="502"/>
      <c r="CD157" s="502"/>
      <c r="CE157" s="502"/>
      <c r="CF157" s="502"/>
      <c r="CG157" s="502"/>
      <c r="CH157" s="502"/>
      <c r="CI157" s="502"/>
      <c r="CJ157" s="502"/>
      <c r="CK157" s="502"/>
      <c r="CL157" s="502"/>
    </row>
    <row r="158" spans="1:90" s="501" customFormat="1" x14ac:dyDescent="0.25">
      <c r="A158" s="522">
        <v>45689</v>
      </c>
      <c r="B158" s="524">
        <v>96080</v>
      </c>
      <c r="C158" s="524">
        <v>189</v>
      </c>
      <c r="D158" s="524">
        <v>13968</v>
      </c>
      <c r="E158" s="524">
        <v>105</v>
      </c>
      <c r="F158" s="524">
        <v>13787</v>
      </c>
      <c r="G158" s="524">
        <v>3</v>
      </c>
      <c r="H158" s="524">
        <v>12838</v>
      </c>
      <c r="I158" s="524">
        <v>84</v>
      </c>
      <c r="J158" s="524">
        <v>33441</v>
      </c>
      <c r="K158" s="524">
        <v>278</v>
      </c>
      <c r="L158" s="524">
        <v>20565</v>
      </c>
      <c r="M158" s="524">
        <v>153</v>
      </c>
      <c r="N158" s="524">
        <v>25643</v>
      </c>
      <c r="O158" s="524">
        <v>94</v>
      </c>
      <c r="P158" s="524">
        <v>16575</v>
      </c>
      <c r="Q158" s="524">
        <v>115</v>
      </c>
      <c r="R158" s="524">
        <v>4779</v>
      </c>
      <c r="S158" s="524">
        <v>0</v>
      </c>
      <c r="T158" s="524">
        <v>238048</v>
      </c>
      <c r="U158" s="524">
        <v>1010</v>
      </c>
      <c r="V158" s="524">
        <v>38159</v>
      </c>
      <c r="W158" s="524">
        <v>468</v>
      </c>
      <c r="X158" s="524">
        <v>30339</v>
      </c>
      <c r="Y158" s="524">
        <v>113</v>
      </c>
      <c r="Z158" s="524">
        <v>11190</v>
      </c>
      <c r="AA158" s="524">
        <v>18</v>
      </c>
      <c r="AB158" s="524">
        <v>42154</v>
      </c>
      <c r="AC158" s="524">
        <v>84</v>
      </c>
      <c r="AD158" s="524">
        <v>7216</v>
      </c>
      <c r="AE158" s="524">
        <v>84</v>
      </c>
      <c r="AF158" s="524">
        <v>5985</v>
      </c>
      <c r="AG158" s="524">
        <v>100</v>
      </c>
      <c r="AH158" s="524">
        <v>5478</v>
      </c>
      <c r="AI158" s="524">
        <v>82</v>
      </c>
      <c r="AJ158" s="524">
        <v>5680</v>
      </c>
      <c r="AK158" s="524">
        <v>112</v>
      </c>
      <c r="AL158" s="524">
        <v>470503</v>
      </c>
      <c r="AM158" s="524">
        <v>4578</v>
      </c>
      <c r="AN158" s="524">
        <v>9584</v>
      </c>
      <c r="AO158" s="524">
        <v>18</v>
      </c>
      <c r="AP158" s="524">
        <v>19621</v>
      </c>
      <c r="AQ158" s="524">
        <v>36</v>
      </c>
      <c r="AR158" s="524">
        <v>6141</v>
      </c>
      <c r="AS158" s="524">
        <v>82</v>
      </c>
      <c r="AT158" s="524">
        <v>50276</v>
      </c>
      <c r="AU158" s="524">
        <v>497</v>
      </c>
      <c r="AV158" s="524">
        <v>3950</v>
      </c>
      <c r="AW158" s="524">
        <v>58</v>
      </c>
      <c r="AX158" s="523">
        <f t="shared" si="33"/>
        <v>1182000</v>
      </c>
      <c r="AY158" s="523">
        <f t="shared" si="33"/>
        <v>8361</v>
      </c>
      <c r="AZ158" s="524">
        <f t="shared" si="34"/>
        <v>1190361</v>
      </c>
      <c r="BB158" s="502"/>
      <c r="BC158" s="502"/>
      <c r="BD158" s="502"/>
      <c r="BE158" s="502"/>
      <c r="BF158" s="502"/>
      <c r="BG158" s="502"/>
      <c r="BH158" s="502"/>
      <c r="BI158" s="502"/>
      <c r="BJ158" s="502"/>
      <c r="BK158" s="502"/>
      <c r="BL158" s="502"/>
      <c r="BM158" s="502"/>
      <c r="BN158" s="502"/>
      <c r="BO158" s="502"/>
      <c r="BP158" s="502"/>
      <c r="BQ158" s="502"/>
      <c r="BR158" s="502"/>
      <c r="BS158" s="502"/>
      <c r="BT158" s="502"/>
      <c r="BU158" s="502"/>
      <c r="BV158" s="502"/>
      <c r="BW158" s="502"/>
      <c r="BX158" s="502"/>
      <c r="BY158" s="502"/>
      <c r="BZ158" s="502"/>
      <c r="CA158" s="502"/>
      <c r="CB158" s="502"/>
      <c r="CC158" s="502"/>
      <c r="CD158" s="502"/>
      <c r="CE158" s="502"/>
      <c r="CF158" s="502"/>
      <c r="CG158" s="502"/>
      <c r="CH158" s="502"/>
      <c r="CI158" s="502"/>
      <c r="CJ158" s="502"/>
      <c r="CK158" s="502"/>
      <c r="CL158" s="502"/>
    </row>
    <row r="159" spans="1:90" x14ac:dyDescent="0.25">
      <c r="A159" s="522">
        <v>45717</v>
      </c>
      <c r="B159" s="524">
        <v>94381</v>
      </c>
      <c r="C159" s="524">
        <v>184</v>
      </c>
      <c r="D159" s="524">
        <v>13845</v>
      </c>
      <c r="E159" s="524">
        <v>105</v>
      </c>
      <c r="F159" s="524">
        <v>13580</v>
      </c>
      <c r="G159" s="524">
        <v>3</v>
      </c>
      <c r="H159" s="524">
        <v>12656</v>
      </c>
      <c r="I159" s="524">
        <v>84</v>
      </c>
      <c r="J159" s="524">
        <v>32869</v>
      </c>
      <c r="K159" s="524">
        <v>278</v>
      </c>
      <c r="L159" s="524">
        <v>20144</v>
      </c>
      <c r="M159" s="524">
        <v>153</v>
      </c>
      <c r="N159" s="524">
        <v>25237</v>
      </c>
      <c r="O159" s="524">
        <v>94</v>
      </c>
      <c r="P159" s="524">
        <v>16233</v>
      </c>
      <c r="Q159" s="524">
        <v>115</v>
      </c>
      <c r="R159" s="524">
        <v>4668</v>
      </c>
      <c r="S159" s="524">
        <v>0</v>
      </c>
      <c r="T159" s="524">
        <v>236648</v>
      </c>
      <c r="U159" s="524">
        <v>1008</v>
      </c>
      <c r="V159" s="524">
        <v>37723</v>
      </c>
      <c r="W159" s="524">
        <v>465</v>
      </c>
      <c r="X159" s="524">
        <v>29784</v>
      </c>
      <c r="Y159" s="524">
        <v>99</v>
      </c>
      <c r="Z159" s="524">
        <v>10780</v>
      </c>
      <c r="AA159" s="524">
        <v>18</v>
      </c>
      <c r="AB159" s="524">
        <v>41338</v>
      </c>
      <c r="AC159" s="524">
        <v>84</v>
      </c>
      <c r="AD159" s="524">
        <v>7058</v>
      </c>
      <c r="AE159" s="524">
        <v>84</v>
      </c>
      <c r="AF159" s="524">
        <v>5897</v>
      </c>
      <c r="AG159" s="524">
        <v>100</v>
      </c>
      <c r="AH159" s="524">
        <v>5387</v>
      </c>
      <c r="AI159" s="524">
        <v>24</v>
      </c>
      <c r="AJ159" s="524">
        <v>5532</v>
      </c>
      <c r="AK159" s="524">
        <v>112</v>
      </c>
      <c r="AL159" s="524">
        <v>467046</v>
      </c>
      <c r="AM159" s="524">
        <v>4528</v>
      </c>
      <c r="AN159" s="524">
        <v>9442</v>
      </c>
      <c r="AO159" s="524">
        <v>18</v>
      </c>
      <c r="AP159" s="524">
        <v>19062</v>
      </c>
      <c r="AQ159" s="524">
        <v>36</v>
      </c>
      <c r="AR159" s="524">
        <v>6031</v>
      </c>
      <c r="AS159" s="524">
        <v>82</v>
      </c>
      <c r="AT159" s="524">
        <v>49614</v>
      </c>
      <c r="AU159" s="524">
        <v>465</v>
      </c>
      <c r="AV159" s="524">
        <v>3854</v>
      </c>
      <c r="AW159" s="524">
        <v>58</v>
      </c>
      <c r="AX159" s="523">
        <f t="shared" si="33"/>
        <v>1168809</v>
      </c>
      <c r="AY159" s="523">
        <f t="shared" si="33"/>
        <v>8197</v>
      </c>
      <c r="AZ159" s="524">
        <f t="shared" si="34"/>
        <v>1177006</v>
      </c>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row>
    <row r="160" spans="1:90" x14ac:dyDescent="0.25">
      <c r="A160" s="522">
        <v>45748</v>
      </c>
      <c r="B160" s="524">
        <v>93427</v>
      </c>
      <c r="C160" s="524">
        <v>182</v>
      </c>
      <c r="D160" s="524">
        <v>13746</v>
      </c>
      <c r="E160" s="524">
        <v>105</v>
      </c>
      <c r="F160" s="524">
        <v>13401</v>
      </c>
      <c r="G160" s="524">
        <v>3</v>
      </c>
      <c r="H160" s="524">
        <v>12551</v>
      </c>
      <c r="I160" s="524">
        <v>84</v>
      </c>
      <c r="J160" s="524">
        <v>32469</v>
      </c>
      <c r="K160" s="524">
        <v>275</v>
      </c>
      <c r="L160" s="524">
        <v>19873</v>
      </c>
      <c r="M160" s="524">
        <v>153</v>
      </c>
      <c r="N160" s="524">
        <v>24916</v>
      </c>
      <c r="O160" s="524">
        <v>94</v>
      </c>
      <c r="P160" s="524">
        <v>15995</v>
      </c>
      <c r="Q160" s="524">
        <v>115</v>
      </c>
      <c r="R160" s="524">
        <v>4573</v>
      </c>
      <c r="S160" s="524">
        <v>0</v>
      </c>
      <c r="T160" s="524">
        <v>234413</v>
      </c>
      <c r="U160" s="524">
        <v>1004</v>
      </c>
      <c r="V160" s="524">
        <v>37525</v>
      </c>
      <c r="W160" s="524">
        <v>463</v>
      </c>
      <c r="X160" s="524">
        <v>29366</v>
      </c>
      <c r="Y160" s="524">
        <v>79</v>
      </c>
      <c r="Z160" s="524">
        <v>10737</v>
      </c>
      <c r="AA160" s="524">
        <v>18</v>
      </c>
      <c r="AB160" s="524">
        <v>40852</v>
      </c>
      <c r="AC160" s="524">
        <v>84</v>
      </c>
      <c r="AD160" s="524">
        <v>6932</v>
      </c>
      <c r="AE160" s="524">
        <v>84</v>
      </c>
      <c r="AF160" s="524">
        <v>5821</v>
      </c>
      <c r="AG160" s="524">
        <v>100</v>
      </c>
      <c r="AH160" s="524">
        <v>5309</v>
      </c>
      <c r="AI160" s="524">
        <v>24</v>
      </c>
      <c r="AJ160" s="524">
        <v>5452</v>
      </c>
      <c r="AK160" s="524">
        <v>112</v>
      </c>
      <c r="AL160" s="524">
        <v>468742</v>
      </c>
      <c r="AM160" s="524">
        <v>4506</v>
      </c>
      <c r="AN160" s="524">
        <v>9324</v>
      </c>
      <c r="AO160" s="524">
        <v>18</v>
      </c>
      <c r="AP160" s="524">
        <v>18769</v>
      </c>
      <c r="AQ160" s="524">
        <v>36</v>
      </c>
      <c r="AR160" s="524">
        <v>5947</v>
      </c>
      <c r="AS160" s="524">
        <v>43</v>
      </c>
      <c r="AT160" s="524">
        <v>49004</v>
      </c>
      <c r="AU160" s="524">
        <v>456</v>
      </c>
      <c r="AV160" s="524">
        <v>3789</v>
      </c>
      <c r="AW160" s="524">
        <v>58</v>
      </c>
      <c r="AX160" s="523">
        <f t="shared" ref="AX160:AY163" si="35">B160+D160+F160+H160+J160+L160+N160+P160+R160+T160+V160+X160+Z160+AB160+AD160+AF160+AH160+AJ160+AL160+AN160+AP160+AR160+AT160+AV160</f>
        <v>1162933</v>
      </c>
      <c r="AY160" s="523">
        <f t="shared" si="35"/>
        <v>8096</v>
      </c>
      <c r="AZ160" s="524">
        <f t="shared" si="34"/>
        <v>1171029</v>
      </c>
    </row>
    <row r="161" spans="1:52" s="501" customFormat="1" x14ac:dyDescent="0.25">
      <c r="A161" s="522">
        <v>45778</v>
      </c>
      <c r="B161" s="524">
        <v>92366</v>
      </c>
      <c r="C161" s="524">
        <v>185</v>
      </c>
      <c r="D161" s="524">
        <v>13611</v>
      </c>
      <c r="E161" s="524">
        <v>105</v>
      </c>
      <c r="F161" s="524">
        <v>13255</v>
      </c>
      <c r="G161" s="524">
        <v>3</v>
      </c>
      <c r="H161" s="524">
        <v>12420</v>
      </c>
      <c r="I161" s="524">
        <v>84</v>
      </c>
      <c r="J161" s="524">
        <v>32016</v>
      </c>
      <c r="K161" s="524">
        <v>275</v>
      </c>
      <c r="L161" s="524">
        <v>19575</v>
      </c>
      <c r="M161" s="524">
        <v>153</v>
      </c>
      <c r="N161" s="524">
        <v>24618</v>
      </c>
      <c r="O161" s="524">
        <v>94</v>
      </c>
      <c r="P161" s="524">
        <v>15758</v>
      </c>
      <c r="Q161" s="524">
        <v>115</v>
      </c>
      <c r="R161" s="524">
        <v>4511</v>
      </c>
      <c r="S161" s="524">
        <v>0</v>
      </c>
      <c r="T161" s="524">
        <v>242115</v>
      </c>
      <c r="U161" s="524">
        <v>1025</v>
      </c>
      <c r="V161" s="524">
        <v>37443</v>
      </c>
      <c r="W161" s="524">
        <v>465</v>
      </c>
      <c r="X161" s="524">
        <v>28877</v>
      </c>
      <c r="Y161" s="524">
        <v>99</v>
      </c>
      <c r="Z161" s="524">
        <v>10647</v>
      </c>
      <c r="AA161" s="524">
        <v>18</v>
      </c>
      <c r="AB161" s="524">
        <v>40408</v>
      </c>
      <c r="AC161" s="524">
        <v>84</v>
      </c>
      <c r="AD161" s="524">
        <v>6769</v>
      </c>
      <c r="AE161" s="524">
        <v>84</v>
      </c>
      <c r="AF161" s="524">
        <v>5775</v>
      </c>
      <c r="AG161" s="524">
        <v>100</v>
      </c>
      <c r="AH161" s="524">
        <v>5255</v>
      </c>
      <c r="AI161" s="524">
        <v>24</v>
      </c>
      <c r="AJ161" s="524">
        <v>5361</v>
      </c>
      <c r="AK161" s="524">
        <v>112</v>
      </c>
      <c r="AL161" s="524">
        <v>467128</v>
      </c>
      <c r="AM161" s="524">
        <v>4533</v>
      </c>
      <c r="AN161" s="524">
        <v>9239</v>
      </c>
      <c r="AO161" s="524">
        <v>18</v>
      </c>
      <c r="AP161" s="524">
        <v>18529</v>
      </c>
      <c r="AQ161" s="524">
        <v>36</v>
      </c>
      <c r="AR161" s="524">
        <v>5859</v>
      </c>
      <c r="AS161" s="524">
        <v>43</v>
      </c>
      <c r="AT161" s="524">
        <v>48563</v>
      </c>
      <c r="AU161" s="524">
        <v>456</v>
      </c>
      <c r="AV161" s="524">
        <v>3714</v>
      </c>
      <c r="AW161" s="524">
        <v>58</v>
      </c>
      <c r="AX161" s="523">
        <f t="shared" si="35"/>
        <v>1163812</v>
      </c>
      <c r="AY161" s="523">
        <f t="shared" si="35"/>
        <v>8169</v>
      </c>
      <c r="AZ161" s="524">
        <f t="shared" si="34"/>
        <v>1171981</v>
      </c>
    </row>
    <row r="162" spans="1:52" x14ac:dyDescent="0.25">
      <c r="A162" s="522">
        <v>45809</v>
      </c>
      <c r="B162" s="524">
        <v>91950</v>
      </c>
      <c r="C162" s="524">
        <v>184</v>
      </c>
      <c r="D162" s="524">
        <v>13525</v>
      </c>
      <c r="E162" s="524">
        <v>105</v>
      </c>
      <c r="F162" s="524">
        <v>13129</v>
      </c>
      <c r="G162" s="524">
        <v>3</v>
      </c>
      <c r="H162" s="524">
        <v>12280</v>
      </c>
      <c r="I162" s="524">
        <v>84</v>
      </c>
      <c r="J162" s="524">
        <v>31586</v>
      </c>
      <c r="K162" s="524">
        <v>275</v>
      </c>
      <c r="L162" s="524">
        <v>19326</v>
      </c>
      <c r="M162" s="524">
        <v>153</v>
      </c>
      <c r="N162" s="524">
        <v>24359</v>
      </c>
      <c r="O162" s="524">
        <v>92</v>
      </c>
      <c r="P162" s="524">
        <v>15578</v>
      </c>
      <c r="Q162" s="524">
        <v>115</v>
      </c>
      <c r="R162" s="524">
        <v>4405</v>
      </c>
      <c r="S162" s="524">
        <v>0</v>
      </c>
      <c r="T162" s="524">
        <v>244703</v>
      </c>
      <c r="U162" s="524">
        <v>1004</v>
      </c>
      <c r="V162" s="524">
        <v>37300</v>
      </c>
      <c r="W162" s="524">
        <v>463</v>
      </c>
      <c r="X162" s="524">
        <v>28522</v>
      </c>
      <c r="Y162" s="524">
        <v>79</v>
      </c>
      <c r="Z162" s="524">
        <v>10635</v>
      </c>
      <c r="AA162" s="524">
        <v>18</v>
      </c>
      <c r="AB162" s="524">
        <v>39985</v>
      </c>
      <c r="AC162" s="524">
        <v>84</v>
      </c>
      <c r="AD162" s="524">
        <v>6656</v>
      </c>
      <c r="AE162" s="524">
        <v>84</v>
      </c>
      <c r="AF162" s="524">
        <v>5713</v>
      </c>
      <c r="AG162" s="524">
        <v>98</v>
      </c>
      <c r="AH162" s="524">
        <v>5210</v>
      </c>
      <c r="AI162" s="524">
        <v>24</v>
      </c>
      <c r="AJ162" s="524">
        <v>5274</v>
      </c>
      <c r="AK162" s="524">
        <v>112</v>
      </c>
      <c r="AL162" s="524">
        <v>467795</v>
      </c>
      <c r="AM162" s="524">
        <v>4479</v>
      </c>
      <c r="AN162" s="524">
        <v>9164</v>
      </c>
      <c r="AO162" s="524">
        <v>18</v>
      </c>
      <c r="AP162" s="524">
        <v>18366</v>
      </c>
      <c r="AQ162" s="524">
        <v>36</v>
      </c>
      <c r="AR162" s="524">
        <v>5773</v>
      </c>
      <c r="AS162" s="524">
        <v>43</v>
      </c>
      <c r="AT162" s="524">
        <v>48034</v>
      </c>
      <c r="AU162" s="524">
        <v>437</v>
      </c>
      <c r="AV162" s="524">
        <v>3666</v>
      </c>
      <c r="AW162" s="524">
        <v>58</v>
      </c>
      <c r="AX162" s="523">
        <f t="shared" si="35"/>
        <v>1162934</v>
      </c>
      <c r="AY162" s="523">
        <f t="shared" si="35"/>
        <v>8048</v>
      </c>
      <c r="AZ162" s="524">
        <f t="shared" si="34"/>
        <v>1170982</v>
      </c>
    </row>
    <row r="163" spans="1:52" s="501" customFormat="1" x14ac:dyDescent="0.25">
      <c r="A163" s="522">
        <v>45839</v>
      </c>
      <c r="B163" s="524">
        <v>90511</v>
      </c>
      <c r="C163" s="524">
        <v>184</v>
      </c>
      <c r="D163" s="524">
        <v>13370</v>
      </c>
      <c r="E163" s="524">
        <v>105</v>
      </c>
      <c r="F163" s="524">
        <v>12976</v>
      </c>
      <c r="G163" s="524">
        <v>3</v>
      </c>
      <c r="H163" s="524">
        <v>12133</v>
      </c>
      <c r="I163" s="524">
        <v>84</v>
      </c>
      <c r="J163" s="524">
        <v>31127</v>
      </c>
      <c r="K163" s="524">
        <v>273</v>
      </c>
      <c r="L163" s="524">
        <v>19047</v>
      </c>
      <c r="M163" s="524">
        <v>153</v>
      </c>
      <c r="N163" s="524">
        <v>24020</v>
      </c>
      <c r="O163" s="524">
        <v>92</v>
      </c>
      <c r="P163" s="524">
        <v>15376</v>
      </c>
      <c r="Q163" s="524">
        <v>115</v>
      </c>
      <c r="R163" s="524">
        <v>4322</v>
      </c>
      <c r="S163" s="524">
        <v>0</v>
      </c>
      <c r="T163" s="524">
        <v>248038</v>
      </c>
      <c r="U163" s="524">
        <v>970</v>
      </c>
      <c r="V163" s="524">
        <v>37179</v>
      </c>
      <c r="W163" s="524">
        <v>463</v>
      </c>
      <c r="X163" s="524">
        <v>28157</v>
      </c>
      <c r="Y163" s="524">
        <v>79</v>
      </c>
      <c r="Z163" s="524">
        <v>10587</v>
      </c>
      <c r="AA163" s="524">
        <v>18</v>
      </c>
      <c r="AB163" s="524">
        <v>39445</v>
      </c>
      <c r="AC163" s="524">
        <v>84</v>
      </c>
      <c r="AD163" s="524">
        <v>6530</v>
      </c>
      <c r="AE163" s="524">
        <v>84</v>
      </c>
      <c r="AF163" s="524">
        <v>5643</v>
      </c>
      <c r="AG163" s="524">
        <v>98</v>
      </c>
      <c r="AH163" s="524">
        <v>5145</v>
      </c>
      <c r="AI163" s="524">
        <v>24</v>
      </c>
      <c r="AJ163" s="524">
        <v>5175</v>
      </c>
      <c r="AK163" s="524">
        <v>112</v>
      </c>
      <c r="AL163" s="524">
        <v>468841</v>
      </c>
      <c r="AM163" s="524">
        <v>4474</v>
      </c>
      <c r="AN163" s="524">
        <v>9063</v>
      </c>
      <c r="AO163" s="524">
        <v>18</v>
      </c>
      <c r="AP163" s="524">
        <v>18193</v>
      </c>
      <c r="AQ163" s="524">
        <v>36</v>
      </c>
      <c r="AR163" s="524">
        <v>5666</v>
      </c>
      <c r="AS163" s="524">
        <v>43</v>
      </c>
      <c r="AT163" s="524">
        <v>47527</v>
      </c>
      <c r="AU163" s="524">
        <v>437</v>
      </c>
      <c r="AV163" s="524">
        <v>3611</v>
      </c>
      <c r="AW163" s="524">
        <v>58</v>
      </c>
      <c r="AX163" s="523">
        <f t="shared" si="35"/>
        <v>1161682</v>
      </c>
      <c r="AY163" s="523">
        <f t="shared" si="35"/>
        <v>8007</v>
      </c>
      <c r="AZ163" s="524">
        <f t="shared" si="34"/>
        <v>1169689</v>
      </c>
    </row>
    <row r="164" spans="1:52" s="501" customFormat="1" x14ac:dyDescent="0.25">
      <c r="A164" s="522">
        <v>45870</v>
      </c>
      <c r="B164" s="524">
        <v>90405</v>
      </c>
      <c r="C164" s="524">
        <v>185</v>
      </c>
      <c r="D164" s="524">
        <v>13211</v>
      </c>
      <c r="E164" s="524">
        <v>105</v>
      </c>
      <c r="F164" s="524">
        <v>12817</v>
      </c>
      <c r="G164" s="524">
        <v>3</v>
      </c>
      <c r="H164" s="524">
        <v>12018</v>
      </c>
      <c r="I164" s="524">
        <v>84</v>
      </c>
      <c r="J164" s="524">
        <v>30726</v>
      </c>
      <c r="K164" s="524">
        <v>273</v>
      </c>
      <c r="L164" s="524">
        <v>18750</v>
      </c>
      <c r="M164" s="524">
        <v>153</v>
      </c>
      <c r="N164" s="524">
        <v>23695</v>
      </c>
      <c r="O164" s="524">
        <v>92</v>
      </c>
      <c r="P164" s="524">
        <v>15124</v>
      </c>
      <c r="Q164" s="524">
        <v>113</v>
      </c>
      <c r="R164" s="524">
        <v>4241</v>
      </c>
      <c r="S164" s="524">
        <v>0</v>
      </c>
      <c r="T164" s="524">
        <v>251438</v>
      </c>
      <c r="U164" s="524">
        <v>974</v>
      </c>
      <c r="V164" s="524">
        <v>37061</v>
      </c>
      <c r="W164" s="524">
        <v>463</v>
      </c>
      <c r="X164" s="524">
        <v>27782</v>
      </c>
      <c r="Y164" s="524">
        <v>79</v>
      </c>
      <c r="Z164" s="524">
        <v>10545</v>
      </c>
      <c r="AA164" s="524">
        <v>18</v>
      </c>
      <c r="AB164" s="524">
        <v>39060</v>
      </c>
      <c r="AC164" s="524">
        <v>84</v>
      </c>
      <c r="AD164" s="524">
        <v>6424</v>
      </c>
      <c r="AE164" s="524">
        <v>90</v>
      </c>
      <c r="AF164" s="524">
        <v>5585</v>
      </c>
      <c r="AG164" s="524">
        <v>28</v>
      </c>
      <c r="AH164" s="524">
        <v>5099</v>
      </c>
      <c r="AI164" s="524">
        <v>24</v>
      </c>
      <c r="AJ164" s="524">
        <v>5094</v>
      </c>
      <c r="AK164" s="524">
        <v>112</v>
      </c>
      <c r="AL164" s="524">
        <v>469387</v>
      </c>
      <c r="AM164" s="524">
        <v>4473</v>
      </c>
      <c r="AN164" s="524">
        <v>8962</v>
      </c>
      <c r="AO164" s="524">
        <v>18</v>
      </c>
      <c r="AP164" s="524">
        <v>18005</v>
      </c>
      <c r="AQ164" s="524">
        <v>36</v>
      </c>
      <c r="AR164" s="524">
        <v>5582</v>
      </c>
      <c r="AS164" s="524">
        <v>24</v>
      </c>
      <c r="AT164" s="524">
        <v>46986</v>
      </c>
      <c r="AU164" s="524">
        <v>432</v>
      </c>
      <c r="AV164" s="524">
        <v>3537</v>
      </c>
      <c r="AW164" s="524">
        <v>62</v>
      </c>
      <c r="AX164" s="523">
        <f t="shared" ref="AX164:AX168" si="36">B164+D164+F164+H164+J164+L164+N164+P164+R164+T164+V164+X164+Z164+AB164+AD164+AF164+AH164+AJ164+AL164+AN164+AP164+AR164+AT164+AV164</f>
        <v>1161534</v>
      </c>
      <c r="AY164" s="523">
        <f t="shared" ref="AY164:AY168" si="37">C164+E164+G164+I164+K164+M164+O164+Q164+S164+U164+W164+Y164+AA164+AC164+AE164+AG164+AI164+AK164+AM164+AO164+AQ164+AS164+AU164+AW164</f>
        <v>7925</v>
      </c>
      <c r="AZ164" s="524">
        <f t="shared" ref="AZ164:AZ168" si="38">SUM(AX164:AY164)</f>
        <v>1169459</v>
      </c>
    </row>
    <row r="165" spans="1:52" x14ac:dyDescent="0.25">
      <c r="A165" s="522">
        <v>45901</v>
      </c>
      <c r="B165" s="524">
        <v>88574</v>
      </c>
      <c r="C165" s="524">
        <v>179</v>
      </c>
      <c r="D165" s="524">
        <v>13074</v>
      </c>
      <c r="E165" s="524">
        <v>105</v>
      </c>
      <c r="F165" s="524">
        <v>12621</v>
      </c>
      <c r="G165" s="524">
        <v>3</v>
      </c>
      <c r="H165" s="524">
        <v>11881</v>
      </c>
      <c r="I165" s="524">
        <v>84</v>
      </c>
      <c r="J165" s="524">
        <v>30291</v>
      </c>
      <c r="K165" s="524">
        <v>273</v>
      </c>
      <c r="L165" s="524">
        <v>18456</v>
      </c>
      <c r="M165" s="524">
        <v>152</v>
      </c>
      <c r="N165" s="524">
        <v>23398</v>
      </c>
      <c r="O165" s="524">
        <v>92</v>
      </c>
      <c r="P165" s="524">
        <v>14854</v>
      </c>
      <c r="Q165" s="524">
        <v>113</v>
      </c>
      <c r="R165" s="524">
        <v>4164</v>
      </c>
      <c r="S165" s="524">
        <v>0</v>
      </c>
      <c r="T165" s="524">
        <v>253904</v>
      </c>
      <c r="U165" s="524">
        <v>970</v>
      </c>
      <c r="V165" s="524">
        <v>36852</v>
      </c>
      <c r="W165" s="524">
        <v>463</v>
      </c>
      <c r="X165" s="524">
        <v>27396</v>
      </c>
      <c r="Y165" s="524">
        <v>79</v>
      </c>
      <c r="Z165" s="524">
        <v>10526</v>
      </c>
      <c r="AA165" s="524">
        <v>18</v>
      </c>
      <c r="AB165" s="524">
        <v>38779</v>
      </c>
      <c r="AC165" s="524">
        <v>82</v>
      </c>
      <c r="AD165" s="524">
        <v>6316</v>
      </c>
      <c r="AE165" s="524">
        <v>84</v>
      </c>
      <c r="AF165" s="524">
        <v>5520</v>
      </c>
      <c r="AG165" s="524">
        <v>28</v>
      </c>
      <c r="AH165" s="524">
        <v>5061</v>
      </c>
      <c r="AI165" s="524">
        <v>24</v>
      </c>
      <c r="AJ165" s="524">
        <v>4995</v>
      </c>
      <c r="AK165" s="524">
        <v>112</v>
      </c>
      <c r="AL165" s="524">
        <v>469454</v>
      </c>
      <c r="AM165" s="524">
        <v>4443</v>
      </c>
      <c r="AN165" s="524">
        <v>8860</v>
      </c>
      <c r="AO165" s="524">
        <v>18</v>
      </c>
      <c r="AP165" s="524">
        <v>17784</v>
      </c>
      <c r="AQ165" s="524">
        <v>33</v>
      </c>
      <c r="AR165" s="524">
        <v>5478</v>
      </c>
      <c r="AS165" s="524">
        <v>24</v>
      </c>
      <c r="AT165" s="524">
        <v>46414</v>
      </c>
      <c r="AU165" s="524">
        <v>432</v>
      </c>
      <c r="AV165" s="524">
        <v>3458</v>
      </c>
      <c r="AW165" s="524">
        <v>58</v>
      </c>
      <c r="AX165" s="523">
        <f t="shared" si="36"/>
        <v>1158110</v>
      </c>
      <c r="AY165" s="523">
        <f t="shared" si="37"/>
        <v>7869</v>
      </c>
      <c r="AZ165" s="524">
        <f t="shared" si="38"/>
        <v>1165979</v>
      </c>
    </row>
    <row r="166" spans="1:52" s="501" customFormat="1" x14ac:dyDescent="0.25">
      <c r="A166" s="522">
        <v>45931</v>
      </c>
      <c r="B166" s="524">
        <v>87933</v>
      </c>
      <c r="C166" s="524">
        <v>179</v>
      </c>
      <c r="D166" s="524">
        <v>12924</v>
      </c>
      <c r="E166" s="524">
        <v>105</v>
      </c>
      <c r="F166" s="524">
        <v>12437</v>
      </c>
      <c r="G166" s="524">
        <v>3</v>
      </c>
      <c r="H166" s="524">
        <v>11724</v>
      </c>
      <c r="I166" s="524">
        <v>83</v>
      </c>
      <c r="J166" s="524">
        <v>29840</v>
      </c>
      <c r="K166" s="524">
        <v>273</v>
      </c>
      <c r="L166" s="524">
        <v>18148</v>
      </c>
      <c r="M166" s="524">
        <v>152</v>
      </c>
      <c r="N166" s="524">
        <v>23035</v>
      </c>
      <c r="O166" s="524">
        <v>92</v>
      </c>
      <c r="P166" s="524">
        <v>14605</v>
      </c>
      <c r="Q166" s="524">
        <v>112</v>
      </c>
      <c r="R166" s="524">
        <v>4090</v>
      </c>
      <c r="S166" s="524">
        <v>0</v>
      </c>
      <c r="T166" s="524">
        <v>255492</v>
      </c>
      <c r="U166" s="524">
        <v>973</v>
      </c>
      <c r="V166" s="524">
        <v>36617</v>
      </c>
      <c r="W166" s="524">
        <v>463</v>
      </c>
      <c r="X166" s="524">
        <v>26978</v>
      </c>
      <c r="Y166" s="524">
        <v>79</v>
      </c>
      <c r="Z166" s="524">
        <v>10457</v>
      </c>
      <c r="AA166" s="524">
        <v>18</v>
      </c>
      <c r="AB166" s="524">
        <v>38248</v>
      </c>
      <c r="AC166" s="524">
        <v>85</v>
      </c>
      <c r="AD166" s="524">
        <v>6174</v>
      </c>
      <c r="AE166" s="524">
        <v>84</v>
      </c>
      <c r="AF166" s="524">
        <v>5441</v>
      </c>
      <c r="AG166" s="524">
        <v>28</v>
      </c>
      <c r="AH166" s="524">
        <v>4998</v>
      </c>
      <c r="AI166" s="524">
        <v>32</v>
      </c>
      <c r="AJ166" s="524">
        <v>4880</v>
      </c>
      <c r="AK166" s="524">
        <v>112</v>
      </c>
      <c r="AL166" s="524">
        <v>468723</v>
      </c>
      <c r="AM166" s="524">
        <v>4438</v>
      </c>
      <c r="AN166" s="524">
        <v>8686</v>
      </c>
      <c r="AO166" s="524">
        <v>18</v>
      </c>
      <c r="AP166" s="524">
        <v>17603</v>
      </c>
      <c r="AQ166" s="524">
        <v>33</v>
      </c>
      <c r="AR166" s="524">
        <v>5390</v>
      </c>
      <c r="AS166" s="524">
        <v>24</v>
      </c>
      <c r="AT166" s="524">
        <v>45797</v>
      </c>
      <c r="AU166" s="524">
        <v>432</v>
      </c>
      <c r="AV166" s="524">
        <v>3381</v>
      </c>
      <c r="AW166" s="524">
        <v>58</v>
      </c>
      <c r="AX166" s="523">
        <f t="shared" si="36"/>
        <v>1153601</v>
      </c>
      <c r="AY166" s="523">
        <f t="shared" si="37"/>
        <v>7876</v>
      </c>
      <c r="AZ166" s="524">
        <f t="shared" si="38"/>
        <v>1161477</v>
      </c>
    </row>
    <row r="167" spans="1:52" x14ac:dyDescent="0.25">
      <c r="A167" s="522">
        <v>45962</v>
      </c>
      <c r="B167" s="524">
        <v>86730</v>
      </c>
      <c r="C167" s="524">
        <v>179</v>
      </c>
      <c r="D167" s="524">
        <v>12790</v>
      </c>
      <c r="E167" s="524">
        <v>105</v>
      </c>
      <c r="F167" s="524">
        <v>12269</v>
      </c>
      <c r="G167" s="524">
        <v>3</v>
      </c>
      <c r="H167" s="524">
        <v>11604</v>
      </c>
      <c r="I167" s="524">
        <v>83</v>
      </c>
      <c r="J167" s="524">
        <v>29416</v>
      </c>
      <c r="K167" s="524">
        <v>273</v>
      </c>
      <c r="L167" s="524">
        <v>17883</v>
      </c>
      <c r="M167" s="524">
        <v>152</v>
      </c>
      <c r="N167" s="524">
        <v>22677</v>
      </c>
      <c r="O167" s="524">
        <v>89</v>
      </c>
      <c r="P167" s="524">
        <v>14348</v>
      </c>
      <c r="Q167" s="524">
        <v>111</v>
      </c>
      <c r="R167" s="524">
        <v>4022</v>
      </c>
      <c r="S167" s="524">
        <v>0</v>
      </c>
      <c r="T167" s="524">
        <v>256771</v>
      </c>
      <c r="U167" s="524">
        <v>973</v>
      </c>
      <c r="V167" s="524">
        <v>36494</v>
      </c>
      <c r="W167" s="524">
        <v>460</v>
      </c>
      <c r="X167" s="524">
        <v>26561</v>
      </c>
      <c r="Y167" s="524">
        <v>79</v>
      </c>
      <c r="Z167" s="524">
        <v>10380</v>
      </c>
      <c r="AA167" s="524">
        <v>18</v>
      </c>
      <c r="AB167" s="524">
        <v>37825</v>
      </c>
      <c r="AC167" s="524">
        <v>133</v>
      </c>
      <c r="AD167" s="524">
        <v>6056</v>
      </c>
      <c r="AE167" s="524">
        <v>84</v>
      </c>
      <c r="AF167" s="524">
        <v>5377</v>
      </c>
      <c r="AG167" s="524">
        <v>28</v>
      </c>
      <c r="AH167" s="524">
        <v>4944</v>
      </c>
      <c r="AI167" s="524">
        <v>25</v>
      </c>
      <c r="AJ167" s="524">
        <v>4796</v>
      </c>
      <c r="AK167" s="524">
        <v>112</v>
      </c>
      <c r="AL167" s="524">
        <v>467164</v>
      </c>
      <c r="AM167" s="524">
        <v>4351</v>
      </c>
      <c r="AN167" s="524">
        <v>8579</v>
      </c>
      <c r="AO167" s="524">
        <v>18</v>
      </c>
      <c r="AP167" s="524">
        <v>17385</v>
      </c>
      <c r="AQ167" s="524">
        <v>33</v>
      </c>
      <c r="AR167" s="524">
        <v>5293</v>
      </c>
      <c r="AS167" s="524">
        <v>24</v>
      </c>
      <c r="AT167" s="524">
        <v>45263</v>
      </c>
      <c r="AU167" s="524">
        <v>432</v>
      </c>
      <c r="AV167" s="524">
        <v>3310</v>
      </c>
      <c r="AW167" s="524">
        <v>58</v>
      </c>
      <c r="AX167" s="523">
        <f t="shared" ref="AX167" si="39">B167+D167+F167+H167+J167+L167+N167+P167+R167+T167+V167+X167+Z167+AB167+AD167+AF167+AH167+AJ167+AL167+AN167+AP167+AR167+AT167+AV167</f>
        <v>1147937</v>
      </c>
      <c r="AY167" s="523">
        <f t="shared" ref="AY167" si="40">C167+E167+G167+I167+K167+M167+O167+Q167+S167+U167+W167+Y167+AA167+AC167+AE167+AG167+AI167+AK167+AM167+AO167+AQ167+AS167+AU167+AW167</f>
        <v>7823</v>
      </c>
      <c r="AZ167" s="524">
        <f t="shared" ref="AZ167" si="41">SUM(AX167:AY167)</f>
        <v>1155760</v>
      </c>
    </row>
    <row r="168" spans="1:52" x14ac:dyDescent="0.25">
      <c r="A168" s="522">
        <v>45992</v>
      </c>
      <c r="B168" s="524">
        <v>86230</v>
      </c>
      <c r="C168" s="524">
        <v>179</v>
      </c>
      <c r="D168" s="524">
        <v>12627</v>
      </c>
      <c r="E168" s="524">
        <v>105</v>
      </c>
      <c r="F168" s="524">
        <v>12073</v>
      </c>
      <c r="G168" s="524">
        <v>3</v>
      </c>
      <c r="H168" s="524">
        <v>11467</v>
      </c>
      <c r="I168" s="524">
        <v>83</v>
      </c>
      <c r="J168" s="524">
        <v>28969</v>
      </c>
      <c r="K168" s="524">
        <v>273</v>
      </c>
      <c r="L168" s="524">
        <v>17596</v>
      </c>
      <c r="M168" s="524">
        <v>152</v>
      </c>
      <c r="N168" s="524">
        <v>22271</v>
      </c>
      <c r="O168" s="524">
        <v>89</v>
      </c>
      <c r="P168" s="524">
        <v>14106</v>
      </c>
      <c r="Q168" s="524">
        <v>111</v>
      </c>
      <c r="R168" s="524">
        <v>3936</v>
      </c>
      <c r="S168" s="524">
        <v>0</v>
      </c>
      <c r="T168" s="524">
        <v>256667</v>
      </c>
      <c r="U168" s="524">
        <v>969</v>
      </c>
      <c r="V168" s="524">
        <v>36231</v>
      </c>
      <c r="W168" s="524">
        <v>460</v>
      </c>
      <c r="X168" s="524">
        <v>26120</v>
      </c>
      <c r="Y168" s="524">
        <v>79</v>
      </c>
      <c r="Z168" s="524">
        <v>10263</v>
      </c>
      <c r="AA168" s="524">
        <v>18</v>
      </c>
      <c r="AB168" s="524">
        <v>37243</v>
      </c>
      <c r="AC168" s="524">
        <v>133</v>
      </c>
      <c r="AD168" s="524">
        <v>5949</v>
      </c>
      <c r="AE168" s="524">
        <v>81</v>
      </c>
      <c r="AF168" s="524">
        <v>5300</v>
      </c>
      <c r="AG168" s="524">
        <v>28</v>
      </c>
      <c r="AH168" s="524">
        <v>4882</v>
      </c>
      <c r="AI168" s="524">
        <v>25</v>
      </c>
      <c r="AJ168" s="524">
        <v>4711</v>
      </c>
      <c r="AK168" s="524">
        <v>103</v>
      </c>
      <c r="AL168" s="524">
        <v>465167</v>
      </c>
      <c r="AM168" s="524">
        <v>4337</v>
      </c>
      <c r="AN168" s="524">
        <v>8415</v>
      </c>
      <c r="AO168" s="524">
        <v>18</v>
      </c>
      <c r="AP168" s="524">
        <v>17117</v>
      </c>
      <c r="AQ168" s="524">
        <v>33</v>
      </c>
      <c r="AR168" s="524">
        <v>5186</v>
      </c>
      <c r="AS168" s="524">
        <v>24</v>
      </c>
      <c r="AT168" s="524">
        <v>44643</v>
      </c>
      <c r="AU168" s="524">
        <v>432</v>
      </c>
      <c r="AV168" s="524">
        <v>3213</v>
      </c>
      <c r="AW168" s="524">
        <v>58</v>
      </c>
      <c r="AX168" s="523">
        <f t="shared" si="36"/>
        <v>1140382</v>
      </c>
      <c r="AY168" s="523">
        <f t="shared" si="37"/>
        <v>7793</v>
      </c>
      <c r="AZ168" s="524">
        <f t="shared" si="38"/>
        <v>1148175</v>
      </c>
    </row>
    <row r="169" spans="1:52" x14ac:dyDescent="0.25">
      <c r="A169" s="522">
        <v>46023</v>
      </c>
      <c r="B169" s="524">
        <v>85582</v>
      </c>
      <c r="C169" s="524">
        <v>179</v>
      </c>
      <c r="D169" s="524">
        <v>12519</v>
      </c>
      <c r="E169" s="524">
        <v>105</v>
      </c>
      <c r="F169" s="524">
        <v>11942</v>
      </c>
      <c r="G169" s="524">
        <v>3</v>
      </c>
      <c r="H169" s="524">
        <v>11401</v>
      </c>
      <c r="I169" s="524">
        <v>83</v>
      </c>
      <c r="J169" s="524">
        <v>28706</v>
      </c>
      <c r="K169" s="524">
        <v>273</v>
      </c>
      <c r="L169" s="524">
        <v>17371</v>
      </c>
      <c r="M169" s="524">
        <v>152</v>
      </c>
      <c r="N169" s="524">
        <v>22063</v>
      </c>
      <c r="O169" s="524">
        <v>84</v>
      </c>
      <c r="P169" s="524">
        <v>13930</v>
      </c>
      <c r="Q169" s="524">
        <v>111</v>
      </c>
      <c r="R169" s="524">
        <v>3892</v>
      </c>
      <c r="S169" s="524">
        <v>0</v>
      </c>
      <c r="T169" s="524">
        <v>258092</v>
      </c>
      <c r="U169" s="524">
        <v>943</v>
      </c>
      <c r="V169" s="524">
        <v>36099</v>
      </c>
      <c r="W169" s="524">
        <v>460</v>
      </c>
      <c r="X169" s="524">
        <v>25800</v>
      </c>
      <c r="Y169" s="524">
        <v>77</v>
      </c>
      <c r="Z169" s="524">
        <v>10255</v>
      </c>
      <c r="AA169" s="524">
        <v>18</v>
      </c>
      <c r="AB169" s="524">
        <v>36949</v>
      </c>
      <c r="AC169" s="524">
        <v>127</v>
      </c>
      <c r="AD169" s="524">
        <v>5853</v>
      </c>
      <c r="AE169" s="524">
        <v>81</v>
      </c>
      <c r="AF169" s="524">
        <v>5247</v>
      </c>
      <c r="AG169" s="524">
        <v>28</v>
      </c>
      <c r="AH169" s="524">
        <v>4841</v>
      </c>
      <c r="AI169" s="524">
        <v>25</v>
      </c>
      <c r="AJ169" s="524">
        <v>4640</v>
      </c>
      <c r="AK169" s="524">
        <v>103</v>
      </c>
      <c r="AL169" s="524">
        <v>464651</v>
      </c>
      <c r="AM169" s="524">
        <v>4181</v>
      </c>
      <c r="AN169" s="524">
        <v>8331</v>
      </c>
      <c r="AO169" s="524">
        <v>18</v>
      </c>
      <c r="AP169" s="524">
        <v>17003</v>
      </c>
      <c r="AQ169" s="524">
        <v>33</v>
      </c>
      <c r="AR169" s="524">
        <v>5115</v>
      </c>
      <c r="AS169" s="524">
        <v>24</v>
      </c>
      <c r="AT169" s="524">
        <v>44279</v>
      </c>
      <c r="AU169" s="524">
        <v>412</v>
      </c>
      <c r="AV169" s="524">
        <v>3177</v>
      </c>
      <c r="AW169" s="524">
        <v>58</v>
      </c>
      <c r="AX169" s="523">
        <f t="shared" ref="AX169" si="42">B169+D169+F169+H169+J169+L169+N169+P169+R169+T169+V169+X169+Z169+AB169+AD169+AF169+AH169+AJ169+AL169+AN169+AP169+AR169+AT169+AV169</f>
        <v>1137738</v>
      </c>
      <c r="AY169" s="523">
        <f t="shared" ref="AY169" si="43">C169+E169+G169+I169+K169+M169+O169+Q169+S169+U169+W169+Y169+AA169+AC169+AE169+AG169+AI169+AK169+AM169+AO169+AQ169+AS169+AU169+AW169</f>
        <v>7578</v>
      </c>
      <c r="AZ169" s="524">
        <f t="shared" ref="AZ169" si="44">SUM(AX169:AY169)</f>
        <v>1145316</v>
      </c>
    </row>
  </sheetData>
  <mergeCells count="28">
    <mergeCell ref="AV10:AW10"/>
    <mergeCell ref="AX10:AX11"/>
    <mergeCell ref="AY10:AY11"/>
    <mergeCell ref="AZ10:AZ11"/>
    <mergeCell ref="AJ10:AK10"/>
    <mergeCell ref="AL10:AM10"/>
    <mergeCell ref="AN10:AO10"/>
    <mergeCell ref="AP10:AQ10"/>
    <mergeCell ref="AR10:AS10"/>
    <mergeCell ref="AT10:AU10"/>
    <mergeCell ref="AH10:AI10"/>
    <mergeCell ref="L10:M10"/>
    <mergeCell ref="N10:O10"/>
    <mergeCell ref="P10:Q10"/>
    <mergeCell ref="R10:S10"/>
    <mergeCell ref="T10:U10"/>
    <mergeCell ref="V10:W10"/>
    <mergeCell ref="X10:Y10"/>
    <mergeCell ref="Z10:AA10"/>
    <mergeCell ref="AB10:AC10"/>
    <mergeCell ref="AD10:AE10"/>
    <mergeCell ref="AF10:AG10"/>
    <mergeCell ref="J10:K10"/>
    <mergeCell ref="A10:A11"/>
    <mergeCell ref="B10:C10"/>
    <mergeCell ref="D10:E10"/>
    <mergeCell ref="F10:G10"/>
    <mergeCell ref="H10:I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13" zoomScale="70" zoomScaleNormal="70" workbookViewId="0">
      <selection activeCell="N45" sqref="N45"/>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47"/>
      <c r="B1" s="448"/>
      <c r="C1" s="448"/>
      <c r="D1" s="448"/>
      <c r="E1" s="452"/>
      <c r="F1" s="452"/>
      <c r="G1" s="448"/>
      <c r="H1" s="448"/>
      <c r="I1" s="448"/>
      <c r="J1" s="448"/>
      <c r="K1" s="448"/>
      <c r="L1" s="448"/>
      <c r="M1" s="449"/>
    </row>
    <row r="2" spans="1:13" ht="18" x14ac:dyDescent="0.25">
      <c r="A2" s="472" t="s">
        <v>3</v>
      </c>
      <c r="B2" s="452"/>
      <c r="C2" s="452"/>
      <c r="D2" s="452"/>
      <c r="E2" s="452"/>
      <c r="F2" s="452"/>
      <c r="G2" s="452"/>
      <c r="H2" s="452"/>
      <c r="I2" s="452"/>
      <c r="J2" s="452"/>
      <c r="K2" s="452"/>
      <c r="L2" s="452"/>
      <c r="M2" s="453"/>
    </row>
    <row r="3" spans="1:13" x14ac:dyDescent="0.25">
      <c r="A3" s="473" t="s">
        <v>0</v>
      </c>
      <c r="B3" s="452"/>
      <c r="C3" s="452"/>
      <c r="D3" s="452"/>
      <c r="E3" s="452"/>
      <c r="F3" s="452"/>
      <c r="G3" s="452"/>
      <c r="H3" s="452"/>
      <c r="I3" s="452"/>
      <c r="J3" s="452"/>
      <c r="K3" s="452"/>
      <c r="L3" s="452"/>
      <c r="M3" s="453"/>
    </row>
    <row r="4" spans="1:13" x14ac:dyDescent="0.25">
      <c r="A4" s="474" t="s">
        <v>97</v>
      </c>
      <c r="B4" s="452"/>
      <c r="C4" s="452"/>
      <c r="D4" s="452"/>
      <c r="E4" s="452"/>
      <c r="F4" s="452"/>
      <c r="G4" s="452"/>
      <c r="H4" s="452"/>
      <c r="I4" s="452"/>
      <c r="J4" s="452"/>
      <c r="K4" s="452"/>
      <c r="L4" s="452"/>
      <c r="M4" s="453"/>
    </row>
    <row r="5" spans="1:13" ht="15.75" thickBot="1" x14ac:dyDescent="0.3">
      <c r="A5" s="450"/>
      <c r="B5" s="452"/>
      <c r="C5" s="452"/>
      <c r="D5" s="452"/>
      <c r="E5" s="452"/>
      <c r="F5" s="452"/>
      <c r="G5" s="452"/>
      <c r="H5" s="452"/>
      <c r="I5" s="452"/>
      <c r="J5" s="452"/>
      <c r="K5" s="452"/>
      <c r="L5" s="452"/>
      <c r="M5" s="453"/>
    </row>
    <row r="6" spans="1:13" x14ac:dyDescent="0.25">
      <c r="A6" s="465" t="str">
        <f>+Índice!B6</f>
        <v>Fuente: Reportes prestadores de servicios</v>
      </c>
      <c r="B6" s="457"/>
      <c r="C6" s="457"/>
      <c r="D6" s="457"/>
      <c r="E6" s="457"/>
      <c r="F6" s="457"/>
      <c r="G6" s="457"/>
      <c r="H6" s="457"/>
      <c r="I6" s="457"/>
      <c r="J6" s="457"/>
      <c r="K6" s="457"/>
      <c r="L6" s="457"/>
      <c r="M6" s="458"/>
    </row>
    <row r="7" spans="1:13" x14ac:dyDescent="0.25">
      <c r="A7" s="479" t="str">
        <f>Índice!B7</f>
        <v>Fecha de publicación: Febrero del 2026</v>
      </c>
      <c r="B7" s="460"/>
      <c r="C7" s="460"/>
      <c r="D7" s="460"/>
      <c r="E7" s="460"/>
      <c r="F7" s="460"/>
      <c r="G7" s="460"/>
      <c r="H7" s="460"/>
      <c r="I7" s="460"/>
      <c r="J7" s="460"/>
      <c r="K7" s="460"/>
      <c r="L7" s="468" t="s">
        <v>5</v>
      </c>
      <c r="M7" s="461"/>
    </row>
    <row r="8" spans="1:13" ht="15.75" thickBot="1" x14ac:dyDescent="0.3">
      <c r="A8" s="480" t="str">
        <f>Índice!B8</f>
        <v>Fecha de corte: Enero del 2026</v>
      </c>
      <c r="B8" s="463"/>
      <c r="C8" s="463"/>
      <c r="D8" s="463"/>
      <c r="E8" s="463"/>
      <c r="F8" s="463"/>
      <c r="G8" s="463"/>
      <c r="H8" s="463"/>
      <c r="I8" s="463"/>
      <c r="J8" s="463"/>
      <c r="K8" s="463"/>
      <c r="L8" s="463"/>
      <c r="M8" s="464"/>
    </row>
    <row r="9" spans="1:13" x14ac:dyDescent="0.25">
      <c r="A9" s="216"/>
      <c r="B9" s="20"/>
      <c r="C9" s="20"/>
      <c r="D9" s="20"/>
      <c r="E9" s="20"/>
      <c r="F9" s="20"/>
      <c r="G9" s="20"/>
      <c r="H9" s="20"/>
      <c r="I9" s="20"/>
      <c r="J9" s="20"/>
      <c r="K9" s="20"/>
      <c r="L9" s="20"/>
      <c r="M9" s="20"/>
    </row>
    <row r="10" spans="1:13" ht="15.75" thickBot="1" x14ac:dyDescent="0.3">
      <c r="A10" s="216"/>
      <c r="B10" s="20"/>
      <c r="C10" s="20"/>
      <c r="D10" s="20"/>
      <c r="E10" s="20"/>
      <c r="F10" s="20"/>
      <c r="G10" s="20"/>
      <c r="H10" s="20"/>
      <c r="I10" s="20"/>
      <c r="J10" s="20"/>
      <c r="K10" s="20"/>
      <c r="L10" s="20"/>
      <c r="M10" s="20"/>
    </row>
    <row r="11" spans="1:13" ht="15.75" thickBot="1" x14ac:dyDescent="0.3">
      <c r="A11" s="217"/>
      <c r="B11" s="609" t="s">
        <v>102</v>
      </c>
      <c r="C11" s="609"/>
      <c r="D11" s="610" t="s">
        <v>76</v>
      </c>
      <c r="E11" s="610"/>
      <c r="F11" s="610" t="s">
        <v>58</v>
      </c>
      <c r="G11" s="610"/>
      <c r="H11" s="610" t="s">
        <v>45</v>
      </c>
      <c r="I11" s="610"/>
      <c r="J11" s="610" t="s">
        <v>38</v>
      </c>
      <c r="K11" s="610"/>
      <c r="L11" s="610" t="s">
        <v>46</v>
      </c>
      <c r="M11" s="610"/>
    </row>
    <row r="12" spans="1:13" ht="26.25" thickBot="1" x14ac:dyDescent="0.3">
      <c r="A12" s="334" t="s">
        <v>47</v>
      </c>
      <c r="B12" s="535" t="s">
        <v>93</v>
      </c>
      <c r="C12" s="535" t="s">
        <v>98</v>
      </c>
      <c r="D12" s="535" t="s">
        <v>93</v>
      </c>
      <c r="E12" s="535" t="s">
        <v>98</v>
      </c>
      <c r="F12" s="535" t="s">
        <v>93</v>
      </c>
      <c r="G12" s="535" t="s">
        <v>98</v>
      </c>
      <c r="H12" s="535" t="s">
        <v>93</v>
      </c>
      <c r="I12" s="535" t="s">
        <v>98</v>
      </c>
      <c r="J12" s="535" t="s">
        <v>93</v>
      </c>
      <c r="K12" s="535" t="s">
        <v>98</v>
      </c>
      <c r="L12" s="535" t="s">
        <v>93</v>
      </c>
      <c r="M12" s="535" t="s">
        <v>98</v>
      </c>
    </row>
    <row r="13" spans="1:13" x14ac:dyDescent="0.25">
      <c r="A13" s="336" t="s">
        <v>8</v>
      </c>
      <c r="B13" s="518"/>
      <c r="C13" s="518"/>
      <c r="D13" s="544">
        <v>9016</v>
      </c>
      <c r="E13" s="542">
        <v>23</v>
      </c>
      <c r="F13" s="544">
        <v>1377</v>
      </c>
      <c r="G13" s="542">
        <v>0</v>
      </c>
      <c r="H13" s="518">
        <v>74866</v>
      </c>
      <c r="I13" s="518">
        <v>152</v>
      </c>
      <c r="J13" s="544">
        <v>54</v>
      </c>
      <c r="K13" s="518"/>
      <c r="L13" s="518">
        <v>269</v>
      </c>
      <c r="M13" s="518">
        <v>4</v>
      </c>
    </row>
    <row r="14" spans="1:13" x14ac:dyDescent="0.25">
      <c r="A14" s="337" t="s">
        <v>9</v>
      </c>
      <c r="B14" s="519"/>
      <c r="C14" s="519"/>
      <c r="D14" s="544">
        <v>12517</v>
      </c>
      <c r="E14" s="543">
        <v>105</v>
      </c>
      <c r="F14" s="544"/>
      <c r="G14" s="543"/>
      <c r="H14" s="519"/>
      <c r="I14" s="519"/>
      <c r="J14" s="544">
        <v>2</v>
      </c>
      <c r="K14" s="519"/>
      <c r="L14" s="519"/>
      <c r="M14" s="519"/>
    </row>
    <row r="15" spans="1:13" x14ac:dyDescent="0.25">
      <c r="A15" s="337" t="s">
        <v>10</v>
      </c>
      <c r="B15" s="519"/>
      <c r="C15" s="519"/>
      <c r="D15" s="544">
        <v>11500</v>
      </c>
      <c r="E15" s="543">
        <v>3</v>
      </c>
      <c r="F15" s="544">
        <v>442</v>
      </c>
      <c r="G15" s="543">
        <v>0</v>
      </c>
      <c r="H15" s="519"/>
      <c r="I15" s="519"/>
      <c r="J15" s="544"/>
      <c r="K15" s="519"/>
      <c r="L15" s="519"/>
      <c r="M15" s="519"/>
    </row>
    <row r="16" spans="1:13" x14ac:dyDescent="0.25">
      <c r="A16" s="337" t="s">
        <v>11</v>
      </c>
      <c r="B16" s="519"/>
      <c r="C16" s="519"/>
      <c r="D16" s="544">
        <v>11392</v>
      </c>
      <c r="E16" s="543">
        <v>83</v>
      </c>
      <c r="F16" s="544">
        <v>3</v>
      </c>
      <c r="G16" s="543">
        <v>0</v>
      </c>
      <c r="H16" s="519"/>
      <c r="I16" s="519"/>
      <c r="J16" s="544"/>
      <c r="K16" s="519"/>
      <c r="L16" s="519">
        <v>6</v>
      </c>
      <c r="M16" s="519">
        <v>0</v>
      </c>
    </row>
    <row r="17" spans="1:13" x14ac:dyDescent="0.25">
      <c r="A17" s="337" t="s">
        <v>12</v>
      </c>
      <c r="B17" s="519"/>
      <c r="C17" s="519"/>
      <c r="D17" s="544">
        <v>26491</v>
      </c>
      <c r="E17" s="543">
        <v>267</v>
      </c>
      <c r="F17" s="544">
        <v>2166</v>
      </c>
      <c r="G17" s="543">
        <v>0</v>
      </c>
      <c r="H17" s="519"/>
      <c r="I17" s="519"/>
      <c r="J17" s="544">
        <v>32</v>
      </c>
      <c r="K17" s="519"/>
      <c r="L17" s="519">
        <v>17</v>
      </c>
      <c r="M17" s="519">
        <v>6</v>
      </c>
    </row>
    <row r="18" spans="1:13" x14ac:dyDescent="0.25">
      <c r="A18" s="337" t="s">
        <v>13</v>
      </c>
      <c r="B18" s="519"/>
      <c r="C18" s="519"/>
      <c r="D18" s="544">
        <v>17092</v>
      </c>
      <c r="E18" s="543">
        <v>152</v>
      </c>
      <c r="F18" s="544">
        <v>250</v>
      </c>
      <c r="G18" s="543">
        <v>0</v>
      </c>
      <c r="H18" s="519"/>
      <c r="I18" s="519"/>
      <c r="J18" s="544">
        <v>29</v>
      </c>
      <c r="K18" s="519"/>
      <c r="L18" s="519"/>
      <c r="M18" s="519"/>
    </row>
    <row r="19" spans="1:13" x14ac:dyDescent="0.25">
      <c r="A19" s="337" t="s">
        <v>14</v>
      </c>
      <c r="B19" s="519"/>
      <c r="C19" s="519"/>
      <c r="D19" s="544">
        <v>18486</v>
      </c>
      <c r="E19" s="543">
        <v>40</v>
      </c>
      <c r="F19" s="544">
        <v>3016</v>
      </c>
      <c r="G19" s="543">
        <v>25</v>
      </c>
      <c r="H19" s="519"/>
      <c r="I19" s="519"/>
      <c r="J19" s="544">
        <v>148</v>
      </c>
      <c r="K19" s="519"/>
      <c r="L19" s="519">
        <v>413</v>
      </c>
      <c r="M19" s="519">
        <v>19</v>
      </c>
    </row>
    <row r="20" spans="1:13" x14ac:dyDescent="0.25">
      <c r="A20" s="337" t="s">
        <v>15</v>
      </c>
      <c r="B20" s="519"/>
      <c r="C20" s="519"/>
      <c r="D20" s="544">
        <v>12867</v>
      </c>
      <c r="E20" s="543">
        <v>111</v>
      </c>
      <c r="F20" s="544">
        <v>1041</v>
      </c>
      <c r="G20" s="543">
        <v>0</v>
      </c>
      <c r="H20" s="519"/>
      <c r="I20" s="519"/>
      <c r="J20" s="544">
        <v>22</v>
      </c>
      <c r="K20" s="519"/>
      <c r="L20" s="519"/>
      <c r="M20" s="519"/>
    </row>
    <row r="21" spans="1:13" x14ac:dyDescent="0.25">
      <c r="A21" s="337" t="s">
        <v>16</v>
      </c>
      <c r="B21" s="519"/>
      <c r="C21" s="519"/>
      <c r="D21" s="544">
        <v>3892</v>
      </c>
      <c r="E21" s="543">
        <v>0</v>
      </c>
      <c r="F21" s="544"/>
      <c r="G21" s="543"/>
      <c r="H21" s="519"/>
      <c r="I21" s="519"/>
      <c r="J21" s="544"/>
      <c r="K21" s="519"/>
      <c r="L21" s="519"/>
      <c r="M21" s="519"/>
    </row>
    <row r="22" spans="1:13" x14ac:dyDescent="0.25">
      <c r="A22" s="337" t="s">
        <v>17</v>
      </c>
      <c r="B22" s="519">
        <v>3371</v>
      </c>
      <c r="C22" s="519"/>
      <c r="D22" s="544">
        <v>95115</v>
      </c>
      <c r="E22" s="543">
        <v>188</v>
      </c>
      <c r="F22" s="544">
        <v>135120</v>
      </c>
      <c r="G22" s="543">
        <v>548</v>
      </c>
      <c r="H22" s="519">
        <v>0</v>
      </c>
      <c r="I22" s="519"/>
      <c r="J22" s="544">
        <v>10078</v>
      </c>
      <c r="K22" s="519">
        <v>43</v>
      </c>
      <c r="L22" s="519">
        <v>14408</v>
      </c>
      <c r="M22" s="519">
        <v>164</v>
      </c>
    </row>
    <row r="23" spans="1:13" x14ac:dyDescent="0.25">
      <c r="A23" s="337" t="s">
        <v>18</v>
      </c>
      <c r="B23" s="519"/>
      <c r="C23" s="519"/>
      <c r="D23" s="544">
        <v>29378</v>
      </c>
      <c r="E23" s="543">
        <v>369</v>
      </c>
      <c r="F23" s="544">
        <v>6606</v>
      </c>
      <c r="G23" s="543">
        <v>91</v>
      </c>
      <c r="H23" s="519"/>
      <c r="I23" s="519"/>
      <c r="J23" s="544">
        <v>26</v>
      </c>
      <c r="K23" s="519"/>
      <c r="L23" s="519">
        <v>89</v>
      </c>
      <c r="M23" s="519"/>
    </row>
    <row r="24" spans="1:13" x14ac:dyDescent="0.25">
      <c r="A24" s="337" t="s">
        <v>19</v>
      </c>
      <c r="B24" s="519"/>
      <c r="C24" s="519"/>
      <c r="D24" s="544">
        <v>25003</v>
      </c>
      <c r="E24" s="543">
        <v>75</v>
      </c>
      <c r="F24" s="544">
        <v>598</v>
      </c>
      <c r="G24" s="543">
        <v>0</v>
      </c>
      <c r="H24" s="519"/>
      <c r="I24" s="519"/>
      <c r="J24" s="544">
        <v>21</v>
      </c>
      <c r="K24" s="519"/>
      <c r="L24" s="519">
        <v>178</v>
      </c>
      <c r="M24" s="519">
        <v>2</v>
      </c>
    </row>
    <row r="25" spans="1:13" x14ac:dyDescent="0.25">
      <c r="A25" s="337" t="s">
        <v>20</v>
      </c>
      <c r="B25" s="519"/>
      <c r="C25" s="519"/>
      <c r="D25" s="544">
        <v>6508</v>
      </c>
      <c r="E25" s="543">
        <v>18</v>
      </c>
      <c r="F25" s="544">
        <v>3703</v>
      </c>
      <c r="G25" s="543">
        <v>0</v>
      </c>
      <c r="H25" s="519"/>
      <c r="I25" s="519"/>
      <c r="J25" s="544">
        <v>38</v>
      </c>
      <c r="K25" s="519"/>
      <c r="L25" s="519">
        <v>6</v>
      </c>
      <c r="M25" s="519">
        <v>0</v>
      </c>
    </row>
    <row r="26" spans="1:13" x14ac:dyDescent="0.25">
      <c r="A26" s="337" t="s">
        <v>21</v>
      </c>
      <c r="B26" s="519"/>
      <c r="C26" s="519"/>
      <c r="D26" s="544">
        <v>30924</v>
      </c>
      <c r="E26" s="543">
        <v>53</v>
      </c>
      <c r="F26" s="544">
        <v>5451</v>
      </c>
      <c r="G26" s="543">
        <v>60</v>
      </c>
      <c r="H26" s="519"/>
      <c r="I26" s="519"/>
      <c r="J26" s="544">
        <v>151</v>
      </c>
      <c r="K26" s="519"/>
      <c r="L26" s="519">
        <v>423</v>
      </c>
      <c r="M26" s="519">
        <v>14</v>
      </c>
    </row>
    <row r="27" spans="1:13" x14ac:dyDescent="0.25">
      <c r="A27" s="337" t="s">
        <v>22</v>
      </c>
      <c r="B27" s="519"/>
      <c r="C27" s="519"/>
      <c r="D27" s="544">
        <v>5853</v>
      </c>
      <c r="E27" s="543">
        <v>81</v>
      </c>
      <c r="F27" s="544"/>
      <c r="G27" s="543"/>
      <c r="H27" s="519"/>
      <c r="I27" s="519"/>
      <c r="J27" s="544"/>
      <c r="K27" s="519"/>
      <c r="L27" s="519"/>
      <c r="M27" s="519"/>
    </row>
    <row r="28" spans="1:13" x14ac:dyDescent="0.25">
      <c r="A28" s="337" t="s">
        <v>23</v>
      </c>
      <c r="B28" s="519"/>
      <c r="C28" s="519"/>
      <c r="D28" s="544">
        <v>5247</v>
      </c>
      <c r="E28" s="543">
        <v>28</v>
      </c>
      <c r="F28" s="544"/>
      <c r="G28" s="543"/>
      <c r="H28" s="519"/>
      <c r="I28" s="519"/>
      <c r="J28" s="544">
        <v>0</v>
      </c>
      <c r="K28" s="519"/>
      <c r="L28" s="519"/>
      <c r="M28" s="519"/>
    </row>
    <row r="29" spans="1:13" x14ac:dyDescent="0.25">
      <c r="A29" s="337" t="s">
        <v>24</v>
      </c>
      <c r="B29" s="519"/>
      <c r="C29" s="519"/>
      <c r="D29" s="544">
        <v>4829</v>
      </c>
      <c r="E29" s="543">
        <v>24</v>
      </c>
      <c r="F29" s="544">
        <v>12</v>
      </c>
      <c r="G29" s="543">
        <v>1</v>
      </c>
      <c r="H29" s="519"/>
      <c r="I29" s="519"/>
      <c r="J29" s="544"/>
      <c r="K29" s="519"/>
      <c r="L29" s="519"/>
      <c r="M29" s="519"/>
    </row>
    <row r="30" spans="1:13" x14ac:dyDescent="0.25">
      <c r="A30" s="337" t="s">
        <v>25</v>
      </c>
      <c r="B30" s="519"/>
      <c r="C30" s="519"/>
      <c r="D30" s="544">
        <v>4637</v>
      </c>
      <c r="E30" s="543">
        <v>103</v>
      </c>
      <c r="F30" s="544"/>
      <c r="G30" s="543"/>
      <c r="H30" s="519"/>
      <c r="I30" s="519"/>
      <c r="J30" s="544">
        <v>3</v>
      </c>
      <c r="K30" s="519"/>
      <c r="L30" s="519"/>
      <c r="M30" s="519"/>
    </row>
    <row r="31" spans="1:13" x14ac:dyDescent="0.25">
      <c r="A31" s="337" t="s">
        <v>26</v>
      </c>
      <c r="B31" s="519">
        <v>30334</v>
      </c>
      <c r="C31" s="519"/>
      <c r="D31" s="544">
        <v>322535</v>
      </c>
      <c r="E31" s="543">
        <v>2677</v>
      </c>
      <c r="F31" s="544">
        <v>104979</v>
      </c>
      <c r="G31" s="543">
        <v>774</v>
      </c>
      <c r="H31" s="519">
        <v>0</v>
      </c>
      <c r="I31" s="519"/>
      <c r="J31" s="544">
        <v>1337</v>
      </c>
      <c r="K31" s="519"/>
      <c r="L31" s="519">
        <v>5466</v>
      </c>
      <c r="M31" s="519">
        <v>730</v>
      </c>
    </row>
    <row r="32" spans="1:13" x14ac:dyDescent="0.25">
      <c r="A32" s="337" t="s">
        <v>27</v>
      </c>
      <c r="B32" s="519"/>
      <c r="C32" s="519"/>
      <c r="D32" s="544">
        <v>6738</v>
      </c>
      <c r="E32" s="543">
        <v>18</v>
      </c>
      <c r="F32" s="544">
        <v>1470</v>
      </c>
      <c r="G32" s="543">
        <v>0</v>
      </c>
      <c r="H32" s="519"/>
      <c r="I32" s="519"/>
      <c r="J32" s="544">
        <v>8</v>
      </c>
      <c r="K32" s="519"/>
      <c r="L32" s="519">
        <v>115</v>
      </c>
      <c r="M32" s="519">
        <v>0</v>
      </c>
    </row>
    <row r="33" spans="1:14" x14ac:dyDescent="0.25">
      <c r="A33" s="337" t="s">
        <v>44</v>
      </c>
      <c r="B33" s="519"/>
      <c r="C33" s="519"/>
      <c r="D33" s="544">
        <v>12227</v>
      </c>
      <c r="E33" s="543">
        <v>33</v>
      </c>
      <c r="F33" s="544">
        <v>4774</v>
      </c>
      <c r="G33" s="543">
        <v>0</v>
      </c>
      <c r="H33" s="519"/>
      <c r="I33" s="519"/>
      <c r="J33" s="544">
        <v>2</v>
      </c>
      <c r="K33" s="519"/>
      <c r="L33" s="519"/>
      <c r="M33" s="519"/>
    </row>
    <row r="34" spans="1:14" x14ac:dyDescent="0.25">
      <c r="A34" s="337" t="s">
        <v>29</v>
      </c>
      <c r="B34" s="519"/>
      <c r="C34" s="519"/>
      <c r="D34" s="544">
        <v>5113</v>
      </c>
      <c r="E34" s="543">
        <v>24</v>
      </c>
      <c r="F34" s="544"/>
      <c r="G34" s="543"/>
      <c r="H34" s="519"/>
      <c r="I34" s="519"/>
      <c r="J34" s="544">
        <v>2</v>
      </c>
      <c r="K34" s="519"/>
      <c r="L34" s="519"/>
      <c r="M34" s="519"/>
    </row>
    <row r="35" spans="1:14" x14ac:dyDescent="0.25">
      <c r="A35" s="337" t="s">
        <v>30</v>
      </c>
      <c r="B35" s="519"/>
      <c r="C35" s="519"/>
      <c r="D35" s="544">
        <v>40974</v>
      </c>
      <c r="E35" s="543">
        <v>379</v>
      </c>
      <c r="F35" s="544">
        <v>2982</v>
      </c>
      <c r="G35" s="543">
        <v>0</v>
      </c>
      <c r="H35" s="519"/>
      <c r="I35" s="519"/>
      <c r="J35" s="544">
        <v>81</v>
      </c>
      <c r="K35" s="519"/>
      <c r="L35" s="519">
        <v>242</v>
      </c>
      <c r="M35" s="519">
        <v>33</v>
      </c>
    </row>
    <row r="36" spans="1:14" ht="15.75" thickBot="1" x14ac:dyDescent="0.3">
      <c r="A36" s="338" t="s">
        <v>31</v>
      </c>
      <c r="B36" s="520"/>
      <c r="C36" s="520"/>
      <c r="D36" s="544">
        <v>3177</v>
      </c>
      <c r="E36" s="543">
        <v>58</v>
      </c>
      <c r="F36" s="544"/>
      <c r="G36" s="543"/>
      <c r="H36" s="520"/>
      <c r="I36" s="520"/>
      <c r="J36" s="544"/>
      <c r="K36" s="520"/>
      <c r="L36" s="519"/>
      <c r="M36" s="519"/>
    </row>
    <row r="37" spans="1:14" ht="15.75" thickBot="1" x14ac:dyDescent="0.3">
      <c r="A37" s="335" t="s">
        <v>40</v>
      </c>
      <c r="B37" s="339">
        <f>SUM(B13:B36)</f>
        <v>33705</v>
      </c>
      <c r="C37" s="339">
        <f>SUM(C13:C36)</f>
        <v>0</v>
      </c>
      <c r="D37" s="339">
        <f t="shared" ref="D37:M37" si="0">SUM(D13:D36)</f>
        <v>721511</v>
      </c>
      <c r="E37" s="339">
        <f>SUM(E13:E36)</f>
        <v>4912</v>
      </c>
      <c r="F37" s="339">
        <f>SUM(F13:F36)</f>
        <v>273990</v>
      </c>
      <c r="G37" s="339">
        <f t="shared" si="0"/>
        <v>1499</v>
      </c>
      <c r="H37" s="339">
        <f t="shared" si="0"/>
        <v>74866</v>
      </c>
      <c r="I37" s="339">
        <f t="shared" si="0"/>
        <v>152</v>
      </c>
      <c r="J37" s="339">
        <f t="shared" si="0"/>
        <v>12034</v>
      </c>
      <c r="K37" s="339">
        <f t="shared" si="0"/>
        <v>43</v>
      </c>
      <c r="L37" s="339">
        <f t="shared" si="0"/>
        <v>21632</v>
      </c>
      <c r="M37" s="339">
        <f t="shared" si="0"/>
        <v>972</v>
      </c>
    </row>
    <row r="38" spans="1:14" ht="15.75" thickBot="1" x14ac:dyDescent="0.3">
      <c r="B38" s="608">
        <f>SUM(B37:C37)</f>
        <v>33705</v>
      </c>
      <c r="C38" s="608"/>
      <c r="D38" s="608">
        <f>D37+E37</f>
        <v>726423</v>
      </c>
      <c r="E38" s="608"/>
      <c r="F38" s="608">
        <f>SUM(F37:G37)</f>
        <v>275489</v>
      </c>
      <c r="G38" s="608"/>
      <c r="H38" s="608">
        <f>SUM(H37:I37)</f>
        <v>75018</v>
      </c>
      <c r="I38" s="608"/>
      <c r="J38" s="608">
        <f>SUM(J37:K37)</f>
        <v>12077</v>
      </c>
      <c r="K38" s="608"/>
      <c r="L38" s="608">
        <f>SUM(L37:M37)</f>
        <v>22604</v>
      </c>
      <c r="M38" s="608"/>
    </row>
    <row r="39" spans="1:14" ht="15.75" thickBot="1" x14ac:dyDescent="0.3">
      <c r="A39" s="1"/>
      <c r="B39" s="1"/>
    </row>
    <row r="40" spans="1:14" ht="15.75" thickBot="1" x14ac:dyDescent="0.3">
      <c r="A40" s="445" t="s">
        <v>32</v>
      </c>
      <c r="B40" s="446">
        <f>SUM(B37,D37,F37,H37,J37,L37)</f>
        <v>1137738</v>
      </c>
    </row>
    <row r="41" spans="1:14" ht="15.75" thickBot="1" x14ac:dyDescent="0.3">
      <c r="A41" s="445" t="s">
        <v>48</v>
      </c>
      <c r="B41" s="446">
        <f>SUM(C37,E37,G37,I37,K37,M37)</f>
        <v>7578</v>
      </c>
    </row>
    <row r="42" spans="1:14" ht="15.75" thickBot="1" x14ac:dyDescent="0.3">
      <c r="A42" s="445" t="s">
        <v>49</v>
      </c>
      <c r="B42" s="446">
        <f>SUM(B40:B41)</f>
        <v>1145316</v>
      </c>
    </row>
    <row r="43" spans="1:14" ht="15.75" thickBot="1" x14ac:dyDescent="0.3">
      <c r="B43" s="1"/>
    </row>
    <row r="44" spans="1:14" ht="15.75" thickBot="1" x14ac:dyDescent="0.3">
      <c r="B44" s="609" t="s">
        <v>102</v>
      </c>
      <c r="C44" s="609"/>
      <c r="D44" s="610" t="s">
        <v>76</v>
      </c>
      <c r="E44" s="610"/>
      <c r="F44" s="610" t="s">
        <v>58</v>
      </c>
      <c r="G44" s="610"/>
      <c r="H44" s="610" t="s">
        <v>45</v>
      </c>
      <c r="I44" s="610"/>
      <c r="J44" s="610" t="s">
        <v>38</v>
      </c>
      <c r="K44" s="610"/>
      <c r="L44" s="610" t="s">
        <v>46</v>
      </c>
      <c r="M44" s="610"/>
    </row>
    <row r="45" spans="1:14" ht="36" customHeight="1" thickBot="1" x14ac:dyDescent="0.3">
      <c r="B45" s="536" t="s">
        <v>99</v>
      </c>
      <c r="C45" s="536" t="s">
        <v>100</v>
      </c>
      <c r="D45" s="536" t="s">
        <v>99</v>
      </c>
      <c r="E45" s="536" t="s">
        <v>100</v>
      </c>
      <c r="F45" s="536" t="s">
        <v>99</v>
      </c>
      <c r="G45" s="536" t="s">
        <v>100</v>
      </c>
      <c r="H45" s="536" t="s">
        <v>99</v>
      </c>
      <c r="I45" s="536" t="s">
        <v>100</v>
      </c>
      <c r="J45" s="536" t="s">
        <v>99</v>
      </c>
      <c r="K45" s="536" t="s">
        <v>100</v>
      </c>
      <c r="L45" s="536" t="s">
        <v>99</v>
      </c>
      <c r="M45" s="536" t="s">
        <v>100</v>
      </c>
    </row>
    <row r="46" spans="1:14" ht="15.75" thickBot="1" x14ac:dyDescent="0.3">
      <c r="A46" s="444"/>
      <c r="B46" s="218">
        <f>B37/B40</f>
        <v>2.9624570859020267E-2</v>
      </c>
      <c r="C46" s="218">
        <f>C37/B41</f>
        <v>0</v>
      </c>
      <c r="D46" s="218">
        <f>D37/B40</f>
        <v>0.63416269826620897</v>
      </c>
      <c r="E46" s="218">
        <f>E37/B41</f>
        <v>0.64819213512800211</v>
      </c>
      <c r="F46" s="218">
        <f>F37/B40</f>
        <v>0.24081994272846649</v>
      </c>
      <c r="G46" s="218">
        <f>G37/B41</f>
        <v>0.19780944840327264</v>
      </c>
      <c r="H46" s="218">
        <f>H37/B40</f>
        <v>6.5802495829444044E-2</v>
      </c>
      <c r="I46" s="218">
        <f>I37/B41</f>
        <v>2.0058062813407232E-2</v>
      </c>
      <c r="J46" s="218">
        <f>J37/B40</f>
        <v>1.0577127598796912E-2</v>
      </c>
      <c r="K46" s="218">
        <f>K37/B41</f>
        <v>5.6743204011612562E-3</v>
      </c>
      <c r="L46" s="218">
        <f>L37/B40</f>
        <v>1.9013164718063386E-2</v>
      </c>
      <c r="M46" s="218">
        <f>M37/B41</f>
        <v>0.12826603325415678</v>
      </c>
    </row>
    <row r="47" spans="1:14" ht="30.75" thickBot="1" x14ac:dyDescent="0.3">
      <c r="A47" s="219" t="s">
        <v>101</v>
      </c>
      <c r="B47" s="611">
        <f>B38/B42</f>
        <v>2.9428559454334001E-2</v>
      </c>
      <c r="C47" s="611"/>
      <c r="D47" s="611">
        <f>D38/B42</f>
        <v>0.63425552423959852</v>
      </c>
      <c r="E47" s="611"/>
      <c r="F47" s="611">
        <f>F38/B42</f>
        <v>0.24053536316614804</v>
      </c>
      <c r="G47" s="611"/>
      <c r="H47" s="611">
        <f>H38/B42</f>
        <v>6.549982712194713E-2</v>
      </c>
      <c r="I47" s="611"/>
      <c r="J47" s="611">
        <f>J38/B42</f>
        <v>1.0544688103545223E-2</v>
      </c>
      <c r="K47" s="611"/>
      <c r="L47" s="611">
        <f>L38/B42</f>
        <v>1.9736037914427108E-2</v>
      </c>
      <c r="M47" s="611"/>
      <c r="N47" s="443"/>
    </row>
    <row r="49" spans="12:14" x14ac:dyDescent="0.25">
      <c r="L49" s="541"/>
      <c r="M49" s="541"/>
      <c r="N49" s="541"/>
    </row>
    <row r="50" spans="12:14" x14ac:dyDescent="0.25">
      <c r="L50" s="541"/>
      <c r="M50" s="541"/>
      <c r="N50" s="541"/>
    </row>
    <row r="51" spans="12:14" x14ac:dyDescent="0.25">
      <c r="L51" s="541"/>
      <c r="M51" s="541"/>
      <c r="N51" s="541"/>
    </row>
    <row r="52" spans="12:14" x14ac:dyDescent="0.25">
      <c r="L52" s="541"/>
      <c r="M52" s="541"/>
      <c r="N52" s="541"/>
    </row>
    <row r="53" spans="12:14" x14ac:dyDescent="0.25">
      <c r="L53" s="541"/>
      <c r="M53" s="541"/>
      <c r="N53" s="541"/>
    </row>
    <row r="54" spans="12:14" x14ac:dyDescent="0.25">
      <c r="L54" s="541"/>
      <c r="M54" s="541"/>
      <c r="N54" s="541"/>
    </row>
    <row r="55" spans="12:14" x14ac:dyDescent="0.25">
      <c r="L55" s="541"/>
      <c r="M55" s="541"/>
      <c r="N55" s="541"/>
    </row>
    <row r="56" spans="12:14" x14ac:dyDescent="0.25">
      <c r="L56" s="541"/>
      <c r="M56" s="541"/>
      <c r="N56" s="541"/>
    </row>
    <row r="57" spans="12:14" x14ac:dyDescent="0.25">
      <c r="L57" s="541"/>
      <c r="M57" s="541"/>
      <c r="N57" s="541"/>
    </row>
    <row r="58" spans="12:14" x14ac:dyDescent="0.25">
      <c r="L58" s="541"/>
      <c r="M58" s="541"/>
      <c r="N58" s="541"/>
    </row>
    <row r="59" spans="12:14" x14ac:dyDescent="0.25">
      <c r="L59" s="541"/>
      <c r="M59" s="541"/>
      <c r="N59" s="541"/>
    </row>
    <row r="60" spans="12:14" x14ac:dyDescent="0.25">
      <c r="L60" s="541"/>
      <c r="M60" s="541"/>
      <c r="N60" s="541"/>
    </row>
    <row r="61" spans="12:14" x14ac:dyDescent="0.25">
      <c r="L61" s="541"/>
      <c r="M61" s="541"/>
      <c r="N61" s="541"/>
    </row>
    <row r="62" spans="12:14" x14ac:dyDescent="0.25">
      <c r="L62" s="541"/>
      <c r="M62" s="541"/>
      <c r="N62" s="541"/>
    </row>
    <row r="63" spans="12:14" x14ac:dyDescent="0.25">
      <c r="L63" s="541"/>
      <c r="M63" s="541"/>
      <c r="N63" s="541"/>
    </row>
    <row r="64" spans="12:14" x14ac:dyDescent="0.25">
      <c r="L64" s="541"/>
      <c r="M64" s="541"/>
      <c r="N64" s="541"/>
    </row>
    <row r="65" spans="12:14" x14ac:dyDescent="0.25">
      <c r="L65" s="541"/>
      <c r="M65" s="541"/>
      <c r="N65" s="541"/>
    </row>
    <row r="66" spans="12:14" x14ac:dyDescent="0.25">
      <c r="L66" s="541"/>
      <c r="M66" s="541"/>
      <c r="N66" s="541"/>
    </row>
    <row r="67" spans="12:14" x14ac:dyDescent="0.25">
      <c r="L67" s="541"/>
      <c r="M67" s="541"/>
      <c r="N67" s="541"/>
    </row>
    <row r="68" spans="12:14" x14ac:dyDescent="0.25">
      <c r="L68" s="541"/>
      <c r="M68" s="541"/>
      <c r="N68" s="541"/>
    </row>
    <row r="69" spans="12:14" x14ac:dyDescent="0.25">
      <c r="L69" s="541"/>
      <c r="M69" s="541"/>
      <c r="N69" s="541"/>
    </row>
    <row r="70" spans="12:14" x14ac:dyDescent="0.25">
      <c r="L70" s="541"/>
      <c r="M70" s="541"/>
      <c r="N70" s="541"/>
    </row>
    <row r="71" spans="12:14" x14ac:dyDescent="0.25">
      <c r="L71" s="541"/>
      <c r="M71" s="541"/>
      <c r="N71" s="541"/>
    </row>
    <row r="72" spans="12:14" x14ac:dyDescent="0.25">
      <c r="L72" s="541"/>
      <c r="M72" s="541"/>
      <c r="N72" s="541"/>
    </row>
    <row r="73" spans="12:14" x14ac:dyDescent="0.25">
      <c r="L73" s="541"/>
      <c r="M73" s="541"/>
      <c r="N73" s="541"/>
    </row>
    <row r="74" spans="12:14" x14ac:dyDescent="0.25">
      <c r="L74" s="541"/>
      <c r="M74" s="541"/>
      <c r="N74" s="541"/>
    </row>
    <row r="75" spans="12:14" x14ac:dyDescent="0.25">
      <c r="L75" s="541"/>
      <c r="M75" s="541"/>
      <c r="N75" s="541"/>
    </row>
    <row r="76" spans="12:14" x14ac:dyDescent="0.25">
      <c r="L76" s="541"/>
      <c r="M76" s="541"/>
      <c r="N76" s="541"/>
    </row>
  </sheetData>
  <mergeCells count="24">
    <mergeCell ref="L47:M47"/>
    <mergeCell ref="B44:C44"/>
    <mergeCell ref="D44:E44"/>
    <mergeCell ref="F44:G44"/>
    <mergeCell ref="H44:I44"/>
    <mergeCell ref="J44:K44"/>
    <mergeCell ref="L44:M44"/>
    <mergeCell ref="B47:C47"/>
    <mergeCell ref="D47:E47"/>
    <mergeCell ref="F47:G47"/>
    <mergeCell ref="H47:I47"/>
    <mergeCell ref="J47:K47"/>
    <mergeCell ref="L38:M38"/>
    <mergeCell ref="B11:C11"/>
    <mergeCell ref="D11:E11"/>
    <mergeCell ref="F11:G11"/>
    <mergeCell ref="H11:I11"/>
    <mergeCell ref="J11:K11"/>
    <mergeCell ref="L11:M11"/>
    <mergeCell ref="B38:C38"/>
    <mergeCell ref="D38:E38"/>
    <mergeCell ref="F38:G38"/>
    <mergeCell ref="H38:I38"/>
    <mergeCell ref="J38:K38"/>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1-2026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2026-03-02T21:43:09Z</dcterms:modified>
</cp:coreProperties>
</file>