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6\3. MARZO\"/>
    </mc:Choice>
  </mc:AlternateContent>
  <bookViews>
    <workbookView xWindow="0" yWindow="0" windowWidth="28800" windowHeight="11715" tabRatio="853"/>
  </bookViews>
  <sheets>
    <sheet name="Índice" sheetId="25" r:id="rId1"/>
    <sheet name="HISTORICO DENSIDAD" sheetId="27" r:id="rId2"/>
    <sheet name="HISTORICO POR TIPO DE ACCESO" sheetId="24" r:id="rId3"/>
    <sheet name="HISTORICO POR PROVINCIA" sheetId="26" r:id="rId4"/>
    <sheet name="3-2026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Z171" i="26" l="1"/>
  <c r="AY171" i="26"/>
  <c r="AX171" i="26"/>
  <c r="X182" i="27"/>
  <c r="W182" i="27"/>
  <c r="V182" i="27"/>
  <c r="T182" i="27" l="1"/>
  <c r="S182" i="27"/>
  <c r="R182" i="27"/>
  <c r="AZ170" i="26" l="1"/>
  <c r="AY170" i="26"/>
  <c r="AX170" i="26"/>
  <c r="R177" i="27"/>
  <c r="R178" i="27"/>
  <c r="R179" i="27"/>
  <c r="R180" i="27"/>
  <c r="R181" i="27"/>
  <c r="T181" i="27" s="1"/>
  <c r="X181" i="27" s="1"/>
  <c r="S178" i="27"/>
  <c r="T178" i="27" s="1"/>
  <c r="S179" i="27"/>
  <c r="T179" i="27" s="1"/>
  <c r="S180" i="27"/>
  <c r="S181" i="27"/>
  <c r="V181" i="27"/>
  <c r="W181" i="27"/>
  <c r="T180" i="27" l="1"/>
  <c r="AY169" i="26"/>
  <c r="AX169" i="26"/>
  <c r="AZ169" i="26" s="1"/>
  <c r="X180" i="27"/>
  <c r="W180" i="27"/>
  <c r="V180" i="27"/>
  <c r="AY167" i="26" l="1"/>
  <c r="AX167" i="26"/>
  <c r="AZ167" i="26" s="1"/>
  <c r="W179" i="27"/>
  <c r="W178" i="27"/>
  <c r="W177" i="27"/>
  <c r="W176" i="27"/>
  <c r="V179" i="27"/>
  <c r="V178" i="27"/>
  <c r="V177" i="27"/>
  <c r="V176" i="27"/>
  <c r="V175" i="27"/>
  <c r="X178" i="27"/>
  <c r="X179" i="27"/>
  <c r="AY168" i="26" l="1"/>
  <c r="AX168" i="26"/>
  <c r="AY166" i="26"/>
  <c r="AX166" i="26"/>
  <c r="AZ166" i="26" s="1"/>
  <c r="AZ168" i="26" l="1"/>
  <c r="S177" i="27"/>
  <c r="T177" i="27" l="1"/>
  <c r="X177" i="27" s="1"/>
  <c r="AY165" i="26"/>
  <c r="AX165" i="26"/>
  <c r="AZ165" i="26" s="1"/>
  <c r="S176" i="27" l="1"/>
  <c r="R176" i="27"/>
  <c r="T176" i="27" l="1"/>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W175" i="27" s="1"/>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<sst xmlns="http://schemas.openxmlformats.org/spreadsheetml/2006/main" count="235" uniqueCount="109">
  <si>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</si>
  <si>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</si>
  <si>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</si>
  <si>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</si>
  <si>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</si>
  <si>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</si>
  <si>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</si>
  <si>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</si>
  <si>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</si>
  <si>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</si>
  <si>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</si>
  <si>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</si>
  <si>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</si>
  <si>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</si>
  <si>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</si>
  <si>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</si>
  <si>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</si>
  <si>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</si>
  <si>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</si>
  <si>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</si>
  <si>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</si>
  <si>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</si>
  <si>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</si>
  <si>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</si>
  <si>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</si>
  <si>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</si>
  <si>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</si>
  <si>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</si>
  <si>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</si>
  <si>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</si>
  <si>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</si>
  <si>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</si>
  <si>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</si>
  <si>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</si>
  <si>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</si>
  <si>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</si>
  <si>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</si>
  <si>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</si>
  <si>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</si>
  <si>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</si>
  <si>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</si>
  <si>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</si>
  <si>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</si>
  <si>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</si>
  <si>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</si>
  <si>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</si>
  <si>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</si>
  <si>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</si>
  <si>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</si>
  <si>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</si>
  <si>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</si>
  <si>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</si>
  <si>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</si>
  <si>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</si>
  <si>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</si>
  <si>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</si>
  <si>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</si>
  <si>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</si>
  <si>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</si>
  <si>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</si>
  <si>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</si>
  <si>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</si>
  <si>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</si>
  <si>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</si>
  <si>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</si>
  <si>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</si>
  <si>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</si>
  <si>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</si>
  <si>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</si>
  <si>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</si>
  <si>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</si>
  <si>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</si>
  <si>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</si>
  <si>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</si>
  <si>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</si>
  <si>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</si>
  <si>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</si>
  <si>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</si>
  <si>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</si>
  <si>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</si>
  <si>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</si>
  <si>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</si>
  <si>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</si>
  <si>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</si>
  <si>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</si>
  <si>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</si>
  <si>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</si>
  <si>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</si>
  <si>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</si>
  <si>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</si>
  <si>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</si>
  <si>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</si>
  <si>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</si>
  <si>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</si>
  <si>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</si>
  <si>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</si>
  <si>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</si>
  <si>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</si>
  <si>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</si>
  <si>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</si>
  <si>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</si>
  <si>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</si>
  <si>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</si>
  <si>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</si>
  <si>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</si>
  <si>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</si>
  <si>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</si>
  <si>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Abril del 2026</t>
  </si>
  <si>
    <t>Fecha de corte: Marzo del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</si>
</sst>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165" fontId="4" fillId="2" borderId="59" xfId="11" applyNumberFormat="1" applyFont="1" applyFill="1" applyBorder="1" applyAlignment="1">
      <alignment horizontal="center"/>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xf numFmtId="0" fontId="12" fillId="0" borderId="21" xfId="15" applyBorder="1" applyAlignment="1" applyProtection="1"/>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dLbl>
              <c:idx val="1"/>
              <c:layout>
                <c:manualLayout>
                  <c:x val="2.6589364672860955E-2"/>
                  <c:y val="-0.2520325203252033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'3-2026 POR OPERADOR Y PROVINCI'!$B$44:$M$44</c15:sqref>
                  </c15:fullRef>
                </c:ext>
              </c:extLst>
              <c:f>('3-2026 POR OPERADOR Y PROVINCI'!$B$44,'3-2026 POR OPERADOR Y PROVINCI'!$D$44,'3-2026 POR OPERADOR Y PROVINCI'!$F$44,'3-2026 POR OPERADOR Y PROVINCI'!$H$44,'3-2026 POR OPERADOR Y PROVINCI'!$J$44,'3-2026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'3-2026 POR OPERADOR Y PROVINCI'!$B$47:$M$47</c15:sqref>
                  </c15:fullRef>
                </c:ext>
              </c:extLst>
              <c:f>('3-2026 POR OPERADOR Y PROVINCI'!$B$47,'3-2026 POR OPERADOR Y PROVINCI'!$D$47,'3-2026 POR OPERADOR Y PROVINCI'!$F$47,'3-2026 POR OPERADOR Y PROVINCI'!$H$47,'3-2026 POR OPERADOR Y PROVINCI'!$J$47,'3-2026 POR OPERADOR Y PROVINCI'!$L$47)</c:f>
              <c:numCache>
                <c:formatCode>0.00%</c:formatCode>
                <c:ptCount val="6"/>
                <c:pt idx="0">
                  <c:v>3.0505720097332673E-2</c:v>
                </c:pt>
                <c:pt idx="1">
                  <c:v>0.62170145743982008</c:v>
                </c:pt>
                <c:pt idx="2">
                  <c:v>0.25328568124516876</c:v>
                </c:pt>
                <c:pt idx="3">
                  <c:v>6.4731328228673737E-2</c:v>
                </c:pt>
                <c:pt idx="4">
                  <c:v>1.0637296846185708E-2</c:v>
                </c:pt>
                <c:pt idx="5">
                  <c:v>1.9138516142819077E-2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'3-2026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'3-2026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'3-2026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'3-2026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'3-2026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'3-2026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107</v>
      </c>
      <c r="C7" s="460"/>
      <c r="D7" s="460"/>
      <c r="E7" s="460"/>
      <c r="F7" s="460"/>
      <c r="G7" s="460"/>
      <c r="H7" s="460"/>
      <c r="I7" s="460"/>
      <c r="J7" s="460"/>
      <c r="K7" s="460"/>
      <c r="L7" s="460"/>
      <c r="M7" s="461"/>
    </row>
    <row r="8" spans="1:13" ht="15.75" thickBot="1" x14ac:dyDescent="0.3">
      <c r="A8" s="462"/>
      <c r="B8" s="467" t="s">
        <v>108</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8" t="s">
        <v>1</v>
      </c>
      <c r="B10" s="559"/>
      <c r="C10" s="559"/>
      <c r="D10" s="559"/>
      <c r="E10" s="559"/>
      <c r="F10" s="560"/>
      <c r="G10" s="561" t="s">
        <v>2</v>
      </c>
      <c r="H10" s="561"/>
      <c r="I10" s="561"/>
      <c r="J10" s="561"/>
      <c r="K10" s="561"/>
      <c r="L10" s="561"/>
      <c r="M10" s="562"/>
    </row>
    <row r="11" spans="1:13" x14ac:dyDescent="0.25">
      <c r="A11" s="563"/>
      <c r="B11" s="563"/>
      <c r="C11" s="563"/>
      <c r="D11" s="563"/>
      <c r="E11" s="563"/>
      <c r="F11" s="564"/>
      <c r="G11" s="565"/>
      <c r="H11" s="565"/>
      <c r="I11" s="565"/>
      <c r="J11" s="565"/>
      <c r="K11" s="565"/>
      <c r="L11" s="565"/>
      <c r="M11" s="566"/>
    </row>
    <row r="12" spans="1:13" x14ac:dyDescent="0.25">
      <c r="A12" s="549" t="s">
        <v>52</v>
      </c>
      <c r="B12" s="549"/>
      <c r="C12" s="549"/>
      <c r="D12" s="549"/>
      <c r="E12" s="549"/>
      <c r="F12" s="550"/>
      <c r="G12" s="442"/>
      <c r="H12" s="551" t="s">
        <v>54</v>
      </c>
      <c r="I12" s="551"/>
      <c r="J12" s="551"/>
      <c r="K12" s="551"/>
      <c r="L12" s="551"/>
      <c r="M12" s="551"/>
    </row>
    <row r="13" spans="1:13" x14ac:dyDescent="0.25">
      <c r="A13" s="555"/>
      <c r="B13" s="556"/>
      <c r="C13" s="556"/>
      <c r="D13" s="556"/>
      <c r="E13" s="556"/>
      <c r="F13" s="556"/>
      <c r="G13" s="556"/>
      <c r="H13" s="556"/>
      <c r="I13" s="556"/>
      <c r="J13" s="556"/>
      <c r="K13" s="556"/>
      <c r="L13" s="556"/>
      <c r="M13" s="557"/>
    </row>
    <row r="14" spans="1:13" x14ac:dyDescent="0.25">
      <c r="A14" s="549" t="s">
        <v>51</v>
      </c>
      <c r="B14" s="549"/>
      <c r="C14" s="549"/>
      <c r="D14" s="549"/>
      <c r="E14" s="549"/>
      <c r="F14" s="550"/>
      <c r="G14" s="442"/>
      <c r="H14" s="551" t="s">
        <v>55</v>
      </c>
      <c r="I14" s="551"/>
      <c r="J14" s="551"/>
      <c r="K14" s="551"/>
      <c r="L14" s="551"/>
      <c r="M14" s="551"/>
    </row>
    <row r="15" spans="1:13" x14ac:dyDescent="0.25">
      <c r="A15" s="552"/>
      <c r="B15" s="553"/>
      <c r="C15" s="553"/>
      <c r="D15" s="553"/>
      <c r="E15" s="553"/>
      <c r="F15" s="553"/>
      <c r="G15" s="553"/>
      <c r="H15" s="553"/>
      <c r="I15" s="553"/>
      <c r="J15" s="553"/>
      <c r="K15" s="553"/>
      <c r="L15" s="553"/>
      <c r="M15" s="554"/>
    </row>
    <row r="16" spans="1:13" x14ac:dyDescent="0.25">
      <c r="A16" s="549" t="s">
        <v>50</v>
      </c>
      <c r="B16" s="549"/>
      <c r="C16" s="549"/>
      <c r="D16" s="549"/>
      <c r="E16" s="549"/>
      <c r="F16" s="550"/>
      <c r="G16" s="442"/>
      <c r="H16" s="551" t="s">
        <v>56</v>
      </c>
      <c r="I16" s="551"/>
      <c r="J16" s="551"/>
      <c r="K16" s="551"/>
      <c r="L16" s="551"/>
      <c r="M16" s="551"/>
    </row>
    <row r="17" spans="1:13" x14ac:dyDescent="0.25">
      <c r="A17" s="552"/>
      <c r="B17" s="553"/>
      <c r="C17" s="553"/>
      <c r="D17" s="553"/>
      <c r="E17" s="553"/>
      <c r="F17" s="553"/>
      <c r="G17" s="553"/>
      <c r="H17" s="553"/>
      <c r="I17" s="553"/>
      <c r="J17" s="553"/>
      <c r="K17" s="553"/>
      <c r="L17" s="553"/>
      <c r="M17" s="554"/>
    </row>
    <row r="18" spans="1:13" x14ac:dyDescent="0.25">
      <c r="A18" s="611" t="s">
        <v>53</v>
      </c>
      <c r="B18" s="611"/>
      <c r="C18" s="611"/>
      <c r="D18" s="611"/>
      <c r="E18" s="611"/>
      <c r="F18" s="611"/>
      <c r="G18" s="442"/>
      <c r="H18" s="551" t="s">
        <v>57</v>
      </c>
      <c r="I18" s="551"/>
      <c r="J18" s="551"/>
      <c r="K18" s="551"/>
      <c r="L18" s="551"/>
      <c r="M18" s="551"/>
    </row>
  </sheetData>
  <mergeCells count="14">
    <mergeCell ref="A13:M13"/>
    <mergeCell ref="A10:F10"/>
    <mergeCell ref="G10:M10"/>
    <mergeCell ref="A11:F11"/>
    <mergeCell ref="A12:F12"/>
    <mergeCell ref="H12:M12"/>
    <mergeCell ref="G11:M11"/>
    <mergeCell ref="A16:F16"/>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2-2026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
  <sheetViews>
    <sheetView showGridLines="0" topLeftCell="O2" zoomScaleNormal="100" workbookViewId="0">
      <pane ySplit="10" topLeftCell="A171" activePane="bottomLeft" state="frozen"/>
      <selection activeCell="A2" sqref="A2"/>
      <selection pane="bottomLeft" activeCell="Y192" sqref="Y192"/>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Abril del 2026</v>
      </c>
      <c r="C7" s="460"/>
      <c r="D7" s="460"/>
      <c r="E7" s="460"/>
      <c r="F7" s="460"/>
      <c r="G7" s="460"/>
      <c r="H7" s="460"/>
      <c r="I7" s="460"/>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Marzo del 2026</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6" t="s">
        <v>34</v>
      </c>
      <c r="B10" s="578" t="s">
        <v>59</v>
      </c>
      <c r="C10" s="579"/>
      <c r="D10" s="580" t="s">
        <v>35</v>
      </c>
      <c r="E10" s="579"/>
      <c r="F10" s="580" t="s">
        <v>36</v>
      </c>
      <c r="G10" s="579"/>
      <c r="H10" s="580" t="s">
        <v>58</v>
      </c>
      <c r="I10" s="579"/>
      <c r="J10" s="580" t="s">
        <v>37</v>
      </c>
      <c r="K10" s="579"/>
      <c r="L10" s="586" t="s">
        <v>102</v>
      </c>
      <c r="M10" s="587"/>
      <c r="N10" s="580" t="s">
        <v>38</v>
      </c>
      <c r="O10" s="579"/>
      <c r="P10" s="580" t="s">
        <v>39</v>
      </c>
      <c r="Q10" s="579"/>
      <c r="R10" s="580" t="s">
        <v>40</v>
      </c>
      <c r="S10" s="579"/>
      <c r="T10" s="588" t="s">
        <v>41</v>
      </c>
      <c r="U10" s="576" t="s">
        <v>42</v>
      </c>
      <c r="V10" s="584" t="s">
        <v>86</v>
      </c>
      <c r="W10" s="584" t="s">
        <v>87</v>
      </c>
      <c r="X10" s="584" t="s">
        <v>43</v>
      </c>
    </row>
    <row r="11" spans="1:24" s="136" customFormat="1" ht="38.25" customHeight="1" thickBot="1" x14ac:dyDescent="0.25">
      <c r="A11" s="577"/>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89"/>
      <c r="U11" s="590"/>
      <c r="V11" s="585"/>
      <c r="W11" s="585"/>
      <c r="X11" s="585"/>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B91+D91+F91+H91+J91+L91+N91+P184</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B92+D92+F92+H92+J92+L92+N92+P185</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B93+D93+F93+H93+J93+L93+N93+P186</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B94+D94+F94+H94+J94+L94+N94+P189</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B95+D95+F95+H95+J95+L95+N95+P190</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B96+D96+F96+H96+J96+L96+N96+P191</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B97+D97+F97+H97+J97+L97+N97+P193</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B98+D98+F98+H98+J98+L98+N98+P194</f>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B99+D99+F99+H99+J99+L99+N99+P195</f>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B100+D100+F100+H100+J100+L100+N100+P196</f>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B101+D101+F101+H101+J101+L101+N101+P197</f>
        <v>2288284</v>
      </c>
      <c r="S101" s="371">
        <f t="shared" si="29"/>
        <v>15348</v>
      </c>
      <c r="T101" s="157">
        <f t="shared" si="32"/>
        <v>2303632</v>
      </c>
      <c r="U101" s="163">
        <v>17145696.999999993</v>
      </c>
      <c r="V101" s="280">
        <f t="shared" ref="V101:W128" si="37">(R101-R100)/R100</f>
        <v>-5.4035352472882351E-3</v>
      </c>
      <c r="W101" s="284">
        <f t="shared" si="37"/>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B102+D102+F102+H102+J102+L102+N102+P198</f>
        <v>2272046</v>
      </c>
      <c r="S102" s="371">
        <f t="shared" si="29"/>
        <v>15404</v>
      </c>
      <c r="T102" s="157">
        <f t="shared" si="32"/>
        <v>2287450</v>
      </c>
      <c r="U102" s="163">
        <v>17166078.499999996</v>
      </c>
      <c r="V102" s="280">
        <f t="shared" si="37"/>
        <v>-7.0961471565592384E-3</v>
      </c>
      <c r="W102" s="284">
        <f t="shared" si="37"/>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B103+D103+F103+H103+J103+L103+N103+P199</f>
        <v>2251436</v>
      </c>
      <c r="S103" s="371">
        <f t="shared" si="29"/>
        <v>15327</v>
      </c>
      <c r="T103" s="157">
        <f t="shared" si="32"/>
        <v>2266763</v>
      </c>
      <c r="U103" s="163">
        <v>17186459.999999993</v>
      </c>
      <c r="V103" s="280">
        <f t="shared" si="37"/>
        <v>-9.0711191586790065E-3</v>
      </c>
      <c r="W103" s="284">
        <f t="shared" si="37"/>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B104+D104+F104+H104+J104+L104+N104+P200</f>
        <v>2235936</v>
      </c>
      <c r="S104" s="371">
        <f t="shared" si="29"/>
        <v>15263</v>
      </c>
      <c r="T104" s="157">
        <f t="shared" si="32"/>
        <v>2251199</v>
      </c>
      <c r="U104" s="163">
        <v>17206841.499999993</v>
      </c>
      <c r="V104" s="280">
        <f t="shared" si="37"/>
        <v>-6.8844950511584603E-3</v>
      </c>
      <c r="W104" s="284">
        <f t="shared" si="37"/>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B105+D105+F105+H105+J105+L105+N105+P201</f>
        <v>2215986</v>
      </c>
      <c r="S105" s="371">
        <f t="shared" si="29"/>
        <v>15185</v>
      </c>
      <c r="T105" s="157">
        <f t="shared" si="32"/>
        <v>2231171</v>
      </c>
      <c r="U105" s="163">
        <v>17227223</v>
      </c>
      <c r="V105" s="280">
        <f t="shared" si="37"/>
        <v>-8.9224378515306343E-3</v>
      </c>
      <c r="W105" s="284">
        <f t="shared" si="37"/>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B106+D106+F106+H106+J106+L106+N106+P202</f>
        <v>2197294</v>
      </c>
      <c r="S106" s="371">
        <f t="shared" si="29"/>
        <v>15120</v>
      </c>
      <c r="T106" s="157">
        <f t="shared" si="32"/>
        <v>2212414</v>
      </c>
      <c r="U106" s="163">
        <v>17247604.500000004</v>
      </c>
      <c r="V106" s="280">
        <f t="shared" si="37"/>
        <v>-8.4350713407034157E-3</v>
      </c>
      <c r="W106" s="284">
        <f t="shared" si="37"/>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B107+D107+F107+H107+J107+L107+N107+P203</f>
        <v>2181202</v>
      </c>
      <c r="S107" s="391">
        <f t="shared" si="29"/>
        <v>14638</v>
      </c>
      <c r="T107" s="392">
        <f t="shared" ref="T107:T129" si="38">R107+S107</f>
        <v>2195840</v>
      </c>
      <c r="U107" s="393">
        <v>17267985.955258224</v>
      </c>
      <c r="V107" s="394">
        <f t="shared" si="37"/>
        <v>-7.3235534252585228E-3</v>
      </c>
      <c r="W107" s="395">
        <f t="shared" si="37"/>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B108+D108+F108+H108+J108+L108+N108+P204</f>
        <v>2154911</v>
      </c>
      <c r="S108" s="371">
        <f t="shared" si="29"/>
        <v>14640</v>
      </c>
      <c r="T108" s="157">
        <f t="shared" si="38"/>
        <v>2169551</v>
      </c>
      <c r="U108" s="163">
        <v>17288207.401884053</v>
      </c>
      <c r="V108" s="280">
        <f t="shared" ref="V108:V119" si="39">(R108-R107)/R107</f>
        <v>-1.2053445760640234E-2</v>
      </c>
      <c r="W108" s="284">
        <f t="shared" si="37"/>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B109+D109+F109+H109+J109+L109+N109+P205</f>
        <v>2140268</v>
      </c>
      <c r="S109" s="371">
        <f t="shared" si="29"/>
        <v>14516</v>
      </c>
      <c r="T109" s="157">
        <f t="shared" si="38"/>
        <v>2154784</v>
      </c>
      <c r="U109" s="163">
        <v>17308428.848509841</v>
      </c>
      <c r="V109" s="280">
        <f t="shared" si="39"/>
        <v>-6.7951762276957147E-3</v>
      </c>
      <c r="W109" s="284">
        <f t="shared" si="37"/>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B110+D110+F110+H110+J110+L110+N110+P206</f>
        <v>2128881</v>
      </c>
      <c r="S110" s="371">
        <f t="shared" si="29"/>
        <v>14434</v>
      </c>
      <c r="T110" s="157">
        <f t="shared" si="38"/>
        <v>2143315</v>
      </c>
      <c r="U110" s="163">
        <v>17328650.295135688</v>
      </c>
      <c r="V110" s="280">
        <f t="shared" si="39"/>
        <v>-5.3203617490893661E-3</v>
      </c>
      <c r="W110" s="284">
        <f t="shared" si="37"/>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B111+D111+F111+H111+J111+L111+N111+P207</f>
        <v>2125238</v>
      </c>
      <c r="S111" s="371">
        <f t="shared" si="29"/>
        <v>14264</v>
      </c>
      <c r="T111" s="157">
        <f t="shared" si="38"/>
        <v>2139502</v>
      </c>
      <c r="U111" s="163">
        <v>17348871.741761539</v>
      </c>
      <c r="V111" s="280">
        <f t="shared" si="39"/>
        <v>-1.711227635551259E-3</v>
      </c>
      <c r="W111" s="284">
        <f t="shared" si="37"/>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B112+D112+F112+H112+J112+L112+N112+P208</f>
        <v>2123887</v>
      </c>
      <c r="S112" s="371">
        <f t="shared" si="29"/>
        <v>14204</v>
      </c>
      <c r="T112" s="157">
        <f t="shared" si="38"/>
        <v>2138091</v>
      </c>
      <c r="U112" s="163">
        <v>17369093.188387331</v>
      </c>
      <c r="V112" s="280">
        <f t="shared" si="39"/>
        <v>-6.3569350820943352E-4</v>
      </c>
      <c r="W112" s="284">
        <f t="shared" si="37"/>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B113+D113+F113+H113+J113+L113+N113+P209</f>
        <v>2119632</v>
      </c>
      <c r="S113" s="495">
        <f t="shared" si="29"/>
        <v>14168</v>
      </c>
      <c r="T113" s="496">
        <f t="shared" si="38"/>
        <v>2133800</v>
      </c>
      <c r="U113" s="497">
        <v>17389314.635013156</v>
      </c>
      <c r="V113" s="498">
        <f t="shared" si="39"/>
        <v>-2.0034022525680507E-3</v>
      </c>
      <c r="W113" s="499">
        <f t="shared" si="37"/>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B114+D114+F114+H114+J114+L114+N114+P210</f>
        <v>2105335</v>
      </c>
      <c r="S114" s="495">
        <f t="shared" si="29"/>
        <v>14059</v>
      </c>
      <c r="T114" s="496">
        <f t="shared" si="38"/>
        <v>2119394</v>
      </c>
      <c r="U114" s="497">
        <v>17409536</v>
      </c>
      <c r="V114" s="498">
        <f t="shared" si="39"/>
        <v>-6.7450387614453834E-3</v>
      </c>
      <c r="W114" s="499">
        <f t="shared" si="37"/>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B115+D115+F115+H115+J115+L115+N115+P211</f>
        <v>2096655</v>
      </c>
      <c r="S115" s="495">
        <f t="shared" si="29"/>
        <v>13927</v>
      </c>
      <c r="T115" s="496">
        <f t="shared" si="38"/>
        <v>2110582</v>
      </c>
      <c r="U115" s="497">
        <v>17429758</v>
      </c>
      <c r="V115" s="498">
        <f t="shared" si="39"/>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B116+D116+F116+H116+J116+L116+N116+P212</f>
        <v>2083852</v>
      </c>
      <c r="S116" s="495">
        <f t="shared" si="29"/>
        <v>13814</v>
      </c>
      <c r="T116" s="496">
        <f t="shared" si="38"/>
        <v>2097666</v>
      </c>
      <c r="U116" s="497">
        <v>17449978.974890605</v>
      </c>
      <c r="V116" s="498">
        <f t="shared" si="39"/>
        <v>-6.106393278817927E-3</v>
      </c>
      <c r="W116" s="499">
        <f t="shared" si="37"/>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B117+D117+F117+H117+J117+L117+N117+P213</f>
        <v>2072976</v>
      </c>
      <c r="S117" s="495">
        <f t="shared" si="29"/>
        <v>13661</v>
      </c>
      <c r="T117" s="496">
        <f t="shared" si="38"/>
        <v>2086637</v>
      </c>
      <c r="U117" s="497">
        <v>17470200.421516426</v>
      </c>
      <c r="V117" s="498">
        <f t="shared" si="39"/>
        <v>-5.2191806327896604E-3</v>
      </c>
      <c r="W117" s="499">
        <f t="shared" si="37"/>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B118+D118+F118+H118+J118+L118+N118+P214</f>
        <v>2063668</v>
      </c>
      <c r="S118" s="495">
        <f t="shared" si="29"/>
        <v>13581</v>
      </c>
      <c r="T118" s="496">
        <f t="shared" si="38"/>
        <v>2077249</v>
      </c>
      <c r="U118" s="497">
        <v>17490421.868142299</v>
      </c>
      <c r="V118" s="498">
        <f t="shared" si="39"/>
        <v>-4.4901629348337848E-3</v>
      </c>
      <c r="W118" s="499">
        <f t="shared" si="37"/>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B119+D119+F119+H119+J119+L119+N119+P215</f>
        <v>2049521</v>
      </c>
      <c r="S119" s="495">
        <f t="shared" si="29"/>
        <v>13523</v>
      </c>
      <c r="T119" s="496">
        <f t="shared" si="38"/>
        <v>2063044</v>
      </c>
      <c r="U119" s="497">
        <v>17510643.314768095</v>
      </c>
      <c r="V119" s="498">
        <f t="shared" si="39"/>
        <v>-6.8552693553420412E-3</v>
      </c>
      <c r="W119" s="499">
        <f t="shared" si="37"/>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B120+D120+F120+H120+J120+L120+N120+P216</f>
        <v>2030087</v>
      </c>
      <c r="S120" s="495">
        <f t="shared" si="29"/>
        <v>13429</v>
      </c>
      <c r="T120" s="496">
        <f t="shared" si="38"/>
        <v>2043516</v>
      </c>
      <c r="U120" s="497">
        <v>17510643.314768095</v>
      </c>
      <c r="V120" s="498">
        <f t="shared" ref="V120:V126" si="40">(R120-R119)/R119</f>
        <v>-9.4822156006208278E-3</v>
      </c>
      <c r="W120" s="499">
        <f t="shared" si="37"/>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B121+D121+F121+H121+J121+L121+N121+P217</f>
        <v>2016608</v>
      </c>
      <c r="S121" s="495">
        <f t="shared" si="29"/>
        <v>13365</v>
      </c>
      <c r="T121" s="496">
        <f t="shared" si="38"/>
        <v>2029973</v>
      </c>
      <c r="U121" s="497">
        <v>17510643.314768095</v>
      </c>
      <c r="V121" s="498">
        <f t="shared" si="40"/>
        <v>-6.6396169228215346E-3</v>
      </c>
      <c r="W121" s="499">
        <f t="shared" si="37"/>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B122+D122+F122+H122+J122+L122+N122+P218</f>
        <v>1980575</v>
      </c>
      <c r="S122" s="495">
        <f t="shared" si="29"/>
        <v>13048</v>
      </c>
      <c r="T122" s="496">
        <f t="shared" si="38"/>
        <v>1993623</v>
      </c>
      <c r="U122" s="497">
        <v>17510643.314768095</v>
      </c>
      <c r="V122" s="498">
        <f t="shared" si="40"/>
        <v>-1.7868123105730018E-2</v>
      </c>
      <c r="W122" s="499">
        <f t="shared" si="37"/>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B123+D123+F123+H123+J123+L123+N123+P219</f>
        <v>2020510</v>
      </c>
      <c r="S123" s="495">
        <f t="shared" si="29"/>
        <v>13075</v>
      </c>
      <c r="T123" s="496">
        <f t="shared" si="38"/>
        <v>2033585</v>
      </c>
      <c r="U123" s="497">
        <v>17510643.314768095</v>
      </c>
      <c r="V123" s="498">
        <f t="shared" si="40"/>
        <v>2.0163336404831929E-2</v>
      </c>
      <c r="W123" s="499">
        <f t="shared" si="37"/>
        <v>2.0692826486817901E-3</v>
      </c>
      <c r="X123" s="500">
        <f t="shared" ref="X123:X125" si="41">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B124+D124+F124+H124+J124+L124+N124+P220</f>
        <v>1960169</v>
      </c>
      <c r="S124" s="495">
        <f t="shared" si="29"/>
        <v>12723</v>
      </c>
      <c r="T124" s="496">
        <f t="shared" si="38"/>
        <v>1972892</v>
      </c>
      <c r="U124" s="497">
        <v>17510643.314768095</v>
      </c>
      <c r="V124" s="498">
        <f t="shared" si="40"/>
        <v>-2.9864242196277178E-2</v>
      </c>
      <c r="W124" s="499">
        <f t="shared" si="37"/>
        <v>-2.6921606118546847E-2</v>
      </c>
      <c r="X124" s="500">
        <f t="shared" si="41"/>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B125+D125+F125+H125+J125+L125+N125+P221</f>
        <v>1908026</v>
      </c>
      <c r="S125" s="495">
        <f t="shared" si="29"/>
        <v>12666</v>
      </c>
      <c r="T125" s="496">
        <f t="shared" si="38"/>
        <v>1920692</v>
      </c>
      <c r="U125" s="497">
        <v>17510643.314768095</v>
      </c>
      <c r="V125" s="498">
        <f t="shared" si="40"/>
        <v>-2.6601277746969777E-2</v>
      </c>
      <c r="W125" s="499">
        <f t="shared" si="37"/>
        <v>-4.4800754539023819E-3</v>
      </c>
      <c r="X125" s="500">
        <f t="shared" si="41"/>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B126+D126+F126+H126+J126+L126+N126+P222</f>
        <v>1869782</v>
      </c>
      <c r="S126" s="495">
        <f t="shared" si="29"/>
        <v>12543</v>
      </c>
      <c r="T126" s="496">
        <f t="shared" si="38"/>
        <v>1882325</v>
      </c>
      <c r="U126" s="497">
        <v>17510643.314768095</v>
      </c>
      <c r="V126" s="498">
        <f t="shared" si="40"/>
        <v>-2.0043752024343484E-2</v>
      </c>
      <c r="W126" s="499">
        <f t="shared" si="37"/>
        <v>-9.7110374230222635E-3</v>
      </c>
      <c r="X126" s="500">
        <f t="shared" ref="X126:X132" si="42">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B127+D127+F127+H127+J127+L127+N127+P223</f>
        <v>1871110</v>
      </c>
      <c r="S127" s="495">
        <f t="shared" si="29"/>
        <v>12390</v>
      </c>
      <c r="T127" s="496">
        <f t="shared" si="38"/>
        <v>1883500</v>
      </c>
      <c r="U127" s="497">
        <v>17510643.314768095</v>
      </c>
      <c r="V127" s="498">
        <f>(R127-R126)/R126</f>
        <v>7.1024322621567645E-4</v>
      </c>
      <c r="W127" s="499">
        <f t="shared" si="37"/>
        <v>-1.2198038746711314E-2</v>
      </c>
      <c r="X127" s="500">
        <f t="shared" si="42"/>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B128+D128+F128+H128+J128+L128+N128+P224</f>
        <v>1875365</v>
      </c>
      <c r="S128" s="495">
        <f t="shared" si="29"/>
        <v>12208</v>
      </c>
      <c r="T128" s="496">
        <f t="shared" si="38"/>
        <v>1887573</v>
      </c>
      <c r="U128" s="497">
        <v>17510643.314768095</v>
      </c>
      <c r="V128" s="498">
        <f>(R128-R127)/R127</f>
        <v>2.2740512316218714E-3</v>
      </c>
      <c r="W128" s="499">
        <f t="shared" si="37"/>
        <v>-1.4689265536723164E-2</v>
      </c>
      <c r="X128" s="500">
        <f t="shared" si="42"/>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B129+D129+F129+H129+J129+L129+N129+P225</f>
        <v>1870876</v>
      </c>
      <c r="S129" s="495">
        <f t="shared" si="29"/>
        <v>12107</v>
      </c>
      <c r="T129" s="496">
        <f t="shared" si="38"/>
        <v>1882983</v>
      </c>
      <c r="U129" s="497">
        <v>17510643.314768095</v>
      </c>
      <c r="V129" s="498">
        <f>(R129-R128)/R128</f>
        <v>-2.3936673660860685E-3</v>
      </c>
      <c r="W129" s="499">
        <f t="shared" ref="W129:W134" si="43">(S129-S128)/S128</f>
        <v>-8.2732634338138922E-3</v>
      </c>
      <c r="X129" s="500">
        <f t="shared" si="42"/>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B130+D130+F130+H130+J130+L130+N130+P226</f>
        <v>1859484</v>
      </c>
      <c r="S130" s="495">
        <f t="shared" ref="S130:S131" si="44">C130+E130+G130+I130+K130+M130+O130+Q130</f>
        <v>14588</v>
      </c>
      <c r="T130" s="496">
        <f t="shared" ref="T130:T131" si="45">R130+S130</f>
        <v>1874072</v>
      </c>
      <c r="U130" s="497">
        <v>17510643.314768095</v>
      </c>
      <c r="V130" s="498">
        <f t="shared" ref="V130:V132" si="46">(R130-R129)/R129</f>
        <v>-6.0891261633587686E-3</v>
      </c>
      <c r="W130" s="499">
        <f t="shared" si="43"/>
        <v>0.20492277195011149</v>
      </c>
      <c r="X130" s="500">
        <f t="shared" si="42"/>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B131+D131+F131+H131+J131+L131+N131+P226</f>
        <v>1834914</v>
      </c>
      <c r="S131" s="495">
        <f t="shared" si="44"/>
        <v>11752</v>
      </c>
      <c r="T131" s="496">
        <f t="shared" si="45"/>
        <v>1846666</v>
      </c>
      <c r="U131" s="497">
        <v>17510643.314768095</v>
      </c>
      <c r="V131" s="498">
        <f t="shared" si="46"/>
        <v>-1.3213343056460825E-2</v>
      </c>
      <c r="W131" s="499">
        <f t="shared" si="43"/>
        <v>-0.19440636139292569</v>
      </c>
      <c r="X131" s="500">
        <f t="shared" si="42"/>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B132+D132+F132+H132+J132+L132+N132+P227</f>
        <v>1826356</v>
      </c>
      <c r="S132" s="495">
        <f t="shared" ref="S132" si="47">C132+E132+G132+I132+K132+M132+O132+Q132</f>
        <v>11650</v>
      </c>
      <c r="T132" s="496">
        <f t="shared" ref="T132" si="48">R132+S132</f>
        <v>1838006</v>
      </c>
      <c r="U132" s="497">
        <v>17989912</v>
      </c>
      <c r="V132" s="498">
        <f t="shared" si="46"/>
        <v>-4.6639788022762923E-3</v>
      </c>
      <c r="W132" s="499">
        <f t="shared" si="43"/>
        <v>-8.6793737236215106E-3</v>
      </c>
      <c r="X132" s="500">
        <f t="shared" si="42"/>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B133+D133+F133+H133+J133+L133+N133+P228</f>
        <v>1808487</v>
      </c>
      <c r="S133" s="495">
        <f t="shared" ref="S133" si="49">C133+E133+G133+I133+K133+M133+O133+Q133</f>
        <v>11698</v>
      </c>
      <c r="T133" s="496">
        <f t="shared" ref="T133" si="50">R133+S133</f>
        <v>1820185</v>
      </c>
      <c r="U133" s="497">
        <v>17989912</v>
      </c>
      <c r="V133" s="498">
        <f t="shared" ref="V133" si="51">(R133-R132)/R132</f>
        <v>-9.7839632579847513E-3</v>
      </c>
      <c r="W133" s="499">
        <f t="shared" si="43"/>
        <v>4.1201716738197428E-3</v>
      </c>
      <c r="X133" s="500">
        <f t="shared" ref="X133" si="52">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B134+D134+F134+H134+J134+L134+N134+P229</f>
        <v>1761324</v>
      </c>
      <c r="S134" s="408">
        <f t="shared" ref="S134" si="53">C134+E134+G134+I134+K134+M134+O134+Q134</f>
        <v>11621</v>
      </c>
      <c r="T134" s="409">
        <f t="shared" ref="T134" si="54">R134+S134</f>
        <v>1772945</v>
      </c>
      <c r="U134" s="410">
        <v>17989912</v>
      </c>
      <c r="V134" s="411">
        <f t="shared" ref="V134" si="55">(R134-R133)/R133</f>
        <v>-2.6078705569904565E-2</v>
      </c>
      <c r="W134" s="412">
        <f t="shared" si="43"/>
        <v>-6.5823217644041714E-3</v>
      </c>
      <c r="X134" s="413">
        <f t="shared" ref="X134" si="56">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B135+D135+F135+H135+J135+L135+N135+P230</f>
        <v>1759492</v>
      </c>
      <c r="S135" s="355">
        <f t="shared" ref="S135:S166" si="57">C135+E135+G135+I135+K135+M135+O135+Q135</f>
        <v>11329</v>
      </c>
      <c r="T135" s="529">
        <f t="shared" ref="T135:T142" si="58">R135+S135</f>
        <v>1770821</v>
      </c>
      <c r="U135" s="532">
        <v>17989912</v>
      </c>
      <c r="V135" s="530">
        <f t="shared" ref="V135:W164" si="59">(R135-R134)/R134</f>
        <v>-1.040126632010919E-3</v>
      </c>
      <c r="W135" s="530">
        <f t="shared" si="59"/>
        <v>-2.5126925393683847E-2</v>
      </c>
      <c r="X135" s="530">
        <f t="shared" ref="X135:X142" si="60">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B136+D136+F136+H136+J136+L136+N136+P231</f>
        <v>1743998</v>
      </c>
      <c r="S136" s="355">
        <f t="shared" si="57"/>
        <v>11227</v>
      </c>
      <c r="T136" s="529">
        <f t="shared" si="58"/>
        <v>1755225</v>
      </c>
      <c r="U136" s="532">
        <v>17989912</v>
      </c>
      <c r="V136" s="530">
        <f t="shared" si="59"/>
        <v>-8.8059508085288254E-3</v>
      </c>
      <c r="W136" s="530">
        <f t="shared" si="59"/>
        <v>-9.0034424927178044E-3</v>
      </c>
      <c r="X136" s="530">
        <f t="shared" si="60"/>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B137+D137+F137+H137+J137+L137+N137+P232</f>
        <v>1726694</v>
      </c>
      <c r="S137" s="355">
        <f t="shared" si="57"/>
        <v>11187</v>
      </c>
      <c r="T137" s="529">
        <f t="shared" si="58"/>
        <v>1737881</v>
      </c>
      <c r="U137" s="532">
        <v>17989912</v>
      </c>
      <c r="V137" s="530">
        <f t="shared" si="59"/>
        <v>-9.922029727098311E-3</v>
      </c>
      <c r="W137" s="530">
        <f t="shared" si="59"/>
        <v>-3.5628395831477687E-3</v>
      </c>
      <c r="X137" s="530">
        <f t="shared" si="60"/>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B138+D138+F138+H138+J138+L138+N138+P233</f>
        <v>1707886</v>
      </c>
      <c r="S138" s="355">
        <f t="shared" si="57"/>
        <v>10939</v>
      </c>
      <c r="T138" s="529">
        <f t="shared" si="58"/>
        <v>1718825</v>
      </c>
      <c r="U138" s="532">
        <v>17989912</v>
      </c>
      <c r="V138" s="530">
        <f t="shared" si="59"/>
        <v>-1.0892491663259384E-2</v>
      </c>
      <c r="W138" s="530">
        <f t="shared" si="59"/>
        <v>-2.2168588540269957E-2</v>
      </c>
      <c r="X138" s="530">
        <f t="shared" si="60"/>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B139+D139+F139+H139+J139+L139+N139+P234</f>
        <v>1692858</v>
      </c>
      <c r="S139" s="355">
        <f t="shared" si="57"/>
        <v>10741</v>
      </c>
      <c r="T139" s="529">
        <f t="shared" si="58"/>
        <v>1703599</v>
      </c>
      <c r="U139" s="532">
        <v>17989912</v>
      </c>
      <c r="V139" s="530">
        <f t="shared" si="59"/>
        <v>-8.799182146817762E-3</v>
      </c>
      <c r="W139" s="530">
        <f t="shared" si="59"/>
        <v>-1.8100374805740928E-2</v>
      </c>
      <c r="X139" s="530">
        <f t="shared" si="60"/>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B140+D140+F140+H140+J140+L140+N140+P235</f>
        <v>1671566</v>
      </c>
      <c r="S140" s="355">
        <f t="shared" si="57"/>
        <v>10612</v>
      </c>
      <c r="T140" s="529">
        <f t="shared" si="58"/>
        <v>1682178</v>
      </c>
      <c r="U140" s="532">
        <v>17989912</v>
      </c>
      <c r="V140" s="530">
        <f t="shared" si="59"/>
        <v>-1.2577546374238123E-2</v>
      </c>
      <c r="W140" s="530">
        <f t="shared" si="59"/>
        <v>-1.2010054929708594E-2</v>
      </c>
      <c r="X140" s="530">
        <f t="shared" si="60"/>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B141+D141+F141+H141+J141+L141+N141+P236</f>
        <v>1652784</v>
      </c>
      <c r="S141" s="355">
        <f t="shared" si="57"/>
        <v>10475</v>
      </c>
      <c r="T141" s="529">
        <f t="shared" si="58"/>
        <v>1663259</v>
      </c>
      <c r="U141" s="532">
        <v>17989912</v>
      </c>
      <c r="V141" s="530">
        <f t="shared" si="59"/>
        <v>-1.1236170154214671E-2</v>
      </c>
      <c r="W141" s="530">
        <f t="shared" si="59"/>
        <v>-1.290991330569167E-2</v>
      </c>
      <c r="X141" s="530">
        <f t="shared" si="60"/>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B142+D142+F142+H142+J142+L142+N142+P237</f>
        <v>1662321</v>
      </c>
      <c r="S142" s="355">
        <f t="shared" si="57"/>
        <v>10426</v>
      </c>
      <c r="T142" s="529">
        <f t="shared" si="58"/>
        <v>1672747</v>
      </c>
      <c r="U142" s="532">
        <v>17989912</v>
      </c>
      <c r="V142" s="530">
        <f t="shared" si="59"/>
        <v>5.770263990938925E-3</v>
      </c>
      <c r="W142" s="530">
        <f t="shared" si="59"/>
        <v>-4.6778042959427207E-3</v>
      </c>
      <c r="X142" s="530">
        <f t="shared" si="60"/>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B143+D143+F143+H143+J143+L143+N143+P238</f>
        <v>1633952</v>
      </c>
      <c r="S143" s="355">
        <f t="shared" si="57"/>
        <v>10286</v>
      </c>
      <c r="T143" s="529">
        <f t="shared" ref="T143:T166" si="61">R143+S143</f>
        <v>1644238</v>
      </c>
      <c r="U143" s="532">
        <v>17989912</v>
      </c>
      <c r="V143" s="530">
        <f t="shared" si="59"/>
        <v>-1.706589762145819E-2</v>
      </c>
      <c r="W143" s="530">
        <f t="shared" si="59"/>
        <v>-1.3427968540187992E-2</v>
      </c>
      <c r="X143" s="530">
        <f t="shared" ref="X143:X164" si="62">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B144+D144+F144+H144+J144+L144+N144+P239</f>
        <v>1628009</v>
      </c>
      <c r="S144" s="355">
        <f t="shared" si="57"/>
        <v>10224</v>
      </c>
      <c r="T144" s="529">
        <f t="shared" si="61"/>
        <v>1638233</v>
      </c>
      <c r="U144" s="532">
        <v>18205188</v>
      </c>
      <c r="V144" s="530">
        <f t="shared" si="59"/>
        <v>-3.6371937486535714E-3</v>
      </c>
      <c r="W144" s="530">
        <f t="shared" si="59"/>
        <v>-6.0276103441571065E-3</v>
      </c>
      <c r="X144" s="530">
        <f t="shared" si="62"/>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B145+D145+F145+H145+J145+L145+N145+P240</f>
        <v>1615542</v>
      </c>
      <c r="S145" s="355">
        <f t="shared" si="57"/>
        <v>10142</v>
      </c>
      <c r="T145" s="529">
        <f t="shared" si="61"/>
        <v>1625684</v>
      </c>
      <c r="U145" s="532">
        <v>18205188</v>
      </c>
      <c r="V145" s="530">
        <f t="shared" si="59"/>
        <v>-7.6578200734762521E-3</v>
      </c>
      <c r="W145" s="530">
        <f t="shared" si="59"/>
        <v>-8.0203442879499213E-3</v>
      </c>
      <c r="X145" s="530">
        <f t="shared" si="62"/>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B146+D146+F146+H146+J146+L146+N146+P241</f>
        <v>1592546</v>
      </c>
      <c r="S146" s="355">
        <f t="shared" si="57"/>
        <v>10191</v>
      </c>
      <c r="T146" s="529">
        <f t="shared" si="61"/>
        <v>1602737</v>
      </c>
      <c r="U146" s="532">
        <v>18205188</v>
      </c>
      <c r="V146" s="530">
        <f t="shared" si="59"/>
        <v>-1.4234232226707817E-2</v>
      </c>
      <c r="W146" s="530">
        <f t="shared" si="59"/>
        <v>4.8313942023269574E-3</v>
      </c>
      <c r="X146" s="530">
        <f t="shared" si="62"/>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B147+D147+F147+H147+J147+L147+N147+P242</f>
        <v>1574371</v>
      </c>
      <c r="S147" s="355">
        <f t="shared" si="57"/>
        <v>9805</v>
      </c>
      <c r="T147" s="529">
        <f t="shared" si="61"/>
        <v>1584176</v>
      </c>
      <c r="U147" s="532">
        <v>18205188</v>
      </c>
      <c r="V147" s="530">
        <f t="shared" si="59"/>
        <v>-1.1412543185565754E-2</v>
      </c>
      <c r="W147" s="530">
        <f t="shared" si="59"/>
        <v>-3.7876557747031692E-2</v>
      </c>
      <c r="X147" s="530">
        <f t="shared" si="62"/>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B148+D148+F148+H148+J148+L148+N148+P243</f>
        <v>1560915</v>
      </c>
      <c r="S148" s="355">
        <f t="shared" si="57"/>
        <v>9762</v>
      </c>
      <c r="T148" s="529">
        <f t="shared" si="61"/>
        <v>1570677</v>
      </c>
      <c r="U148" s="532">
        <v>18205188</v>
      </c>
      <c r="V148" s="530">
        <f t="shared" si="59"/>
        <v>-8.5469053990450787E-3</v>
      </c>
      <c r="W148" s="530">
        <f t="shared" si="59"/>
        <v>-4.3855175930647625E-3</v>
      </c>
      <c r="X148" s="530">
        <f t="shared" si="62"/>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B149+D149+F149+H149+J149+L149+N149+P244</f>
        <v>1537644</v>
      </c>
      <c r="S149" s="355">
        <f t="shared" si="57"/>
        <v>9732</v>
      </c>
      <c r="T149" s="529">
        <f t="shared" si="61"/>
        <v>1547376</v>
      </c>
      <c r="U149" s="532">
        <v>18205188</v>
      </c>
      <c r="V149" s="530">
        <f t="shared" si="59"/>
        <v>-1.4908563246557307E-2</v>
      </c>
      <c r="W149" s="530">
        <f t="shared" si="59"/>
        <v>-3.0731407498463428E-3</v>
      </c>
      <c r="X149" s="530">
        <f t="shared" si="62"/>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B150+D150+F150+H150+J150+L150+N150+P245</f>
        <v>1504861</v>
      </c>
      <c r="S150" s="355">
        <f t="shared" si="57"/>
        <v>9686</v>
      </c>
      <c r="T150" s="529">
        <f t="shared" si="61"/>
        <v>1514547</v>
      </c>
      <c r="U150" s="532">
        <v>18205188</v>
      </c>
      <c r="V150" s="530">
        <f t="shared" si="59"/>
        <v>-2.1320279596577622E-2</v>
      </c>
      <c r="W150" s="530">
        <f t="shared" si="59"/>
        <v>-4.7266748869708181E-3</v>
      </c>
      <c r="X150" s="530">
        <f t="shared" si="62"/>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B151+D151+F151+H151+J151+L151+N151+P246</f>
        <v>1483130</v>
      </c>
      <c r="S151" s="355">
        <f t="shared" si="57"/>
        <v>9690</v>
      </c>
      <c r="T151" s="529">
        <f t="shared" si="61"/>
        <v>1492820</v>
      </c>
      <c r="U151" s="532">
        <v>18205188</v>
      </c>
      <c r="V151" s="530">
        <f t="shared" si="59"/>
        <v>-1.4440536368475228E-2</v>
      </c>
      <c r="W151" s="530">
        <f t="shared" si="59"/>
        <v>4.1296716911005574E-4</v>
      </c>
      <c r="X151" s="530">
        <f t="shared" si="62"/>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B152+D152+F152+H152+J152+L152+N152+P247</f>
        <v>1469050</v>
      </c>
      <c r="S152" s="355">
        <f t="shared" si="57"/>
        <v>9564</v>
      </c>
      <c r="T152" s="529">
        <f t="shared" si="61"/>
        <v>1478614</v>
      </c>
      <c r="U152" s="532">
        <v>18205188</v>
      </c>
      <c r="V152" s="530">
        <f t="shared" si="59"/>
        <v>-9.4934361788919387E-3</v>
      </c>
      <c r="W152" s="530">
        <f t="shared" si="59"/>
        <v>-1.3003095975232198E-2</v>
      </c>
      <c r="X152" s="530">
        <f t="shared" si="62"/>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B153+D153+F153+H153+J153+L153+N153+P248</f>
        <v>1457190</v>
      </c>
      <c r="S153" s="355">
        <f t="shared" si="57"/>
        <v>9500</v>
      </c>
      <c r="T153" s="529">
        <f t="shared" si="61"/>
        <v>1466690</v>
      </c>
      <c r="U153" s="532">
        <v>18205188</v>
      </c>
      <c r="V153" s="530">
        <f t="shared" si="59"/>
        <v>-8.073244613866104E-3</v>
      </c>
      <c r="W153" s="530">
        <f t="shared" si="59"/>
        <v>-6.6917607695524883E-3</v>
      </c>
      <c r="X153" s="530">
        <f t="shared" si="62"/>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B154+D154+F154+H154+J154+L154+N154+P249</f>
        <v>1440898</v>
      </c>
      <c r="S154" s="355">
        <f t="shared" si="57"/>
        <v>9390</v>
      </c>
      <c r="T154" s="529">
        <f t="shared" si="61"/>
        <v>1450288</v>
      </c>
      <c r="U154" s="532">
        <v>18205188</v>
      </c>
      <c r="V154" s="530">
        <f t="shared" si="59"/>
        <v>-1.1180422594170973E-2</v>
      </c>
      <c r="W154" s="530">
        <f t="shared" si="59"/>
        <v>-1.1578947368421053E-2</v>
      </c>
      <c r="X154" s="530">
        <f t="shared" si="62"/>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B155+D155+F155+H155+J155+L155+N155+P250</f>
        <v>1425080</v>
      </c>
      <c r="S155" s="355">
        <f t="shared" si="57"/>
        <v>9361</v>
      </c>
      <c r="T155" s="529">
        <f t="shared" si="61"/>
        <v>1434441</v>
      </c>
      <c r="U155" s="532">
        <v>18205188</v>
      </c>
      <c r="V155" s="530">
        <f t="shared" si="59"/>
        <v>-1.0977876296587268E-2</v>
      </c>
      <c r="W155" s="530">
        <f t="shared" si="59"/>
        <v>-3.08839190628328E-3</v>
      </c>
      <c r="X155" s="530">
        <f t="shared" si="62"/>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B156+D156+F156+H156+J156+L156+N156+P251</f>
        <v>1401040</v>
      </c>
      <c r="S156" s="355">
        <f t="shared" si="57"/>
        <v>9240</v>
      </c>
      <c r="T156" s="529">
        <f t="shared" si="61"/>
        <v>1410280</v>
      </c>
      <c r="U156" s="532">
        <v>17893324</v>
      </c>
      <c r="V156" s="530">
        <f t="shared" si="59"/>
        <v>-1.6869228394195412E-2</v>
      </c>
      <c r="W156" s="530">
        <f t="shared" si="59"/>
        <v>-1.2925969447708578E-2</v>
      </c>
      <c r="X156" s="530">
        <f t="shared" si="62"/>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B157+D157+F157+H157+J157+L157+N157+P252</f>
        <v>1383731</v>
      </c>
      <c r="S157" s="355">
        <f t="shared" si="57"/>
        <v>9276</v>
      </c>
      <c r="T157" s="529">
        <f t="shared" si="61"/>
        <v>1393007</v>
      </c>
      <c r="U157" s="532">
        <v>17893324</v>
      </c>
      <c r="V157" s="530">
        <f t="shared" ref="V157:V162" si="63">(R157-R156)/R156</f>
        <v>-1.2354393878832868E-2</v>
      </c>
      <c r="W157" s="530">
        <f t="shared" si="59"/>
        <v>3.8961038961038961E-3</v>
      </c>
      <c r="X157" s="530">
        <f t="shared" si="62"/>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B158+D158+F158+H158+J158+L158+N158+P253</f>
        <v>1365298</v>
      </c>
      <c r="S158" s="355">
        <f t="shared" si="57"/>
        <v>9228</v>
      </c>
      <c r="T158" s="529">
        <f t="shared" si="61"/>
        <v>1374526</v>
      </c>
      <c r="U158" s="532">
        <v>17893324</v>
      </c>
      <c r="V158" s="530">
        <f t="shared" si="63"/>
        <v>-1.3321230788354095E-2</v>
      </c>
      <c r="W158" s="530">
        <f t="shared" si="59"/>
        <v>-5.1746442432082798E-3</v>
      </c>
      <c r="X158" s="530">
        <f t="shared" si="62"/>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B159+D159+F159+H159+J159+L159+N159+P254</f>
        <v>1346725</v>
      </c>
      <c r="S159" s="355">
        <f t="shared" si="57"/>
        <v>9175</v>
      </c>
      <c r="T159" s="529">
        <f t="shared" si="61"/>
        <v>1355900</v>
      </c>
      <c r="U159" s="532">
        <v>17893324</v>
      </c>
      <c r="V159" s="530">
        <f t="shared" si="63"/>
        <v>-1.3603623531273026E-2</v>
      </c>
      <c r="W159" s="530">
        <f t="shared" si="59"/>
        <v>-5.7433896835717381E-3</v>
      </c>
      <c r="X159" s="530">
        <f t="shared" si="62"/>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B160+D160+F160+H160+J160+L160+N160+P255</f>
        <v>1328988</v>
      </c>
      <c r="S160" s="355">
        <f t="shared" si="57"/>
        <v>9145</v>
      </c>
      <c r="T160" s="529">
        <f t="shared" si="61"/>
        <v>1338133</v>
      </c>
      <c r="U160" s="532">
        <v>17893324</v>
      </c>
      <c r="V160" s="530">
        <f t="shared" si="63"/>
        <v>-1.3170469100967161E-2</v>
      </c>
      <c r="W160" s="530">
        <f t="shared" si="59"/>
        <v>-3.2697547683923707E-3</v>
      </c>
      <c r="X160" s="530">
        <f t="shared" si="62"/>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B161+D161+F161+H161+J161+L161+N161+P256</f>
        <v>1309876</v>
      </c>
      <c r="S161" s="355">
        <f t="shared" si="57"/>
        <v>9079</v>
      </c>
      <c r="T161" s="529">
        <f t="shared" si="61"/>
        <v>1318955</v>
      </c>
      <c r="U161" s="532">
        <v>17893324</v>
      </c>
      <c r="V161" s="530">
        <f t="shared" si="63"/>
        <v>-1.4380867246355874E-2</v>
      </c>
      <c r="W161" s="530">
        <f t="shared" si="59"/>
        <v>-7.2170585019136141E-3</v>
      </c>
      <c r="X161" s="530">
        <f t="shared" si="62"/>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B162+D162+F162+H162+J162+L162+N162+P257</f>
        <v>1288765</v>
      </c>
      <c r="S162" s="355">
        <f t="shared" si="57"/>
        <v>9008</v>
      </c>
      <c r="T162" s="529">
        <f t="shared" si="61"/>
        <v>1297773</v>
      </c>
      <c r="U162" s="532">
        <v>17893324</v>
      </c>
      <c r="V162" s="530">
        <f t="shared" si="63"/>
        <v>-1.6116792734579458E-2</v>
      </c>
      <c r="W162" s="530">
        <f t="shared" si="59"/>
        <v>-7.8202445203216214E-3</v>
      </c>
      <c r="X162" s="530">
        <f t="shared" si="62"/>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B163+D163+F163+H163+J163+L163+N163+P258</f>
        <v>1267516</v>
      </c>
      <c r="S163" s="355">
        <f t="shared" si="57"/>
        <v>8924</v>
      </c>
      <c r="T163" s="529">
        <f t="shared" si="61"/>
        <v>1276440</v>
      </c>
      <c r="U163" s="532">
        <v>17893324</v>
      </c>
      <c r="V163" s="530">
        <f t="shared" ref="V163:V168" si="64">(R163-R162)/R162</f>
        <v>-1.6487877929645824E-2</v>
      </c>
      <c r="W163" s="530">
        <f t="shared" si="59"/>
        <v>-9.3250444049733563E-3</v>
      </c>
      <c r="X163" s="530">
        <f t="shared" si="62"/>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B164+D164+F164+H164+J164+L164+N164+P259</f>
        <v>1253964</v>
      </c>
      <c r="S164" s="398">
        <f t="shared" si="57"/>
        <v>8859</v>
      </c>
      <c r="T164" s="538">
        <f t="shared" si="61"/>
        <v>1262823</v>
      </c>
      <c r="U164" s="539">
        <v>17893324</v>
      </c>
      <c r="V164" s="540">
        <f t="shared" si="64"/>
        <v>-1.0691778249742014E-2</v>
      </c>
      <c r="W164" s="540">
        <f t="shared" si="59"/>
        <v>-7.283729269385926E-3</v>
      </c>
      <c r="X164" s="540">
        <f t="shared" si="62"/>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B165+D165+F165+H165+J165+L165+N165+P260</f>
        <v>1242631</v>
      </c>
      <c r="S165" s="355">
        <f t="shared" si="57"/>
        <v>8816</v>
      </c>
      <c r="T165" s="529">
        <f t="shared" si="61"/>
        <v>1251447</v>
      </c>
      <c r="U165" s="532">
        <v>17893324</v>
      </c>
      <c r="V165" s="530">
        <f t="shared" si="64"/>
        <v>-9.037739520432804E-3</v>
      </c>
      <c r="W165" s="530">
        <f t="shared" ref="W165:W166" si="65">(S165-S164)/S164</f>
        <v>-4.8538209730217855E-3</v>
      </c>
      <c r="X165" s="530">
        <f t="shared" ref="X165:X166" si="66">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B166+D166+F166+H166+J166+L166+N166+P261</f>
        <v>1226614</v>
      </c>
      <c r="S166" s="355">
        <f t="shared" si="57"/>
        <v>8680</v>
      </c>
      <c r="T166" s="529">
        <f t="shared" si="61"/>
        <v>1235294</v>
      </c>
      <c r="U166" s="532">
        <v>17893324</v>
      </c>
      <c r="V166" s="530">
        <f t="shared" si="64"/>
        <v>-1.2889586691463516E-2</v>
      </c>
      <c r="W166" s="530">
        <f t="shared" si="65"/>
        <v>-1.5426497277676952E-2</v>
      </c>
      <c r="X166" s="530">
        <f t="shared" si="66"/>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B167+D167+F167+H167+J167+L167+N167+P262</f>
        <v>1209746</v>
      </c>
      <c r="S167" s="355">
        <f t="shared" ref="S167:S168" si="67">C167+E167+G167+I167+K167+M167+O167+Q167</f>
        <v>8608</v>
      </c>
      <c r="T167" s="529">
        <f t="shared" ref="T167" si="68">R167+S167</f>
        <v>1218354</v>
      </c>
      <c r="U167" s="532">
        <v>17893324</v>
      </c>
      <c r="V167" s="530">
        <f t="shared" si="64"/>
        <v>-1.3751677381800631E-2</v>
      </c>
      <c r="W167" s="530">
        <f t="shared" ref="W167" si="69">(S167-S166)/S166</f>
        <v>-8.2949308755760377E-3</v>
      </c>
      <c r="X167" s="530">
        <f t="shared" ref="X167" si="70">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B168+D168+F168+H168+J168+L168+N168+P263</f>
        <v>1191453</v>
      </c>
      <c r="S168" s="355">
        <f t="shared" si="67"/>
        <v>8385</v>
      </c>
      <c r="T168" s="529">
        <f t="shared" ref="T168" si="71">R168+S168</f>
        <v>1199838</v>
      </c>
      <c r="U168" s="532">
        <v>18103660</v>
      </c>
      <c r="V168" s="530">
        <f t="shared" si="64"/>
        <v>-1.5121356053254154E-2</v>
      </c>
      <c r="W168" s="530">
        <f t="shared" ref="W168" si="72">(S168-S167)/S167</f>
        <v>-2.5906133828996283E-2</v>
      </c>
      <c r="X168" s="530">
        <f t="shared" ref="X168" si="73">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B169+D169+F169+H169+J169+L169+N169+P264</f>
        <v>1182000</v>
      </c>
      <c r="S169" s="398">
        <f t="shared" ref="S169" si="74">C169+E169+G169+I169+K169+M169+O169+Q169</f>
        <v>8361</v>
      </c>
      <c r="T169" s="538">
        <f t="shared" ref="T169" si="75">R169+S169</f>
        <v>1190361</v>
      </c>
      <c r="U169" s="532">
        <v>18103660</v>
      </c>
      <c r="V169" s="540">
        <f t="shared" ref="V169" si="76">(R169-R168)/R168</f>
        <v>-7.934009986126183E-3</v>
      </c>
      <c r="W169" s="540">
        <f t="shared" ref="W169" si="77">(S169-S168)/S168</f>
        <v>-2.8622540250447226E-3</v>
      </c>
      <c r="X169" s="540">
        <f t="shared" ref="X169" si="78">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B170+D170+F170+H170+J170+L170+N170+P265</f>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B171+D171+F171+H171+J171+L171+N171+P265</f>
        <v>1162933</v>
      </c>
      <c r="S171" s="355">
        <f>C171+E171+G171+I171+K171+M171+O171+Q171</f>
        <v>8096</v>
      </c>
      <c r="T171" s="529">
        <f>R171+S171</f>
        <v>1171029</v>
      </c>
      <c r="U171" s="532">
        <v>18103660</v>
      </c>
      <c r="V171" s="530">
        <f t="shared" ref="V171:V173" si="79">(R171-R170)/R170</f>
        <v>-5.0273397963225813E-3</v>
      </c>
      <c r="W171" s="530">
        <f t="shared" ref="W171:W173" si="80">(S171-S170)/S170</f>
        <v>-1.2321581066243748E-2</v>
      </c>
      <c r="X171" s="530">
        <f t="shared" ref="X171:X173" si="81">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B172+D172+F172+H172+J172+L172+N172+P266</f>
        <v>1163812</v>
      </c>
      <c r="S172" s="355">
        <f t="shared" ref="S172:S173" si="82">C172+E172+G172+I172+K172+M172+O172+Q172</f>
        <v>8169</v>
      </c>
      <c r="T172" s="529">
        <f>R172+S172</f>
        <v>1171981</v>
      </c>
      <c r="U172" s="532">
        <v>18103660</v>
      </c>
      <c r="V172" s="530">
        <f t="shared" si="79"/>
        <v>7.5584749938302552E-4</v>
      </c>
      <c r="W172" s="530">
        <f t="shared" si="80"/>
        <v>9.016798418972332E-3</v>
      </c>
      <c r="X172" s="530">
        <f t="shared" si="81"/>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B173+D173+F173+H173+J173+L173+N173+P267</f>
        <v>1162934</v>
      </c>
      <c r="S173" s="355">
        <f t="shared" si="82"/>
        <v>8048</v>
      </c>
      <c r="T173" s="529">
        <f t="shared" ref="T173" si="83">R173+S173</f>
        <v>1170982</v>
      </c>
      <c r="U173" s="532">
        <v>18103660</v>
      </c>
      <c r="V173" s="530">
        <f t="shared" si="79"/>
        <v>-7.5441738012668714E-4</v>
      </c>
      <c r="W173" s="530">
        <f t="shared" si="80"/>
        <v>-1.4812094503611213E-2</v>
      </c>
      <c r="X173" s="530">
        <f t="shared" si="81"/>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B174+D174+F174+H174+J174+L174+N174+P267</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B175+D175+F175+H175+J175+L175+N175+P267</f>
        <v>1161534</v>
      </c>
      <c r="S175" s="355">
        <f>C175+E175+G175+I175+K175+M175+O175+Q175</f>
        <v>7925</v>
      </c>
      <c r="T175" s="529">
        <f>R175+S175</f>
        <v>1169459</v>
      </c>
      <c r="U175" s="532">
        <v>18103660</v>
      </c>
      <c r="V175" s="530">
        <f t="shared" ref="V175:V179" si="84">(R175-R173)/R173</f>
        <v>-1.2038516373242161E-3</v>
      </c>
      <c r="W175" s="530">
        <f t="shared" ref="W175:W179" si="85">(S175-S173)/S173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B176+D176+F176+H176+J176+L176+N176+P267</f>
        <v>1158110</v>
      </c>
      <c r="S176" s="355">
        <f>C176+E176+G176+I176+K176+M176+O176+Q176</f>
        <v>7869</v>
      </c>
      <c r="T176" s="529">
        <f>R176+S176</f>
        <v>1165979</v>
      </c>
      <c r="U176" s="532">
        <v>18103660</v>
      </c>
      <c r="V176" s="530">
        <f t="shared" si="84"/>
        <v>-3.074851809703516E-3</v>
      </c>
      <c r="W176" s="530">
        <f t="shared" si="85"/>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B177+D177+F177+H177+J177+L177+N177+P268</f>
        <v>1153601</v>
      </c>
      <c r="S177" s="355">
        <f>C177+E177+G177+I177+K177+M177+O177+Q177</f>
        <v>7876</v>
      </c>
      <c r="T177" s="529">
        <f>R177+S177</f>
        <v>1161477</v>
      </c>
      <c r="U177" s="532">
        <v>18103660</v>
      </c>
      <c r="V177" s="530">
        <f t="shared" si="84"/>
        <v>-6.8297613328580998E-3</v>
      </c>
      <c r="W177" s="530">
        <f t="shared" si="85"/>
        <v>-6.1829652996845423E-3</v>
      </c>
      <c r="X177" s="530">
        <f t="shared" ref="X177:X179" si="86">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f>B178+D178+F178+H178+J178+L178+N178+P269</f>
        <v>1147937</v>
      </c>
      <c r="S178" s="355">
        <f t="shared" ref="S178:S182" si="87">C178+E178+G178+I178+K178+M178+O178+Q178</f>
        <v>7823</v>
      </c>
      <c r="T178" s="529">
        <f t="shared" ref="T178:T182" si="88">R178+S178</f>
        <v>1155760</v>
      </c>
      <c r="U178" s="532">
        <v>18103660</v>
      </c>
      <c r="V178" s="530">
        <f t="shared" si="84"/>
        <v>-8.7841396758511717E-3</v>
      </c>
      <c r="W178" s="530">
        <f t="shared" si="85"/>
        <v>-5.8457237260134704E-3</v>
      </c>
      <c r="X178" s="530">
        <f t="shared" si="86"/>
        <v>6.3841234313945353E-2</v>
      </c>
    </row>
    <row r="179" spans="1:24" s="136" customFormat="1" x14ac:dyDescent="0.2">
      <c r="A179" s="527">
        <v>45992</v>
      </c>
      <c r="B179" s="355">
        <v>729420</v>
      </c>
      <c r="C179" s="355">
        <v>4915</v>
      </c>
      <c r="D179" s="355">
        <v>75440</v>
      </c>
      <c r="E179" s="355">
        <v>152</v>
      </c>
      <c r="F179" s="528">
        <v>0</v>
      </c>
      <c r="G179" s="528">
        <v>0</v>
      </c>
      <c r="H179" s="355">
        <v>267822</v>
      </c>
      <c r="I179" s="355">
        <v>1499</v>
      </c>
      <c r="J179" s="355">
        <v>22039</v>
      </c>
      <c r="K179" s="355">
        <v>1184</v>
      </c>
      <c r="L179" s="355">
        <v>33639</v>
      </c>
      <c r="M179" s="355">
        <v>0</v>
      </c>
      <c r="N179" s="355">
        <v>12022</v>
      </c>
      <c r="O179" s="355">
        <v>43</v>
      </c>
      <c r="P179" s="528">
        <v>0</v>
      </c>
      <c r="Q179" s="528">
        <v>0</v>
      </c>
      <c r="R179" s="355">
        <f>B179+D179+F179+H179+J179+L179+N179+P270</f>
        <v>1140382</v>
      </c>
      <c r="S179" s="355">
        <f t="shared" si="87"/>
        <v>7793</v>
      </c>
      <c r="T179" s="529">
        <f t="shared" si="88"/>
        <v>1148175</v>
      </c>
      <c r="U179" s="532">
        <v>18103660</v>
      </c>
      <c r="V179" s="530">
        <f t="shared" si="84"/>
        <v>-1.1458901301229802E-2</v>
      </c>
      <c r="W179" s="530">
        <f t="shared" si="85"/>
        <v>-1.0538344337227019E-2</v>
      </c>
      <c r="X179" s="530">
        <f t="shared" si="86"/>
        <v>6.3422258261589093E-2</v>
      </c>
    </row>
    <row r="180" spans="1:24" s="136" customFormat="1" x14ac:dyDescent="0.2">
      <c r="A180" s="527">
        <v>46023</v>
      </c>
      <c r="B180" s="355">
        <v>721511</v>
      </c>
      <c r="C180" s="355">
        <v>4912</v>
      </c>
      <c r="D180" s="355">
        <v>74866</v>
      </c>
      <c r="E180" s="355">
        <v>152</v>
      </c>
      <c r="F180" s="528">
        <v>0</v>
      </c>
      <c r="G180" s="528">
        <v>0</v>
      </c>
      <c r="H180" s="355">
        <v>273990</v>
      </c>
      <c r="I180" s="355">
        <v>1499</v>
      </c>
      <c r="J180" s="355">
        <v>21632</v>
      </c>
      <c r="K180" s="355">
        <v>972</v>
      </c>
      <c r="L180" s="355">
        <v>33705</v>
      </c>
      <c r="M180" s="355">
        <v>0</v>
      </c>
      <c r="N180" s="355">
        <v>12034</v>
      </c>
      <c r="O180" s="355">
        <v>43</v>
      </c>
      <c r="P180" s="528">
        <v>0</v>
      </c>
      <c r="Q180" s="528">
        <v>0</v>
      </c>
      <c r="R180" s="355">
        <f>B180+D180+F180+H180+J180+L180+N180+P271</f>
        <v>1137738</v>
      </c>
      <c r="S180" s="355">
        <f t="shared" si="87"/>
        <v>7578</v>
      </c>
      <c r="T180" s="529">
        <f t="shared" si="88"/>
        <v>1145316</v>
      </c>
      <c r="U180" s="532">
        <v>18115340</v>
      </c>
      <c r="V180" s="530">
        <f t="shared" ref="V180:V182" si="89">(R180-R178)/R178</f>
        <v>-8.8846339128366807E-3</v>
      </c>
      <c r="W180" s="530">
        <f t="shared" ref="W180:W182" si="90">(S180-S178)/S178</f>
        <v>-3.1317908730665985E-2</v>
      </c>
      <c r="X180" s="530">
        <f t="shared" ref="X180" si="91">T180/U180</f>
        <v>6.3223544244822349E-2</v>
      </c>
    </row>
    <row r="181" spans="1:24" s="136" customFormat="1" x14ac:dyDescent="0.2">
      <c r="A181" s="527">
        <v>46054</v>
      </c>
      <c r="B181" s="355">
        <v>712039</v>
      </c>
      <c r="C181" s="355">
        <v>4899</v>
      </c>
      <c r="D181" s="355">
        <v>74125</v>
      </c>
      <c r="E181" s="355">
        <v>152</v>
      </c>
      <c r="F181" s="528">
        <v>0</v>
      </c>
      <c r="G181" s="528">
        <v>0</v>
      </c>
      <c r="H181" s="355">
        <v>280979</v>
      </c>
      <c r="I181" s="355">
        <v>1499</v>
      </c>
      <c r="J181" s="355">
        <v>21277</v>
      </c>
      <c r="K181" s="355">
        <v>971</v>
      </c>
      <c r="L181" s="355">
        <v>34045</v>
      </c>
      <c r="M181" s="355">
        <v>0</v>
      </c>
      <c r="N181" s="355">
        <v>12047</v>
      </c>
      <c r="O181" s="355">
        <v>43</v>
      </c>
      <c r="P181" s="528">
        <v>0</v>
      </c>
      <c r="Q181" s="528">
        <v>0</v>
      </c>
      <c r="R181" s="355">
        <f>B181+D181+F181+H181+J181+L181+N181+P272</f>
        <v>1134512</v>
      </c>
      <c r="S181" s="355">
        <f t="shared" si="87"/>
        <v>7564</v>
      </c>
      <c r="T181" s="529">
        <f t="shared" si="88"/>
        <v>1142076</v>
      </c>
      <c r="U181" s="532">
        <v>18127019</v>
      </c>
      <c r="V181" s="530">
        <f t="shared" si="89"/>
        <v>-5.1473979771690537E-3</v>
      </c>
      <c r="W181" s="530">
        <f t="shared" si="90"/>
        <v>-2.9385345823174643E-2</v>
      </c>
      <c r="X181" s="530">
        <f>T181/U181</f>
        <v>6.300407143612527E-2</v>
      </c>
    </row>
    <row r="182" spans="1:24" s="136" customFormat="1" x14ac:dyDescent="0.2">
      <c r="A182" s="527">
        <v>46082</v>
      </c>
      <c r="B182" s="355">
        <v>702077</v>
      </c>
      <c r="C182" s="355">
        <v>4879</v>
      </c>
      <c r="D182" s="355">
        <v>73459</v>
      </c>
      <c r="E182" s="355">
        <v>149</v>
      </c>
      <c r="F182" s="528">
        <v>0</v>
      </c>
      <c r="G182" s="528">
        <v>0</v>
      </c>
      <c r="H182" s="355">
        <v>286520</v>
      </c>
      <c r="I182" s="355">
        <v>1499</v>
      </c>
      <c r="J182" s="355">
        <v>20796</v>
      </c>
      <c r="K182" s="355">
        <v>967</v>
      </c>
      <c r="L182" s="355">
        <v>34689</v>
      </c>
      <c r="M182" s="355"/>
      <c r="N182" s="355">
        <v>12053</v>
      </c>
      <c r="O182" s="355">
        <v>43</v>
      </c>
      <c r="P182" s="528">
        <v>0</v>
      </c>
      <c r="Q182" s="528">
        <v>0</v>
      </c>
      <c r="R182" s="355">
        <f>B182+D182+F182+H182+J182+L182+N182+P273</f>
        <v>1129594</v>
      </c>
      <c r="S182" s="355">
        <f t="shared" si="87"/>
        <v>7537</v>
      </c>
      <c r="T182" s="529">
        <f t="shared" si="88"/>
        <v>1137131</v>
      </c>
      <c r="U182" s="532">
        <v>18138699</v>
      </c>
      <c r="V182" s="530">
        <f t="shared" si="89"/>
        <v>-7.1580627525845144E-3</v>
      </c>
      <c r="W182" s="530">
        <f t="shared" si="90"/>
        <v>-5.4103985220374769E-3</v>
      </c>
      <c r="X182" s="530">
        <f>T182/U182</f>
        <v>6.2690879869609167E-2</v>
      </c>
    </row>
    <row r="183" spans="1:24" s="136" customFormat="1" x14ac:dyDescent="0.2"/>
    <row r="184" spans="1:24" s="136" customFormat="1" x14ac:dyDescent="0.2">
      <c r="A184" s="135"/>
      <c r="B184" s="135" t="s">
        <v>61</v>
      </c>
      <c r="C184" s="135"/>
      <c r="D184" s="135"/>
      <c r="E184" s="135"/>
      <c r="F184" s="135"/>
      <c r="G184" s="135"/>
      <c r="H184" s="215"/>
      <c r="I184" s="135"/>
      <c r="J184" s="135"/>
      <c r="K184" s="135"/>
      <c r="L184" s="135"/>
      <c r="M184" s="135"/>
      <c r="N184" s="135"/>
      <c r="O184" s="135"/>
      <c r="P184" s="135"/>
      <c r="Q184" s="135"/>
      <c r="R184" s="135"/>
      <c r="S184" s="135"/>
      <c r="T184" s="135"/>
      <c r="U184" s="135"/>
      <c r="V184" s="135"/>
      <c r="W184" s="135"/>
      <c r="X184" s="135"/>
    </row>
    <row r="185" spans="1:24" s="136" customFormat="1" x14ac:dyDescent="0.2">
      <c r="A185" s="135"/>
      <c r="B185" s="135" t="s">
        <v>62</v>
      </c>
      <c r="C185" s="135" t="s">
        <v>60</v>
      </c>
      <c r="D185" s="135"/>
      <c r="E185" s="135"/>
      <c r="F185" s="135"/>
      <c r="G185" s="135"/>
      <c r="H185" s="135"/>
      <c r="I185" s="135"/>
      <c r="J185" s="135"/>
      <c r="K185" s="135"/>
      <c r="L185" s="135"/>
      <c r="M185" s="135"/>
      <c r="N185" s="135"/>
      <c r="O185" s="135"/>
      <c r="P185" s="135"/>
      <c r="Q185" s="135"/>
      <c r="R185" s="135"/>
      <c r="S185" s="135"/>
      <c r="T185" s="135"/>
      <c r="U185" s="135"/>
      <c r="V185" s="135"/>
      <c r="W185" s="135"/>
      <c r="X185" s="135"/>
    </row>
    <row r="186" spans="1:24" s="136" customFormat="1" x14ac:dyDescent="0.2">
      <c r="A186" s="135"/>
      <c r="B186" s="135" t="s">
        <v>63</v>
      </c>
      <c r="C186" s="135" t="s">
        <v>75</v>
      </c>
      <c r="D186" s="135"/>
      <c r="E186" s="135"/>
      <c r="F186" s="135"/>
      <c r="G186" s="135"/>
      <c r="H186" s="135"/>
      <c r="I186" s="135"/>
      <c r="J186" s="135"/>
      <c r="K186" s="135"/>
      <c r="L186" s="135"/>
      <c r="M186" s="135"/>
      <c r="N186" s="135"/>
      <c r="O186" s="135"/>
      <c r="P186" s="135"/>
      <c r="Q186" s="135"/>
      <c r="R186" s="135"/>
      <c r="S186" s="135"/>
      <c r="T186" s="135"/>
      <c r="U186" s="135"/>
      <c r="V186" s="135"/>
      <c r="W186" s="135"/>
      <c r="X186" s="135"/>
    </row>
    <row r="187" spans="1:24" s="136" customFormat="1" x14ac:dyDescent="0.2">
      <c r="A187" s="485"/>
      <c r="B187" s="485" t="s">
        <v>78</v>
      </c>
      <c r="C187" s="485" t="s">
        <v>79</v>
      </c>
      <c r="D187" s="485"/>
      <c r="E187" s="485"/>
      <c r="F187" s="485"/>
      <c r="G187" s="485"/>
      <c r="H187" s="485"/>
      <c r="I187" s="485"/>
      <c r="J187" s="485"/>
      <c r="K187" s="485"/>
      <c r="L187" s="485"/>
      <c r="M187" s="485"/>
      <c r="N187" s="485"/>
      <c r="O187" s="485"/>
      <c r="P187" s="485"/>
      <c r="Q187" s="485"/>
      <c r="R187" s="485"/>
      <c r="S187" s="485"/>
      <c r="T187" s="485"/>
      <c r="U187" s="485"/>
      <c r="V187" s="485"/>
      <c r="W187" s="485"/>
      <c r="X187" s="485"/>
    </row>
    <row r="188" spans="1:24" s="136" customFormat="1" x14ac:dyDescent="0.2">
      <c r="A188" s="485"/>
      <c r="B188" s="485" t="s">
        <v>80</v>
      </c>
      <c r="C188" s="593" t="s">
        <v>81</v>
      </c>
      <c r="D188" s="593"/>
      <c r="E188" s="593"/>
      <c r="F188" s="593"/>
      <c r="G188" s="593"/>
      <c r="H188" s="593"/>
      <c r="I188" s="593"/>
      <c r="J188" s="593"/>
      <c r="K188" s="593"/>
      <c r="L188" s="593"/>
      <c r="M188" s="593"/>
      <c r="N188" s="593"/>
      <c r="O188" s="593"/>
      <c r="P188" s="593"/>
      <c r="Q188" s="485"/>
      <c r="R188" s="485"/>
      <c r="S188" s="485"/>
      <c r="T188" s="485"/>
      <c r="U188" s="485"/>
      <c r="V188" s="485"/>
      <c r="W188" s="485"/>
      <c r="X188" s="485"/>
    </row>
    <row r="189" spans="1:24" ht="30.75" customHeight="1" x14ac:dyDescent="0.2">
      <c r="B189" s="215"/>
      <c r="C189" s="593"/>
      <c r="D189" s="593"/>
      <c r="E189" s="593"/>
      <c r="F189" s="593"/>
      <c r="G189" s="593"/>
      <c r="H189" s="593"/>
      <c r="I189" s="593"/>
      <c r="J189" s="593"/>
      <c r="K189" s="593"/>
      <c r="L189" s="593"/>
      <c r="M189" s="593"/>
      <c r="N189" s="593"/>
      <c r="O189" s="593"/>
      <c r="P189" s="593"/>
    </row>
    <row r="190" spans="1:24" x14ac:dyDescent="0.2">
      <c r="B190" s="135" t="s">
        <v>73</v>
      </c>
      <c r="C190" s="135" t="s">
        <v>74</v>
      </c>
      <c r="F190" s="215"/>
    </row>
    <row r="191" spans="1:24" x14ac:dyDescent="0.2">
      <c r="B191" s="135" t="s">
        <v>103</v>
      </c>
      <c r="C191" s="591" t="s">
        <v>104</v>
      </c>
      <c r="D191" s="591"/>
      <c r="E191" s="591"/>
      <c r="F191" s="591"/>
      <c r="G191" s="591"/>
      <c r="H191" s="591"/>
      <c r="I191" s="591"/>
      <c r="J191" s="591"/>
      <c r="K191" s="591"/>
      <c r="L191" s="591"/>
      <c r="M191" s="591"/>
      <c r="N191" s="591"/>
      <c r="O191" s="591"/>
      <c r="P191" s="591"/>
    </row>
    <row r="192" spans="1:24" s="485" customFormat="1" ht="47.25" customHeight="1" x14ac:dyDescent="0.2">
      <c r="B192" s="485" t="s">
        <v>105</v>
      </c>
      <c r="C192" s="592" t="s">
        <v>106</v>
      </c>
      <c r="D192" s="592"/>
      <c r="E192" s="592"/>
      <c r="F192" s="592"/>
      <c r="G192" s="592"/>
      <c r="H192" s="592"/>
      <c r="I192" s="592"/>
      <c r="J192" s="592"/>
      <c r="K192" s="592"/>
      <c r="L192" s="592"/>
      <c r="M192" s="592"/>
      <c r="N192" s="592"/>
      <c r="O192" s="592"/>
      <c r="P192" s="592"/>
    </row>
    <row r="193" spans="1:16" ht="12.75" x14ac:dyDescent="0.2">
      <c r="A193" s="567" t="s">
        <v>63</v>
      </c>
      <c r="B193" s="567"/>
      <c r="C193" s="568" t="s">
        <v>69</v>
      </c>
      <c r="D193" s="568"/>
      <c r="E193" s="568"/>
      <c r="F193" s="568"/>
      <c r="G193" s="568"/>
      <c r="H193" s="568"/>
      <c r="I193" s="568"/>
      <c r="J193" s="568"/>
      <c r="K193" s="568"/>
      <c r="L193" s="568"/>
      <c r="M193" s="568"/>
      <c r="N193" s="568"/>
      <c r="O193" s="568"/>
      <c r="P193" s="568"/>
    </row>
    <row r="194" spans="1:16" ht="15" x14ac:dyDescent="0.25">
      <c r="A194" s="567"/>
      <c r="B194" s="567"/>
      <c r="C194" s="233"/>
      <c r="D194" s="234" t="s">
        <v>64</v>
      </c>
      <c r="E194" s="568" t="s">
        <v>65</v>
      </c>
      <c r="F194" s="569"/>
      <c r="G194" s="569"/>
      <c r="H194" s="569"/>
      <c r="I194" s="569"/>
      <c r="J194" s="569"/>
      <c r="K194" s="569"/>
      <c r="L194" s="569"/>
      <c r="M194" s="569"/>
      <c r="N194" s="569"/>
      <c r="O194" s="569"/>
      <c r="P194" s="569"/>
    </row>
    <row r="195" spans="1:16" ht="15" x14ac:dyDescent="0.25">
      <c r="A195" s="235"/>
      <c r="B195" s="235"/>
      <c r="C195" s="236"/>
      <c r="D195" s="234" t="s">
        <v>66</v>
      </c>
      <c r="E195" s="570" t="s">
        <v>67</v>
      </c>
      <c r="F195" s="571"/>
      <c r="G195" s="571"/>
      <c r="H195" s="571"/>
      <c r="I195" s="571"/>
      <c r="J195" s="571"/>
      <c r="K195" s="571"/>
      <c r="L195" s="571"/>
      <c r="M195" s="571"/>
      <c r="N195" s="571"/>
      <c r="O195" s="571"/>
      <c r="P195" s="572"/>
    </row>
    <row r="196" spans="1:16" ht="15" x14ac:dyDescent="0.25">
      <c r="A196" s="235"/>
      <c r="B196" s="235"/>
      <c r="C196" s="237"/>
      <c r="D196" s="234" t="s">
        <v>68</v>
      </c>
      <c r="E196" s="573" t="s">
        <v>70</v>
      </c>
      <c r="F196" s="574"/>
      <c r="G196" s="574"/>
      <c r="H196" s="574"/>
      <c r="I196" s="574"/>
      <c r="J196" s="574"/>
      <c r="K196" s="574"/>
      <c r="L196" s="574"/>
      <c r="M196" s="574"/>
      <c r="N196" s="574"/>
      <c r="O196" s="574"/>
      <c r="P196" s="575"/>
    </row>
    <row r="197" spans="1:16" ht="15" x14ac:dyDescent="0.2">
      <c r="C197" s="274"/>
      <c r="D197" s="581" t="s">
        <v>71</v>
      </c>
      <c r="E197" s="582"/>
      <c r="F197" s="582"/>
      <c r="G197" s="582"/>
      <c r="H197" s="582"/>
      <c r="I197" s="582"/>
      <c r="J197" s="582"/>
      <c r="K197" s="582"/>
      <c r="L197" s="582"/>
      <c r="M197" s="582"/>
      <c r="N197" s="582"/>
      <c r="O197" s="582"/>
      <c r="P197" s="583"/>
    </row>
    <row r="200" spans="1:16" x14ac:dyDescent="0.2">
      <c r="C200" s="215"/>
      <c r="E200" s="215"/>
      <c r="H200" s="215"/>
      <c r="J200" s="215"/>
      <c r="N200" s="215"/>
    </row>
    <row r="201" spans="1:16" x14ac:dyDescent="0.2">
      <c r="C201" s="215"/>
      <c r="E201" s="215"/>
      <c r="H201" s="215"/>
      <c r="J201" s="215"/>
      <c r="N201" s="215"/>
    </row>
    <row r="202" spans="1:16" x14ac:dyDescent="0.2">
      <c r="C202" s="215"/>
      <c r="E202" s="215"/>
      <c r="H202" s="215"/>
      <c r="J202" s="215"/>
      <c r="N202" s="215"/>
    </row>
  </sheetData>
  <mergeCells count="24">
    <mergeCell ref="D197:P197"/>
    <mergeCell ref="V10:V11"/>
    <mergeCell ref="W10:W11"/>
    <mergeCell ref="X10:X11"/>
    <mergeCell ref="L10:M10"/>
    <mergeCell ref="N10:O10"/>
    <mergeCell ref="P10:Q10"/>
    <mergeCell ref="R10:S10"/>
    <mergeCell ref="T10:T11"/>
    <mergeCell ref="U10:U11"/>
    <mergeCell ref="J10:K10"/>
    <mergeCell ref="C191:P191"/>
    <mergeCell ref="C192:P192"/>
    <mergeCell ref="C188:P189"/>
    <mergeCell ref="A10:A11"/>
    <mergeCell ref="B10:C10"/>
    <mergeCell ref="D10:E10"/>
    <mergeCell ref="F10:G10"/>
    <mergeCell ref="H10:I10"/>
    <mergeCell ref="A193:B194"/>
    <mergeCell ref="C193:P193"/>
    <mergeCell ref="E194:P194"/>
    <mergeCell ref="E195:P195"/>
    <mergeCell ref="E196:P196"/>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71"/>
  <sheetViews>
    <sheetView showGridLines="0" zoomScale="85" zoomScaleNormal="85" workbookViewId="0">
      <pane ySplit="10" topLeftCell="A156" activePane="bottomLeft" state="frozen"/>
      <selection pane="bottomLeft" activeCell="E175" sqref="E175"/>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Abril del 2026</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Marzo del 2026</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4"/>
      <c r="H38" s="594"/>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x14ac:dyDescent="0.25">
      <c r="B145" s="348">
        <v>45292</v>
      </c>
      <c r="C145" s="349">
        <v>1365486</v>
      </c>
      <c r="D145" s="350">
        <v>35554</v>
      </c>
      <c r="E145" s="349">
        <v>8841</v>
      </c>
      <c r="F145" s="351">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x14ac:dyDescent="0.25">
      <c r="B146" s="522">
        <v>45323</v>
      </c>
      <c r="C146" s="548">
        <v>1348637</v>
      </c>
      <c r="D146" s="548">
        <v>35094</v>
      </c>
      <c r="E146" s="548">
        <v>8877</v>
      </c>
      <c r="F146" s="548">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x14ac:dyDescent="0.25">
      <c r="B147" s="522">
        <v>45352</v>
      </c>
      <c r="C147" s="548">
        <v>1330681</v>
      </c>
      <c r="D147" s="548">
        <v>34617</v>
      </c>
      <c r="E147" s="548">
        <v>8829</v>
      </c>
      <c r="F147" s="548">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x14ac:dyDescent="0.25">
      <c r="B148" s="522">
        <v>45383</v>
      </c>
      <c r="C148" s="548">
        <v>1312735</v>
      </c>
      <c r="D148" s="548">
        <v>33990</v>
      </c>
      <c r="E148" s="548">
        <v>8776</v>
      </c>
      <c r="F148" s="548">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x14ac:dyDescent="0.25">
      <c r="B149" s="522">
        <v>45413</v>
      </c>
      <c r="C149" s="548">
        <v>1295543</v>
      </c>
      <c r="D149" s="548">
        <v>33445</v>
      </c>
      <c r="E149" s="548">
        <v>8744</v>
      </c>
      <c r="F149" s="548">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x14ac:dyDescent="0.25">
      <c r="B150" s="522">
        <v>45444</v>
      </c>
      <c r="C150" s="548">
        <v>1276980</v>
      </c>
      <c r="D150" s="548">
        <v>32896</v>
      </c>
      <c r="E150" s="548">
        <v>8684</v>
      </c>
      <c r="F150" s="548">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x14ac:dyDescent="0.25">
      <c r="B151" s="522">
        <v>45474</v>
      </c>
      <c r="C151" s="548">
        <v>1256417</v>
      </c>
      <c r="D151" s="548">
        <v>32348</v>
      </c>
      <c r="E151" s="548">
        <v>8613</v>
      </c>
      <c r="F151" s="548">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x14ac:dyDescent="0.25">
      <c r="B152" s="522">
        <v>45505</v>
      </c>
      <c r="C152" s="548">
        <v>1234587</v>
      </c>
      <c r="D152" s="548">
        <v>32929</v>
      </c>
      <c r="E152" s="548">
        <v>8529</v>
      </c>
      <c r="F152" s="548">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x14ac:dyDescent="0.25">
      <c r="B153" s="522">
        <v>45536</v>
      </c>
      <c r="C153" s="548">
        <v>1222712</v>
      </c>
      <c r="D153" s="548">
        <v>31252</v>
      </c>
      <c r="E153" s="548">
        <v>8464</v>
      </c>
      <c r="F153" s="548">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x14ac:dyDescent="0.25">
      <c r="B154" s="522">
        <v>45566</v>
      </c>
      <c r="C154" s="548">
        <v>1211902</v>
      </c>
      <c r="D154" s="548">
        <v>30729</v>
      </c>
      <c r="E154" s="548">
        <v>8421</v>
      </c>
      <c r="F154" s="548">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x14ac:dyDescent="0.25">
      <c r="B155" s="522">
        <v>45597</v>
      </c>
      <c r="C155" s="548">
        <v>1196442</v>
      </c>
      <c r="D155" s="548">
        <v>30172</v>
      </c>
      <c r="E155" s="548">
        <v>8285</v>
      </c>
      <c r="F155" s="548">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x14ac:dyDescent="0.25">
      <c r="B156" s="522">
        <v>45627</v>
      </c>
      <c r="C156" s="548">
        <v>1180104</v>
      </c>
      <c r="D156" s="548">
        <v>29642</v>
      </c>
      <c r="E156" s="548">
        <v>8213</v>
      </c>
      <c r="F156" s="548">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B157" s="522">
        <v>45658</v>
      </c>
      <c r="C157" s="548">
        <v>1162457</v>
      </c>
      <c r="D157" s="548">
        <v>28996</v>
      </c>
      <c r="E157" s="548">
        <v>7990</v>
      </c>
      <c r="F157" s="548">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B158" s="522">
        <v>45689</v>
      </c>
      <c r="C158" s="548">
        <v>1153601</v>
      </c>
      <c r="D158" s="548">
        <v>28399</v>
      </c>
      <c r="E158" s="548">
        <v>7966</v>
      </c>
      <c r="F158" s="548">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x14ac:dyDescent="0.25">
      <c r="B159" s="522">
        <v>45717</v>
      </c>
      <c r="C159" s="548">
        <v>1141004</v>
      </c>
      <c r="D159" s="548">
        <v>27805</v>
      </c>
      <c r="E159" s="548">
        <v>7830</v>
      </c>
      <c r="F159" s="548">
        <v>367</v>
      </c>
    </row>
    <row r="160" spans="2:84" x14ac:dyDescent="0.25">
      <c r="B160" s="522">
        <v>45748</v>
      </c>
      <c r="C160" s="548">
        <v>1135551</v>
      </c>
      <c r="D160" s="548">
        <v>27382</v>
      </c>
      <c r="E160" s="548">
        <v>7729</v>
      </c>
      <c r="F160" s="548">
        <v>367</v>
      </c>
    </row>
    <row r="161" spans="2:6" x14ac:dyDescent="0.25">
      <c r="B161" s="522">
        <v>45778</v>
      </c>
      <c r="C161" s="548">
        <v>1136949</v>
      </c>
      <c r="D161" s="548">
        <v>26863</v>
      </c>
      <c r="E161" s="548">
        <v>7824</v>
      </c>
      <c r="F161" s="548">
        <v>345</v>
      </c>
    </row>
    <row r="162" spans="2:6" x14ac:dyDescent="0.25">
      <c r="B162" s="522">
        <v>45809</v>
      </c>
      <c r="C162" s="548">
        <v>1136443</v>
      </c>
      <c r="D162" s="548">
        <v>26491</v>
      </c>
      <c r="E162" s="548">
        <v>7703</v>
      </c>
      <c r="F162" s="548">
        <v>345</v>
      </c>
    </row>
    <row r="163" spans="2:6" s="501" customFormat="1" x14ac:dyDescent="0.25">
      <c r="B163" s="522">
        <v>45839</v>
      </c>
      <c r="C163" s="548">
        <v>1135824</v>
      </c>
      <c r="D163" s="548">
        <v>25858</v>
      </c>
      <c r="E163" s="548">
        <v>7640</v>
      </c>
      <c r="F163" s="548">
        <v>367</v>
      </c>
    </row>
    <row r="164" spans="2:6" s="501" customFormat="1" x14ac:dyDescent="0.25">
      <c r="B164" s="522">
        <v>45870</v>
      </c>
      <c r="C164" s="548">
        <v>1136049</v>
      </c>
      <c r="D164" s="548">
        <v>25485</v>
      </c>
      <c r="E164" s="548">
        <v>7542</v>
      </c>
      <c r="F164" s="548">
        <v>383</v>
      </c>
    </row>
    <row r="165" spans="2:6" x14ac:dyDescent="0.25">
      <c r="B165" s="522">
        <v>45901</v>
      </c>
      <c r="C165" s="548">
        <v>1133100</v>
      </c>
      <c r="D165" s="548">
        <v>25010</v>
      </c>
      <c r="E165" s="548">
        <v>7502</v>
      </c>
      <c r="F165" s="548">
        <v>367</v>
      </c>
    </row>
    <row r="166" spans="2:6" s="501" customFormat="1" x14ac:dyDescent="0.25">
      <c r="B166" s="522">
        <v>45931</v>
      </c>
      <c r="C166" s="548">
        <v>1129022</v>
      </c>
      <c r="D166" s="548">
        <v>24579</v>
      </c>
      <c r="E166" s="548">
        <v>7531</v>
      </c>
      <c r="F166" s="548">
        <v>345</v>
      </c>
    </row>
    <row r="167" spans="2:6" s="501" customFormat="1" x14ac:dyDescent="0.25">
      <c r="B167" s="522">
        <v>45962</v>
      </c>
      <c r="C167" s="548">
        <v>1127843</v>
      </c>
      <c r="D167" s="548">
        <v>20094</v>
      </c>
      <c r="E167" s="548">
        <v>7456</v>
      </c>
      <c r="F167" s="548">
        <v>367</v>
      </c>
    </row>
    <row r="168" spans="2:6" x14ac:dyDescent="0.25">
      <c r="B168" s="522">
        <v>45992</v>
      </c>
      <c r="C168" s="548">
        <v>1120657</v>
      </c>
      <c r="D168" s="548">
        <v>19725</v>
      </c>
      <c r="E168" s="548">
        <v>7426</v>
      </c>
      <c r="F168" s="548">
        <v>367</v>
      </c>
    </row>
    <row r="169" spans="2:6" x14ac:dyDescent="0.25">
      <c r="B169" s="522">
        <v>46023</v>
      </c>
      <c r="C169" s="548">
        <v>1114312</v>
      </c>
      <c r="D169" s="548">
        <v>23426</v>
      </c>
      <c r="E169" s="548">
        <v>7211</v>
      </c>
      <c r="F169" s="548">
        <v>367</v>
      </c>
    </row>
    <row r="170" spans="2:6" s="501" customFormat="1" x14ac:dyDescent="0.25">
      <c r="B170" s="522">
        <v>46054</v>
      </c>
      <c r="C170" s="548">
        <v>1111433</v>
      </c>
      <c r="D170" s="548">
        <v>23079</v>
      </c>
      <c r="E170" s="548">
        <v>7197</v>
      </c>
      <c r="F170" s="548">
        <v>367</v>
      </c>
    </row>
    <row r="171" spans="2:6" s="501" customFormat="1" x14ac:dyDescent="0.25">
      <c r="B171" s="522">
        <v>46082</v>
      </c>
      <c r="C171" s="548">
        <v>1106792</v>
      </c>
      <c r="D171" s="548">
        <v>22802</v>
      </c>
      <c r="E171" s="548">
        <v>7170</v>
      </c>
      <c r="F171" s="548">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71"/>
  <sheetViews>
    <sheetView showGridLines="0" topLeftCell="AO1" zoomScale="85" zoomScaleNormal="85" workbookViewId="0">
      <pane ySplit="11" topLeftCell="A156" activePane="bottomLeft" state="frozen"/>
      <selection pane="bottomLeft" activeCell="AZ171" sqref="AZ171"/>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Abril del 2026</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Marzo del 2026</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7" t="s">
        <v>7</v>
      </c>
      <c r="B10" s="595" t="s">
        <v>8</v>
      </c>
      <c r="C10" s="596"/>
      <c r="D10" s="595" t="s">
        <v>9</v>
      </c>
      <c r="E10" s="596"/>
      <c r="F10" s="595" t="s">
        <v>10</v>
      </c>
      <c r="G10" s="596"/>
      <c r="H10" s="595" t="s">
        <v>11</v>
      </c>
      <c r="I10" s="596"/>
      <c r="J10" s="595" t="s">
        <v>12</v>
      </c>
      <c r="K10" s="596"/>
      <c r="L10" s="595" t="s">
        <v>13</v>
      </c>
      <c r="M10" s="596"/>
      <c r="N10" s="595" t="s">
        <v>14</v>
      </c>
      <c r="O10" s="596"/>
      <c r="P10" s="595" t="s">
        <v>15</v>
      </c>
      <c r="Q10" s="596"/>
      <c r="R10" s="595" t="s">
        <v>16</v>
      </c>
      <c r="S10" s="596"/>
      <c r="T10" s="595" t="s">
        <v>17</v>
      </c>
      <c r="U10" s="596"/>
      <c r="V10" s="595" t="s">
        <v>18</v>
      </c>
      <c r="W10" s="596"/>
      <c r="X10" s="595" t="s">
        <v>19</v>
      </c>
      <c r="Y10" s="596"/>
      <c r="Z10" s="595" t="s">
        <v>20</v>
      </c>
      <c r="AA10" s="596"/>
      <c r="AB10" s="595" t="s">
        <v>21</v>
      </c>
      <c r="AC10" s="596"/>
      <c r="AD10" s="595" t="s">
        <v>22</v>
      </c>
      <c r="AE10" s="596"/>
      <c r="AF10" s="595" t="s">
        <v>23</v>
      </c>
      <c r="AG10" s="596"/>
      <c r="AH10" s="595" t="s">
        <v>24</v>
      </c>
      <c r="AI10" s="596"/>
      <c r="AJ10" s="595" t="s">
        <v>25</v>
      </c>
      <c r="AK10" s="596"/>
      <c r="AL10" s="595" t="s">
        <v>26</v>
      </c>
      <c r="AM10" s="596"/>
      <c r="AN10" s="595" t="s">
        <v>27</v>
      </c>
      <c r="AO10" s="596"/>
      <c r="AP10" s="595" t="s">
        <v>28</v>
      </c>
      <c r="AQ10" s="596"/>
      <c r="AR10" s="595" t="s">
        <v>29</v>
      </c>
      <c r="AS10" s="596"/>
      <c r="AT10" s="595" t="s">
        <v>30</v>
      </c>
      <c r="AU10" s="596"/>
      <c r="AV10" s="599" t="s">
        <v>31</v>
      </c>
      <c r="AW10" s="600"/>
      <c r="AX10" s="601" t="s">
        <v>84</v>
      </c>
      <c r="AY10" s="603" t="s">
        <v>95</v>
      </c>
      <c r="AZ10" s="605" t="s">
        <v>96</v>
      </c>
      <c r="BA10" s="3"/>
    </row>
    <row r="11" spans="1:53" ht="24.75" customHeight="1" thickBot="1" x14ac:dyDescent="0.3">
      <c r="A11" s="598"/>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2"/>
      <c r="AY11" s="604"/>
      <c r="AZ11" s="606"/>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v>46023</v>
      </c>
      <c r="B169" s="524">
        <v>85582</v>
      </c>
      <c r="C169" s="524">
        <v>179</v>
      </c>
      <c r="D169" s="524">
        <v>12519</v>
      </c>
      <c r="E169" s="524">
        <v>105</v>
      </c>
      <c r="F169" s="524">
        <v>11942</v>
      </c>
      <c r="G169" s="524">
        <v>3</v>
      </c>
      <c r="H169" s="524">
        <v>11401</v>
      </c>
      <c r="I169" s="524">
        <v>83</v>
      </c>
      <c r="J169" s="524">
        <v>28706</v>
      </c>
      <c r="K169" s="524">
        <v>273</v>
      </c>
      <c r="L169" s="524">
        <v>17371</v>
      </c>
      <c r="M169" s="524">
        <v>152</v>
      </c>
      <c r="N169" s="524">
        <v>22063</v>
      </c>
      <c r="O169" s="524">
        <v>84</v>
      </c>
      <c r="P169" s="524">
        <v>13930</v>
      </c>
      <c r="Q169" s="524">
        <v>111</v>
      </c>
      <c r="R169" s="524">
        <v>3892</v>
      </c>
      <c r="S169" s="524">
        <v>0</v>
      </c>
      <c r="T169" s="524">
        <v>258092</v>
      </c>
      <c r="U169" s="524">
        <v>943</v>
      </c>
      <c r="V169" s="524">
        <v>36099</v>
      </c>
      <c r="W169" s="524">
        <v>460</v>
      </c>
      <c r="X169" s="524">
        <v>25800</v>
      </c>
      <c r="Y169" s="524">
        <v>77</v>
      </c>
      <c r="Z169" s="524">
        <v>10255</v>
      </c>
      <c r="AA169" s="524">
        <v>18</v>
      </c>
      <c r="AB169" s="524">
        <v>36949</v>
      </c>
      <c r="AC169" s="524">
        <v>127</v>
      </c>
      <c r="AD169" s="524">
        <v>5853</v>
      </c>
      <c r="AE169" s="524">
        <v>81</v>
      </c>
      <c r="AF169" s="524">
        <v>5247</v>
      </c>
      <c r="AG169" s="524">
        <v>28</v>
      </c>
      <c r="AH169" s="524">
        <v>4841</v>
      </c>
      <c r="AI169" s="524">
        <v>25</v>
      </c>
      <c r="AJ169" s="524">
        <v>4640</v>
      </c>
      <c r="AK169" s="524">
        <v>103</v>
      </c>
      <c r="AL169" s="524">
        <v>464651</v>
      </c>
      <c r="AM169" s="524">
        <v>4181</v>
      </c>
      <c r="AN169" s="524">
        <v>8331</v>
      </c>
      <c r="AO169" s="524">
        <v>18</v>
      </c>
      <c r="AP169" s="524">
        <v>17003</v>
      </c>
      <c r="AQ169" s="524">
        <v>33</v>
      </c>
      <c r="AR169" s="524">
        <v>5115</v>
      </c>
      <c r="AS169" s="524">
        <v>24</v>
      </c>
      <c r="AT169" s="524">
        <v>44279</v>
      </c>
      <c r="AU169" s="524">
        <v>412</v>
      </c>
      <c r="AV169" s="524">
        <v>3177</v>
      </c>
      <c r="AW169" s="524">
        <v>58</v>
      </c>
      <c r="AX169" s="523">
        <f t="shared" ref="AX169:AX171" si="42">B169+D169+F169+H169+J169+L169+N169+P169+R169+T169+V169+X169+Z169+AB169+AD169+AF169+AH169+AJ169+AL169+AN169+AP169+AR169+AT169+AV169</f>
        <v>1137738</v>
      </c>
      <c r="AY169" s="523">
        <f t="shared" ref="AY169:AY171" si="43">C169+E169+G169+I169+K169+M169+O169+Q169+S169+U169+W169+Y169+AA169+AC169+AE169+AG169+AI169+AK169+AM169+AO169+AQ169+AS169+AU169+AW169</f>
        <v>7578</v>
      </c>
      <c r="AZ169" s="524">
        <f t="shared" ref="AZ169:AZ171" si="44">SUM(AX169:AY169)</f>
        <v>1145316</v>
      </c>
    </row>
    <row r="170" spans="1:52" s="501" customFormat="1" x14ac:dyDescent="0.25">
      <c r="A170" s="522">
        <v>46054</v>
      </c>
      <c r="B170" s="524">
        <v>88275</v>
      </c>
      <c r="C170" s="524">
        <v>179</v>
      </c>
      <c r="D170" s="524">
        <v>12374</v>
      </c>
      <c r="E170" s="524">
        <v>105</v>
      </c>
      <c r="F170" s="524">
        <v>12021</v>
      </c>
      <c r="G170" s="524">
        <v>3</v>
      </c>
      <c r="H170" s="524">
        <v>11292</v>
      </c>
      <c r="I170" s="524">
        <v>83</v>
      </c>
      <c r="J170" s="524">
        <v>31857</v>
      </c>
      <c r="K170" s="524">
        <v>273</v>
      </c>
      <c r="L170" s="524">
        <v>17130</v>
      </c>
      <c r="M170" s="524">
        <v>152</v>
      </c>
      <c r="N170" s="524">
        <v>23102</v>
      </c>
      <c r="O170" s="524">
        <v>84</v>
      </c>
      <c r="P170" s="524">
        <v>13562</v>
      </c>
      <c r="Q170" s="524">
        <v>111</v>
      </c>
      <c r="R170" s="524">
        <v>3825</v>
      </c>
      <c r="S170" s="524">
        <v>0</v>
      </c>
      <c r="T170" s="524">
        <v>245763</v>
      </c>
      <c r="U170" s="524">
        <v>943</v>
      </c>
      <c r="V170" s="524">
        <v>34842</v>
      </c>
      <c r="W170" s="524">
        <v>460</v>
      </c>
      <c r="X170" s="524">
        <v>26910</v>
      </c>
      <c r="Y170" s="524">
        <v>77</v>
      </c>
      <c r="Z170" s="524">
        <v>9922</v>
      </c>
      <c r="AA170" s="524">
        <v>18</v>
      </c>
      <c r="AB170" s="524">
        <v>38270</v>
      </c>
      <c r="AC170" s="524">
        <v>127</v>
      </c>
      <c r="AD170" s="524">
        <v>5768</v>
      </c>
      <c r="AE170" s="524">
        <v>81</v>
      </c>
      <c r="AF170" s="524">
        <v>5181</v>
      </c>
      <c r="AG170" s="524">
        <v>25</v>
      </c>
      <c r="AH170" s="524">
        <v>4788</v>
      </c>
      <c r="AI170" s="524">
        <v>25</v>
      </c>
      <c r="AJ170" s="524">
        <v>4575</v>
      </c>
      <c r="AK170" s="524">
        <v>103</v>
      </c>
      <c r="AL170" s="524">
        <v>461643</v>
      </c>
      <c r="AM170" s="524">
        <v>4172</v>
      </c>
      <c r="AN170" s="524">
        <v>9236</v>
      </c>
      <c r="AO170" s="524">
        <v>18</v>
      </c>
      <c r="AP170" s="524">
        <v>19124</v>
      </c>
      <c r="AQ170" s="524">
        <v>33</v>
      </c>
      <c r="AR170" s="524">
        <v>5016</v>
      </c>
      <c r="AS170" s="524">
        <v>24</v>
      </c>
      <c r="AT170" s="524">
        <v>46904</v>
      </c>
      <c r="AU170" s="524">
        <v>410</v>
      </c>
      <c r="AV170" s="524">
        <v>3132</v>
      </c>
      <c r="AW170" s="524">
        <v>58</v>
      </c>
      <c r="AX170" s="523">
        <f t="shared" si="42"/>
        <v>1134512</v>
      </c>
      <c r="AY170" s="523">
        <f t="shared" si="43"/>
        <v>7564</v>
      </c>
      <c r="AZ170" s="524">
        <f t="shared" si="44"/>
        <v>1142076</v>
      </c>
    </row>
    <row r="171" spans="1:52" s="501" customFormat="1" x14ac:dyDescent="0.25">
      <c r="A171" s="522">
        <v>46082</v>
      </c>
      <c r="B171" s="524">
        <v>87541</v>
      </c>
      <c r="C171" s="524">
        <v>176</v>
      </c>
      <c r="D171" s="524">
        <v>12259</v>
      </c>
      <c r="E171" s="524">
        <v>105</v>
      </c>
      <c r="F171" s="524">
        <v>11911</v>
      </c>
      <c r="G171" s="524">
        <v>3</v>
      </c>
      <c r="H171" s="524">
        <v>11192</v>
      </c>
      <c r="I171" s="524">
        <v>83</v>
      </c>
      <c r="J171" s="524">
        <v>31509</v>
      </c>
      <c r="K171" s="524">
        <v>273</v>
      </c>
      <c r="L171" s="524">
        <v>16914</v>
      </c>
      <c r="M171" s="524">
        <v>152</v>
      </c>
      <c r="N171" s="524">
        <v>22746</v>
      </c>
      <c r="O171" s="524">
        <v>84</v>
      </c>
      <c r="P171" s="524">
        <v>13365</v>
      </c>
      <c r="Q171" s="524">
        <v>111</v>
      </c>
      <c r="R171" s="524">
        <v>3749</v>
      </c>
      <c r="S171" s="524">
        <v>0</v>
      </c>
      <c r="T171" s="524">
        <v>246306</v>
      </c>
      <c r="U171" s="524">
        <v>943</v>
      </c>
      <c r="V171" s="524">
        <v>34674</v>
      </c>
      <c r="W171" s="524">
        <v>457</v>
      </c>
      <c r="X171" s="524">
        <v>26610</v>
      </c>
      <c r="Y171" s="524">
        <v>77</v>
      </c>
      <c r="Z171" s="524">
        <v>9736</v>
      </c>
      <c r="AA171" s="524">
        <v>18</v>
      </c>
      <c r="AB171" s="524">
        <v>37866</v>
      </c>
      <c r="AC171" s="524">
        <v>127</v>
      </c>
      <c r="AD171" s="524">
        <v>5668</v>
      </c>
      <c r="AE171" s="524">
        <v>81</v>
      </c>
      <c r="AF171" s="524">
        <v>5146</v>
      </c>
      <c r="AG171" s="524">
        <v>23</v>
      </c>
      <c r="AH171" s="524">
        <v>4757</v>
      </c>
      <c r="AI171" s="524">
        <v>25</v>
      </c>
      <c r="AJ171" s="524">
        <v>4524</v>
      </c>
      <c r="AK171" s="524">
        <v>103</v>
      </c>
      <c r="AL171" s="524">
        <v>460714</v>
      </c>
      <c r="AM171" s="524">
        <v>4153</v>
      </c>
      <c r="AN171" s="524">
        <v>9111</v>
      </c>
      <c r="AO171" s="524">
        <v>18</v>
      </c>
      <c r="AP171" s="524">
        <v>18862</v>
      </c>
      <c r="AQ171" s="524">
        <v>33</v>
      </c>
      <c r="AR171" s="524">
        <v>4965</v>
      </c>
      <c r="AS171" s="524">
        <v>24</v>
      </c>
      <c r="AT171" s="524">
        <v>46385</v>
      </c>
      <c r="AU171" s="524">
        <v>410</v>
      </c>
      <c r="AV171" s="524">
        <v>3084</v>
      </c>
      <c r="AW171" s="524">
        <v>58</v>
      </c>
      <c r="AX171" s="523">
        <f t="shared" si="42"/>
        <v>1129594</v>
      </c>
      <c r="AY171" s="523">
        <f t="shared" si="43"/>
        <v>7537</v>
      </c>
      <c r="AZ171" s="524">
        <f t="shared" si="44"/>
        <v>1137131</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70" zoomScaleNormal="70" workbookViewId="0">
      <selection activeCell="S35" sqref="S35"/>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Abril del 2026</v>
      </c>
      <c r="B7" s="460"/>
      <c r="C7" s="460"/>
      <c r="D7" s="460"/>
      <c r="E7" s="460"/>
      <c r="F7" s="460"/>
      <c r="G7" s="460"/>
      <c r="H7" s="460"/>
      <c r="I7" s="460"/>
      <c r="J7" s="460"/>
      <c r="K7" s="460"/>
      <c r="L7" s="468" t="s">
        <v>5</v>
      </c>
      <c r="M7" s="461"/>
    </row>
    <row r="8" spans="1:13" ht="15.75" thickBot="1" x14ac:dyDescent="0.3">
      <c r="A8" s="480" t="str">
        <f>Índice!B8</f>
        <v>Fecha de corte: Marzo del 2026</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8" t="s">
        <v>102</v>
      </c>
      <c r="C11" s="608"/>
      <c r="D11" s="609" t="s">
        <v>76</v>
      </c>
      <c r="E11" s="609"/>
      <c r="F11" s="609" t="s">
        <v>58</v>
      </c>
      <c r="G11" s="609"/>
      <c r="H11" s="609" t="s">
        <v>45</v>
      </c>
      <c r="I11" s="609"/>
      <c r="J11" s="609" t="s">
        <v>38</v>
      </c>
      <c r="K11" s="609"/>
      <c r="L11" s="609" t="s">
        <v>46</v>
      </c>
      <c r="M11" s="609"/>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8830</v>
      </c>
      <c r="E13" s="542">
        <v>23</v>
      </c>
      <c r="F13" s="544">
        <v>4943</v>
      </c>
      <c r="G13" s="542">
        <v>0</v>
      </c>
      <c r="H13" s="518">
        <v>73459</v>
      </c>
      <c r="I13" s="518">
        <v>149</v>
      </c>
      <c r="J13" s="544">
        <v>55</v>
      </c>
      <c r="K13" s="518"/>
      <c r="L13" s="518">
        <v>254</v>
      </c>
      <c r="M13" s="518">
        <v>4</v>
      </c>
    </row>
    <row r="14" spans="1:13" x14ac:dyDescent="0.25">
      <c r="A14" s="337" t="s">
        <v>9</v>
      </c>
      <c r="B14" s="519"/>
      <c r="C14" s="519"/>
      <c r="D14" s="544">
        <v>12257</v>
      </c>
      <c r="E14" s="543">
        <v>105</v>
      </c>
      <c r="F14" s="544"/>
      <c r="G14" s="543"/>
      <c r="H14" s="519"/>
      <c r="I14" s="519"/>
      <c r="J14" s="544">
        <v>2</v>
      </c>
      <c r="K14" s="519"/>
      <c r="L14" s="519"/>
      <c r="M14" s="519"/>
    </row>
    <row r="15" spans="1:13" x14ac:dyDescent="0.25">
      <c r="A15" s="337" t="s">
        <v>10</v>
      </c>
      <c r="B15" s="519"/>
      <c r="C15" s="519"/>
      <c r="D15" s="544">
        <v>11245</v>
      </c>
      <c r="E15" s="543">
        <v>3</v>
      </c>
      <c r="F15" s="544">
        <v>666</v>
      </c>
      <c r="G15" s="543">
        <v>0</v>
      </c>
      <c r="H15" s="519"/>
      <c r="I15" s="519"/>
      <c r="J15" s="544"/>
      <c r="K15" s="519"/>
      <c r="L15" s="519"/>
      <c r="M15" s="519"/>
    </row>
    <row r="16" spans="1:13" x14ac:dyDescent="0.25">
      <c r="A16" s="337" t="s">
        <v>11</v>
      </c>
      <c r="B16" s="519"/>
      <c r="C16" s="519"/>
      <c r="D16" s="544">
        <v>11183</v>
      </c>
      <c r="E16" s="543">
        <v>83</v>
      </c>
      <c r="F16" s="544">
        <v>3</v>
      </c>
      <c r="G16" s="543">
        <v>0</v>
      </c>
      <c r="H16" s="519"/>
      <c r="I16" s="519"/>
      <c r="J16" s="544"/>
      <c r="K16" s="519"/>
      <c r="L16" s="519">
        <v>6</v>
      </c>
      <c r="M16" s="519">
        <v>0</v>
      </c>
    </row>
    <row r="17" spans="1:13" x14ac:dyDescent="0.25">
      <c r="A17" s="337" t="s">
        <v>12</v>
      </c>
      <c r="B17" s="519"/>
      <c r="C17" s="519"/>
      <c r="D17" s="544">
        <v>25866</v>
      </c>
      <c r="E17" s="543">
        <v>267</v>
      </c>
      <c r="F17" s="544">
        <v>5593</v>
      </c>
      <c r="G17" s="543">
        <v>0</v>
      </c>
      <c r="H17" s="519"/>
      <c r="I17" s="519"/>
      <c r="J17" s="544">
        <v>33</v>
      </c>
      <c r="K17" s="519"/>
      <c r="L17" s="519">
        <v>17</v>
      </c>
      <c r="M17" s="519">
        <v>6</v>
      </c>
    </row>
    <row r="18" spans="1:13" x14ac:dyDescent="0.25">
      <c r="A18" s="337" t="s">
        <v>13</v>
      </c>
      <c r="B18" s="519"/>
      <c r="C18" s="519"/>
      <c r="D18" s="544">
        <v>16636</v>
      </c>
      <c r="E18" s="543">
        <v>152</v>
      </c>
      <c r="F18" s="544">
        <v>249</v>
      </c>
      <c r="G18" s="543">
        <v>0</v>
      </c>
      <c r="H18" s="519"/>
      <c r="I18" s="519"/>
      <c r="J18" s="544">
        <v>29</v>
      </c>
      <c r="K18" s="519"/>
      <c r="L18" s="519"/>
      <c r="M18" s="519"/>
    </row>
    <row r="19" spans="1:13" x14ac:dyDescent="0.25">
      <c r="A19" s="337" t="s">
        <v>14</v>
      </c>
      <c r="B19" s="519"/>
      <c r="C19" s="519"/>
      <c r="D19" s="544">
        <v>17819</v>
      </c>
      <c r="E19" s="543">
        <v>40</v>
      </c>
      <c r="F19" s="544">
        <v>4393</v>
      </c>
      <c r="G19" s="543">
        <v>25</v>
      </c>
      <c r="H19" s="519"/>
      <c r="I19" s="519"/>
      <c r="J19" s="544">
        <v>148</v>
      </c>
      <c r="K19" s="519"/>
      <c r="L19" s="519">
        <v>386</v>
      </c>
      <c r="M19" s="519">
        <v>19</v>
      </c>
    </row>
    <row r="20" spans="1:13" x14ac:dyDescent="0.25">
      <c r="A20" s="337" t="s">
        <v>15</v>
      </c>
      <c r="B20" s="519"/>
      <c r="C20" s="519"/>
      <c r="D20" s="544">
        <v>12444</v>
      </c>
      <c r="E20" s="543">
        <v>111</v>
      </c>
      <c r="F20" s="544">
        <v>899</v>
      </c>
      <c r="G20" s="543">
        <v>0</v>
      </c>
      <c r="H20" s="519"/>
      <c r="I20" s="519"/>
      <c r="J20" s="544">
        <v>22</v>
      </c>
      <c r="K20" s="519"/>
      <c r="L20" s="519"/>
      <c r="M20" s="519"/>
    </row>
    <row r="21" spans="1:13" x14ac:dyDescent="0.25">
      <c r="A21" s="337" t="s">
        <v>16</v>
      </c>
      <c r="B21" s="519"/>
      <c r="C21" s="519"/>
      <c r="D21" s="544">
        <v>3749</v>
      </c>
      <c r="E21" s="543">
        <v>0</v>
      </c>
      <c r="F21" s="544"/>
      <c r="G21" s="543"/>
      <c r="H21" s="519"/>
      <c r="I21" s="519"/>
      <c r="J21" s="544"/>
      <c r="K21" s="519"/>
      <c r="L21" s="519"/>
      <c r="M21" s="519"/>
    </row>
    <row r="22" spans="1:13" x14ac:dyDescent="0.25">
      <c r="A22" s="337" t="s">
        <v>17</v>
      </c>
      <c r="B22" s="519">
        <v>3381</v>
      </c>
      <c r="C22" s="519"/>
      <c r="D22" s="544">
        <v>91736</v>
      </c>
      <c r="E22" s="543">
        <v>188</v>
      </c>
      <c r="F22" s="544">
        <v>127262</v>
      </c>
      <c r="G22" s="543">
        <v>548</v>
      </c>
      <c r="H22" s="519">
        <v>0</v>
      </c>
      <c r="I22" s="519"/>
      <c r="J22" s="544">
        <v>10079</v>
      </c>
      <c r="K22" s="519">
        <v>43</v>
      </c>
      <c r="L22" s="519">
        <v>13848</v>
      </c>
      <c r="M22" s="519">
        <v>164</v>
      </c>
    </row>
    <row r="23" spans="1:13" x14ac:dyDescent="0.25">
      <c r="A23" s="337" t="s">
        <v>18</v>
      </c>
      <c r="B23" s="519"/>
      <c r="C23" s="519"/>
      <c r="D23" s="544">
        <v>28654</v>
      </c>
      <c r="E23" s="543">
        <v>366</v>
      </c>
      <c r="F23" s="544">
        <v>5910</v>
      </c>
      <c r="G23" s="543">
        <v>91</v>
      </c>
      <c r="H23" s="519"/>
      <c r="I23" s="519"/>
      <c r="J23" s="544">
        <v>26</v>
      </c>
      <c r="K23" s="519"/>
      <c r="L23" s="519">
        <v>84</v>
      </c>
      <c r="M23" s="519">
        <v>0</v>
      </c>
    </row>
    <row r="24" spans="1:13" x14ac:dyDescent="0.25">
      <c r="A24" s="337" t="s">
        <v>19</v>
      </c>
      <c r="B24" s="519"/>
      <c r="C24" s="519"/>
      <c r="D24" s="544">
        <v>24355</v>
      </c>
      <c r="E24" s="543">
        <v>75</v>
      </c>
      <c r="F24" s="544">
        <v>2072</v>
      </c>
      <c r="G24" s="543">
        <v>0</v>
      </c>
      <c r="H24" s="519"/>
      <c r="I24" s="519"/>
      <c r="J24" s="544">
        <v>21</v>
      </c>
      <c r="K24" s="519"/>
      <c r="L24" s="519">
        <v>162</v>
      </c>
      <c r="M24" s="519">
        <v>2</v>
      </c>
    </row>
    <row r="25" spans="1:13" x14ac:dyDescent="0.25">
      <c r="A25" s="337" t="s">
        <v>20</v>
      </c>
      <c r="B25" s="519"/>
      <c r="C25" s="519"/>
      <c r="D25" s="544">
        <v>6186</v>
      </c>
      <c r="E25" s="543">
        <v>18</v>
      </c>
      <c r="F25" s="544">
        <v>3504</v>
      </c>
      <c r="G25" s="543">
        <v>0</v>
      </c>
      <c r="H25" s="519"/>
      <c r="I25" s="519"/>
      <c r="J25" s="544">
        <v>40</v>
      </c>
      <c r="K25" s="519"/>
      <c r="L25" s="519">
        <v>6</v>
      </c>
      <c r="M25" s="519">
        <v>0</v>
      </c>
    </row>
    <row r="26" spans="1:13" x14ac:dyDescent="0.25">
      <c r="A26" s="337" t="s">
        <v>21</v>
      </c>
      <c r="B26" s="519"/>
      <c r="C26" s="519"/>
      <c r="D26" s="544">
        <v>29946</v>
      </c>
      <c r="E26" s="543">
        <v>53</v>
      </c>
      <c r="F26" s="544">
        <v>7368</v>
      </c>
      <c r="G26" s="543">
        <v>60</v>
      </c>
      <c r="H26" s="519"/>
      <c r="I26" s="519"/>
      <c r="J26" s="544">
        <v>152</v>
      </c>
      <c r="K26" s="519"/>
      <c r="L26" s="519">
        <v>400</v>
      </c>
      <c r="M26" s="519">
        <v>14</v>
      </c>
    </row>
    <row r="27" spans="1:13" x14ac:dyDescent="0.25">
      <c r="A27" s="337" t="s">
        <v>22</v>
      </c>
      <c r="B27" s="519"/>
      <c r="C27" s="519"/>
      <c r="D27" s="544">
        <v>5668</v>
      </c>
      <c r="E27" s="543">
        <v>81</v>
      </c>
      <c r="F27" s="544"/>
      <c r="G27" s="543"/>
      <c r="H27" s="519"/>
      <c r="I27" s="519"/>
      <c r="J27" s="544"/>
      <c r="K27" s="519"/>
      <c r="L27" s="519"/>
      <c r="M27" s="519"/>
    </row>
    <row r="28" spans="1:13" x14ac:dyDescent="0.25">
      <c r="A28" s="337" t="s">
        <v>23</v>
      </c>
      <c r="B28" s="519"/>
      <c r="C28" s="519"/>
      <c r="D28" s="544">
        <v>5146</v>
      </c>
      <c r="E28" s="543">
        <v>23</v>
      </c>
      <c r="F28" s="544"/>
      <c r="G28" s="543"/>
      <c r="H28" s="519"/>
      <c r="I28" s="519"/>
      <c r="J28" s="544">
        <v>0</v>
      </c>
      <c r="K28" s="519"/>
      <c r="L28" s="519"/>
      <c r="M28" s="519"/>
    </row>
    <row r="29" spans="1:13" x14ac:dyDescent="0.25">
      <c r="A29" s="337" t="s">
        <v>24</v>
      </c>
      <c r="B29" s="519"/>
      <c r="C29" s="519"/>
      <c r="D29" s="544">
        <v>4739</v>
      </c>
      <c r="E29" s="543">
        <v>24</v>
      </c>
      <c r="F29" s="544">
        <v>18</v>
      </c>
      <c r="G29" s="543">
        <v>1</v>
      </c>
      <c r="H29" s="519"/>
      <c r="I29" s="519"/>
      <c r="J29" s="544"/>
      <c r="K29" s="519"/>
      <c r="L29" s="519"/>
      <c r="M29" s="519"/>
    </row>
    <row r="30" spans="1:13" x14ac:dyDescent="0.25">
      <c r="A30" s="337" t="s">
        <v>25</v>
      </c>
      <c r="B30" s="519"/>
      <c r="C30" s="519"/>
      <c r="D30" s="544">
        <v>4521</v>
      </c>
      <c r="E30" s="543">
        <v>103</v>
      </c>
      <c r="F30" s="544"/>
      <c r="G30" s="543"/>
      <c r="H30" s="519"/>
      <c r="I30" s="519"/>
      <c r="J30" s="544">
        <v>3</v>
      </c>
      <c r="K30" s="519"/>
      <c r="L30" s="519"/>
      <c r="M30" s="519"/>
    </row>
    <row r="31" spans="1:13" x14ac:dyDescent="0.25">
      <c r="A31" s="337" t="s">
        <v>26</v>
      </c>
      <c r="B31" s="519">
        <v>31308</v>
      </c>
      <c r="C31" s="519"/>
      <c r="D31" s="544">
        <v>314822</v>
      </c>
      <c r="E31" s="543">
        <v>2654</v>
      </c>
      <c r="F31" s="544">
        <v>107940</v>
      </c>
      <c r="G31" s="543">
        <v>774</v>
      </c>
      <c r="H31" s="519">
        <v>0</v>
      </c>
      <c r="I31" s="519"/>
      <c r="J31" s="544">
        <v>1348</v>
      </c>
      <c r="K31" s="519"/>
      <c r="L31" s="519">
        <v>5296</v>
      </c>
      <c r="M31" s="519">
        <v>725</v>
      </c>
    </row>
    <row r="32" spans="1:13" x14ac:dyDescent="0.25">
      <c r="A32" s="337" t="s">
        <v>27</v>
      </c>
      <c r="B32" s="519"/>
      <c r="C32" s="519"/>
      <c r="D32" s="544">
        <v>6511</v>
      </c>
      <c r="E32" s="543">
        <v>18</v>
      </c>
      <c r="F32" s="544">
        <v>2481</v>
      </c>
      <c r="G32" s="543">
        <v>0</v>
      </c>
      <c r="H32" s="519"/>
      <c r="I32" s="519"/>
      <c r="J32" s="544">
        <v>8</v>
      </c>
      <c r="K32" s="519"/>
      <c r="L32" s="519">
        <v>111</v>
      </c>
      <c r="M32" s="519">
        <v>0</v>
      </c>
    </row>
    <row r="33" spans="1:14" x14ac:dyDescent="0.25">
      <c r="A33" s="337" t="s">
        <v>44</v>
      </c>
      <c r="B33" s="519"/>
      <c r="C33" s="519"/>
      <c r="D33" s="544">
        <v>11806</v>
      </c>
      <c r="E33" s="543">
        <v>33</v>
      </c>
      <c r="F33" s="544">
        <v>7054</v>
      </c>
      <c r="G33" s="543">
        <v>0</v>
      </c>
      <c r="H33" s="519"/>
      <c r="I33" s="519"/>
      <c r="J33" s="544">
        <v>2</v>
      </c>
      <c r="K33" s="519"/>
      <c r="L33" s="519"/>
      <c r="M33" s="519"/>
    </row>
    <row r="34" spans="1:14" x14ac:dyDescent="0.25">
      <c r="A34" s="337" t="s">
        <v>29</v>
      </c>
      <c r="B34" s="519"/>
      <c r="C34" s="519"/>
      <c r="D34" s="544">
        <v>4963</v>
      </c>
      <c r="E34" s="543">
        <v>24</v>
      </c>
      <c r="F34" s="544"/>
      <c r="G34" s="543"/>
      <c r="H34" s="519"/>
      <c r="I34" s="519"/>
      <c r="J34" s="544">
        <v>2</v>
      </c>
      <c r="K34" s="519"/>
      <c r="L34" s="519"/>
      <c r="M34" s="519"/>
    </row>
    <row r="35" spans="1:14" x14ac:dyDescent="0.25">
      <c r="A35" s="337" t="s">
        <v>30</v>
      </c>
      <c r="B35" s="519"/>
      <c r="C35" s="519"/>
      <c r="D35" s="544">
        <v>39911</v>
      </c>
      <c r="E35" s="543">
        <v>377</v>
      </c>
      <c r="F35" s="544">
        <v>6165</v>
      </c>
      <c r="G35" s="543">
        <v>0</v>
      </c>
      <c r="H35" s="519"/>
      <c r="I35" s="519"/>
      <c r="J35" s="544">
        <v>83</v>
      </c>
      <c r="K35" s="519"/>
      <c r="L35" s="519">
        <v>226</v>
      </c>
      <c r="M35" s="519">
        <v>33</v>
      </c>
    </row>
    <row r="36" spans="1:14" ht="15.75" thickBot="1" x14ac:dyDescent="0.3">
      <c r="A36" s="338" t="s">
        <v>31</v>
      </c>
      <c r="B36" s="520"/>
      <c r="C36" s="520"/>
      <c r="D36" s="544">
        <v>3084</v>
      </c>
      <c r="E36" s="543">
        <v>58</v>
      </c>
      <c r="F36" s="544"/>
      <c r="G36" s="543"/>
      <c r="H36" s="520"/>
      <c r="I36" s="520"/>
      <c r="J36" s="544"/>
      <c r="K36" s="520"/>
      <c r="L36" s="519"/>
      <c r="M36" s="519"/>
    </row>
    <row r="37" spans="1:14" ht="15.75" thickBot="1" x14ac:dyDescent="0.3">
      <c r="A37" s="335" t="s">
        <v>40</v>
      </c>
      <c r="B37" s="339">
        <f>SUM(B13:B36)</f>
        <v>34689</v>
      </c>
      <c r="C37" s="339">
        <f>SUM(C13:C36)</f>
        <v>0</v>
      </c>
      <c r="D37" s="339">
        <f t="shared" ref="D37:M37" si="0">SUM(D13:D36)</f>
        <v>702077</v>
      </c>
      <c r="E37" s="339">
        <f>SUM(E13:E36)</f>
        <v>4879</v>
      </c>
      <c r="F37" s="339">
        <f>SUM(F13:F36)</f>
        <v>286520</v>
      </c>
      <c r="G37" s="339">
        <f t="shared" si="0"/>
        <v>1499</v>
      </c>
      <c r="H37" s="339">
        <f t="shared" si="0"/>
        <v>73459</v>
      </c>
      <c r="I37" s="339">
        <f t="shared" si="0"/>
        <v>149</v>
      </c>
      <c r="J37" s="339">
        <f t="shared" si="0"/>
        <v>12053</v>
      </c>
      <c r="K37" s="339">
        <f t="shared" si="0"/>
        <v>43</v>
      </c>
      <c r="L37" s="339">
        <f t="shared" si="0"/>
        <v>20796</v>
      </c>
      <c r="M37" s="339">
        <f t="shared" si="0"/>
        <v>967</v>
      </c>
    </row>
    <row r="38" spans="1:14" ht="15.75" thickBot="1" x14ac:dyDescent="0.3">
      <c r="B38" s="607">
        <f>SUM(B37:C37)</f>
        <v>34689</v>
      </c>
      <c r="C38" s="607"/>
      <c r="D38" s="607">
        <f>D37+E37</f>
        <v>706956</v>
      </c>
      <c r="E38" s="607"/>
      <c r="F38" s="607">
        <f>SUM(F37:G37)</f>
        <v>288019</v>
      </c>
      <c r="G38" s="607"/>
      <c r="H38" s="607">
        <f>SUM(H37:I37)</f>
        <v>73608</v>
      </c>
      <c r="I38" s="607"/>
      <c r="J38" s="607">
        <f>SUM(J37:K37)</f>
        <v>12096</v>
      </c>
      <c r="K38" s="607"/>
      <c r="L38" s="607">
        <f>SUM(L37:M37)</f>
        <v>21763</v>
      </c>
      <c r="M38" s="607"/>
    </row>
    <row r="39" spans="1:14" ht="15.75" thickBot="1" x14ac:dyDescent="0.3">
      <c r="A39" s="1"/>
      <c r="B39" s="1"/>
    </row>
    <row r="40" spans="1:14" ht="15.75" thickBot="1" x14ac:dyDescent="0.3">
      <c r="A40" s="445" t="s">
        <v>32</v>
      </c>
      <c r="B40" s="446">
        <f>SUM(B37,D37,F37,H37,J37,L37)</f>
        <v>1129594</v>
      </c>
    </row>
    <row r="41" spans="1:14" ht="15.75" thickBot="1" x14ac:dyDescent="0.3">
      <c r="A41" s="445" t="s">
        <v>48</v>
      </c>
      <c r="B41" s="446">
        <f>SUM(C37,E37,G37,I37,K37,M37)</f>
        <v>7537</v>
      </c>
    </row>
    <row r="42" spans="1:14" ht="15.75" thickBot="1" x14ac:dyDescent="0.3">
      <c r="A42" s="445" t="s">
        <v>49</v>
      </c>
      <c r="B42" s="446">
        <f>SUM(B40:B41)</f>
        <v>1137131</v>
      </c>
    </row>
    <row r="43" spans="1:14" ht="15.75" thickBot="1" x14ac:dyDescent="0.3">
      <c r="B43" s="1"/>
    </row>
    <row r="44" spans="1:14" ht="15.75" thickBot="1" x14ac:dyDescent="0.3">
      <c r="B44" s="608" t="s">
        <v>102</v>
      </c>
      <c r="C44" s="608"/>
      <c r="D44" s="609" t="s">
        <v>76</v>
      </c>
      <c r="E44" s="609"/>
      <c r="F44" s="609" t="s">
        <v>58</v>
      </c>
      <c r="G44" s="609"/>
      <c r="H44" s="609" t="s">
        <v>45</v>
      </c>
      <c r="I44" s="609"/>
      <c r="J44" s="609" t="s">
        <v>38</v>
      </c>
      <c r="K44" s="609"/>
      <c r="L44" s="609" t="s">
        <v>46</v>
      </c>
      <c r="M44" s="609"/>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3.0709263682349587E-2</v>
      </c>
      <c r="C46" s="218">
        <f>C37/B41</f>
        <v>0</v>
      </c>
      <c r="D46" s="218">
        <f>D37/B40</f>
        <v>0.62153039056510573</v>
      </c>
      <c r="E46" s="218">
        <f>E37/B41</f>
        <v>0.64733979036752021</v>
      </c>
      <c r="F46" s="218">
        <f>F37/B40</f>
        <v>0.25364865606580772</v>
      </c>
      <c r="G46" s="218">
        <f>G37/B41</f>
        <v>0.19888549820883641</v>
      </c>
      <c r="H46" s="218">
        <f>H37/B40</f>
        <v>6.5031329840633006E-2</v>
      </c>
      <c r="I46" s="218">
        <f>I37/B41</f>
        <v>1.9769138914687543E-2</v>
      </c>
      <c r="J46" s="218">
        <f>J37/B40</f>
        <v>1.0670205401232655E-2</v>
      </c>
      <c r="K46" s="218">
        <f>K37/B41</f>
        <v>5.7051877404802973E-3</v>
      </c>
      <c r="L46" s="218">
        <f>L37/B40</f>
        <v>1.8410154444871343E-2</v>
      </c>
      <c r="M46" s="218">
        <f>M37/B41</f>
        <v>0.12830038476847552</v>
      </c>
    </row>
    <row r="47" spans="1:14" ht="30.75" thickBot="1" x14ac:dyDescent="0.3">
      <c r="A47" s="219" t="s">
        <v>101</v>
      </c>
      <c r="B47" s="610">
        <f>B38/B42</f>
        <v>3.0505720097332673E-2</v>
      </c>
      <c r="C47" s="610"/>
      <c r="D47" s="610">
        <f>D38/B42</f>
        <v>0.62170145743982008</v>
      </c>
      <c r="E47" s="610"/>
      <c r="F47" s="610">
        <f>F38/B42</f>
        <v>0.25328568124516876</v>
      </c>
      <c r="G47" s="610"/>
      <c r="H47" s="610">
        <f>H38/B42</f>
        <v>6.4731328228673737E-2</v>
      </c>
      <c r="I47" s="610"/>
      <c r="J47" s="610">
        <f>J38/B42</f>
        <v>1.0637296846185708E-2</v>
      </c>
      <c r="K47" s="610"/>
      <c r="L47" s="610">
        <f>L38/B42</f>
        <v>1.9138516142819077E-2</v>
      </c>
      <c r="M47" s="610"/>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3-2026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2026-05-04T21:19:12Z</dcterms:modified>
</cp:coreProperties>
</file>