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LOURDES\MATEO-LU 2022\01.  Estadísticas\7. TRONCALIZADO\2026\I TRIMESTRE\"/>
    </mc:Choice>
  </mc:AlternateContent>
  <bookViews>
    <workbookView xWindow="0" yWindow="0" windowWidth="28800" windowHeight="11715" tabRatio="875"/>
  </bookViews>
  <sheets>
    <sheet name="Índice" sheetId="29" r:id="rId1"/>
    <sheet name="Abonados y terminales" sheetId="26" r:id="rId2"/>
    <sheet name="Participación de mercado" sheetId="27" r:id="rId3"/>
  </sheets>
  <calcPr calcId="152511"/>
</workbook>
</file>

<file path=xl/calcChain.xml><?xml version="1.0" encoding="utf-8"?>
<calcChain xmlns="http://schemas.openxmlformats.org/spreadsheetml/2006/main">
  <c r="C18" i="27" l="1"/>
  <c r="C17" i="27"/>
  <c r="C15" i="27"/>
  <c r="C14" i="27"/>
  <c r="C12" i="27"/>
  <c r="C11" i="27"/>
  <c r="P144" i="26"/>
  <c r="P145" i="26"/>
  <c r="P146" i="26"/>
  <c r="O144" i="26"/>
  <c r="O145" i="26"/>
  <c r="O146" i="26"/>
  <c r="P143" i="26" l="1"/>
  <c r="P142" i="26"/>
  <c r="P141" i="26"/>
  <c r="O143" i="26"/>
  <c r="O142" i="26"/>
  <c r="O141" i="26"/>
  <c r="O140" i="26" l="1"/>
  <c r="O139" i="26"/>
  <c r="O138" i="26"/>
  <c r="P140" i="26"/>
  <c r="P139" i="26"/>
  <c r="P138" i="26"/>
  <c r="P135" i="26" l="1"/>
  <c r="P136" i="26"/>
  <c r="P137" i="26"/>
  <c r="O135" i="26"/>
  <c r="O136" i="26"/>
  <c r="O137" i="26"/>
  <c r="P132" i="26" l="1"/>
  <c r="P133" i="26"/>
  <c r="P134" i="26"/>
  <c r="O132" i="26"/>
  <c r="O133" i="26"/>
  <c r="O134" i="26"/>
  <c r="P129" i="26" l="1"/>
  <c r="P130" i="26"/>
  <c r="P131" i="26"/>
  <c r="O129" i="26"/>
  <c r="O130" i="26"/>
  <c r="O131" i="26"/>
  <c r="P127" i="26" l="1"/>
  <c r="P128" i="26"/>
  <c r="P126" i="26"/>
  <c r="O127" i="26"/>
  <c r="O128" i="26"/>
  <c r="O126" i="26"/>
  <c r="B8" i="27"/>
  <c r="B7" i="27"/>
  <c r="B8" i="26"/>
  <c r="B7" i="26"/>
  <c r="O117" i="26" l="1"/>
  <c r="O118" i="26"/>
  <c r="O119" i="26"/>
  <c r="O120" i="26"/>
  <c r="O121" i="26"/>
  <c r="P117" i="26"/>
  <c r="P118" i="26"/>
  <c r="P119" i="26"/>
  <c r="P120" i="26"/>
  <c r="P121" i="26"/>
  <c r="C19" i="27" l="1"/>
  <c r="D17" i="27" l="1"/>
  <c r="D18" i="27"/>
  <c r="C13" i="27"/>
  <c r="D11" i="27" l="1"/>
  <c r="D12" i="27"/>
  <c r="P114" i="26"/>
  <c r="P115" i="26"/>
  <c r="P116" i="26"/>
  <c r="O114" i="26"/>
  <c r="O115" i="26"/>
  <c r="O116" i="26"/>
  <c r="O111" i="26" l="1"/>
  <c r="P111" i="26"/>
  <c r="P112" i="26"/>
  <c r="P113" i="26"/>
  <c r="O112" i="26"/>
  <c r="O113" i="26"/>
  <c r="P108" i="26" l="1"/>
  <c r="P109" i="26"/>
  <c r="P110" i="26"/>
  <c r="O110" i="26"/>
  <c r="O108" i="26"/>
  <c r="O109" i="26"/>
  <c r="P107" i="26" l="1"/>
  <c r="P105" i="26"/>
  <c r="P106" i="26"/>
  <c r="O105" i="26"/>
  <c r="O106" i="26"/>
  <c r="O107" i="26"/>
  <c r="P104" i="26" l="1"/>
  <c r="P103" i="26"/>
  <c r="P102" i="26"/>
  <c r="O104" i="26"/>
  <c r="O103" i="26"/>
  <c r="O102" i="26"/>
  <c r="P99" i="26" l="1"/>
  <c r="P100" i="26"/>
  <c r="P101" i="26"/>
  <c r="O99" i="26"/>
  <c r="O100" i="26"/>
  <c r="O101" i="26"/>
  <c r="P98" i="26" l="1"/>
  <c r="O98" i="26"/>
  <c r="P97" i="26"/>
  <c r="O97" i="26"/>
  <c r="P96" i="26"/>
  <c r="O96" i="26"/>
  <c r="P95" i="26" l="1"/>
  <c r="O95" i="26"/>
  <c r="P94" i="26"/>
  <c r="O94" i="26"/>
  <c r="P93" i="26"/>
  <c r="O93" i="26"/>
  <c r="B6" i="27" l="1"/>
  <c r="B6" i="26"/>
  <c r="P90" i="26"/>
  <c r="P91" i="26"/>
  <c r="P92" i="26"/>
  <c r="O90" i="26"/>
  <c r="O91" i="26"/>
  <c r="O92" i="26"/>
  <c r="P87" i="26"/>
  <c r="P88" i="26"/>
  <c r="P89" i="26"/>
  <c r="O87" i="26"/>
  <c r="O88" i="26"/>
  <c r="O89" i="26"/>
  <c r="P84" i="26"/>
  <c r="P85" i="26"/>
  <c r="P86" i="26"/>
  <c r="O84" i="26"/>
  <c r="O85" i="26"/>
  <c r="O86" i="26"/>
  <c r="P81" i="26"/>
  <c r="P82" i="26"/>
  <c r="P83" i="26"/>
  <c r="O81" i="26"/>
  <c r="O82" i="26"/>
  <c r="O83" i="26"/>
  <c r="P78" i="26"/>
  <c r="P79" i="26"/>
  <c r="P80" i="26"/>
  <c r="O78" i="26"/>
  <c r="O79" i="26"/>
  <c r="O80" i="26"/>
  <c r="P74" i="26"/>
  <c r="P72" i="26"/>
  <c r="P73" i="26"/>
  <c r="O72" i="26"/>
  <c r="O73" i="26"/>
  <c r="O74" i="26"/>
  <c r="O70" i="26"/>
  <c r="P70" i="26"/>
  <c r="P71" i="26"/>
  <c r="O71" i="26"/>
  <c r="P69" i="26"/>
  <c r="O69" i="26"/>
  <c r="P68" i="26"/>
  <c r="O68" i="26"/>
  <c r="P66" i="26"/>
  <c r="P67" i="26"/>
  <c r="O66" i="26"/>
  <c r="O67" i="26"/>
  <c r="P63" i="26"/>
  <c r="P64" i="26"/>
  <c r="P65" i="26"/>
  <c r="O63" i="26"/>
  <c r="O64" i="26"/>
  <c r="O65" i="26"/>
  <c r="P62" i="26"/>
  <c r="O61" i="26"/>
  <c r="O60" i="26"/>
  <c r="P60" i="26"/>
  <c r="P61" i="26"/>
  <c r="P57" i="26"/>
  <c r="P58" i="26"/>
  <c r="P59" i="26"/>
  <c r="O57" i="26"/>
  <c r="O58" i="26"/>
  <c r="O59" i="26"/>
  <c r="P54" i="26"/>
  <c r="P55" i="26"/>
  <c r="P56" i="26"/>
  <c r="O54" i="26"/>
  <c r="O55" i="26"/>
  <c r="O56" i="26"/>
  <c r="P51" i="26"/>
  <c r="P52" i="26"/>
  <c r="P53" i="26"/>
  <c r="O51" i="26"/>
  <c r="O52" i="26"/>
  <c r="O53" i="26"/>
  <c r="P48" i="26"/>
  <c r="P49" i="26"/>
  <c r="P50" i="26"/>
  <c r="O48" i="26"/>
  <c r="O49" i="26"/>
  <c r="O50" i="26"/>
  <c r="P45" i="26"/>
  <c r="O45" i="26"/>
  <c r="P46" i="26"/>
  <c r="P47" i="26"/>
  <c r="O46" i="26"/>
  <c r="O47" i="26"/>
  <c r="P42" i="26"/>
  <c r="P43" i="26"/>
  <c r="P44" i="26"/>
  <c r="O42" i="26"/>
  <c r="O43" i="26"/>
  <c r="O44" i="26"/>
  <c r="P30" i="26"/>
  <c r="P31" i="26"/>
  <c r="P32" i="26"/>
  <c r="P33" i="26"/>
  <c r="P34" i="26"/>
  <c r="P35" i="26"/>
  <c r="P36" i="26"/>
  <c r="P37" i="26"/>
  <c r="P38" i="26"/>
  <c r="P39" i="26"/>
  <c r="P40" i="26"/>
  <c r="P41" i="26"/>
  <c r="O30" i="26"/>
  <c r="O31" i="26"/>
  <c r="O32" i="26"/>
  <c r="O33" i="26"/>
  <c r="O34" i="26"/>
  <c r="O35" i="26"/>
  <c r="O36" i="26"/>
  <c r="O37" i="26"/>
  <c r="O38" i="26"/>
  <c r="O39" i="26"/>
  <c r="O40" i="26"/>
  <c r="O41" i="26"/>
  <c r="O27" i="26"/>
  <c r="P27" i="26"/>
  <c r="O28" i="26"/>
  <c r="P28" i="26"/>
  <c r="O29" i="26"/>
  <c r="P29" i="26"/>
  <c r="P26" i="26"/>
  <c r="O26" i="26"/>
  <c r="O24" i="26"/>
  <c r="P24" i="26"/>
  <c r="O25" i="26"/>
  <c r="P25" i="26"/>
  <c r="P23" i="26"/>
  <c r="O23" i="26"/>
  <c r="P21" i="26"/>
  <c r="O21" i="26"/>
  <c r="P22" i="26"/>
  <c r="O22" i="26"/>
  <c r="P20" i="26"/>
  <c r="O20" i="26"/>
  <c r="O17" i="26"/>
  <c r="P17" i="26"/>
  <c r="O18" i="26"/>
  <c r="P18" i="26"/>
  <c r="O19" i="26"/>
  <c r="P19" i="26"/>
  <c r="P12" i="26"/>
  <c r="P13" i="26"/>
  <c r="P14" i="26"/>
  <c r="P15" i="26"/>
  <c r="P16" i="26"/>
  <c r="O13" i="26"/>
  <c r="O14" i="26"/>
  <c r="O15" i="26"/>
  <c r="O16" i="26"/>
  <c r="O12" i="26"/>
  <c r="O62" i="26"/>
  <c r="C16" i="27"/>
  <c r="D14" i="27" l="1"/>
  <c r="D15" i="27"/>
  <c r="P75" i="26"/>
  <c r="D19" i="27"/>
  <c r="D16" i="27"/>
  <c r="D13" i="27"/>
  <c r="O76" i="26"/>
  <c r="O77" i="26"/>
  <c r="P77" i="26"/>
  <c r="P76" i="26"/>
  <c r="O75" i="26"/>
</calcChain>
</file>

<file path=xl/sharedStrings.xml><?xml version="1.0" encoding="utf-8"?>
<sst xmlns="http://schemas.openxmlformats.org/spreadsheetml/2006/main" count="89" uniqueCount="65">
  <si>
    <t>COMOVEC</t>
  </si>
  <si>
    <t>MARCONI</t>
  </si>
  <si>
    <t>MULTICOM</t>
  </si>
  <si>
    <t>MONTTCASHIRE</t>
  </si>
  <si>
    <t>RACOMDES</t>
  </si>
  <si>
    <t>BRUNACCI</t>
  </si>
  <si>
    <t>Participación de Mercado</t>
  </si>
  <si>
    <t>Total:</t>
  </si>
  <si>
    <t>SERVICIO TRONCALIZADO</t>
  </si>
  <si>
    <t>Abonados y Terminales</t>
  </si>
  <si>
    <t>Mes</t>
  </si>
  <si>
    <t>Total Abonados</t>
  </si>
  <si>
    <t>Total Terminales Activos</t>
  </si>
  <si>
    <t>Empresa</t>
  </si>
  <si>
    <t>Número de Terminales</t>
  </si>
  <si>
    <t>Índice</t>
  </si>
  <si>
    <t>Descripción</t>
  </si>
  <si>
    <t>Hoja</t>
  </si>
  <si>
    <t>1. Abonados y Terminales</t>
  </si>
  <si>
    <t>2. Participación en el Mercado</t>
  </si>
  <si>
    <t>Contiene el cuadro con la información mensualizada de abonados y terminales del Servicio Troncalizado desagregado por prestador</t>
  </si>
  <si>
    <t>Detalla el Número total mensual de Terminales por Prestador del servicio y su correspondiente Participación en el Mercado y su correspondiente gráfico</t>
  </si>
  <si>
    <t>Regresar al Índice</t>
  </si>
  <si>
    <t>TOTAL ABONADOS</t>
  </si>
  <si>
    <t>TOTAL TERMINALES</t>
  </si>
  <si>
    <t>Nota 1:</t>
  </si>
  <si>
    <t>Nota 2:</t>
  </si>
  <si>
    <t>Al 31 de mayo de 2016, se declaró la terminación de los títulos habilitantes de las empresas BRUNACCI CIA. LTDA., MONTTCASHIRE S.A.,  y COMOVEC S.A.</t>
  </si>
  <si>
    <t>Las compañías MONTTCASHIRE S.A., BRUNACCI CIA. LTDA. y COMOVEC S.A., presentaron solicitud para la devolución total de las frecuencias otorgadas y la suspensión de la renovación de sus respectivos títulos habilitantes para la Prestación de Servicios de Telecomunicaciones a través de Sistemas Troncalizados.</t>
  </si>
  <si>
    <t xml:space="preserve">Mediante resoluciones Nros. ARCOTEL-2016-0509,  ARCOTEL-2016-0510 y ARCOTEL-2016-0511 de 31 de mayo de 2016, se declaró la terminación de los títulos habilitantes de las empresas BRUNACCI CIA. LTDA., MONTTCASHIRE S.A.,  y COMOVEC S.A., respectivamente. </t>
  </si>
  <si>
    <t>Nota 3</t>
  </si>
  <si>
    <t>Color gris</t>
  </si>
  <si>
    <t>Color celeste</t>
  </si>
  <si>
    <t>Se utiliza este color para indicar que la información publicada ha sido extraida de los reportes presentados por los prestadores para el periodo establecido.</t>
  </si>
  <si>
    <t>Color verde</t>
  </si>
  <si>
    <t>Fuente: Registros Administrativos ARCOTEL</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</si>
  <si>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</si>
  <si>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utiliza este color para indicar que la información publicada hace referencia a títulos habilitantes terminados, cancelados. La información se continua publicando con fin de mantener un histórico de los títulos habilitantes otorgados.</t>
  </si>
  <si>
    <t>Nota 4</t>
  </si>
  <si>
    <t>No se cuenta con el reporte del primer trimestre 2019 del prestasdor Multicom por lo cual se aplica tasa de crecimiento compuesta en relación a los últimos datos registrados oct-dic-2018</t>
  </si>
  <si>
    <t>Nota 5</t>
  </si>
  <si>
    <t>En el segundo trimestre del año 2019, se actualiza la información del primer trimestre del prestador MULTICOM ya que se recibe reporte del prestador.</t>
  </si>
  <si>
    <t>Nota 6</t>
  </si>
  <si>
    <t>No se registra reporte del prestador RACOMDES para el IV trimestre del 2019 por lo cual se aplica tasa de crecimiento compuesta en relación a los últimos datos registrados jul-sep-2019</t>
  </si>
  <si>
    <t>Nota 7</t>
  </si>
  <si>
    <t>04-02-2020 se procede a actualizar la información del prestador RACOMDES, correspondiente al 4to trimestre del 2019 ya que el prestador presentó la información el 31-12-2019</t>
  </si>
  <si>
    <t>Nota 8</t>
  </si>
  <si>
    <t>No se registra reporte del prestador MULTICOM para el I trimestre de 2020 por lo cual se aplica tasa de crecimiento compuesta en relación a los últimos datos registrados oct-dic-2019</t>
  </si>
  <si>
    <t>Nota 9</t>
  </si>
  <si>
    <t>14 de Mayo de 2020 se recibe reporte de la empresa MULTICOM por lo cual se reemplaza cantidad de abonados y terminales para el 1er trimestre del 2020</t>
  </si>
  <si>
    <t>Nota 10</t>
  </si>
  <si>
    <t>No se registra reporte del prestador MULTICOM para el II trimestre de 2020 por lo cual se aplica tasa de crecimiento compuesta en relación a los últimos datos registrados enero-marzo 2020</t>
  </si>
  <si>
    <t>Nota 11</t>
  </si>
  <si>
    <t>Se recibe información del II trimestre de 2020 del prestador MULTICOM por lo cual se actualiza en la estadística.</t>
  </si>
  <si>
    <t>Nota 12</t>
  </si>
  <si>
    <t>Para el tercer trimestre del año 2022 no se cuenta con información presentada por los prestadores de servicio por lo cual se aplica tasa de crecimiento compuesta. Y en cuanto se disponga de la información se procederá a actualizar</t>
  </si>
  <si>
    <t>En el cuarto trimestre del año 2022, con fines estadísticos se actualiza la información del tercer trimestre del año 2022 ya que los prestadores presentaron la información</t>
  </si>
  <si>
    <t>Nota 13</t>
  </si>
  <si>
    <t>Se utiliza este color en el caso de no contar con la información del prestador, por lo cual se replica el último dato conocido para los casos que se cuenta con información de otros periodos.</t>
  </si>
  <si>
    <t>Nota 14</t>
  </si>
  <si>
    <t>En el segundo trimestre del año 2025 el prestador RACOMDES no presenta el reporte de abonados y terminales por lo que se replica el último dato conocido</t>
  </si>
  <si>
    <t>Nota 15</t>
  </si>
  <si>
    <t>En el tercer trimestre del año 2025 el prestador RACOMDES  presenta el reporte de abonados y terminales del segundo trimestre por lo cual se actualiza la información</t>
  </si>
  <si>
    <t>Fecha de publicación: Abril 2026</t>
  </si>
  <si>
    <t>Fecha de corte: marzo 2026 (I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</si>
</sst>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00_);_(* \(#,##0.00\);_(* &quot;-&quot;??_);_(@_)"/>
    <numFmt numFmtId="165" formatCode="_-* #,##0.00_-;\-* #,##0.00_-;_-* &quot;-&quot;??_-;_-@_-"/>
  </numFmts>
  <fonts count="57" x14ac:knownFonts="1">
    <font>
      <sz val="10"/>
      <name val="Arial"/>
    </font>
    <font>
      <sz val="10"/>
      <name val="Arial"/>
      <family val="2"/>
    </font>
    <font>
      <sz val="8"/>
      <name val="Arial"/>
      <family val="2"/>
    </font>
    <font>
      <sz val="10"/>
      <name val="Arial"/>
      <family val="2"/>
    </font>
    <font>
      <u/>
      <sz val="10"/>
      <color indexed="12"/>
      <name val="Arial"/>
      <family val="2"/>
    </font>
    <font>
      <sz val="10"/>
      <name val="Arial"/>
      <family val="2"/>
    </font>
    <font>
      <sz val="10"/>
      <name val="Arial"/>
      <family val="2"/>
    </font>
    <font>
      <sz val="12"/>
      <name val="Times New Roman"/>
      <family val="1"/>
    </font>
    <font>
      <sz val="8"/>
      <name val="Arial"/>
      <family val="2"/>
    </font>
    <font>
      <b/>
      <sz val="18"/>
      <color indexed="56"/>
      <name val="Cambria"/>
      <family val="2"/>
    </font>
    <font>
      <sz val="11"/>
      <color indexed="8"/>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sz val="10"/>
      <name val="Helv"/>
      <family val="2"/>
    </font>
    <font>
      <b/>
      <sz val="11"/>
      <color indexed="8"/>
      <name val="Arial"/>
      <family val="2"/>
    </font>
    <font>
      <sz val="11"/>
      <color indexed="10"/>
      <name val="Arial"/>
      <family val="2"/>
    </font>
    <font>
      <sz val="8"/>
      <name val="Arial"/>
      <family val="2"/>
    </font>
    <font>
      <sz val="10"/>
      <name val="Arial"/>
      <family val="2"/>
    </font>
    <font>
      <sz val="10"/>
      <name val="Arial"/>
      <family val="2"/>
    </font>
    <font>
      <sz val="8"/>
      <name val="Arial"/>
      <family val="2"/>
      <charset val="204"/>
    </font>
    <font>
      <sz val="9"/>
      <name val="Arial"/>
      <family val="2"/>
      <charset val="204"/>
    </font>
    <font>
      <sz val="10"/>
      <name val="Arial"/>
      <family val="2"/>
      <charset val="204"/>
    </font>
    <font>
      <b/>
      <sz val="12"/>
      <name val="Arial"/>
      <family val="2"/>
      <charset val="204"/>
    </font>
    <font>
      <sz val="11"/>
      <name val="Arial"/>
      <family val="2"/>
      <charset val="204"/>
    </font>
    <font>
      <sz val="9"/>
      <name val="Arial"/>
      <family val="2"/>
    </font>
    <font>
      <b/>
      <sz val="9"/>
      <name val="Arial"/>
      <family val="2"/>
    </font>
    <font>
      <b/>
      <sz val="8"/>
      <name val="Arial"/>
      <family val="2"/>
    </font>
    <font>
      <b/>
      <sz val="10"/>
      <name val="Arial"/>
      <family val="2"/>
    </font>
    <font>
      <sz val="10"/>
      <name val="Arial"/>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6"/>
      <color theme="0"/>
      <name val="Arial"/>
      <family val="2"/>
    </font>
    <font>
      <b/>
      <sz val="11"/>
      <color theme="0"/>
      <name val="Arial"/>
      <family val="2"/>
    </font>
    <font>
      <sz val="8"/>
      <color theme="0"/>
      <name val="Arial"/>
      <family val="2"/>
      <charset val="204"/>
    </font>
    <font>
      <sz val="11"/>
      <color theme="0"/>
      <name val="Arial"/>
      <family val="2"/>
      <charset val="204"/>
    </font>
    <font>
      <sz val="10"/>
      <color theme="0"/>
      <name val="Arial"/>
      <family val="2"/>
    </font>
    <font>
      <sz val="11"/>
      <color theme="0"/>
      <name val="Arial"/>
      <family val="2"/>
    </font>
    <font>
      <sz val="11"/>
      <color theme="4" tint="0.39997558519241921"/>
      <name val="Calibri"/>
      <family val="2"/>
      <scheme val="minor"/>
    </font>
    <font>
      <b/>
      <sz val="11"/>
      <color theme="4" tint="0.39997558519241921"/>
      <name val="Calibri"/>
      <family val="2"/>
      <scheme val="minor"/>
    </font>
    <font>
      <sz val="11"/>
      <color theme="3" tint="-0.499984740745262"/>
      <name val="Calibri"/>
      <family val="2"/>
      <scheme val="minor"/>
    </font>
    <font>
      <b/>
      <sz val="12"/>
      <color theme="1"/>
      <name val="Arial"/>
      <family val="2"/>
    </font>
    <font>
      <sz val="8"/>
      <color rgb="FFFF0000"/>
      <name val="Arial"/>
      <family val="2"/>
    </font>
    <font>
      <b/>
      <sz val="8"/>
      <color theme="0"/>
      <name val="Arial"/>
      <family val="2"/>
    </font>
    <font>
      <b/>
      <sz val="14"/>
      <color theme="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3" tint="-0.249977111117893"/>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theme="3" tint="0.59999389629810485"/>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thin">
        <color indexed="64"/>
      </top>
      <bottom style="thin">
        <color indexed="64"/>
      </bottom>
      <diagonal/>
    </border>
    <border>
      <left style="thin">
        <color theme="0" tint="-0.499984740745262"/>
      </left>
      <right/>
      <top/>
      <bottom/>
      <diagonal/>
    </border>
    <border>
      <left/>
      <right style="thin">
        <color theme="0" tint="-0.499984740745262"/>
      </right>
      <top/>
      <bottom/>
      <diagonal/>
    </border>
  </borders>
  <cellStyleXfs count="69">
    <xf numFmtId="0" fontId="0"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4" fillId="0" borderId="0" applyNumberFormat="0" applyFill="0" applyBorder="0" applyAlignment="0" applyProtection="0">
      <alignment vertical="top"/>
      <protection locked="0"/>
    </xf>
    <xf numFmtId="0" fontId="20" fillId="7" borderId="1" applyNumberFormat="0" applyAlignment="0" applyProtection="0"/>
    <xf numFmtId="0" fontId="21" fillId="0" borderId="3" applyNumberFormat="0" applyFill="0" applyAlignment="0" applyProtection="0"/>
    <xf numFmtId="165" fontId="6" fillId="0" borderId="0" applyFont="0" applyFill="0" applyBorder="0" applyAlignment="0" applyProtection="0"/>
    <xf numFmtId="164" fontId="8" fillId="0" borderId="0" applyFont="0" applyFill="0" applyBorder="0" applyAlignment="0" applyProtection="0"/>
    <xf numFmtId="164" fontId="27" fillId="0" borderId="0" applyFont="0" applyFill="0" applyBorder="0" applyAlignment="0" applyProtection="0"/>
    <xf numFmtId="165" fontId="3" fillId="0" borderId="0" applyFont="0" applyFill="0" applyBorder="0" applyAlignment="0" applyProtection="0"/>
    <xf numFmtId="165" fontId="29" fillId="0" borderId="0" applyFont="0" applyFill="0" applyBorder="0" applyAlignment="0" applyProtection="0"/>
    <xf numFmtId="0" fontId="22" fillId="22" borderId="0" applyNumberFormat="0" applyBorder="0" applyAlignment="0" applyProtection="0"/>
    <xf numFmtId="0" fontId="2" fillId="0" borderId="0"/>
    <xf numFmtId="0" fontId="3" fillId="0" borderId="0" applyNumberFormat="0" applyFill="0" applyBorder="0" applyAlignment="0" applyProtection="0"/>
    <xf numFmtId="0" fontId="3" fillId="0" borderId="0"/>
    <xf numFmtId="0" fontId="27" fillId="0" borderId="0"/>
    <xf numFmtId="0" fontId="8" fillId="0" borderId="0"/>
    <xf numFmtId="0" fontId="3" fillId="0" borderId="0"/>
    <xf numFmtId="0" fontId="3" fillId="0" borderId="0"/>
    <xf numFmtId="0" fontId="28" fillId="0" borderId="0"/>
    <xf numFmtId="0" fontId="28" fillId="0" borderId="0"/>
    <xf numFmtId="0" fontId="28" fillId="0" borderId="0"/>
    <xf numFmtId="0" fontId="3" fillId="0" borderId="0" applyNumberFormat="0" applyFill="0" applyBorder="0" applyAlignment="0" applyProtection="0"/>
    <xf numFmtId="0" fontId="40" fillId="0" borderId="0"/>
    <xf numFmtId="0" fontId="3" fillId="23" borderId="7" applyNumberFormat="0" applyFont="0" applyAlignment="0" applyProtection="0"/>
    <xf numFmtId="0" fontId="23" fillId="20" borderId="8" applyNumberFormat="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4" fillId="0" borderId="0"/>
    <xf numFmtId="0" fontId="9"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cellStyleXfs>
  <cellXfs count="210">
    <xf numFmtId="0" fontId="0" fillId="0" borderId="0" xfId="0"/>
    <xf numFmtId="0" fontId="0" fillId="24" borderId="0" xfId="3" applyFont="1" applyFill="1"/>
    <xf numFmtId="0" fontId="0" fillId="25" borderId="0" xfId="0" applyFill="1"/>
    <xf numFmtId="0" fontId="30" fillId="27" borderId="10" xfId="0" applyFont="1" applyFill="1" applyBorder="1"/>
    <xf numFmtId="0" fontId="30" fillId="27" borderId="11" xfId="0" applyFont="1" applyFill="1" applyBorder="1"/>
    <xf numFmtId="0" fontId="31" fillId="28" borderId="11" xfId="0" applyFont="1" applyFill="1" applyBorder="1" applyAlignment="1"/>
    <xf numFmtId="0" fontId="32" fillId="28" borderId="11" xfId="0" applyFont="1" applyFill="1" applyBorder="1" applyAlignment="1"/>
    <xf numFmtId="0" fontId="30" fillId="27" borderId="12" xfId="0" applyFont="1" applyFill="1" applyBorder="1"/>
    <xf numFmtId="0" fontId="30" fillId="27" borderId="13" xfId="0" applyFont="1" applyFill="1" applyBorder="1"/>
    <xf numFmtId="0" fontId="30" fillId="27" borderId="0" xfId="0" applyFont="1" applyFill="1" applyBorder="1"/>
    <xf numFmtId="0" fontId="30" fillId="27" borderId="14" xfId="0" applyFont="1" applyFill="1" applyBorder="1"/>
    <xf numFmtId="0" fontId="32" fillId="27" borderId="11" xfId="0" applyFont="1" applyFill="1" applyBorder="1"/>
    <xf numFmtId="0" fontId="34" fillId="27" borderId="11" xfId="0" applyFont="1" applyFill="1" applyBorder="1"/>
    <xf numFmtId="0" fontId="34" fillId="27" borderId="0" xfId="0" applyFont="1" applyFill="1" applyBorder="1"/>
    <xf numFmtId="0" fontId="32" fillId="27" borderId="15" xfId="3" applyFont="1" applyFill="1" applyBorder="1"/>
    <xf numFmtId="0" fontId="34" fillId="27" borderId="16" xfId="0" applyFont="1" applyFill="1" applyBorder="1"/>
    <xf numFmtId="0" fontId="33" fillId="27" borderId="16" xfId="0" applyFont="1" applyFill="1" applyBorder="1" applyAlignment="1"/>
    <xf numFmtId="0" fontId="33" fillId="27" borderId="17" xfId="0" applyFont="1" applyFill="1" applyBorder="1" applyAlignment="1"/>
    <xf numFmtId="0" fontId="30" fillId="27" borderId="15" xfId="0" applyFont="1" applyFill="1" applyBorder="1"/>
    <xf numFmtId="0" fontId="32" fillId="28" borderId="16" xfId="0" applyFont="1" applyFill="1" applyBorder="1" applyAlignment="1"/>
    <xf numFmtId="0" fontId="45" fillId="29" borderId="18" xfId="0" applyFont="1" applyFill="1" applyBorder="1" applyAlignment="1">
      <alignment horizontal="center" vertical="center" wrapText="1"/>
    </xf>
    <xf numFmtId="0" fontId="30" fillId="26" borderId="10" xfId="0" applyFont="1" applyFill="1" applyBorder="1"/>
    <xf numFmtId="0" fontId="30" fillId="26" borderId="11" xfId="0" applyFont="1" applyFill="1" applyBorder="1"/>
    <xf numFmtId="0" fontId="30" fillId="26" borderId="12" xfId="0" applyFont="1" applyFill="1" applyBorder="1"/>
    <xf numFmtId="0" fontId="30" fillId="26" borderId="13" xfId="0" applyFont="1" applyFill="1" applyBorder="1"/>
    <xf numFmtId="0" fontId="44" fillId="26" borderId="0" xfId="0" applyFont="1" applyFill="1" applyBorder="1"/>
    <xf numFmtId="0" fontId="30" fillId="26" borderId="0" xfId="0" applyFont="1" applyFill="1" applyBorder="1"/>
    <xf numFmtId="0" fontId="30" fillId="26" borderId="14" xfId="0" applyFont="1" applyFill="1" applyBorder="1"/>
    <xf numFmtId="0" fontId="44" fillId="26" borderId="13" xfId="0" applyFont="1" applyFill="1" applyBorder="1"/>
    <xf numFmtId="0" fontId="46" fillId="26" borderId="0" xfId="0" applyFont="1" applyFill="1" applyBorder="1"/>
    <xf numFmtId="0" fontId="46" fillId="26" borderId="13" xfId="0" applyFont="1" applyFill="1" applyBorder="1"/>
    <xf numFmtId="0" fontId="47" fillId="26" borderId="0" xfId="0" applyFont="1" applyFill="1" applyBorder="1"/>
    <xf numFmtId="0" fontId="48" fillId="26" borderId="0" xfId="0" applyFont="1" applyFill="1" applyBorder="1" applyAlignment="1"/>
    <xf numFmtId="0" fontId="48" fillId="26" borderId="14" xfId="0" applyFont="1" applyFill="1" applyBorder="1" applyAlignment="1"/>
    <xf numFmtId="0" fontId="0" fillId="26" borderId="0" xfId="0" applyFont="1" applyFill="1" applyBorder="1"/>
    <xf numFmtId="0" fontId="49" fillId="26" borderId="14" xfId="0" applyFont="1" applyFill="1" applyBorder="1" applyAlignment="1">
      <alignment horizontal="center"/>
    </xf>
    <xf numFmtId="0" fontId="32" fillId="28" borderId="17" xfId="0" applyFont="1" applyFill="1" applyBorder="1" applyAlignment="1"/>
    <xf numFmtId="0" fontId="45" fillId="29" borderId="19" xfId="0" applyFont="1" applyFill="1" applyBorder="1" applyAlignment="1">
      <alignment horizontal="center" vertical="center" wrapText="1"/>
    </xf>
    <xf numFmtId="0" fontId="0" fillId="25" borderId="13" xfId="0" applyFill="1" applyBorder="1"/>
    <xf numFmtId="0" fontId="0" fillId="25" borderId="0" xfId="0" applyFill="1" applyBorder="1"/>
    <xf numFmtId="0" fontId="0" fillId="25" borderId="14" xfId="0" applyFill="1" applyBorder="1"/>
    <xf numFmtId="0" fontId="0" fillId="25" borderId="15" xfId="0" applyFill="1" applyBorder="1"/>
    <xf numFmtId="0" fontId="0" fillId="25" borderId="16" xfId="0" applyFill="1" applyBorder="1"/>
    <xf numFmtId="0" fontId="0" fillId="25" borderId="17" xfId="0" applyFill="1" applyBorder="1"/>
    <xf numFmtId="0" fontId="40" fillId="25" borderId="13" xfId="59" applyFill="1" applyBorder="1"/>
    <xf numFmtId="0" fontId="40" fillId="25" borderId="0" xfId="59" applyFill="1" applyBorder="1"/>
    <xf numFmtId="0" fontId="40" fillId="25" borderId="14" xfId="59" applyFill="1" applyBorder="1"/>
    <xf numFmtId="0" fontId="40" fillId="29" borderId="10" xfId="59" applyFill="1" applyBorder="1"/>
    <xf numFmtId="0" fontId="40" fillId="29" borderId="11" xfId="59" applyFill="1" applyBorder="1"/>
    <xf numFmtId="0" fontId="40" fillId="29" borderId="12" xfId="59" applyFill="1" applyBorder="1"/>
    <xf numFmtId="0" fontId="45" fillId="29" borderId="11" xfId="59" applyFont="1" applyFill="1" applyBorder="1"/>
    <xf numFmtId="0" fontId="40" fillId="27" borderId="10" xfId="59" applyFill="1" applyBorder="1"/>
    <xf numFmtId="0" fontId="40" fillId="27" borderId="11" xfId="59" applyFill="1" applyBorder="1"/>
    <xf numFmtId="0" fontId="40" fillId="27" borderId="12" xfId="59" applyFill="1" applyBorder="1"/>
    <xf numFmtId="0" fontId="40" fillId="27" borderId="13" xfId="59" applyFill="1" applyBorder="1"/>
    <xf numFmtId="0" fontId="40" fillId="27" borderId="0" xfId="59" applyFill="1" applyBorder="1"/>
    <xf numFmtId="0" fontId="40" fillId="27" borderId="14" xfId="59" applyFill="1" applyBorder="1"/>
    <xf numFmtId="0" fontId="40" fillId="27" borderId="15" xfId="59" applyFill="1" applyBorder="1"/>
    <xf numFmtId="0" fontId="40" fillId="27" borderId="16" xfId="59" applyFill="1" applyBorder="1"/>
    <xf numFmtId="0" fontId="40" fillId="27" borderId="17" xfId="59" applyFill="1" applyBorder="1"/>
    <xf numFmtId="0" fontId="50" fillId="30" borderId="21" xfId="59" applyFont="1" applyFill="1" applyBorder="1"/>
    <xf numFmtId="0" fontId="51" fillId="30" borderId="22" xfId="59" applyFont="1" applyFill="1" applyBorder="1"/>
    <xf numFmtId="0" fontId="52" fillId="27" borderId="0" xfId="59" applyFont="1" applyFill="1" applyBorder="1"/>
    <xf numFmtId="0" fontId="52" fillId="27" borderId="16" xfId="59" applyFont="1" applyFill="1" applyBorder="1"/>
    <xf numFmtId="0" fontId="52" fillId="30" borderId="21" xfId="59" applyFont="1" applyFill="1" applyBorder="1"/>
    <xf numFmtId="0" fontId="52" fillId="30" borderId="23" xfId="59" applyFont="1" applyFill="1" applyBorder="1"/>
    <xf numFmtId="0" fontId="43" fillId="25" borderId="0" xfId="59" applyFont="1" applyFill="1" applyBorder="1"/>
    <xf numFmtId="0" fontId="53" fillId="25" borderId="0" xfId="59" applyFont="1" applyFill="1" applyBorder="1" applyAlignment="1"/>
    <xf numFmtId="0" fontId="40" fillId="25" borderId="0" xfId="59" applyFont="1" applyFill="1" applyBorder="1"/>
    <xf numFmtId="0" fontId="40" fillId="25" borderId="15" xfId="59" applyFill="1" applyBorder="1"/>
    <xf numFmtId="0" fontId="40" fillId="25" borderId="16" xfId="59" applyFill="1" applyBorder="1"/>
    <xf numFmtId="0" fontId="40" fillId="25" borderId="16" xfId="59" applyFont="1" applyFill="1" applyBorder="1"/>
    <xf numFmtId="0" fontId="40" fillId="25" borderId="17" xfId="59" applyFill="1" applyBorder="1"/>
    <xf numFmtId="0" fontId="4" fillId="27" borderId="0" xfId="39" applyFill="1" applyBorder="1" applyAlignment="1" applyProtection="1"/>
    <xf numFmtId="0" fontId="42" fillId="29" borderId="24" xfId="59" applyFont="1" applyFill="1" applyBorder="1"/>
    <xf numFmtId="0" fontId="40" fillId="25" borderId="25" xfId="59" applyFill="1" applyBorder="1"/>
    <xf numFmtId="0" fontId="53" fillId="25" borderId="25" xfId="59" applyFont="1" applyFill="1" applyBorder="1" applyAlignment="1"/>
    <xf numFmtId="0" fontId="40" fillId="25" borderId="26" xfId="59" applyFont="1" applyFill="1" applyBorder="1"/>
    <xf numFmtId="0" fontId="3" fillId="24" borderId="0" xfId="3" applyFont="1" applyFill="1"/>
    <xf numFmtId="0" fontId="49" fillId="26" borderId="0" xfId="0" applyFont="1" applyFill="1" applyBorder="1" applyAlignment="1"/>
    <xf numFmtId="0" fontId="49" fillId="26" borderId="0" xfId="0" applyFont="1" applyFill="1" applyBorder="1"/>
    <xf numFmtId="0" fontId="32" fillId="25" borderId="27" xfId="3" applyFont="1" applyFill="1" applyBorder="1"/>
    <xf numFmtId="0" fontId="33" fillId="25" borderId="28" xfId="0" applyFont="1" applyFill="1" applyBorder="1" applyAlignment="1"/>
    <xf numFmtId="0" fontId="0" fillId="24" borderId="29" xfId="3" applyFont="1" applyFill="1" applyBorder="1"/>
    <xf numFmtId="0" fontId="4" fillId="27" borderId="14" xfId="39" applyFill="1" applyBorder="1" applyAlignment="1" applyProtection="1"/>
    <xf numFmtId="17" fontId="2" fillId="25" borderId="30" xfId="3" applyNumberFormat="1" applyFont="1" applyFill="1" applyBorder="1" applyAlignment="1">
      <alignment horizontal="center" vertical="center"/>
    </xf>
    <xf numFmtId="17" fontId="2" fillId="25" borderId="21" xfId="3" applyNumberFormat="1" applyFont="1" applyFill="1" applyBorder="1" applyAlignment="1">
      <alignment horizontal="center" vertical="center"/>
    </xf>
    <xf numFmtId="17" fontId="2" fillId="25" borderId="31" xfId="3" applyNumberFormat="1" applyFont="1" applyFill="1" applyBorder="1" applyAlignment="1">
      <alignment vertical="center"/>
    </xf>
    <xf numFmtId="17" fontId="2" fillId="25" borderId="32" xfId="3" applyNumberFormat="1" applyFont="1" applyFill="1" applyBorder="1" applyAlignment="1">
      <alignment vertical="center"/>
    </xf>
    <xf numFmtId="10" fontId="35" fillId="0" borderId="33" xfId="63" applyNumberFormat="1" applyFont="1" applyBorder="1" applyAlignment="1">
      <alignment horizontal="center" vertical="center"/>
    </xf>
    <xf numFmtId="3" fontId="36" fillId="30" borderId="34" xfId="0" applyNumberFormat="1" applyFont="1" applyFill="1" applyBorder="1" applyAlignment="1">
      <alignment horizontal="center" vertical="center"/>
    </xf>
    <xf numFmtId="17" fontId="2" fillId="25" borderId="35" xfId="3" applyNumberFormat="1" applyFont="1" applyFill="1" applyBorder="1" applyAlignment="1">
      <alignment horizontal="center" vertical="center"/>
    </xf>
    <xf numFmtId="0" fontId="2" fillId="25" borderId="0" xfId="0" applyFont="1" applyFill="1"/>
    <xf numFmtId="17" fontId="2" fillId="25" borderId="36" xfId="3" applyNumberFormat="1" applyFont="1" applyFill="1" applyBorder="1" applyAlignment="1">
      <alignment vertical="center"/>
    </xf>
    <xf numFmtId="17" fontId="2" fillId="25" borderId="0" xfId="3" applyNumberFormat="1" applyFont="1" applyFill="1" applyBorder="1" applyAlignment="1">
      <alignment vertical="center"/>
    </xf>
    <xf numFmtId="0" fontId="2" fillId="31" borderId="37" xfId="0" applyFont="1" applyFill="1" applyBorder="1" applyAlignment="1">
      <alignment horizontal="center" vertical="center" wrapText="1"/>
    </xf>
    <xf numFmtId="0" fontId="2" fillId="31" borderId="38" xfId="0" applyFont="1" applyFill="1" applyBorder="1" applyAlignment="1">
      <alignment horizontal="center" vertical="center" wrapText="1"/>
    </xf>
    <xf numFmtId="0" fontId="2" fillId="27" borderId="37" xfId="0" applyFont="1" applyFill="1" applyBorder="1" applyAlignment="1">
      <alignment horizontal="center" vertical="center" wrapText="1"/>
    </xf>
    <xf numFmtId="0" fontId="2" fillId="27" borderId="38" xfId="0" applyFont="1" applyFill="1" applyBorder="1" applyAlignment="1">
      <alignment horizontal="center" vertical="center" wrapText="1"/>
    </xf>
    <xf numFmtId="3" fontId="2" fillId="31" borderId="34" xfId="3" applyNumberFormat="1" applyFont="1" applyFill="1" applyBorder="1" applyAlignment="1">
      <alignment horizontal="center" vertical="center"/>
    </xf>
    <xf numFmtId="3" fontId="2" fillId="0" borderId="34" xfId="3" applyNumberFormat="1" applyFont="1" applyFill="1" applyBorder="1" applyAlignment="1">
      <alignment horizontal="center" vertical="center"/>
    </xf>
    <xf numFmtId="3" fontId="2" fillId="32" borderId="34" xfId="3" applyNumberFormat="1" applyFont="1" applyFill="1" applyBorder="1" applyAlignment="1">
      <alignment horizontal="center" vertical="center"/>
    </xf>
    <xf numFmtId="0" fontId="3" fillId="33" borderId="34" xfId="3" applyFont="1" applyFill="1" applyBorder="1" applyAlignment="1">
      <alignment horizontal="left" vertical="center"/>
    </xf>
    <xf numFmtId="0" fontId="45" fillId="29" borderId="31" xfId="0" applyFont="1" applyFill="1" applyBorder="1" applyAlignment="1">
      <alignment vertical="center" wrapText="1"/>
    </xf>
    <xf numFmtId="0" fontId="35" fillId="0" borderId="32" xfId="0" applyFont="1" applyBorder="1" applyAlignment="1"/>
    <xf numFmtId="0" fontId="36" fillId="34" borderId="32" xfId="0" applyFont="1" applyFill="1" applyBorder="1" applyAlignment="1">
      <alignment vertical="center"/>
    </xf>
    <xf numFmtId="3" fontId="36" fillId="34" borderId="32" xfId="0" applyNumberFormat="1" applyFont="1" applyFill="1" applyBorder="1" applyAlignment="1">
      <alignment horizontal="center" vertical="center"/>
    </xf>
    <xf numFmtId="0" fontId="3" fillId="24" borderId="34" xfId="3" applyFont="1" applyFill="1" applyBorder="1" applyAlignment="1">
      <alignment vertical="center"/>
    </xf>
    <xf numFmtId="17" fontId="2" fillId="25" borderId="21" xfId="3" applyNumberFormat="1" applyFont="1" applyFill="1" applyBorder="1" applyAlignment="1">
      <alignment vertical="center"/>
    </xf>
    <xf numFmtId="17" fontId="2" fillId="25" borderId="20" xfId="3" applyNumberFormat="1" applyFont="1" applyFill="1" applyBorder="1" applyAlignment="1">
      <alignment vertical="center"/>
    </xf>
    <xf numFmtId="3" fontId="2" fillId="25" borderId="34" xfId="3" applyNumberFormat="1" applyFont="1" applyFill="1" applyBorder="1" applyAlignment="1">
      <alignment horizontal="center" vertical="center"/>
    </xf>
    <xf numFmtId="0" fontId="2" fillId="32" borderId="34" xfId="3" applyFont="1" applyFill="1" applyBorder="1" applyAlignment="1">
      <alignment horizontal="center" vertical="center"/>
    </xf>
    <xf numFmtId="0" fontId="0" fillId="24" borderId="20" xfId="3" applyFont="1" applyFill="1" applyBorder="1" applyAlignment="1"/>
    <xf numFmtId="0" fontId="0" fillId="24" borderId="39" xfId="3" applyFont="1" applyFill="1" applyBorder="1" applyAlignment="1"/>
    <xf numFmtId="0" fontId="40" fillId="29" borderId="13" xfId="59" applyFill="1" applyBorder="1"/>
    <xf numFmtId="0" fontId="44" fillId="29" borderId="0" xfId="0" applyFont="1" applyFill="1"/>
    <xf numFmtId="0" fontId="40" fillId="29" borderId="0" xfId="59" applyFill="1" applyBorder="1"/>
    <xf numFmtId="0" fontId="40" fillId="29" borderId="14" xfId="59" applyFill="1" applyBorder="1"/>
    <xf numFmtId="0" fontId="41" fillId="29" borderId="0" xfId="59" applyFont="1" applyFill="1" applyBorder="1"/>
    <xf numFmtId="0" fontId="45" fillId="29" borderId="0" xfId="59" applyFont="1" applyFill="1" applyBorder="1"/>
    <xf numFmtId="0" fontId="40" fillId="29" borderId="15" xfId="59" applyFill="1" applyBorder="1"/>
    <xf numFmtId="0" fontId="40" fillId="29" borderId="16" xfId="59" applyFill="1" applyBorder="1"/>
    <xf numFmtId="0" fontId="40" fillId="29" borderId="17" xfId="59" applyFill="1" applyBorder="1"/>
    <xf numFmtId="9" fontId="36" fillId="34" borderId="58" xfId="62" applyFont="1" applyFill="1" applyBorder="1" applyAlignment="1">
      <alignment horizontal="center" vertical="center"/>
    </xf>
    <xf numFmtId="10" fontId="39" fillId="25" borderId="33" xfId="62" applyNumberFormat="1" applyFont="1" applyFill="1" applyBorder="1" applyAlignment="1">
      <alignment horizontal="center"/>
    </xf>
    <xf numFmtId="17" fontId="2" fillId="25" borderId="0" xfId="3" applyNumberFormat="1" applyFont="1" applyFill="1" applyBorder="1" applyAlignment="1">
      <alignment horizontal="left" vertical="center"/>
    </xf>
    <xf numFmtId="3" fontId="2" fillId="31" borderId="39" xfId="3" applyNumberFormat="1" applyFont="1" applyFill="1" applyBorder="1" applyAlignment="1">
      <alignment horizontal="center" vertical="center"/>
    </xf>
    <xf numFmtId="3" fontId="2" fillId="32" borderId="39" xfId="3" applyNumberFormat="1" applyFont="1" applyFill="1" applyBorder="1" applyAlignment="1">
      <alignment horizontal="center" vertical="center"/>
    </xf>
    <xf numFmtId="3" fontId="2" fillId="30" borderId="34" xfId="3" applyNumberFormat="1" applyFont="1" applyFill="1" applyBorder="1" applyAlignment="1">
      <alignment horizontal="center" vertical="center"/>
    </xf>
    <xf numFmtId="0" fontId="2" fillId="31" borderId="34" xfId="3" applyFont="1" applyFill="1" applyBorder="1" applyAlignment="1">
      <alignment horizontal="center" vertical="center"/>
    </xf>
    <xf numFmtId="0" fontId="2" fillId="31" borderId="39" xfId="3" applyFont="1" applyFill="1" applyBorder="1" applyAlignment="1">
      <alignment horizontal="center" vertical="center"/>
    </xf>
    <xf numFmtId="3" fontId="54" fillId="31" borderId="34" xfId="3" applyNumberFormat="1" applyFont="1" applyFill="1" applyBorder="1" applyAlignment="1">
      <alignment horizontal="center" vertical="center"/>
    </xf>
    <xf numFmtId="3" fontId="54" fillId="25" borderId="0" xfId="3" applyNumberFormat="1" applyFont="1" applyFill="1" applyBorder="1" applyAlignment="1">
      <alignment horizontal="center" vertical="center"/>
    </xf>
    <xf numFmtId="0" fontId="2" fillId="25" borderId="0" xfId="3" applyFont="1" applyFill="1" applyBorder="1" applyAlignment="1">
      <alignment horizontal="center" vertical="center"/>
    </xf>
    <xf numFmtId="3" fontId="2" fillId="25" borderId="0" xfId="3" applyNumberFormat="1" applyFont="1" applyFill="1" applyBorder="1" applyAlignment="1">
      <alignment horizontal="center" vertical="center"/>
    </xf>
    <xf numFmtId="0" fontId="0" fillId="25" borderId="0" xfId="3" applyFont="1" applyFill="1"/>
    <xf numFmtId="3" fontId="54" fillId="31" borderId="39" xfId="3" applyNumberFormat="1" applyFont="1" applyFill="1" applyBorder="1" applyAlignment="1">
      <alignment horizontal="center" vertical="center"/>
    </xf>
    <xf numFmtId="3" fontId="2" fillId="30" borderId="39" xfId="3" applyNumberFormat="1" applyFont="1" applyFill="1" applyBorder="1" applyAlignment="1">
      <alignment horizontal="center" vertical="center"/>
    </xf>
    <xf numFmtId="3" fontId="2" fillId="0" borderId="39" xfId="3" applyNumberFormat="1" applyFont="1" applyFill="1" applyBorder="1" applyAlignment="1">
      <alignment horizontal="center" vertical="center"/>
    </xf>
    <xf numFmtId="0" fontId="4" fillId="25" borderId="40" xfId="39" applyFill="1" applyBorder="1" applyAlignment="1" applyProtection="1">
      <alignment horizontal="left"/>
    </xf>
    <xf numFmtId="0" fontId="4" fillId="25" borderId="20" xfId="39" applyFill="1" applyBorder="1" applyAlignment="1" applyProtection="1">
      <alignment horizontal="left"/>
    </xf>
    <xf numFmtId="0" fontId="4" fillId="25" borderId="41" xfId="39" applyFill="1" applyBorder="1" applyAlignment="1" applyProtection="1">
      <alignment horizontal="left"/>
    </xf>
    <xf numFmtId="0" fontId="40" fillId="25" borderId="20" xfId="59" applyFont="1" applyFill="1" applyBorder="1" applyAlignment="1">
      <alignment horizontal="left" wrapText="1"/>
    </xf>
    <xf numFmtId="0" fontId="40" fillId="25" borderId="42" xfId="59" applyFont="1" applyFill="1" applyBorder="1" applyAlignment="1">
      <alignment horizontal="left" wrapText="1"/>
    </xf>
    <xf numFmtId="0" fontId="40" fillId="25" borderId="0" xfId="59" applyFont="1" applyFill="1" applyBorder="1" applyAlignment="1">
      <alignment horizontal="left" wrapText="1"/>
    </xf>
    <xf numFmtId="0" fontId="40" fillId="25" borderId="14" xfId="59" applyFont="1" applyFill="1" applyBorder="1" applyAlignment="1">
      <alignment horizontal="left" wrapText="1"/>
    </xf>
    <xf numFmtId="0" fontId="4" fillId="25" borderId="13" xfId="39" applyFill="1" applyBorder="1" applyAlignment="1" applyProtection="1">
      <alignment horizontal="left"/>
    </xf>
    <xf numFmtId="0" fontId="4" fillId="25" borderId="0" xfId="39" applyFill="1" applyBorder="1" applyAlignment="1" applyProtection="1">
      <alignment horizontal="left"/>
    </xf>
    <xf numFmtId="0" fontId="4" fillId="25" borderId="25" xfId="39" applyFill="1" applyBorder="1" applyAlignment="1" applyProtection="1">
      <alignment horizontal="left"/>
    </xf>
    <xf numFmtId="0" fontId="0" fillId="24" borderId="43" xfId="3" applyFont="1" applyFill="1" applyBorder="1" applyAlignment="1">
      <alignment horizontal="left"/>
    </xf>
    <xf numFmtId="0" fontId="0" fillId="24" borderId="30" xfId="3" applyFont="1" applyFill="1" applyBorder="1" applyAlignment="1">
      <alignment horizontal="left"/>
    </xf>
    <xf numFmtId="0" fontId="0" fillId="24" borderId="44" xfId="3" applyFont="1" applyFill="1" applyBorder="1" applyAlignment="1">
      <alignment horizontal="left"/>
    </xf>
    <xf numFmtId="0" fontId="0" fillId="24" borderId="43" xfId="3" applyFont="1" applyFill="1" applyBorder="1" applyAlignment="1">
      <alignment horizontal="center"/>
    </xf>
    <xf numFmtId="0" fontId="0" fillId="24" borderId="44" xfId="3" applyFont="1" applyFill="1" applyBorder="1" applyAlignment="1">
      <alignment horizontal="center"/>
    </xf>
    <xf numFmtId="17" fontId="2" fillId="25" borderId="34" xfId="3" applyNumberFormat="1" applyFont="1" applyFill="1" applyBorder="1" applyAlignment="1">
      <alignment horizontal="right" vertical="center"/>
    </xf>
    <xf numFmtId="17" fontId="2" fillId="25" borderId="43" xfId="3" applyNumberFormat="1" applyFont="1" applyFill="1" applyBorder="1" applyAlignment="1">
      <alignment horizontal="right" vertical="center"/>
    </xf>
    <xf numFmtId="17" fontId="2" fillId="25" borderId="44" xfId="3" applyNumberFormat="1" applyFont="1" applyFill="1" applyBorder="1" applyAlignment="1">
      <alignment horizontal="right" vertical="center"/>
    </xf>
    <xf numFmtId="0" fontId="0" fillId="24" borderId="34" xfId="3" applyFont="1" applyFill="1" applyBorder="1" applyAlignment="1">
      <alignment horizontal="left"/>
    </xf>
    <xf numFmtId="0" fontId="2" fillId="31" borderId="59" xfId="3" applyNumberFormat="1" applyFont="1" applyFill="1" applyBorder="1" applyAlignment="1">
      <alignment horizontal="left" vertical="center" wrapText="1"/>
    </xf>
    <xf numFmtId="0" fontId="2" fillId="31" borderId="0" xfId="3" applyNumberFormat="1" applyFont="1" applyFill="1" applyBorder="1" applyAlignment="1">
      <alignment horizontal="left" vertical="center" wrapText="1"/>
    </xf>
    <xf numFmtId="0" fontId="2" fillId="31" borderId="60" xfId="3" applyNumberFormat="1" applyFont="1" applyFill="1" applyBorder="1" applyAlignment="1">
      <alignment horizontal="left" vertical="center" wrapText="1"/>
    </xf>
    <xf numFmtId="0" fontId="2" fillId="31" borderId="54" xfId="3" applyNumberFormat="1" applyFont="1" applyFill="1" applyBorder="1" applyAlignment="1">
      <alignment horizontal="left" vertical="center" wrapText="1"/>
    </xf>
    <xf numFmtId="0" fontId="2" fillId="31" borderId="50" xfId="3" applyNumberFormat="1" applyFont="1" applyFill="1" applyBorder="1" applyAlignment="1">
      <alignment horizontal="left" vertical="center" wrapText="1"/>
    </xf>
    <xf numFmtId="0" fontId="2" fillId="31" borderId="55" xfId="3" applyNumberFormat="1" applyFont="1" applyFill="1" applyBorder="1" applyAlignment="1">
      <alignment horizontal="left" vertical="center" wrapText="1"/>
    </xf>
    <xf numFmtId="0" fontId="37" fillId="24" borderId="59" xfId="3" applyFont="1" applyFill="1" applyBorder="1" applyAlignment="1">
      <alignment horizontal="center" vertical="center"/>
    </xf>
    <xf numFmtId="0" fontId="37" fillId="24" borderId="60" xfId="3" applyFont="1" applyFill="1" applyBorder="1" applyAlignment="1">
      <alignment horizontal="center" vertical="center"/>
    </xf>
    <xf numFmtId="0" fontId="37" fillId="24" borderId="54" xfId="3" applyFont="1" applyFill="1" applyBorder="1" applyAlignment="1">
      <alignment horizontal="center" vertical="center"/>
    </xf>
    <xf numFmtId="0" fontId="37" fillId="24" borderId="55" xfId="3" applyFont="1" applyFill="1" applyBorder="1" applyAlignment="1">
      <alignment horizontal="center" vertical="center"/>
    </xf>
    <xf numFmtId="0" fontId="55" fillId="29" borderId="12" xfId="0" applyFont="1" applyFill="1" applyBorder="1" applyAlignment="1">
      <alignment horizontal="center" vertical="center" wrapText="1"/>
    </xf>
    <xf numFmtId="0" fontId="55" fillId="29" borderId="14" xfId="0" applyFont="1" applyFill="1" applyBorder="1" applyAlignment="1">
      <alignment horizontal="center" vertical="center" wrapText="1"/>
    </xf>
    <xf numFmtId="0" fontId="55" fillId="29" borderId="47" xfId="0" applyFont="1" applyFill="1" applyBorder="1" applyAlignment="1">
      <alignment horizontal="center" vertical="center" wrapText="1"/>
    </xf>
    <xf numFmtId="0" fontId="55" fillId="29" borderId="48" xfId="0" applyFont="1" applyFill="1" applyBorder="1" applyAlignment="1">
      <alignment horizontal="center" vertical="center" wrapText="1"/>
    </xf>
    <xf numFmtId="0" fontId="37" fillId="31" borderId="45" xfId="0" applyFont="1" applyFill="1" applyBorder="1" applyAlignment="1">
      <alignment horizontal="center" vertical="center" wrapText="1"/>
    </xf>
    <xf numFmtId="0" fontId="37" fillId="31" borderId="46" xfId="0" applyFont="1" applyFill="1" applyBorder="1" applyAlignment="1">
      <alignment horizontal="center" vertical="center" wrapText="1"/>
    </xf>
    <xf numFmtId="0" fontId="55" fillId="29" borderId="45" xfId="0" applyFont="1" applyFill="1" applyBorder="1" applyAlignment="1">
      <alignment horizontal="center" vertical="center" wrapText="1"/>
    </xf>
    <xf numFmtId="0" fontId="55" fillId="29" borderId="46" xfId="0" applyFont="1" applyFill="1" applyBorder="1" applyAlignment="1">
      <alignment horizontal="center" vertical="center" wrapText="1"/>
    </xf>
    <xf numFmtId="0" fontId="55" fillId="29" borderId="10" xfId="0" applyFont="1" applyFill="1" applyBorder="1" applyAlignment="1">
      <alignment horizontal="center" vertical="center" wrapText="1"/>
    </xf>
    <xf numFmtId="0" fontId="55" fillId="29" borderId="11" xfId="0" applyFont="1" applyFill="1" applyBorder="1" applyAlignment="1">
      <alignment horizontal="center" vertical="center" wrapText="1"/>
    </xf>
    <xf numFmtId="0" fontId="55" fillId="29" borderId="15" xfId="0" applyFont="1" applyFill="1" applyBorder="1" applyAlignment="1">
      <alignment horizontal="center" vertical="center" wrapText="1"/>
    </xf>
    <xf numFmtId="0" fontId="55" fillId="29" borderId="16" xfId="0" applyFont="1" applyFill="1" applyBorder="1" applyAlignment="1">
      <alignment horizontal="center" vertical="center" wrapText="1"/>
    </xf>
    <xf numFmtId="0" fontId="3" fillId="24" borderId="34" xfId="3" applyFont="1" applyFill="1" applyBorder="1" applyAlignment="1">
      <alignment horizontal="left" wrapText="1"/>
    </xf>
    <xf numFmtId="0" fontId="0" fillId="24" borderId="34" xfId="3" applyFont="1" applyFill="1" applyBorder="1" applyAlignment="1">
      <alignment horizontal="left" wrapText="1"/>
    </xf>
    <xf numFmtId="0" fontId="3" fillId="24" borderId="43" xfId="3" applyFont="1" applyFill="1" applyBorder="1" applyAlignment="1">
      <alignment horizontal="left" wrapText="1"/>
    </xf>
    <xf numFmtId="0" fontId="3" fillId="24" borderId="30" xfId="3" applyFont="1" applyFill="1" applyBorder="1" applyAlignment="1">
      <alignment horizontal="left" wrapText="1"/>
    </xf>
    <xf numFmtId="0" fontId="3" fillId="24" borderId="44" xfId="3" applyFont="1" applyFill="1" applyBorder="1" applyAlignment="1">
      <alignment horizontal="left" wrapText="1"/>
    </xf>
    <xf numFmtId="0" fontId="38" fillId="24" borderId="34" xfId="3" applyFont="1" applyFill="1" applyBorder="1" applyAlignment="1">
      <alignment horizontal="center" vertical="center"/>
    </xf>
    <xf numFmtId="0" fontId="3" fillId="24" borderId="43" xfId="3" applyFont="1" applyFill="1" applyBorder="1" applyAlignment="1">
      <alignment horizontal="left"/>
    </xf>
    <xf numFmtId="0" fontId="1" fillId="24" borderId="43" xfId="3" applyFont="1" applyFill="1" applyBorder="1" applyAlignment="1">
      <alignment horizontal="left" wrapText="1"/>
    </xf>
    <xf numFmtId="17" fontId="2" fillId="25" borderId="39" xfId="3" applyNumberFormat="1" applyFont="1" applyFill="1" applyBorder="1" applyAlignment="1">
      <alignment horizontal="right" vertical="center"/>
    </xf>
    <xf numFmtId="0" fontId="37" fillId="24" borderId="51" xfId="3" applyFont="1" applyFill="1" applyBorder="1" applyAlignment="1">
      <alignment horizontal="center" vertical="center"/>
    </xf>
    <xf numFmtId="0" fontId="37" fillId="24" borderId="53" xfId="3" applyFont="1" applyFill="1" applyBorder="1" applyAlignment="1">
      <alignment horizontal="center" vertical="center"/>
    </xf>
    <xf numFmtId="0" fontId="2" fillId="31" borderId="51" xfId="3" applyNumberFormat="1" applyFont="1" applyFill="1" applyBorder="1" applyAlignment="1">
      <alignment horizontal="left" vertical="center" wrapText="1"/>
    </xf>
    <xf numFmtId="0" fontId="2" fillId="31" borderId="52" xfId="3" applyNumberFormat="1" applyFont="1" applyFill="1" applyBorder="1" applyAlignment="1">
      <alignment horizontal="left" vertical="center" wrapText="1"/>
    </xf>
    <xf numFmtId="0" fontId="2" fillId="31" borderId="53" xfId="3" applyNumberFormat="1" applyFont="1" applyFill="1" applyBorder="1" applyAlignment="1">
      <alignment horizontal="left" vertical="center" wrapText="1"/>
    </xf>
    <xf numFmtId="0" fontId="3" fillId="24" borderId="34" xfId="3" applyFont="1" applyFill="1" applyBorder="1" applyAlignment="1">
      <alignment horizontal="left"/>
    </xf>
    <xf numFmtId="0" fontId="3" fillId="24" borderId="43" xfId="3" applyFont="1" applyFill="1" applyBorder="1" applyAlignment="1">
      <alignment horizontal="center"/>
    </xf>
    <xf numFmtId="0" fontId="3" fillId="24" borderId="44" xfId="3" applyFont="1" applyFill="1" applyBorder="1" applyAlignment="1">
      <alignment horizontal="center"/>
    </xf>
    <xf numFmtId="0" fontId="0" fillId="24" borderId="30" xfId="3" applyFont="1" applyFill="1" applyBorder="1" applyAlignment="1">
      <alignment horizontal="center"/>
    </xf>
    <xf numFmtId="0" fontId="3" fillId="24" borderId="49" xfId="3" applyFont="1" applyFill="1" applyBorder="1" applyAlignment="1">
      <alignment horizontal="left"/>
    </xf>
    <xf numFmtId="0" fontId="0" fillId="24" borderId="20" xfId="3" applyFont="1" applyFill="1" applyBorder="1" applyAlignment="1">
      <alignment horizontal="left"/>
    </xf>
    <xf numFmtId="0" fontId="0" fillId="24" borderId="41" xfId="3" applyFont="1" applyFill="1" applyBorder="1" applyAlignment="1">
      <alignment horizontal="left"/>
    </xf>
    <xf numFmtId="0" fontId="56" fillId="26" borderId="0" xfId="0" applyFont="1" applyFill="1" applyBorder="1" applyAlignment="1">
      <alignment horizontal="left"/>
    </xf>
    <xf numFmtId="0" fontId="56" fillId="26" borderId="14" xfId="0" applyFont="1" applyFill="1" applyBorder="1" applyAlignment="1">
      <alignment horizontal="left"/>
    </xf>
    <xf numFmtId="0" fontId="37" fillId="25" borderId="56" xfId="0" applyFont="1" applyFill="1" applyBorder="1" applyAlignment="1">
      <alignment horizontal="center" vertical="center" wrapText="1"/>
    </xf>
    <xf numFmtId="0" fontId="37" fillId="25" borderId="57" xfId="0" applyFont="1" applyFill="1" applyBorder="1" applyAlignment="1">
      <alignment horizontal="center" vertical="center" wrapText="1"/>
    </xf>
    <xf numFmtId="0" fontId="2" fillId="25" borderId="56" xfId="0" applyFont="1" applyFill="1" applyBorder="1" applyAlignment="1">
      <alignment horizontal="left" vertical="center" wrapText="1"/>
    </xf>
    <xf numFmtId="0" fontId="2" fillId="25" borderId="57" xfId="0" applyFont="1" applyFill="1" applyBorder="1" applyAlignment="1">
      <alignment horizontal="left" vertical="center" wrapText="1"/>
    </xf>
    <xf numFmtId="0" fontId="30" fillId="25" borderId="27" xfId="0" applyFont="1" applyFill="1" applyBorder="1" applyAlignment="1">
      <alignment horizontal="center"/>
    </xf>
    <xf numFmtId="0" fontId="30" fillId="25" borderId="28" xfId="0" applyFont="1" applyFill="1" applyBorder="1" applyAlignment="1">
      <alignment horizontal="center"/>
    </xf>
    <xf numFmtId="0" fontId="30" fillId="25" borderId="29" xfId="0" applyFont="1" applyFill="1" applyBorder="1" applyAlignment="1">
      <alignment horizontal="center"/>
    </xf>
  </cellXfs>
  <cellStyles count="69">
    <cellStyle name="=C:\WINNT\SYSTEM32\COMMAND.COM" xfId="1"/>
    <cellStyle name="=C:\WINNT\SYSTEM32\COMMAND.COM 2" xfId="2"/>
    <cellStyle name="=C:\WINNT\SYSTEM32\COMMAND.COM 3" xfId="3"/>
    <cellStyle name="=C:\WINNT\SYSTEM32\COMMAND.COM 5" xfId="4"/>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Calculation" xfId="30"/>
    <cellStyle name="Check Cell" xfId="31"/>
    <cellStyle name="Comma 2" xfId="32"/>
    <cellStyle name="Explanatory Text" xfId="33"/>
    <cellStyle name="Good" xfId="34"/>
    <cellStyle name="Heading 1" xfId="35"/>
    <cellStyle name="Heading 2" xfId="36"/>
    <cellStyle name="Heading 3" xfId="37"/>
    <cellStyle name="Heading 4" xfId="38"/>
    <cellStyle name="Hipervínculo" xfId="39" builtinId="8"/>
    <cellStyle name="Input" xfId="40"/>
    <cellStyle name="Linked Cell" xfId="41"/>
    <cellStyle name="Millares 2" xfId="42"/>
    <cellStyle name="Millares 2 2" xfId="43"/>
    <cellStyle name="Millares 2 3" xfId="44"/>
    <cellStyle name="Millares 3" xfId="45"/>
    <cellStyle name="Millares 4" xfId="46"/>
    <cellStyle name="Neutral 2" xfId="47"/>
    <cellStyle name="Normal" xfId="0" builtinId="0"/>
    <cellStyle name="Normal 2" xfId="48"/>
    <cellStyle name="Normal 2 2" xfId="49"/>
    <cellStyle name="Normal 2 3" xfId="50"/>
    <cellStyle name="Normal 2 4" xfId="51"/>
    <cellStyle name="Normal 3" xfId="52"/>
    <cellStyle name="Normal 3 2" xfId="53"/>
    <cellStyle name="Normal 4" xfId="54"/>
    <cellStyle name="Normal 5" xfId="55"/>
    <cellStyle name="Normal 6" xfId="56"/>
    <cellStyle name="Normal 7" xfId="57"/>
    <cellStyle name="Normal 8" xfId="58"/>
    <cellStyle name="Normal 9" xfId="59"/>
    <cellStyle name="Note" xfId="60"/>
    <cellStyle name="Output" xfId="61"/>
    <cellStyle name="Porcentaje" xfId="62" builtinId="5"/>
    <cellStyle name="Porcentaje 2" xfId="63"/>
    <cellStyle name="Porcentual 2" xfId="64"/>
    <cellStyle name="Style 1" xfId="65"/>
    <cellStyle name="Title" xfId="66"/>
    <cellStyle name="Total 2" xfId="67"/>
    <cellStyle name="Warning Text" xfId="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800" b="1" i="0" u="none" strike="noStrike" baseline="0">
                <a:solidFill>
                  <a:srgbClr val="000000"/>
                </a:solidFill>
                <a:latin typeface="Calibri"/>
                <a:ea typeface="Calibri"/>
                <a:cs typeface="Calibri"/>
              </a:defRPr>
            </a:pPr>
            <a:r>
              <a:rPr lang="es-ES"/>
              <a:t>Participación de mercado marzo</a:t>
            </a:r>
            <a:r>
              <a:rPr lang="es-ES" baseline="0"/>
              <a:t> 2026</a:t>
            </a:r>
            <a:endParaRPr lang="es-ES"/>
          </a:p>
        </c:rich>
      </c:tx>
      <c:layout>
        <c:manualLayout>
          <c:xMode val="edge"/>
          <c:yMode val="edge"/>
          <c:x val="0.19231079842830298"/>
          <c:y val="1.5687594971681172E-2"/>
        </c:manualLayout>
      </c:layout>
      <c:overlay val="0"/>
    </c:title>
    <c:autoTitleDeleted val="0"/>
    <c:plotArea>
      <c:layout>
        <c:manualLayout>
          <c:layoutTarget val="inner"/>
          <c:xMode val="edge"/>
          <c:yMode val="edge"/>
          <c:x val="0.35314396325459319"/>
          <c:y val="0.15808719834785542"/>
          <c:w val="0.35582853186570756"/>
          <c:h val="0.74846691185545378"/>
        </c:manualLayout>
      </c:layout>
      <c:pieChart>
        <c:varyColors val="1"/>
        <c:ser>
          <c:idx val="0"/>
          <c:order val="0"/>
          <c:dPt>
            <c:idx val="0"/>
            <c:bubble3D val="0"/>
            <c:extLst xmlns:c16r2="http://schemas.microsoft.com/office/drawing/2015/06/chart">
              <c:ext xmlns:c16="http://schemas.microsoft.com/office/drawing/2014/chart" uri="{C3380CC4-5D6E-409C-BE32-E72D297353CC}">
                <c16:uniqueId val="{00000001-D775-47EE-917F-921C0CCBC64F}"/>
              </c:ext>
            </c:extLst>
          </c:dPt>
          <c:dPt>
            <c:idx val="1"/>
            <c:bubble3D val="0"/>
            <c:extLst xmlns:c16r2="http://schemas.microsoft.com/office/drawing/2015/06/chart">
              <c:ext xmlns:c16="http://schemas.microsoft.com/office/drawing/2014/chart" uri="{C3380CC4-5D6E-409C-BE32-E72D297353CC}">
                <c16:uniqueId val="{00000003-D775-47EE-917F-921C0CCBC64F}"/>
              </c:ext>
            </c:extLst>
          </c:dPt>
          <c:dPt>
            <c:idx val="2"/>
            <c:bubble3D val="0"/>
            <c:extLst xmlns:c16r2="http://schemas.microsoft.com/office/drawing/2015/06/chart">
              <c:ext xmlns:c16="http://schemas.microsoft.com/office/drawing/2014/chart" uri="{C3380CC4-5D6E-409C-BE32-E72D297353CC}">
                <c16:uniqueId val="{00000005-D775-47EE-917F-921C0CCBC64F}"/>
              </c:ext>
            </c:extLst>
          </c:dPt>
          <c:dLbls>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'Participación de mercado'!$B$17:$B$18</c:f>
              <c:strCache>
                <c:ptCount val="2"/>
                <c:pt idx="0">
                  <c:v>MULTICOM</c:v>
                </c:pt>
                <c:pt idx="1">
                  <c:v>RACOMDES</c:v>
                </c:pt>
              </c:strCache>
            </c:strRef>
          </c:cat>
          <c:val>
            <c:numRef>
              <c:f>'Participación de mercado'!$D$17:$D$18</c:f>
              <c:numCache>
                <c:formatCode>0.00%</c:formatCode>
                <c:ptCount val="2"/>
                <c:pt idx="0">
                  <c:v>0.50187546886721679</c:v>
                </c:pt>
                <c:pt idx="1">
                  <c:v>0.49812453113278321</c:v>
                </c:pt>
              </c:numCache>
            </c:numRef>
          </c:val>
          <c:extLst xmlns:c16r2="http://schemas.microsoft.com/office/drawing/2015/06/chart">
            <c:ext xmlns:c16="http://schemas.microsoft.com/office/drawing/2014/chart" uri="{C3380CC4-5D6E-409C-BE32-E72D297353CC}">
              <c16:uniqueId val="{00000006-D775-47EE-917F-921C0CCBC64F}"/>
            </c:ext>
          </c:extLst>
        </c:ser>
        <c:dLbls>
          <c:showLegendKey val="0"/>
          <c:showVal val="0"/>
          <c:showCatName val="0"/>
          <c:showSerName val="0"/>
          <c:showPercent val="0"/>
          <c:showBubbleSize val="0"/>
          <c:showLeaderLines val="1"/>
        </c:dLbls>
        <c:firstSliceAng val="0"/>
      </c:pieChart>
      <c:spPr>
        <a:noFill/>
        <a:ln w="25400">
          <a:noFill/>
        </a:ln>
      </c:spPr>
    </c:plotArea>
    <c:legend>
      <c:legendPos val="l"/>
      <c:layout/>
      <c:overlay val="0"/>
      <c:txPr>
        <a:bodyPr/>
        <a:lstStyle/>
        <a:p>
          <a:pPr>
            <a:defRPr sz="845" b="0" i="0" u="none" strike="noStrike" baseline="0">
              <a:solidFill>
                <a:srgbClr val="000000"/>
              </a:solidFill>
              <a:latin typeface="Calibri"/>
              <a:ea typeface="Calibri"/>
              <a:cs typeface="Calibri"/>
            </a:defRPr>
          </a:pPr>
          <a:endParaRPr lang="es-EC"/>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638175</xdr:colOff>
      <xdr:row>1</xdr:row>
      <xdr:rowOff>47625</xdr:rowOff>
    </xdr:from>
    <xdr:to>
      <xdr:col>12</xdr:col>
      <xdr:colOff>742950</xdr:colOff>
      <xdr:row>4</xdr:row>
      <xdr:rowOff>9525</xdr:rowOff>
    </xdr:to>
    <xdr:pic>
      <xdr:nvPicPr>
        <xdr:cNvPr id="2825666"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238125"/>
          <a:ext cx="31527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752475</xdr:colOff>
      <xdr:row>0</xdr:row>
      <xdr:rowOff>209550</xdr:rowOff>
    </xdr:from>
    <xdr:to>
      <xdr:col>15</xdr:col>
      <xdr:colOff>666750</xdr:colOff>
      <xdr:row>3</xdr:row>
      <xdr:rowOff>133350</xdr:rowOff>
    </xdr:to>
    <xdr:pic>
      <xdr:nvPicPr>
        <xdr:cNvPr id="193315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209550"/>
          <a:ext cx="31527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19</xdr:row>
      <xdr:rowOff>104775</xdr:rowOff>
    </xdr:from>
    <xdr:to>
      <xdr:col>3</xdr:col>
      <xdr:colOff>1933575</xdr:colOff>
      <xdr:row>37</xdr:row>
      <xdr:rowOff>85725</xdr:rowOff>
    </xdr:to>
    <xdr:graphicFrame macro="">
      <xdr:nvGraphicFramePr>
        <xdr:cNvPr id="2689015"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1714500</xdr:colOff>
      <xdr:row>1</xdr:row>
      <xdr:rowOff>76200</xdr:rowOff>
    </xdr:from>
    <xdr:to>
      <xdr:col>3</xdr:col>
      <xdr:colOff>1847850</xdr:colOff>
      <xdr:row>3</xdr:row>
      <xdr:rowOff>19050</xdr:rowOff>
    </xdr:to>
    <xdr:pic>
      <xdr:nvPicPr>
        <xdr:cNvPr id="2689016"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10025" y="238125"/>
          <a:ext cx="24003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workbookViewId="0"/>
  </sheetViews>
  <sheetFormatPr baseColWidth="10" defaultRowHeight="12.75" x14ac:dyDescent="0.2"/>
  <cols>
    <col min="14" max="16384" width="11.42578125" style="2"/>
  </cols>
  <sheetData>
    <row r="1" spans="1:13" ht="15" x14ac:dyDescent="0.25">
      <c r="A1" s="47"/>
      <c r="B1" s="48"/>
      <c r="C1" s="48"/>
      <c r="D1" s="48"/>
      <c r="E1" s="48"/>
      <c r="F1" s="48"/>
      <c r="G1" s="48"/>
      <c r="H1" s="48"/>
      <c r="I1" s="48"/>
      <c r="J1" s="48"/>
      <c r="K1" s="48"/>
      <c r="L1" s="48"/>
      <c r="M1" s="49"/>
    </row>
    <row r="2" spans="1:13" ht="20.25" x14ac:dyDescent="0.3">
      <c r="A2" s="114"/>
      <c r="B2" s="115" t="s">
        <v>8</v>
      </c>
      <c r="C2" s="116"/>
      <c r="D2" s="116"/>
      <c r="E2" s="116"/>
      <c r="F2" s="116"/>
      <c r="G2" s="116"/>
      <c r="H2" s="116"/>
      <c r="I2" s="116"/>
      <c r="J2" s="116"/>
      <c r="K2" s="116"/>
      <c r="L2" s="116"/>
      <c r="M2" s="117"/>
    </row>
    <row r="3" spans="1:13" ht="15" x14ac:dyDescent="0.25">
      <c r="A3" s="114"/>
      <c r="B3" s="118"/>
      <c r="C3" s="116"/>
      <c r="D3" s="116"/>
      <c r="E3" s="116"/>
      <c r="F3" s="116"/>
      <c r="G3" s="116"/>
      <c r="H3" s="116"/>
      <c r="I3" s="116"/>
      <c r="J3" s="116"/>
      <c r="K3" s="116"/>
      <c r="L3" s="116"/>
      <c r="M3" s="117"/>
    </row>
    <row r="4" spans="1:13" ht="15" x14ac:dyDescent="0.25">
      <c r="A4" s="114"/>
      <c r="B4" s="119" t="s">
        <v>15</v>
      </c>
      <c r="C4" s="116"/>
      <c r="D4" s="116"/>
      <c r="E4" s="116"/>
      <c r="F4" s="116"/>
      <c r="G4" s="116"/>
      <c r="H4" s="116"/>
      <c r="I4" s="116"/>
      <c r="J4" s="116"/>
      <c r="K4" s="116"/>
      <c r="L4" s="116"/>
      <c r="M4" s="117"/>
    </row>
    <row r="5" spans="1:13" ht="15.75" thickBot="1" x14ac:dyDescent="0.3">
      <c r="A5" s="120"/>
      <c r="B5" s="121"/>
      <c r="C5" s="121"/>
      <c r="D5" s="121"/>
      <c r="E5" s="121"/>
      <c r="F5" s="121"/>
      <c r="G5" s="121"/>
      <c r="H5" s="121"/>
      <c r="I5" s="121"/>
      <c r="J5" s="121"/>
      <c r="K5" s="121"/>
      <c r="L5" s="121"/>
      <c r="M5" s="122"/>
    </row>
    <row r="6" spans="1:13" ht="15" x14ac:dyDescent="0.25">
      <c r="A6" s="51"/>
      <c r="B6" s="13" t="s">
        <v>35</v>
      </c>
      <c r="C6" s="55"/>
      <c r="D6" s="55"/>
      <c r="E6" s="52"/>
      <c r="F6" s="52"/>
      <c r="G6" s="52"/>
      <c r="H6" s="52"/>
      <c r="I6" s="52"/>
      <c r="J6" s="52"/>
      <c r="K6" s="52"/>
      <c r="L6" s="52"/>
      <c r="M6" s="53"/>
    </row>
    <row r="7" spans="1:13" ht="15" x14ac:dyDescent="0.25">
      <c r="A7" s="54"/>
      <c r="B7" s="13" t="s">
        <v>63</v>
      </c>
      <c r="C7" s="62"/>
      <c r="D7" s="62"/>
      <c r="E7" s="62"/>
      <c r="F7" s="62"/>
      <c r="G7" s="55"/>
      <c r="H7" s="55"/>
      <c r="I7" s="55"/>
      <c r="J7" s="55"/>
      <c r="K7" s="55"/>
      <c r="L7" s="55"/>
      <c r="M7" s="56"/>
    </row>
    <row r="8" spans="1:13" ht="15.75" thickBot="1" x14ac:dyDescent="0.3">
      <c r="A8" s="57"/>
      <c r="B8" s="15" t="s">
        <v>64</v>
      </c>
      <c r="C8" s="63"/>
      <c r="D8" s="63"/>
      <c r="E8" s="63"/>
      <c r="F8" s="63"/>
      <c r="G8" s="58"/>
      <c r="H8" s="58"/>
      <c r="I8" s="58"/>
      <c r="J8" s="58"/>
      <c r="K8" s="58"/>
      <c r="L8" s="58"/>
      <c r="M8" s="59"/>
    </row>
    <row r="9" spans="1:13" ht="15.75" thickBot="1" x14ac:dyDescent="0.3">
      <c r="A9" s="44"/>
      <c r="B9" s="45"/>
      <c r="C9" s="45"/>
      <c r="D9" s="45"/>
      <c r="E9" s="45"/>
      <c r="F9" s="45"/>
      <c r="G9" s="45"/>
      <c r="H9" s="45"/>
      <c r="I9" s="45"/>
      <c r="J9" s="45"/>
      <c r="K9" s="45"/>
      <c r="L9" s="45"/>
      <c r="M9" s="46"/>
    </row>
    <row r="10" spans="1:13" ht="15" x14ac:dyDescent="0.25">
      <c r="A10" s="47"/>
      <c r="B10" s="50" t="s">
        <v>17</v>
      </c>
      <c r="C10" s="48"/>
      <c r="D10" s="48"/>
      <c r="E10" s="48"/>
      <c r="F10" s="74"/>
      <c r="G10" s="48"/>
      <c r="H10" s="48"/>
      <c r="I10" s="50" t="s">
        <v>16</v>
      </c>
      <c r="J10" s="48"/>
      <c r="K10" s="48"/>
      <c r="L10" s="48"/>
      <c r="M10" s="49"/>
    </row>
    <row r="11" spans="1:13" ht="15" x14ac:dyDescent="0.25">
      <c r="A11" s="60"/>
      <c r="B11" s="64"/>
      <c r="C11" s="64"/>
      <c r="D11" s="64"/>
      <c r="E11" s="64"/>
      <c r="F11" s="65"/>
      <c r="G11" s="64"/>
      <c r="H11" s="64"/>
      <c r="I11" s="64"/>
      <c r="J11" s="64"/>
      <c r="K11" s="64"/>
      <c r="L11" s="64"/>
      <c r="M11" s="61"/>
    </row>
    <row r="12" spans="1:13" ht="42.75" customHeight="1" x14ac:dyDescent="0.25">
      <c r="A12" s="139" t="s">
        <v>18</v>
      </c>
      <c r="B12" s="140"/>
      <c r="C12" s="140"/>
      <c r="D12" s="140"/>
      <c r="E12" s="140"/>
      <c r="F12" s="141"/>
      <c r="G12" s="142" t="s">
        <v>20</v>
      </c>
      <c r="H12" s="142"/>
      <c r="I12" s="142"/>
      <c r="J12" s="142"/>
      <c r="K12" s="142"/>
      <c r="L12" s="142"/>
      <c r="M12" s="143"/>
    </row>
    <row r="13" spans="1:13" ht="15" x14ac:dyDescent="0.25">
      <c r="A13" s="44"/>
      <c r="B13" s="45"/>
      <c r="C13" s="45"/>
      <c r="D13" s="45"/>
      <c r="E13" s="45"/>
      <c r="F13" s="75"/>
      <c r="G13" s="66"/>
      <c r="H13" s="45"/>
      <c r="I13" s="45"/>
      <c r="J13" s="45"/>
      <c r="K13" s="45"/>
      <c r="L13" s="45"/>
      <c r="M13" s="46"/>
    </row>
    <row r="14" spans="1:13" ht="34.5" customHeight="1" x14ac:dyDescent="0.25">
      <c r="A14" s="146" t="s">
        <v>19</v>
      </c>
      <c r="B14" s="147"/>
      <c r="C14" s="147"/>
      <c r="D14" s="147"/>
      <c r="E14" s="147"/>
      <c r="F14" s="148"/>
      <c r="G14" s="144" t="s">
        <v>21</v>
      </c>
      <c r="H14" s="144"/>
      <c r="I14" s="144"/>
      <c r="J14" s="144"/>
      <c r="K14" s="144"/>
      <c r="L14" s="144"/>
      <c r="M14" s="145"/>
    </row>
    <row r="15" spans="1:13" ht="15.75" x14ac:dyDescent="0.25">
      <c r="A15" s="44"/>
      <c r="B15" s="45"/>
      <c r="C15" s="45"/>
      <c r="D15" s="45"/>
      <c r="E15" s="67"/>
      <c r="F15" s="76"/>
      <c r="G15" s="67"/>
      <c r="H15" s="45"/>
      <c r="I15" s="45"/>
      <c r="J15" s="45"/>
      <c r="K15" s="45"/>
      <c r="L15" s="45"/>
      <c r="M15" s="46"/>
    </row>
    <row r="16" spans="1:13" ht="15.75" thickBot="1" x14ac:dyDescent="0.3">
      <c r="A16" s="69"/>
      <c r="B16" s="70"/>
      <c r="C16" s="70"/>
      <c r="D16" s="70"/>
      <c r="E16" s="71"/>
      <c r="F16" s="77"/>
      <c r="G16" s="71"/>
      <c r="H16" s="71"/>
      <c r="I16" s="70"/>
      <c r="J16" s="70"/>
      <c r="K16" s="70"/>
      <c r="L16" s="70"/>
      <c r="M16" s="72"/>
    </row>
    <row r="17" spans="1:13" s="39" customFormat="1" ht="15" x14ac:dyDescent="0.25">
      <c r="A17" s="45"/>
      <c r="B17" s="45"/>
      <c r="C17" s="45"/>
      <c r="D17" s="45"/>
      <c r="E17" s="68"/>
      <c r="F17" s="68"/>
      <c r="G17" s="68"/>
      <c r="H17" s="68"/>
      <c r="I17" s="45"/>
      <c r="J17" s="45"/>
      <c r="K17" s="45"/>
      <c r="L17" s="45"/>
      <c r="M17" s="45"/>
    </row>
    <row r="18" spans="1:13" s="39" customFormat="1" ht="15" x14ac:dyDescent="0.25">
      <c r="A18" s="45"/>
      <c r="B18" s="45"/>
      <c r="C18" s="45"/>
      <c r="D18" s="45"/>
      <c r="E18" s="45"/>
      <c r="F18" s="45"/>
      <c r="G18" s="45"/>
      <c r="H18" s="45"/>
      <c r="I18" s="45"/>
      <c r="J18" s="45"/>
      <c r="K18" s="45"/>
      <c r="L18" s="45"/>
      <c r="M18" s="45"/>
    </row>
    <row r="19" spans="1:13" s="39" customFormat="1" ht="15.75" x14ac:dyDescent="0.25">
      <c r="A19" s="45"/>
      <c r="B19" s="45"/>
      <c r="C19" s="45"/>
      <c r="D19" s="45"/>
      <c r="E19" s="67"/>
      <c r="F19" s="67"/>
      <c r="G19" s="67"/>
      <c r="H19" s="45"/>
      <c r="I19" s="45"/>
      <c r="J19" s="45"/>
      <c r="K19" s="45"/>
      <c r="L19" s="45"/>
      <c r="M19" s="45"/>
    </row>
    <row r="20" spans="1:13" s="39" customFormat="1" ht="15" x14ac:dyDescent="0.25">
      <c r="A20" s="45"/>
      <c r="B20" s="45"/>
      <c r="C20" s="45"/>
      <c r="D20" s="45"/>
      <c r="E20" s="45"/>
      <c r="F20" s="45"/>
      <c r="G20" s="66"/>
      <c r="H20" s="45"/>
      <c r="I20" s="45"/>
      <c r="J20" s="45"/>
      <c r="K20" s="45"/>
      <c r="L20" s="45"/>
      <c r="M20" s="45"/>
    </row>
    <row r="21" spans="1:13" s="39" customFormat="1" ht="15" x14ac:dyDescent="0.25">
      <c r="A21" s="45"/>
      <c r="B21" s="45"/>
      <c r="C21" s="45"/>
      <c r="D21" s="45"/>
      <c r="E21" s="68"/>
      <c r="F21" s="68"/>
      <c r="G21" s="68"/>
      <c r="H21" s="68"/>
      <c r="I21" s="45"/>
      <c r="J21" s="45"/>
      <c r="K21" s="45"/>
      <c r="L21" s="45"/>
      <c r="M21" s="45"/>
    </row>
    <row r="22" spans="1:13" s="39" customFormat="1" ht="15" x14ac:dyDescent="0.25">
      <c r="A22" s="45"/>
      <c r="B22" s="45"/>
      <c r="C22" s="45"/>
      <c r="D22" s="45"/>
      <c r="E22" s="68"/>
      <c r="F22" s="68"/>
      <c r="G22" s="68"/>
      <c r="H22" s="68"/>
      <c r="I22" s="45"/>
      <c r="J22" s="45"/>
      <c r="K22" s="45"/>
      <c r="L22" s="45"/>
      <c r="M22" s="45"/>
    </row>
    <row r="23" spans="1:13" s="39" customFormat="1" ht="15" x14ac:dyDescent="0.25">
      <c r="A23" s="45"/>
      <c r="B23" s="45"/>
      <c r="C23" s="45"/>
      <c r="D23" s="45"/>
      <c r="E23" s="68"/>
      <c r="F23" s="68"/>
      <c r="G23" s="68"/>
      <c r="H23" s="68"/>
      <c r="I23" s="45"/>
      <c r="J23" s="45"/>
      <c r="K23" s="45"/>
      <c r="L23" s="45"/>
      <c r="M23" s="45"/>
    </row>
    <row r="24" spans="1:13" s="39" customFormat="1" ht="15" x14ac:dyDescent="0.25">
      <c r="A24" s="45"/>
      <c r="B24" s="45"/>
      <c r="C24" s="45"/>
      <c r="D24" s="45"/>
      <c r="E24" s="45"/>
      <c r="F24" s="45"/>
      <c r="G24" s="45"/>
      <c r="H24" s="45"/>
      <c r="I24" s="45"/>
      <c r="J24" s="45"/>
      <c r="K24" s="45"/>
      <c r="L24" s="45"/>
      <c r="M24" s="45"/>
    </row>
    <row r="25" spans="1:13" s="39" customFormat="1" ht="15" x14ac:dyDescent="0.25">
      <c r="A25" s="45"/>
      <c r="B25" s="45"/>
      <c r="C25" s="45"/>
      <c r="D25" s="45"/>
      <c r="E25" s="45"/>
      <c r="F25" s="45"/>
      <c r="G25" s="45"/>
      <c r="H25" s="45"/>
      <c r="I25" s="45"/>
      <c r="J25" s="45"/>
      <c r="K25" s="45"/>
      <c r="L25" s="45"/>
      <c r="M25" s="45"/>
    </row>
    <row r="26" spans="1:13" s="39" customFormat="1" ht="15" x14ac:dyDescent="0.25">
      <c r="A26" s="45"/>
      <c r="B26" s="45"/>
      <c r="C26" s="45"/>
      <c r="D26" s="45"/>
      <c r="E26" s="45"/>
      <c r="F26" s="45"/>
      <c r="G26" s="45"/>
      <c r="H26" s="45"/>
      <c r="I26" s="45"/>
      <c r="J26" s="45"/>
      <c r="K26" s="45"/>
      <c r="L26" s="45"/>
      <c r="M26" s="45"/>
    </row>
    <row r="27" spans="1:13" s="39" customFormat="1" ht="15" x14ac:dyDescent="0.25">
      <c r="A27" s="45"/>
      <c r="B27" s="45"/>
      <c r="C27" s="45"/>
      <c r="D27" s="45"/>
      <c r="E27" s="45"/>
      <c r="F27" s="45"/>
      <c r="G27" s="45"/>
      <c r="H27" s="45"/>
      <c r="I27" s="45"/>
      <c r="J27" s="45"/>
      <c r="K27" s="45"/>
      <c r="L27" s="45"/>
      <c r="M27" s="45"/>
    </row>
    <row r="28" spans="1:13" s="39" customFormat="1" ht="15" x14ac:dyDescent="0.25">
      <c r="A28" s="45"/>
      <c r="B28" s="45"/>
      <c r="C28" s="45"/>
      <c r="D28" s="45"/>
      <c r="E28" s="45"/>
      <c r="F28" s="45"/>
      <c r="G28" s="45"/>
      <c r="H28" s="45"/>
      <c r="I28" s="45"/>
      <c r="J28" s="45"/>
      <c r="K28" s="45"/>
      <c r="L28" s="45"/>
      <c r="M28" s="45"/>
    </row>
    <row r="29" spans="1:13" s="39" customFormat="1" ht="15" x14ac:dyDescent="0.25">
      <c r="A29" s="45"/>
      <c r="B29" s="45"/>
      <c r="C29" s="45"/>
      <c r="D29" s="45"/>
      <c r="E29" s="45"/>
      <c r="F29" s="45"/>
      <c r="G29" s="45"/>
      <c r="H29" s="45"/>
      <c r="I29" s="45"/>
      <c r="J29" s="45"/>
      <c r="K29" s="45"/>
      <c r="L29" s="45"/>
      <c r="M29" s="45"/>
    </row>
    <row r="30" spans="1:13" s="39" customFormat="1" ht="15" x14ac:dyDescent="0.25">
      <c r="A30" s="45"/>
      <c r="B30" s="45"/>
      <c r="C30" s="45"/>
      <c r="D30" s="45"/>
      <c r="E30" s="45"/>
      <c r="F30" s="45"/>
      <c r="G30" s="45"/>
      <c r="H30" s="45"/>
      <c r="I30" s="45"/>
      <c r="J30" s="45"/>
      <c r="K30" s="45"/>
      <c r="L30" s="45"/>
      <c r="M30" s="45"/>
    </row>
    <row r="31" spans="1:13" s="39" customFormat="1" ht="15" x14ac:dyDescent="0.25">
      <c r="A31" s="45"/>
      <c r="B31" s="45"/>
      <c r="C31" s="45"/>
      <c r="D31" s="45"/>
      <c r="E31" s="45"/>
      <c r="F31" s="45"/>
      <c r="G31" s="45"/>
      <c r="H31" s="45"/>
      <c r="I31" s="45"/>
      <c r="J31" s="45"/>
      <c r="K31" s="45"/>
      <c r="L31" s="45"/>
      <c r="M31" s="45"/>
    </row>
    <row r="32" spans="1:13" s="39" customFormat="1" ht="15" x14ac:dyDescent="0.25">
      <c r="A32" s="45"/>
      <c r="B32" s="45"/>
      <c r="C32" s="45"/>
      <c r="D32" s="45"/>
      <c r="E32" s="45"/>
      <c r="F32" s="45"/>
      <c r="G32" s="45"/>
      <c r="H32" s="45"/>
      <c r="I32" s="45"/>
      <c r="J32" s="45"/>
      <c r="K32" s="45"/>
      <c r="L32" s="45"/>
      <c r="M32" s="45"/>
    </row>
    <row r="33" spans="1:13" s="39" customFormat="1" ht="15" x14ac:dyDescent="0.25">
      <c r="A33" s="45"/>
      <c r="B33" s="45"/>
      <c r="C33" s="45"/>
      <c r="D33" s="45"/>
      <c r="E33" s="45"/>
      <c r="F33" s="45"/>
      <c r="G33" s="45"/>
      <c r="H33" s="45"/>
      <c r="I33" s="45"/>
      <c r="J33" s="45"/>
      <c r="K33" s="45"/>
      <c r="L33" s="45"/>
      <c r="M33" s="45"/>
    </row>
    <row r="34" spans="1:13" s="39" customFormat="1" ht="15" x14ac:dyDescent="0.25">
      <c r="A34" s="45"/>
      <c r="B34" s="45"/>
      <c r="C34" s="45"/>
      <c r="D34" s="45"/>
      <c r="E34" s="45"/>
      <c r="F34" s="45"/>
      <c r="G34" s="45"/>
      <c r="H34" s="45"/>
      <c r="I34" s="45"/>
      <c r="J34" s="45"/>
      <c r="K34" s="45"/>
      <c r="L34" s="45"/>
      <c r="M34" s="45"/>
    </row>
    <row r="35" spans="1:13" s="39" customFormat="1" ht="15" x14ac:dyDescent="0.25">
      <c r="A35" s="45"/>
      <c r="B35" s="45"/>
      <c r="C35" s="45"/>
      <c r="D35" s="45"/>
      <c r="E35" s="45"/>
      <c r="F35" s="45"/>
      <c r="G35" s="45"/>
      <c r="H35" s="45"/>
      <c r="I35" s="45"/>
      <c r="J35" s="45"/>
      <c r="K35" s="45"/>
      <c r="L35" s="45"/>
      <c r="M35" s="45"/>
    </row>
  </sheetData>
  <mergeCells count="4">
    <mergeCell ref="A12:F12"/>
    <mergeCell ref="G12:M12"/>
    <mergeCell ref="G14:M14"/>
    <mergeCell ref="A14:F14"/>
  </mergeCells>
  <hyperlinks>
    <hyperlink ref="A12:F12" location="'Abonados y terminales'!A1" display="1. Abonados y Terminales"/>
    <hyperlink ref="A14" location="'Participación de mercado'!A1" display="2. Participación en el Mercado"/>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169"/>
  <sheetViews>
    <sheetView showGridLines="0" zoomScaleNormal="100" workbookViewId="0">
      <pane ySplit="11" topLeftCell="A132" activePane="bottomLeft" state="frozen"/>
      <selection pane="bottomLeft" activeCell="K146" sqref="K146"/>
    </sheetView>
  </sheetViews>
  <sheetFormatPr baseColWidth="10" defaultRowHeight="16.5" customHeight="1" x14ac:dyDescent="0.2"/>
  <cols>
    <col min="1" max="1" width="5.5703125" style="1" customWidth="1"/>
    <col min="2" max="2" width="7.140625" style="1" customWidth="1"/>
    <col min="3" max="3" width="10.85546875" style="1" customWidth="1"/>
    <col min="4" max="4" width="13.7109375" style="1" customWidth="1"/>
    <col min="5" max="5" width="9.85546875" style="1" customWidth="1"/>
    <col min="6" max="6" width="12.85546875" style="1" customWidth="1"/>
    <col min="7" max="7" width="9" style="1" customWidth="1"/>
    <col min="8" max="8" width="13.140625" style="1" customWidth="1"/>
    <col min="9" max="9" width="9.85546875" style="1" customWidth="1"/>
    <col min="10" max="10" width="13.7109375" style="1" customWidth="1"/>
    <col min="11" max="11" width="10.140625" style="1" customWidth="1"/>
    <col min="12" max="12" width="13.85546875" style="1" customWidth="1"/>
    <col min="13" max="13" width="9" style="1" customWidth="1"/>
    <col min="14" max="14" width="13.28515625" style="1" customWidth="1"/>
    <col min="15" max="15" width="12.42578125" style="1" customWidth="1"/>
    <col min="16" max="16384" width="11.42578125" style="1"/>
  </cols>
  <sheetData>
    <row r="1" spans="1:17" ht="22.5" customHeight="1" x14ac:dyDescent="0.2">
      <c r="A1" s="21"/>
      <c r="B1" s="22"/>
      <c r="C1" s="22"/>
      <c r="D1" s="22"/>
      <c r="E1" s="22"/>
      <c r="F1" s="22"/>
      <c r="G1" s="22"/>
      <c r="H1" s="22"/>
      <c r="I1" s="22"/>
      <c r="J1" s="22"/>
      <c r="K1" s="22"/>
      <c r="L1" s="22"/>
      <c r="M1" s="22"/>
      <c r="N1" s="22"/>
      <c r="O1" s="22"/>
      <c r="P1" s="23"/>
    </row>
    <row r="2" spans="1:17" ht="16.5" customHeight="1" x14ac:dyDescent="0.3">
      <c r="A2" s="24"/>
      <c r="B2" s="25" t="s">
        <v>8</v>
      </c>
      <c r="C2" s="26"/>
      <c r="D2" s="26"/>
      <c r="E2" s="26"/>
      <c r="F2" s="26"/>
      <c r="G2" s="26"/>
      <c r="H2" s="26"/>
      <c r="I2" s="26"/>
      <c r="J2" s="26"/>
      <c r="K2" s="26"/>
      <c r="L2" s="26"/>
      <c r="M2" s="26"/>
      <c r="N2" s="26"/>
      <c r="O2" s="26"/>
      <c r="P2" s="27"/>
    </row>
    <row r="3" spans="1:17" ht="14.25" x14ac:dyDescent="0.2">
      <c r="A3" s="24"/>
      <c r="B3" s="26"/>
      <c r="C3" s="26"/>
      <c r="D3" s="79"/>
      <c r="E3" s="79"/>
      <c r="F3" s="79"/>
      <c r="G3" s="26"/>
      <c r="H3" s="26"/>
      <c r="I3" s="26"/>
      <c r="J3" s="26"/>
      <c r="K3" s="26"/>
      <c r="L3" s="26"/>
      <c r="M3" s="26"/>
      <c r="N3" s="26"/>
      <c r="O3" s="26"/>
      <c r="P3" s="27"/>
    </row>
    <row r="4" spans="1:17" ht="16.5" customHeight="1" x14ac:dyDescent="0.2">
      <c r="A4" s="24"/>
      <c r="B4" s="80" t="s">
        <v>9</v>
      </c>
      <c r="C4" s="26"/>
      <c r="D4" s="26"/>
      <c r="E4" s="26"/>
      <c r="F4" s="26"/>
      <c r="G4" s="26"/>
      <c r="H4" s="26"/>
      <c r="I4" s="26"/>
      <c r="J4" s="26"/>
      <c r="K4" s="26"/>
      <c r="L4" s="26"/>
      <c r="M4" s="26"/>
      <c r="N4" s="26"/>
      <c r="O4" s="26"/>
      <c r="P4" s="27"/>
    </row>
    <row r="5" spans="1:17" ht="16.5" customHeight="1" thickBot="1" x14ac:dyDescent="0.25">
      <c r="A5" s="24"/>
      <c r="B5" s="26"/>
      <c r="C5" s="26"/>
      <c r="D5" s="26"/>
      <c r="E5" s="26"/>
      <c r="F5" s="26"/>
      <c r="G5" s="26"/>
      <c r="H5" s="26"/>
      <c r="I5" s="26"/>
      <c r="J5" s="26"/>
      <c r="K5" s="26"/>
      <c r="L5" s="26"/>
      <c r="M5" s="26"/>
      <c r="N5" s="26"/>
      <c r="O5" s="26"/>
      <c r="P5" s="27"/>
    </row>
    <row r="6" spans="1:17" ht="16.5" customHeight="1" x14ac:dyDescent="0.2">
      <c r="A6" s="3"/>
      <c r="B6" s="12" t="str">
        <f>Índice!B6</f>
        <v>Fuente: Registros Administrativos ARCOTEL</v>
      </c>
      <c r="C6" s="5"/>
      <c r="D6" s="6"/>
      <c r="E6" s="4"/>
      <c r="F6" s="4"/>
      <c r="G6" s="4"/>
      <c r="H6" s="4"/>
      <c r="I6" s="4"/>
      <c r="J6" s="4"/>
      <c r="K6" s="4"/>
      <c r="L6" s="4"/>
      <c r="M6" s="4"/>
      <c r="N6" s="4"/>
      <c r="O6" s="4"/>
      <c r="P6" s="7"/>
    </row>
    <row r="7" spans="1:17" ht="16.5" customHeight="1" x14ac:dyDescent="0.2">
      <c r="A7" s="8"/>
      <c r="B7" s="13" t="str">
        <f>Índice!B7</f>
        <v>Fecha de publicación: Abril 2026</v>
      </c>
      <c r="C7" s="9"/>
      <c r="D7" s="9"/>
      <c r="E7" s="9"/>
      <c r="F7" s="9"/>
      <c r="G7" s="9"/>
      <c r="H7" s="9"/>
      <c r="I7" s="9"/>
      <c r="J7" s="9"/>
      <c r="K7" s="9"/>
      <c r="L7" s="9"/>
      <c r="M7" s="9"/>
      <c r="N7" s="73" t="s">
        <v>22</v>
      </c>
      <c r="O7" s="9"/>
      <c r="P7" s="10"/>
    </row>
    <row r="8" spans="1:17" thickBot="1" x14ac:dyDescent="0.3">
      <c r="A8" s="14"/>
      <c r="B8" s="15" t="str">
        <f>Índice!B8</f>
        <v>Fecha de corte: marzo 2026 (I Trimestre)</v>
      </c>
      <c r="C8" s="16"/>
      <c r="D8" s="16"/>
      <c r="E8" s="16"/>
      <c r="F8" s="16"/>
      <c r="G8" s="16"/>
      <c r="H8" s="16"/>
      <c r="I8" s="16"/>
      <c r="J8" s="16"/>
      <c r="K8" s="16"/>
      <c r="L8" s="16"/>
      <c r="M8" s="16"/>
      <c r="N8" s="16"/>
      <c r="O8" s="16"/>
      <c r="P8" s="17"/>
    </row>
    <row r="9" spans="1:17" ht="13.5" customHeight="1" thickBot="1" x14ac:dyDescent="0.3">
      <c r="A9" s="81"/>
      <c r="B9" s="82"/>
      <c r="C9" s="82"/>
      <c r="D9" s="82"/>
      <c r="E9" s="82"/>
      <c r="F9" s="82"/>
      <c r="G9" s="82"/>
      <c r="H9" s="82"/>
      <c r="I9" s="82"/>
      <c r="J9" s="82"/>
      <c r="K9" s="82"/>
      <c r="L9" s="82"/>
      <c r="M9" s="82"/>
      <c r="N9" s="82"/>
      <c r="O9" s="82"/>
      <c r="P9" s="83"/>
    </row>
    <row r="10" spans="1:17" ht="22.5" customHeight="1" x14ac:dyDescent="0.2">
      <c r="A10" s="176" t="s">
        <v>10</v>
      </c>
      <c r="B10" s="177"/>
      <c r="C10" s="172" t="s">
        <v>5</v>
      </c>
      <c r="D10" s="173"/>
      <c r="E10" s="172" t="s">
        <v>0</v>
      </c>
      <c r="F10" s="173"/>
      <c r="G10" s="174" t="s">
        <v>1</v>
      </c>
      <c r="H10" s="175"/>
      <c r="I10" s="172" t="s">
        <v>3</v>
      </c>
      <c r="J10" s="173"/>
      <c r="K10" s="174" t="s">
        <v>2</v>
      </c>
      <c r="L10" s="175"/>
      <c r="M10" s="174" t="s">
        <v>4</v>
      </c>
      <c r="N10" s="175"/>
      <c r="O10" s="170" t="s">
        <v>23</v>
      </c>
      <c r="P10" s="168" t="s">
        <v>24</v>
      </c>
      <c r="Q10" s="78"/>
    </row>
    <row r="11" spans="1:17" ht="23.25" thickBot="1" x14ac:dyDescent="0.25">
      <c r="A11" s="178"/>
      <c r="B11" s="179"/>
      <c r="C11" s="95" t="s">
        <v>11</v>
      </c>
      <c r="D11" s="96" t="s">
        <v>12</v>
      </c>
      <c r="E11" s="95" t="s">
        <v>11</v>
      </c>
      <c r="F11" s="96" t="s">
        <v>12</v>
      </c>
      <c r="G11" s="96" t="s">
        <v>11</v>
      </c>
      <c r="H11" s="96" t="s">
        <v>12</v>
      </c>
      <c r="I11" s="95" t="s">
        <v>11</v>
      </c>
      <c r="J11" s="96" t="s">
        <v>12</v>
      </c>
      <c r="K11" s="97" t="s">
        <v>11</v>
      </c>
      <c r="L11" s="98" t="s">
        <v>12</v>
      </c>
      <c r="M11" s="97" t="s">
        <v>11</v>
      </c>
      <c r="N11" s="98" t="s">
        <v>12</v>
      </c>
      <c r="O11" s="171"/>
      <c r="P11" s="169"/>
      <c r="Q11" s="78"/>
    </row>
    <row r="12" spans="1:17" ht="16.5" customHeight="1" x14ac:dyDescent="0.2">
      <c r="A12" s="87"/>
      <c r="B12" s="86">
        <v>42005</v>
      </c>
      <c r="C12" s="99">
        <v>127</v>
      </c>
      <c r="D12" s="99">
        <v>3136</v>
      </c>
      <c r="E12" s="99">
        <v>77</v>
      </c>
      <c r="F12" s="99">
        <v>2531</v>
      </c>
      <c r="G12" s="100">
        <v>358</v>
      </c>
      <c r="H12" s="100">
        <v>2841</v>
      </c>
      <c r="I12" s="99">
        <v>395</v>
      </c>
      <c r="J12" s="99">
        <v>4200</v>
      </c>
      <c r="K12" s="100">
        <v>378</v>
      </c>
      <c r="L12" s="100">
        <v>7360</v>
      </c>
      <c r="M12" s="100">
        <v>216</v>
      </c>
      <c r="N12" s="100">
        <v>4696</v>
      </c>
      <c r="O12" s="100">
        <f t="shared" ref="O12:P16" si="0">SUM(C12,E12,G12,I12,K12,M12)</f>
        <v>1551</v>
      </c>
      <c r="P12" s="100">
        <f t="shared" si="0"/>
        <v>24764</v>
      </c>
    </row>
    <row r="13" spans="1:17" ht="16.5" customHeight="1" x14ac:dyDescent="0.2">
      <c r="A13" s="88"/>
      <c r="B13" s="85">
        <v>42036</v>
      </c>
      <c r="C13" s="99">
        <v>126</v>
      </c>
      <c r="D13" s="99">
        <v>3099</v>
      </c>
      <c r="E13" s="99">
        <v>74</v>
      </c>
      <c r="F13" s="99">
        <v>2530</v>
      </c>
      <c r="G13" s="100">
        <v>355</v>
      </c>
      <c r="H13" s="100">
        <v>2769</v>
      </c>
      <c r="I13" s="99">
        <v>390</v>
      </c>
      <c r="J13" s="99">
        <v>4155</v>
      </c>
      <c r="K13" s="100">
        <v>378</v>
      </c>
      <c r="L13" s="100">
        <v>7333</v>
      </c>
      <c r="M13" s="100">
        <v>246</v>
      </c>
      <c r="N13" s="100">
        <v>4662</v>
      </c>
      <c r="O13" s="100">
        <f t="shared" si="0"/>
        <v>1569</v>
      </c>
      <c r="P13" s="100">
        <f t="shared" si="0"/>
        <v>24548</v>
      </c>
    </row>
    <row r="14" spans="1:17" ht="16.5" customHeight="1" x14ac:dyDescent="0.2">
      <c r="A14" s="88"/>
      <c r="B14" s="85">
        <v>42064</v>
      </c>
      <c r="C14" s="99">
        <v>124</v>
      </c>
      <c r="D14" s="99">
        <v>3101</v>
      </c>
      <c r="E14" s="99">
        <v>71</v>
      </c>
      <c r="F14" s="99">
        <v>2533</v>
      </c>
      <c r="G14" s="100">
        <v>352</v>
      </c>
      <c r="H14" s="100">
        <v>2797</v>
      </c>
      <c r="I14" s="99">
        <v>380</v>
      </c>
      <c r="J14" s="99">
        <v>3979</v>
      </c>
      <c r="K14" s="100">
        <v>372</v>
      </c>
      <c r="L14" s="100">
        <v>7258</v>
      </c>
      <c r="M14" s="100">
        <v>275</v>
      </c>
      <c r="N14" s="100">
        <v>4604</v>
      </c>
      <c r="O14" s="100">
        <f t="shared" si="0"/>
        <v>1574</v>
      </c>
      <c r="P14" s="100">
        <f t="shared" si="0"/>
        <v>24272</v>
      </c>
    </row>
    <row r="15" spans="1:17" ht="16.5" customHeight="1" x14ac:dyDescent="0.2">
      <c r="A15" s="88"/>
      <c r="B15" s="85">
        <v>42095</v>
      </c>
      <c r="C15" s="99">
        <v>120</v>
      </c>
      <c r="D15" s="99">
        <v>3123</v>
      </c>
      <c r="E15" s="99">
        <v>71</v>
      </c>
      <c r="F15" s="99">
        <v>2526</v>
      </c>
      <c r="G15" s="100">
        <v>350</v>
      </c>
      <c r="H15" s="100">
        <v>2804</v>
      </c>
      <c r="I15" s="99">
        <v>375</v>
      </c>
      <c r="J15" s="99">
        <v>3802</v>
      </c>
      <c r="K15" s="100">
        <v>371</v>
      </c>
      <c r="L15" s="100">
        <v>7343</v>
      </c>
      <c r="M15" s="100">
        <v>311</v>
      </c>
      <c r="N15" s="100">
        <v>4628</v>
      </c>
      <c r="O15" s="100">
        <f t="shared" si="0"/>
        <v>1598</v>
      </c>
      <c r="P15" s="100">
        <f t="shared" si="0"/>
        <v>24226</v>
      </c>
    </row>
    <row r="16" spans="1:17" ht="16.5" customHeight="1" x14ac:dyDescent="0.2">
      <c r="A16" s="88"/>
      <c r="B16" s="85">
        <v>42125</v>
      </c>
      <c r="C16" s="99">
        <v>121</v>
      </c>
      <c r="D16" s="99">
        <v>3113</v>
      </c>
      <c r="E16" s="99">
        <v>72</v>
      </c>
      <c r="F16" s="99">
        <v>2538</v>
      </c>
      <c r="G16" s="100">
        <v>343</v>
      </c>
      <c r="H16" s="100">
        <v>2764</v>
      </c>
      <c r="I16" s="99">
        <v>362</v>
      </c>
      <c r="J16" s="99">
        <v>3782</v>
      </c>
      <c r="K16" s="100">
        <v>370</v>
      </c>
      <c r="L16" s="100">
        <v>7279</v>
      </c>
      <c r="M16" s="100">
        <v>342</v>
      </c>
      <c r="N16" s="100">
        <v>4640</v>
      </c>
      <c r="O16" s="100">
        <f t="shared" si="0"/>
        <v>1610</v>
      </c>
      <c r="P16" s="100">
        <f t="shared" si="0"/>
        <v>24116</v>
      </c>
    </row>
    <row r="17" spans="1:16" ht="16.5" customHeight="1" x14ac:dyDescent="0.2">
      <c r="A17" s="88"/>
      <c r="B17" s="85">
        <v>42156</v>
      </c>
      <c r="C17" s="99">
        <v>118</v>
      </c>
      <c r="D17" s="99">
        <v>3108</v>
      </c>
      <c r="E17" s="99">
        <v>71</v>
      </c>
      <c r="F17" s="99">
        <v>2526</v>
      </c>
      <c r="G17" s="100">
        <v>339</v>
      </c>
      <c r="H17" s="100">
        <v>2762</v>
      </c>
      <c r="I17" s="99">
        <v>356</v>
      </c>
      <c r="J17" s="99">
        <v>3690</v>
      </c>
      <c r="K17" s="100">
        <v>370</v>
      </c>
      <c r="L17" s="100">
        <v>7665</v>
      </c>
      <c r="M17" s="100">
        <v>362</v>
      </c>
      <c r="N17" s="100">
        <v>4588</v>
      </c>
      <c r="O17" s="100">
        <f t="shared" ref="O17:P22" si="1">SUM(C17,E17,G17,I17,K17,M17)</f>
        <v>1616</v>
      </c>
      <c r="P17" s="100">
        <f t="shared" si="1"/>
        <v>24339</v>
      </c>
    </row>
    <row r="18" spans="1:16" ht="16.5" customHeight="1" x14ac:dyDescent="0.2">
      <c r="A18" s="88"/>
      <c r="B18" s="85">
        <v>42186</v>
      </c>
      <c r="C18" s="99">
        <v>120</v>
      </c>
      <c r="D18" s="99">
        <v>3057</v>
      </c>
      <c r="E18" s="99">
        <v>72</v>
      </c>
      <c r="F18" s="99">
        <v>2489</v>
      </c>
      <c r="G18" s="100">
        <v>333</v>
      </c>
      <c r="H18" s="100">
        <v>2660</v>
      </c>
      <c r="I18" s="99">
        <v>353</v>
      </c>
      <c r="J18" s="99">
        <v>3597</v>
      </c>
      <c r="K18" s="100">
        <v>370</v>
      </c>
      <c r="L18" s="100">
        <v>7424</v>
      </c>
      <c r="M18" s="100">
        <v>397</v>
      </c>
      <c r="N18" s="100">
        <v>4554</v>
      </c>
      <c r="O18" s="100">
        <f t="shared" si="1"/>
        <v>1645</v>
      </c>
      <c r="P18" s="100">
        <f t="shared" si="1"/>
        <v>23781</v>
      </c>
    </row>
    <row r="19" spans="1:16" ht="16.5" customHeight="1" x14ac:dyDescent="0.2">
      <c r="A19" s="88"/>
      <c r="B19" s="85">
        <v>42217</v>
      </c>
      <c r="C19" s="99">
        <v>116</v>
      </c>
      <c r="D19" s="99">
        <v>3033</v>
      </c>
      <c r="E19" s="99">
        <v>71</v>
      </c>
      <c r="F19" s="99">
        <v>2492</v>
      </c>
      <c r="G19" s="100">
        <v>330</v>
      </c>
      <c r="H19" s="100">
        <v>2629</v>
      </c>
      <c r="I19" s="99">
        <v>343</v>
      </c>
      <c r="J19" s="99">
        <v>3579</v>
      </c>
      <c r="K19" s="100">
        <v>372</v>
      </c>
      <c r="L19" s="100">
        <v>7342</v>
      </c>
      <c r="M19" s="100">
        <v>403</v>
      </c>
      <c r="N19" s="100">
        <v>4524</v>
      </c>
      <c r="O19" s="100">
        <f t="shared" si="1"/>
        <v>1635</v>
      </c>
      <c r="P19" s="100">
        <f t="shared" si="1"/>
        <v>23599</v>
      </c>
    </row>
    <row r="20" spans="1:16" ht="16.5" customHeight="1" x14ac:dyDescent="0.2">
      <c r="A20" s="88"/>
      <c r="B20" s="85">
        <v>42248</v>
      </c>
      <c r="C20" s="99">
        <v>114</v>
      </c>
      <c r="D20" s="99">
        <v>3016</v>
      </c>
      <c r="E20" s="99">
        <v>71</v>
      </c>
      <c r="F20" s="99">
        <v>2447</v>
      </c>
      <c r="G20" s="100">
        <v>338</v>
      </c>
      <c r="H20" s="100">
        <v>2720</v>
      </c>
      <c r="I20" s="99">
        <v>346</v>
      </c>
      <c r="J20" s="99">
        <v>3603</v>
      </c>
      <c r="K20" s="100">
        <v>364</v>
      </c>
      <c r="L20" s="100">
        <v>7164</v>
      </c>
      <c r="M20" s="100">
        <v>409</v>
      </c>
      <c r="N20" s="100">
        <v>4557</v>
      </c>
      <c r="O20" s="100">
        <f t="shared" si="1"/>
        <v>1642</v>
      </c>
      <c r="P20" s="100">
        <f t="shared" si="1"/>
        <v>23507</v>
      </c>
    </row>
    <row r="21" spans="1:16" ht="16.5" customHeight="1" x14ac:dyDescent="0.2">
      <c r="A21" s="88"/>
      <c r="B21" s="85">
        <v>42278</v>
      </c>
      <c r="C21" s="99">
        <v>108</v>
      </c>
      <c r="D21" s="99">
        <v>2799</v>
      </c>
      <c r="E21" s="99">
        <v>69</v>
      </c>
      <c r="F21" s="99">
        <v>2353</v>
      </c>
      <c r="G21" s="100">
        <v>336</v>
      </c>
      <c r="H21" s="100">
        <v>2707</v>
      </c>
      <c r="I21" s="99">
        <v>341</v>
      </c>
      <c r="J21" s="99">
        <v>3459</v>
      </c>
      <c r="K21" s="100">
        <v>355</v>
      </c>
      <c r="L21" s="100">
        <v>7075</v>
      </c>
      <c r="M21" s="100">
        <v>409</v>
      </c>
      <c r="N21" s="100">
        <v>4590</v>
      </c>
      <c r="O21" s="100">
        <f>SUM(C21,E21,G21,I21,K21,M21)</f>
        <v>1618</v>
      </c>
      <c r="P21" s="100">
        <f>SUM(D21,F21,H21,J21,L21,N21)</f>
        <v>22983</v>
      </c>
    </row>
    <row r="22" spans="1:16" ht="16.5" customHeight="1" x14ac:dyDescent="0.2">
      <c r="A22" s="88"/>
      <c r="B22" s="85">
        <v>42309</v>
      </c>
      <c r="C22" s="99">
        <v>105</v>
      </c>
      <c r="D22" s="99">
        <v>2509</v>
      </c>
      <c r="E22" s="99">
        <v>65</v>
      </c>
      <c r="F22" s="99">
        <v>2275</v>
      </c>
      <c r="G22" s="100">
        <v>334</v>
      </c>
      <c r="H22" s="100">
        <v>2632</v>
      </c>
      <c r="I22" s="99">
        <v>326</v>
      </c>
      <c r="J22" s="99">
        <v>3358</v>
      </c>
      <c r="K22" s="100">
        <v>359</v>
      </c>
      <c r="L22" s="100">
        <v>7119</v>
      </c>
      <c r="M22" s="100">
        <v>413</v>
      </c>
      <c r="N22" s="100">
        <v>4598</v>
      </c>
      <c r="O22" s="100">
        <f t="shared" si="1"/>
        <v>1602</v>
      </c>
      <c r="P22" s="100">
        <f t="shared" si="1"/>
        <v>22491</v>
      </c>
    </row>
    <row r="23" spans="1:16" ht="16.5" customHeight="1" x14ac:dyDescent="0.2">
      <c r="A23" s="88"/>
      <c r="B23" s="85">
        <v>42339</v>
      </c>
      <c r="C23" s="99"/>
      <c r="D23" s="99"/>
      <c r="E23" s="99"/>
      <c r="F23" s="99"/>
      <c r="G23" s="100">
        <v>350</v>
      </c>
      <c r="H23" s="100">
        <v>2766</v>
      </c>
      <c r="I23" s="99"/>
      <c r="J23" s="99"/>
      <c r="K23" s="100">
        <v>368</v>
      </c>
      <c r="L23" s="100">
        <v>7355</v>
      </c>
      <c r="M23" s="100">
        <v>415</v>
      </c>
      <c r="N23" s="100">
        <v>4601</v>
      </c>
      <c r="O23" s="100">
        <f t="shared" ref="O23:P25" si="2">SUM(C23,E23,G23,I23,K23,M23)</f>
        <v>1133</v>
      </c>
      <c r="P23" s="100">
        <f t="shared" si="2"/>
        <v>14722</v>
      </c>
    </row>
    <row r="24" spans="1:16" ht="16.5" customHeight="1" x14ac:dyDescent="0.2">
      <c r="A24" s="88"/>
      <c r="B24" s="85">
        <v>42370</v>
      </c>
      <c r="C24" s="99"/>
      <c r="D24" s="99"/>
      <c r="E24" s="99"/>
      <c r="F24" s="99"/>
      <c r="G24" s="100">
        <v>363</v>
      </c>
      <c r="H24" s="100">
        <v>2939</v>
      </c>
      <c r="I24" s="99"/>
      <c r="J24" s="99"/>
      <c r="K24" s="100">
        <v>383</v>
      </c>
      <c r="L24" s="100">
        <v>7665</v>
      </c>
      <c r="M24" s="100">
        <v>446</v>
      </c>
      <c r="N24" s="100">
        <v>4886</v>
      </c>
      <c r="O24" s="100">
        <f t="shared" si="2"/>
        <v>1192</v>
      </c>
      <c r="P24" s="100">
        <f t="shared" si="2"/>
        <v>15490</v>
      </c>
    </row>
    <row r="25" spans="1:16" ht="16.5" customHeight="1" x14ac:dyDescent="0.2">
      <c r="A25" s="88"/>
      <c r="B25" s="85">
        <v>42401</v>
      </c>
      <c r="C25" s="99"/>
      <c r="D25" s="99"/>
      <c r="E25" s="99"/>
      <c r="F25" s="99"/>
      <c r="G25" s="100">
        <v>365</v>
      </c>
      <c r="H25" s="100">
        <v>2914</v>
      </c>
      <c r="I25" s="99"/>
      <c r="J25" s="99"/>
      <c r="K25" s="100">
        <v>390</v>
      </c>
      <c r="L25" s="100">
        <v>7759</v>
      </c>
      <c r="M25" s="100">
        <v>453</v>
      </c>
      <c r="N25" s="100">
        <v>4971</v>
      </c>
      <c r="O25" s="100">
        <f t="shared" si="2"/>
        <v>1208</v>
      </c>
      <c r="P25" s="100">
        <f t="shared" si="2"/>
        <v>15644</v>
      </c>
    </row>
    <row r="26" spans="1:16" ht="16.5" customHeight="1" x14ac:dyDescent="0.2">
      <c r="A26" s="88"/>
      <c r="B26" s="85">
        <v>42430</v>
      </c>
      <c r="C26" s="99"/>
      <c r="D26" s="99"/>
      <c r="E26" s="99"/>
      <c r="F26" s="99"/>
      <c r="G26" s="100">
        <v>360</v>
      </c>
      <c r="H26" s="100">
        <v>2895</v>
      </c>
      <c r="I26" s="99"/>
      <c r="J26" s="99"/>
      <c r="K26" s="100">
        <v>399</v>
      </c>
      <c r="L26" s="100">
        <v>7670</v>
      </c>
      <c r="M26" s="100">
        <v>456</v>
      </c>
      <c r="N26" s="100">
        <v>5030</v>
      </c>
      <c r="O26" s="100">
        <f t="shared" ref="O26:P42" si="3">SUM(C26,E26,G26,I26,K26,M26)</f>
        <v>1215</v>
      </c>
      <c r="P26" s="100">
        <f t="shared" si="3"/>
        <v>15595</v>
      </c>
    </row>
    <row r="27" spans="1:16" ht="16.5" customHeight="1" x14ac:dyDescent="0.2">
      <c r="A27" s="88"/>
      <c r="B27" s="85">
        <v>42461</v>
      </c>
      <c r="C27" s="99"/>
      <c r="D27" s="99"/>
      <c r="E27" s="99"/>
      <c r="F27" s="99"/>
      <c r="G27" s="100">
        <v>359</v>
      </c>
      <c r="H27" s="100">
        <v>2855</v>
      </c>
      <c r="I27" s="99"/>
      <c r="J27" s="99"/>
      <c r="K27" s="100">
        <v>395</v>
      </c>
      <c r="L27" s="100">
        <v>7689</v>
      </c>
      <c r="M27" s="100">
        <v>467</v>
      </c>
      <c r="N27" s="100">
        <v>5023</v>
      </c>
      <c r="O27" s="100">
        <f t="shared" si="3"/>
        <v>1221</v>
      </c>
      <c r="P27" s="100">
        <f t="shared" si="3"/>
        <v>15567</v>
      </c>
    </row>
    <row r="28" spans="1:16" ht="16.5" customHeight="1" x14ac:dyDescent="0.2">
      <c r="A28" s="88"/>
      <c r="B28" s="85">
        <v>42491</v>
      </c>
      <c r="C28" s="99"/>
      <c r="D28" s="99"/>
      <c r="E28" s="99"/>
      <c r="F28" s="99"/>
      <c r="G28" s="100">
        <v>356</v>
      </c>
      <c r="H28" s="100">
        <v>2813</v>
      </c>
      <c r="I28" s="99"/>
      <c r="J28" s="99"/>
      <c r="K28" s="100">
        <v>391</v>
      </c>
      <c r="L28" s="100">
        <v>7631</v>
      </c>
      <c r="M28" s="100">
        <v>472</v>
      </c>
      <c r="N28" s="100">
        <v>5013</v>
      </c>
      <c r="O28" s="100">
        <f t="shared" si="3"/>
        <v>1219</v>
      </c>
      <c r="P28" s="100">
        <f t="shared" si="3"/>
        <v>15457</v>
      </c>
    </row>
    <row r="29" spans="1:16" ht="16.5" customHeight="1" thickBot="1" x14ac:dyDescent="0.25">
      <c r="A29" s="93"/>
      <c r="B29" s="91">
        <v>42522</v>
      </c>
      <c r="C29" s="99"/>
      <c r="D29" s="99"/>
      <c r="E29" s="99"/>
      <c r="F29" s="99"/>
      <c r="G29" s="100">
        <v>355</v>
      </c>
      <c r="H29" s="100">
        <v>2819</v>
      </c>
      <c r="I29" s="99"/>
      <c r="J29" s="99"/>
      <c r="K29" s="100">
        <v>377</v>
      </c>
      <c r="L29" s="100">
        <v>7351</v>
      </c>
      <c r="M29" s="100">
        <v>484</v>
      </c>
      <c r="N29" s="100">
        <v>4992</v>
      </c>
      <c r="O29" s="100">
        <f t="shared" si="3"/>
        <v>1216</v>
      </c>
      <c r="P29" s="100">
        <f t="shared" si="3"/>
        <v>15162</v>
      </c>
    </row>
    <row r="30" spans="1:16" ht="16.5" customHeight="1" x14ac:dyDescent="0.2">
      <c r="A30" s="94"/>
      <c r="B30" s="85">
        <v>42552</v>
      </c>
      <c r="C30" s="99"/>
      <c r="D30" s="99"/>
      <c r="E30" s="99"/>
      <c r="F30" s="99"/>
      <c r="G30" s="100">
        <v>348</v>
      </c>
      <c r="H30" s="100">
        <v>2735</v>
      </c>
      <c r="I30" s="99"/>
      <c r="J30" s="99"/>
      <c r="K30" s="100">
        <v>380</v>
      </c>
      <c r="L30" s="100">
        <v>7572</v>
      </c>
      <c r="M30" s="100">
        <v>477</v>
      </c>
      <c r="N30" s="100">
        <v>4976</v>
      </c>
      <c r="O30" s="100">
        <f t="shared" si="3"/>
        <v>1205</v>
      </c>
      <c r="P30" s="100">
        <f t="shared" si="3"/>
        <v>15283</v>
      </c>
    </row>
    <row r="31" spans="1:16" ht="16.5" customHeight="1" x14ac:dyDescent="0.2">
      <c r="A31" s="94"/>
      <c r="B31" s="85">
        <v>42583</v>
      </c>
      <c r="C31" s="99"/>
      <c r="D31" s="99"/>
      <c r="E31" s="99"/>
      <c r="F31" s="99"/>
      <c r="G31" s="100">
        <v>337</v>
      </c>
      <c r="H31" s="100">
        <v>2657</v>
      </c>
      <c r="I31" s="99"/>
      <c r="J31" s="99"/>
      <c r="K31" s="100">
        <v>373</v>
      </c>
      <c r="L31" s="100">
        <v>7256</v>
      </c>
      <c r="M31" s="100">
        <v>480</v>
      </c>
      <c r="N31" s="100">
        <v>5038</v>
      </c>
      <c r="O31" s="100">
        <f t="shared" si="3"/>
        <v>1190</v>
      </c>
      <c r="P31" s="100">
        <f t="shared" si="3"/>
        <v>14951</v>
      </c>
    </row>
    <row r="32" spans="1:16" ht="16.5" customHeight="1" x14ac:dyDescent="0.2">
      <c r="A32" s="94"/>
      <c r="B32" s="85">
        <v>42614</v>
      </c>
      <c r="C32" s="99"/>
      <c r="D32" s="99"/>
      <c r="E32" s="99"/>
      <c r="F32" s="99"/>
      <c r="G32" s="100">
        <v>335</v>
      </c>
      <c r="H32" s="100">
        <v>2628</v>
      </c>
      <c r="I32" s="99"/>
      <c r="J32" s="99"/>
      <c r="K32" s="100">
        <v>375</v>
      </c>
      <c r="L32" s="100">
        <v>7283</v>
      </c>
      <c r="M32" s="100">
        <v>485</v>
      </c>
      <c r="N32" s="100">
        <v>5408</v>
      </c>
      <c r="O32" s="100">
        <f t="shared" si="3"/>
        <v>1195</v>
      </c>
      <c r="P32" s="100">
        <f t="shared" si="3"/>
        <v>15319</v>
      </c>
    </row>
    <row r="33" spans="1:16" ht="16.5" customHeight="1" thickBot="1" x14ac:dyDescent="0.25">
      <c r="A33" s="94"/>
      <c r="B33" s="91">
        <v>42644</v>
      </c>
      <c r="C33" s="99"/>
      <c r="D33" s="99"/>
      <c r="E33" s="99"/>
      <c r="F33" s="99"/>
      <c r="G33" s="100">
        <v>330</v>
      </c>
      <c r="H33" s="100">
        <v>2599</v>
      </c>
      <c r="I33" s="99"/>
      <c r="J33" s="99"/>
      <c r="K33" s="100">
        <v>375</v>
      </c>
      <c r="L33" s="100">
        <v>7283</v>
      </c>
      <c r="M33" s="100">
        <v>487</v>
      </c>
      <c r="N33" s="100">
        <v>5444</v>
      </c>
      <c r="O33" s="100">
        <f t="shared" si="3"/>
        <v>1192</v>
      </c>
      <c r="P33" s="100">
        <f t="shared" si="3"/>
        <v>15326</v>
      </c>
    </row>
    <row r="34" spans="1:16" ht="16.5" customHeight="1" x14ac:dyDescent="0.2">
      <c r="A34" s="94"/>
      <c r="B34" s="85">
        <v>42675</v>
      </c>
      <c r="C34" s="99"/>
      <c r="D34" s="99"/>
      <c r="E34" s="99"/>
      <c r="F34" s="99"/>
      <c r="G34" s="100">
        <v>327</v>
      </c>
      <c r="H34" s="100">
        <v>2532</v>
      </c>
      <c r="I34" s="99"/>
      <c r="J34" s="99"/>
      <c r="K34" s="100">
        <v>375</v>
      </c>
      <c r="L34" s="100">
        <v>7283</v>
      </c>
      <c r="M34" s="100">
        <v>484</v>
      </c>
      <c r="N34" s="100">
        <v>5452</v>
      </c>
      <c r="O34" s="100">
        <f t="shared" si="3"/>
        <v>1186</v>
      </c>
      <c r="P34" s="100">
        <f t="shared" si="3"/>
        <v>15267</v>
      </c>
    </row>
    <row r="35" spans="1:16" ht="16.5" customHeight="1" x14ac:dyDescent="0.2">
      <c r="A35" s="94"/>
      <c r="B35" s="85">
        <v>42705</v>
      </c>
      <c r="C35" s="99"/>
      <c r="D35" s="99"/>
      <c r="E35" s="99"/>
      <c r="F35" s="99"/>
      <c r="G35" s="100">
        <v>324</v>
      </c>
      <c r="H35" s="100">
        <v>2520</v>
      </c>
      <c r="I35" s="99"/>
      <c r="J35" s="99"/>
      <c r="K35" s="100">
        <v>375</v>
      </c>
      <c r="L35" s="100">
        <v>7283</v>
      </c>
      <c r="M35" s="100">
        <v>477</v>
      </c>
      <c r="N35" s="100">
        <v>5440</v>
      </c>
      <c r="O35" s="100">
        <f t="shared" si="3"/>
        <v>1176</v>
      </c>
      <c r="P35" s="100">
        <f t="shared" si="3"/>
        <v>15243</v>
      </c>
    </row>
    <row r="36" spans="1:16" ht="16.5" customHeight="1" x14ac:dyDescent="0.2">
      <c r="A36" s="94"/>
      <c r="B36" s="85">
        <v>42736</v>
      </c>
      <c r="C36" s="99"/>
      <c r="D36" s="99"/>
      <c r="E36" s="99"/>
      <c r="F36" s="99"/>
      <c r="G36" s="100">
        <v>327</v>
      </c>
      <c r="H36" s="100">
        <v>2517</v>
      </c>
      <c r="I36" s="99"/>
      <c r="J36" s="99"/>
      <c r="K36" s="100">
        <v>361</v>
      </c>
      <c r="L36" s="100">
        <v>7537</v>
      </c>
      <c r="M36" s="100">
        <v>475</v>
      </c>
      <c r="N36" s="100">
        <v>5338</v>
      </c>
      <c r="O36" s="100">
        <f t="shared" si="3"/>
        <v>1163</v>
      </c>
      <c r="P36" s="100">
        <f t="shared" si="3"/>
        <v>15392</v>
      </c>
    </row>
    <row r="37" spans="1:16" ht="16.5" customHeight="1" thickBot="1" x14ac:dyDescent="0.25">
      <c r="A37" s="94"/>
      <c r="B37" s="91">
        <v>42767</v>
      </c>
      <c r="C37" s="99"/>
      <c r="D37" s="99"/>
      <c r="E37" s="99"/>
      <c r="F37" s="99"/>
      <c r="G37" s="100">
        <v>327</v>
      </c>
      <c r="H37" s="100">
        <v>2524</v>
      </c>
      <c r="I37" s="99"/>
      <c r="J37" s="99"/>
      <c r="K37" s="100">
        <v>358</v>
      </c>
      <c r="L37" s="100">
        <v>7615</v>
      </c>
      <c r="M37" s="100">
        <v>464</v>
      </c>
      <c r="N37" s="100">
        <v>5211</v>
      </c>
      <c r="O37" s="100">
        <f t="shared" si="3"/>
        <v>1149</v>
      </c>
      <c r="P37" s="100">
        <f t="shared" si="3"/>
        <v>15350</v>
      </c>
    </row>
    <row r="38" spans="1:16" ht="16.5" customHeight="1" x14ac:dyDescent="0.2">
      <c r="A38" s="94"/>
      <c r="B38" s="85">
        <v>42795</v>
      </c>
      <c r="C38" s="99"/>
      <c r="D38" s="99"/>
      <c r="E38" s="99"/>
      <c r="F38" s="99"/>
      <c r="G38" s="100">
        <v>321</v>
      </c>
      <c r="H38" s="100">
        <v>2471</v>
      </c>
      <c r="I38" s="99"/>
      <c r="J38" s="99"/>
      <c r="K38" s="100">
        <v>345</v>
      </c>
      <c r="L38" s="100">
        <v>7499</v>
      </c>
      <c r="M38" s="100">
        <v>466</v>
      </c>
      <c r="N38" s="100">
        <v>5216</v>
      </c>
      <c r="O38" s="100">
        <f t="shared" si="3"/>
        <v>1132</v>
      </c>
      <c r="P38" s="100">
        <f t="shared" si="3"/>
        <v>15186</v>
      </c>
    </row>
    <row r="39" spans="1:16" ht="16.5" customHeight="1" x14ac:dyDescent="0.2">
      <c r="A39" s="94"/>
      <c r="B39" s="85">
        <v>42826</v>
      </c>
      <c r="C39" s="99"/>
      <c r="D39" s="99"/>
      <c r="E39" s="99"/>
      <c r="F39" s="99"/>
      <c r="G39" s="100">
        <v>318</v>
      </c>
      <c r="H39" s="100">
        <v>2417</v>
      </c>
      <c r="I39" s="99"/>
      <c r="J39" s="99"/>
      <c r="K39" s="100">
        <v>400</v>
      </c>
      <c r="L39" s="100">
        <v>7687</v>
      </c>
      <c r="M39" s="100">
        <v>459</v>
      </c>
      <c r="N39" s="100">
        <v>5158</v>
      </c>
      <c r="O39" s="100">
        <f t="shared" si="3"/>
        <v>1177</v>
      </c>
      <c r="P39" s="100">
        <f t="shared" si="3"/>
        <v>15262</v>
      </c>
    </row>
    <row r="40" spans="1:16" ht="16.5" customHeight="1" x14ac:dyDescent="0.2">
      <c r="A40" s="94"/>
      <c r="B40" s="85">
        <v>42856</v>
      </c>
      <c r="C40" s="99"/>
      <c r="D40" s="99"/>
      <c r="E40" s="99"/>
      <c r="F40" s="99"/>
      <c r="G40" s="100">
        <v>315</v>
      </c>
      <c r="H40" s="100">
        <v>2352</v>
      </c>
      <c r="I40" s="99"/>
      <c r="J40" s="99"/>
      <c r="K40" s="100">
        <v>392</v>
      </c>
      <c r="L40" s="100">
        <v>7598</v>
      </c>
      <c r="M40" s="100">
        <v>471</v>
      </c>
      <c r="N40" s="100">
        <v>5327</v>
      </c>
      <c r="O40" s="100">
        <f t="shared" si="3"/>
        <v>1178</v>
      </c>
      <c r="P40" s="100">
        <f t="shared" si="3"/>
        <v>15277</v>
      </c>
    </row>
    <row r="41" spans="1:16" ht="16.5" customHeight="1" x14ac:dyDescent="0.2">
      <c r="A41" s="94"/>
      <c r="B41" s="85">
        <v>42887</v>
      </c>
      <c r="C41" s="99"/>
      <c r="D41" s="99"/>
      <c r="E41" s="99"/>
      <c r="F41" s="99"/>
      <c r="G41" s="100">
        <v>314</v>
      </c>
      <c r="H41" s="100">
        <v>2374</v>
      </c>
      <c r="I41" s="99"/>
      <c r="J41" s="99"/>
      <c r="K41" s="100">
        <v>393</v>
      </c>
      <c r="L41" s="100">
        <v>7635</v>
      </c>
      <c r="M41" s="100">
        <v>475</v>
      </c>
      <c r="N41" s="100">
        <v>5370</v>
      </c>
      <c r="O41" s="100">
        <f t="shared" si="3"/>
        <v>1182</v>
      </c>
      <c r="P41" s="100">
        <f t="shared" si="3"/>
        <v>15379</v>
      </c>
    </row>
    <row r="42" spans="1:16" ht="16.5" customHeight="1" x14ac:dyDescent="0.2">
      <c r="A42" s="94"/>
      <c r="B42" s="85">
        <v>42917</v>
      </c>
      <c r="C42" s="99"/>
      <c r="D42" s="99"/>
      <c r="E42" s="99"/>
      <c r="F42" s="99"/>
      <c r="G42" s="101">
        <v>309</v>
      </c>
      <c r="H42" s="101">
        <v>2314</v>
      </c>
      <c r="I42" s="99"/>
      <c r="J42" s="99"/>
      <c r="K42" s="101">
        <v>340</v>
      </c>
      <c r="L42" s="101">
        <v>7483</v>
      </c>
      <c r="M42" s="101">
        <v>467</v>
      </c>
      <c r="N42" s="101">
        <v>5313</v>
      </c>
      <c r="O42" s="100">
        <f t="shared" si="3"/>
        <v>1116</v>
      </c>
      <c r="P42" s="100">
        <f t="shared" si="3"/>
        <v>15110</v>
      </c>
    </row>
    <row r="43" spans="1:16" ht="16.5" customHeight="1" x14ac:dyDescent="0.2">
      <c r="A43" s="94"/>
      <c r="B43" s="85">
        <v>42948</v>
      </c>
      <c r="C43" s="99"/>
      <c r="D43" s="99"/>
      <c r="E43" s="99"/>
      <c r="F43" s="99"/>
      <c r="G43" s="101">
        <v>306</v>
      </c>
      <c r="H43" s="101">
        <v>2273</v>
      </c>
      <c r="I43" s="99"/>
      <c r="J43" s="99"/>
      <c r="K43" s="101">
        <v>345</v>
      </c>
      <c r="L43" s="101">
        <v>7477</v>
      </c>
      <c r="M43" s="101">
        <v>468</v>
      </c>
      <c r="N43" s="101">
        <v>5336</v>
      </c>
      <c r="O43" s="100">
        <f t="shared" ref="O43:P58" si="4">SUM(C43,E43,G43,I43,K43,M43)</f>
        <v>1119</v>
      </c>
      <c r="P43" s="100">
        <f t="shared" si="4"/>
        <v>15086</v>
      </c>
    </row>
    <row r="44" spans="1:16" ht="16.5" customHeight="1" x14ac:dyDescent="0.2">
      <c r="A44" s="94"/>
      <c r="B44" s="85">
        <v>42979</v>
      </c>
      <c r="C44" s="99"/>
      <c r="D44" s="99"/>
      <c r="E44" s="99"/>
      <c r="F44" s="99"/>
      <c r="G44" s="101">
        <v>305</v>
      </c>
      <c r="H44" s="101">
        <v>2285</v>
      </c>
      <c r="I44" s="99"/>
      <c r="J44" s="99"/>
      <c r="K44" s="101">
        <v>348</v>
      </c>
      <c r="L44" s="101">
        <v>7554</v>
      </c>
      <c r="M44" s="101">
        <v>467</v>
      </c>
      <c r="N44" s="101">
        <v>5343</v>
      </c>
      <c r="O44" s="100">
        <f t="shared" si="4"/>
        <v>1120</v>
      </c>
      <c r="P44" s="100">
        <f t="shared" si="4"/>
        <v>15182</v>
      </c>
    </row>
    <row r="45" spans="1:16" ht="16.5" customHeight="1" x14ac:dyDescent="0.2">
      <c r="A45" s="94"/>
      <c r="B45" s="85">
        <v>43009</v>
      </c>
      <c r="C45" s="99"/>
      <c r="D45" s="99"/>
      <c r="E45" s="99"/>
      <c r="F45" s="99"/>
      <c r="G45" s="101">
        <v>305</v>
      </c>
      <c r="H45" s="101">
        <v>2202</v>
      </c>
      <c r="I45" s="99"/>
      <c r="J45" s="99"/>
      <c r="K45" s="101">
        <v>348</v>
      </c>
      <c r="L45" s="101">
        <v>7653</v>
      </c>
      <c r="M45" s="101">
        <v>468</v>
      </c>
      <c r="N45" s="101">
        <v>5394</v>
      </c>
      <c r="O45" s="100">
        <f t="shared" si="4"/>
        <v>1121</v>
      </c>
      <c r="P45" s="100">
        <f t="shared" si="4"/>
        <v>15249</v>
      </c>
    </row>
    <row r="46" spans="1:16" ht="16.5" customHeight="1" x14ac:dyDescent="0.2">
      <c r="A46" s="94"/>
      <c r="B46" s="85">
        <v>43040</v>
      </c>
      <c r="C46" s="99"/>
      <c r="D46" s="99"/>
      <c r="E46" s="99"/>
      <c r="F46" s="99"/>
      <c r="G46" s="101">
        <v>301</v>
      </c>
      <c r="H46" s="101">
        <v>2184</v>
      </c>
      <c r="I46" s="99"/>
      <c r="J46" s="99"/>
      <c r="K46" s="101">
        <v>351</v>
      </c>
      <c r="L46" s="101">
        <v>7639</v>
      </c>
      <c r="M46" s="101">
        <v>468</v>
      </c>
      <c r="N46" s="101">
        <v>5370</v>
      </c>
      <c r="O46" s="100">
        <f t="shared" si="4"/>
        <v>1120</v>
      </c>
      <c r="P46" s="100">
        <f t="shared" si="4"/>
        <v>15193</v>
      </c>
    </row>
    <row r="47" spans="1:16" ht="16.5" customHeight="1" x14ac:dyDescent="0.2">
      <c r="A47" s="108"/>
      <c r="B47" s="85">
        <v>43070</v>
      </c>
      <c r="C47" s="99"/>
      <c r="D47" s="99"/>
      <c r="E47" s="99"/>
      <c r="F47" s="99"/>
      <c r="G47" s="101">
        <v>296</v>
      </c>
      <c r="H47" s="101">
        <v>2172</v>
      </c>
      <c r="I47" s="99"/>
      <c r="J47" s="99"/>
      <c r="K47" s="101">
        <v>340</v>
      </c>
      <c r="L47" s="101">
        <v>7591</v>
      </c>
      <c r="M47" s="101">
        <v>463</v>
      </c>
      <c r="N47" s="101">
        <v>5113</v>
      </c>
      <c r="O47" s="100">
        <f t="shared" si="4"/>
        <v>1099</v>
      </c>
      <c r="P47" s="100">
        <f t="shared" si="4"/>
        <v>14876</v>
      </c>
    </row>
    <row r="48" spans="1:16" ht="16.5" customHeight="1" x14ac:dyDescent="0.2">
      <c r="A48" s="108"/>
      <c r="B48" s="85">
        <v>43101</v>
      </c>
      <c r="C48" s="99"/>
      <c r="D48" s="99"/>
      <c r="E48" s="99"/>
      <c r="F48" s="99"/>
      <c r="G48" s="101">
        <v>292</v>
      </c>
      <c r="H48" s="101">
        <v>2204</v>
      </c>
      <c r="I48" s="99"/>
      <c r="J48" s="99"/>
      <c r="K48" s="101">
        <v>337</v>
      </c>
      <c r="L48" s="101">
        <v>7499</v>
      </c>
      <c r="M48" s="101">
        <v>463</v>
      </c>
      <c r="N48" s="101">
        <v>5118</v>
      </c>
      <c r="O48" s="100">
        <f t="shared" si="4"/>
        <v>1092</v>
      </c>
      <c r="P48" s="100">
        <f t="shared" si="4"/>
        <v>14821</v>
      </c>
    </row>
    <row r="49" spans="1:16" ht="16.5" customHeight="1" x14ac:dyDescent="0.2">
      <c r="A49" s="108"/>
      <c r="B49" s="85">
        <v>43132</v>
      </c>
      <c r="C49" s="99"/>
      <c r="D49" s="99"/>
      <c r="E49" s="99"/>
      <c r="F49" s="99"/>
      <c r="G49" s="101">
        <v>296</v>
      </c>
      <c r="H49" s="101">
        <v>2143</v>
      </c>
      <c r="I49" s="99"/>
      <c r="J49" s="99"/>
      <c r="K49" s="101">
        <v>329</v>
      </c>
      <c r="L49" s="101">
        <v>7523</v>
      </c>
      <c r="M49" s="101">
        <v>461</v>
      </c>
      <c r="N49" s="101">
        <v>4900</v>
      </c>
      <c r="O49" s="100">
        <f t="shared" si="4"/>
        <v>1086</v>
      </c>
      <c r="P49" s="100">
        <f t="shared" si="4"/>
        <v>14566</v>
      </c>
    </row>
    <row r="50" spans="1:16" ht="16.5" customHeight="1" x14ac:dyDescent="0.2">
      <c r="A50" s="108"/>
      <c r="B50" s="85">
        <v>43160</v>
      </c>
      <c r="C50" s="99"/>
      <c r="D50" s="99"/>
      <c r="E50" s="99"/>
      <c r="F50" s="99"/>
      <c r="G50" s="101">
        <v>296</v>
      </c>
      <c r="H50" s="101">
        <v>2150</v>
      </c>
      <c r="I50" s="99"/>
      <c r="J50" s="99"/>
      <c r="K50" s="101">
        <v>323</v>
      </c>
      <c r="L50" s="101">
        <v>7377</v>
      </c>
      <c r="M50" s="101">
        <v>460</v>
      </c>
      <c r="N50" s="101">
        <v>4753</v>
      </c>
      <c r="O50" s="100">
        <f t="shared" si="4"/>
        <v>1079</v>
      </c>
      <c r="P50" s="100">
        <f t="shared" si="4"/>
        <v>14280</v>
      </c>
    </row>
    <row r="51" spans="1:16" ht="16.5" customHeight="1" x14ac:dyDescent="0.2">
      <c r="A51" s="109"/>
      <c r="B51" s="85">
        <v>43191</v>
      </c>
      <c r="C51" s="99"/>
      <c r="D51" s="99"/>
      <c r="E51" s="99"/>
      <c r="F51" s="99"/>
      <c r="G51" s="101">
        <v>294</v>
      </c>
      <c r="H51" s="101">
        <v>2121</v>
      </c>
      <c r="I51" s="99"/>
      <c r="J51" s="99"/>
      <c r="K51" s="101">
        <v>324</v>
      </c>
      <c r="L51" s="101">
        <v>7372</v>
      </c>
      <c r="M51" s="101">
        <v>458</v>
      </c>
      <c r="N51" s="101">
        <v>4891</v>
      </c>
      <c r="O51" s="100">
        <f t="shared" si="4"/>
        <v>1076</v>
      </c>
      <c r="P51" s="100">
        <f t="shared" si="4"/>
        <v>14384</v>
      </c>
    </row>
    <row r="52" spans="1:16" ht="16.5" customHeight="1" x14ac:dyDescent="0.2">
      <c r="A52" s="109"/>
      <c r="B52" s="85">
        <v>43221</v>
      </c>
      <c r="C52" s="99"/>
      <c r="D52" s="99"/>
      <c r="E52" s="99"/>
      <c r="F52" s="99"/>
      <c r="G52" s="101">
        <v>291</v>
      </c>
      <c r="H52" s="101">
        <v>2098</v>
      </c>
      <c r="I52" s="99"/>
      <c r="J52" s="99"/>
      <c r="K52" s="101">
        <v>318</v>
      </c>
      <c r="L52" s="101">
        <v>7409</v>
      </c>
      <c r="M52" s="101">
        <v>455</v>
      </c>
      <c r="N52" s="101">
        <v>4897</v>
      </c>
      <c r="O52" s="100">
        <f t="shared" si="4"/>
        <v>1064</v>
      </c>
      <c r="P52" s="100">
        <f t="shared" si="4"/>
        <v>14404</v>
      </c>
    </row>
    <row r="53" spans="1:16" ht="16.5" customHeight="1" x14ac:dyDescent="0.2">
      <c r="A53" s="155">
        <v>43252</v>
      </c>
      <c r="B53" s="156"/>
      <c r="C53" s="99"/>
      <c r="D53" s="99"/>
      <c r="E53" s="99"/>
      <c r="F53" s="99"/>
      <c r="G53" s="101">
        <v>295</v>
      </c>
      <c r="H53" s="101">
        <v>2115</v>
      </c>
      <c r="I53" s="99"/>
      <c r="J53" s="99"/>
      <c r="K53" s="101">
        <v>314</v>
      </c>
      <c r="L53" s="101">
        <v>7390</v>
      </c>
      <c r="M53" s="101">
        <v>453</v>
      </c>
      <c r="N53" s="101">
        <v>4930</v>
      </c>
      <c r="O53" s="100">
        <f t="shared" si="4"/>
        <v>1062</v>
      </c>
      <c r="P53" s="100">
        <f t="shared" si="4"/>
        <v>14435</v>
      </c>
    </row>
    <row r="54" spans="1:16" ht="16.5" customHeight="1" x14ac:dyDescent="0.2">
      <c r="A54" s="155">
        <v>43282</v>
      </c>
      <c r="B54" s="156"/>
      <c r="C54" s="99"/>
      <c r="D54" s="99"/>
      <c r="E54" s="99"/>
      <c r="F54" s="99"/>
      <c r="G54" s="101">
        <v>294</v>
      </c>
      <c r="H54" s="101">
        <v>2089</v>
      </c>
      <c r="I54" s="99"/>
      <c r="J54" s="99"/>
      <c r="K54" s="101">
        <v>307</v>
      </c>
      <c r="L54" s="101">
        <v>7275</v>
      </c>
      <c r="M54" s="101">
        <v>456</v>
      </c>
      <c r="N54" s="101">
        <v>4952</v>
      </c>
      <c r="O54" s="100">
        <f t="shared" si="4"/>
        <v>1057</v>
      </c>
      <c r="P54" s="100">
        <f t="shared" si="4"/>
        <v>14316</v>
      </c>
    </row>
    <row r="55" spans="1:16" ht="16.5" customHeight="1" x14ac:dyDescent="0.2">
      <c r="A55" s="155">
        <v>43313</v>
      </c>
      <c r="B55" s="156"/>
      <c r="C55" s="99"/>
      <c r="D55" s="99"/>
      <c r="E55" s="99"/>
      <c r="F55" s="99"/>
      <c r="G55" s="101">
        <v>295</v>
      </c>
      <c r="H55" s="101">
        <v>2089</v>
      </c>
      <c r="I55" s="99"/>
      <c r="J55" s="99"/>
      <c r="K55" s="101">
        <v>305</v>
      </c>
      <c r="L55" s="101">
        <v>7238</v>
      </c>
      <c r="M55" s="101">
        <v>457</v>
      </c>
      <c r="N55" s="101">
        <v>4963</v>
      </c>
      <c r="O55" s="100">
        <f t="shared" si="4"/>
        <v>1057</v>
      </c>
      <c r="P55" s="100">
        <f t="shared" si="4"/>
        <v>14290</v>
      </c>
    </row>
    <row r="56" spans="1:16" ht="16.5" customHeight="1" x14ac:dyDescent="0.2">
      <c r="A56" s="155">
        <v>43344</v>
      </c>
      <c r="B56" s="156"/>
      <c r="C56" s="99"/>
      <c r="D56" s="99"/>
      <c r="E56" s="99"/>
      <c r="F56" s="99"/>
      <c r="G56" s="101">
        <v>300</v>
      </c>
      <c r="H56" s="101">
        <v>2089</v>
      </c>
      <c r="I56" s="99"/>
      <c r="J56" s="99"/>
      <c r="K56" s="101">
        <v>305</v>
      </c>
      <c r="L56" s="101">
        <v>7256</v>
      </c>
      <c r="M56" s="101">
        <v>463</v>
      </c>
      <c r="N56" s="101">
        <v>4994</v>
      </c>
      <c r="O56" s="100">
        <f t="shared" si="4"/>
        <v>1068</v>
      </c>
      <c r="P56" s="100">
        <f t="shared" si="4"/>
        <v>14339</v>
      </c>
    </row>
    <row r="57" spans="1:16" ht="16.5" customHeight="1" x14ac:dyDescent="0.2">
      <c r="A57" s="155">
        <v>43374</v>
      </c>
      <c r="B57" s="156"/>
      <c r="C57" s="99"/>
      <c r="D57" s="99"/>
      <c r="E57" s="99"/>
      <c r="F57" s="99"/>
      <c r="G57" s="101">
        <v>294</v>
      </c>
      <c r="H57" s="101">
        <v>1981</v>
      </c>
      <c r="I57" s="99"/>
      <c r="J57" s="99"/>
      <c r="K57" s="101">
        <v>306</v>
      </c>
      <c r="L57" s="101">
        <v>7285</v>
      </c>
      <c r="M57" s="101">
        <v>460</v>
      </c>
      <c r="N57" s="101">
        <v>5016</v>
      </c>
      <c r="O57" s="100">
        <f t="shared" si="4"/>
        <v>1060</v>
      </c>
      <c r="P57" s="100">
        <f t="shared" si="4"/>
        <v>14282</v>
      </c>
    </row>
    <row r="58" spans="1:16" ht="16.5" customHeight="1" x14ac:dyDescent="0.2">
      <c r="A58" s="155">
        <v>43405</v>
      </c>
      <c r="B58" s="156"/>
      <c r="C58" s="99"/>
      <c r="D58" s="99"/>
      <c r="E58" s="99"/>
      <c r="F58" s="99"/>
      <c r="G58" s="101">
        <v>276</v>
      </c>
      <c r="H58" s="101">
        <v>1764</v>
      </c>
      <c r="I58" s="99"/>
      <c r="J58" s="99"/>
      <c r="K58" s="101">
        <v>291</v>
      </c>
      <c r="L58" s="101">
        <v>7364</v>
      </c>
      <c r="M58" s="101">
        <v>454</v>
      </c>
      <c r="N58" s="101">
        <v>4995</v>
      </c>
      <c r="O58" s="100">
        <f t="shared" si="4"/>
        <v>1021</v>
      </c>
      <c r="P58" s="100">
        <f t="shared" si="4"/>
        <v>14123</v>
      </c>
    </row>
    <row r="59" spans="1:16" ht="16.5" customHeight="1" x14ac:dyDescent="0.2">
      <c r="A59" s="155">
        <v>43435</v>
      </c>
      <c r="B59" s="156"/>
      <c r="C59" s="99"/>
      <c r="D59" s="99"/>
      <c r="E59" s="99"/>
      <c r="F59" s="99"/>
      <c r="G59" s="101">
        <v>287</v>
      </c>
      <c r="H59" s="101">
        <v>1881</v>
      </c>
      <c r="I59" s="99"/>
      <c r="J59" s="99"/>
      <c r="K59" s="101">
        <v>297</v>
      </c>
      <c r="L59" s="101">
        <v>7389</v>
      </c>
      <c r="M59" s="101">
        <v>460</v>
      </c>
      <c r="N59" s="101">
        <v>5041</v>
      </c>
      <c r="O59" s="100">
        <f t="shared" ref="O59:P67" si="5">SUM(C59,E59,G59,I59,K59,M59)</f>
        <v>1044</v>
      </c>
      <c r="P59" s="100">
        <f t="shared" si="5"/>
        <v>14311</v>
      </c>
    </row>
    <row r="60" spans="1:16" ht="16.5" customHeight="1" x14ac:dyDescent="0.2">
      <c r="A60" s="155">
        <v>43466</v>
      </c>
      <c r="B60" s="156"/>
      <c r="C60" s="99"/>
      <c r="D60" s="99"/>
      <c r="E60" s="99"/>
      <c r="F60" s="99"/>
      <c r="G60" s="101">
        <v>271</v>
      </c>
      <c r="H60" s="101">
        <v>1729</v>
      </c>
      <c r="I60" s="99"/>
      <c r="J60" s="99"/>
      <c r="K60" s="101">
        <v>279</v>
      </c>
      <c r="L60" s="101">
        <v>7342</v>
      </c>
      <c r="M60" s="101">
        <v>456</v>
      </c>
      <c r="N60" s="101">
        <v>4966</v>
      </c>
      <c r="O60" s="100">
        <f t="shared" si="5"/>
        <v>1006</v>
      </c>
      <c r="P60" s="100">
        <f t="shared" si="5"/>
        <v>14037</v>
      </c>
    </row>
    <row r="61" spans="1:16" ht="16.5" customHeight="1" x14ac:dyDescent="0.2">
      <c r="A61" s="155">
        <v>43497</v>
      </c>
      <c r="B61" s="156"/>
      <c r="C61" s="99"/>
      <c r="D61" s="99"/>
      <c r="E61" s="99"/>
      <c r="F61" s="99"/>
      <c r="G61" s="101">
        <v>272</v>
      </c>
      <c r="H61" s="101">
        <v>1751</v>
      </c>
      <c r="I61" s="99"/>
      <c r="J61" s="99"/>
      <c r="K61" s="101">
        <v>277</v>
      </c>
      <c r="L61" s="101">
        <v>7388</v>
      </c>
      <c r="M61" s="101">
        <v>453</v>
      </c>
      <c r="N61" s="101">
        <v>4918</v>
      </c>
      <c r="O61" s="100">
        <f t="shared" si="5"/>
        <v>1002</v>
      </c>
      <c r="P61" s="100">
        <f t="shared" si="5"/>
        <v>14057</v>
      </c>
    </row>
    <row r="62" spans="1:16" ht="16.5" customHeight="1" x14ac:dyDescent="0.2">
      <c r="A62" s="155">
        <v>43525</v>
      </c>
      <c r="B62" s="156"/>
      <c r="C62" s="99"/>
      <c r="D62" s="99"/>
      <c r="E62" s="99"/>
      <c r="F62" s="99"/>
      <c r="G62" s="101">
        <v>267</v>
      </c>
      <c r="H62" s="101">
        <v>1728</v>
      </c>
      <c r="I62" s="99"/>
      <c r="J62" s="99"/>
      <c r="K62" s="101">
        <v>277</v>
      </c>
      <c r="L62" s="101">
        <v>7320</v>
      </c>
      <c r="M62" s="101">
        <v>454</v>
      </c>
      <c r="N62" s="101">
        <v>4891</v>
      </c>
      <c r="O62" s="100">
        <f t="shared" si="5"/>
        <v>998</v>
      </c>
      <c r="P62" s="100">
        <f t="shared" si="5"/>
        <v>13939</v>
      </c>
    </row>
    <row r="63" spans="1:16" ht="16.5" customHeight="1" x14ac:dyDescent="0.2">
      <c r="A63" s="155">
        <v>43556</v>
      </c>
      <c r="B63" s="156"/>
      <c r="C63" s="99"/>
      <c r="D63" s="99"/>
      <c r="E63" s="99"/>
      <c r="F63" s="99"/>
      <c r="G63" s="101">
        <v>260</v>
      </c>
      <c r="H63" s="101">
        <v>1683</v>
      </c>
      <c r="I63" s="99"/>
      <c r="J63" s="99"/>
      <c r="K63" s="101">
        <v>270</v>
      </c>
      <c r="L63" s="101">
        <v>7125</v>
      </c>
      <c r="M63" s="101">
        <v>452</v>
      </c>
      <c r="N63" s="101">
        <v>4949</v>
      </c>
      <c r="O63" s="100">
        <f t="shared" si="5"/>
        <v>982</v>
      </c>
      <c r="P63" s="100">
        <f t="shared" si="5"/>
        <v>13757</v>
      </c>
    </row>
    <row r="64" spans="1:16" ht="16.5" customHeight="1" x14ac:dyDescent="0.2">
      <c r="A64" s="155">
        <v>43586</v>
      </c>
      <c r="B64" s="156"/>
      <c r="C64" s="99"/>
      <c r="D64" s="99"/>
      <c r="E64" s="99"/>
      <c r="F64" s="99"/>
      <c r="G64" s="101">
        <v>257</v>
      </c>
      <c r="H64" s="101">
        <v>1655</v>
      </c>
      <c r="I64" s="99"/>
      <c r="J64" s="99"/>
      <c r="K64" s="101">
        <v>273</v>
      </c>
      <c r="L64" s="101">
        <v>7138</v>
      </c>
      <c r="M64" s="101">
        <v>450</v>
      </c>
      <c r="N64" s="101">
        <v>4816</v>
      </c>
      <c r="O64" s="100">
        <f t="shared" si="5"/>
        <v>980</v>
      </c>
      <c r="P64" s="100">
        <f t="shared" si="5"/>
        <v>13609</v>
      </c>
    </row>
    <row r="65" spans="1:16" ht="16.5" customHeight="1" x14ac:dyDescent="0.2">
      <c r="A65" s="155">
        <v>43617</v>
      </c>
      <c r="B65" s="156"/>
      <c r="C65" s="99"/>
      <c r="D65" s="99"/>
      <c r="E65" s="99"/>
      <c r="F65" s="99"/>
      <c r="G65" s="101">
        <v>253</v>
      </c>
      <c r="H65" s="101">
        <v>1633</v>
      </c>
      <c r="I65" s="99"/>
      <c r="J65" s="99"/>
      <c r="K65" s="101">
        <v>267</v>
      </c>
      <c r="L65" s="101">
        <v>7000</v>
      </c>
      <c r="M65" s="101">
        <v>447</v>
      </c>
      <c r="N65" s="101">
        <v>4719</v>
      </c>
      <c r="O65" s="100">
        <f t="shared" si="5"/>
        <v>967</v>
      </c>
      <c r="P65" s="100">
        <f t="shared" si="5"/>
        <v>13352</v>
      </c>
    </row>
    <row r="66" spans="1:16" ht="16.5" customHeight="1" x14ac:dyDescent="0.2">
      <c r="A66" s="155">
        <v>43647</v>
      </c>
      <c r="B66" s="156"/>
      <c r="C66" s="99"/>
      <c r="D66" s="99"/>
      <c r="E66" s="99"/>
      <c r="F66" s="99"/>
      <c r="G66" s="101">
        <v>259</v>
      </c>
      <c r="H66" s="101">
        <v>1600</v>
      </c>
      <c r="I66" s="99"/>
      <c r="J66" s="99"/>
      <c r="K66" s="101">
        <v>257</v>
      </c>
      <c r="L66" s="101">
        <v>6830</v>
      </c>
      <c r="M66" s="101">
        <v>447</v>
      </c>
      <c r="N66" s="101">
        <v>4686</v>
      </c>
      <c r="O66" s="100">
        <f t="shared" si="5"/>
        <v>963</v>
      </c>
      <c r="P66" s="100">
        <f t="shared" si="5"/>
        <v>13116</v>
      </c>
    </row>
    <row r="67" spans="1:16" ht="16.5" customHeight="1" x14ac:dyDescent="0.2">
      <c r="A67" s="155">
        <v>43678</v>
      </c>
      <c r="B67" s="156"/>
      <c r="C67" s="99"/>
      <c r="D67" s="99"/>
      <c r="E67" s="99"/>
      <c r="F67" s="99"/>
      <c r="G67" s="101">
        <v>255</v>
      </c>
      <c r="H67" s="101">
        <v>1568</v>
      </c>
      <c r="I67" s="99"/>
      <c r="J67" s="99"/>
      <c r="K67" s="101">
        <v>254</v>
      </c>
      <c r="L67" s="101">
        <v>6594</v>
      </c>
      <c r="M67" s="101">
        <v>442</v>
      </c>
      <c r="N67" s="101">
        <v>4637</v>
      </c>
      <c r="O67" s="100">
        <f t="shared" si="5"/>
        <v>951</v>
      </c>
      <c r="P67" s="100">
        <f t="shared" si="5"/>
        <v>12799</v>
      </c>
    </row>
    <row r="68" spans="1:16" ht="16.5" customHeight="1" x14ac:dyDescent="0.2">
      <c r="A68" s="155">
        <v>43709</v>
      </c>
      <c r="B68" s="156"/>
      <c r="C68" s="99"/>
      <c r="D68" s="99"/>
      <c r="E68" s="99"/>
      <c r="F68" s="99"/>
      <c r="G68" s="101">
        <v>252</v>
      </c>
      <c r="H68" s="101">
        <v>1529</v>
      </c>
      <c r="I68" s="99"/>
      <c r="J68" s="99"/>
      <c r="K68" s="101">
        <v>247</v>
      </c>
      <c r="L68" s="101">
        <v>6410</v>
      </c>
      <c r="M68" s="101">
        <v>443</v>
      </c>
      <c r="N68" s="101">
        <v>4581</v>
      </c>
      <c r="O68" s="100">
        <f t="shared" ref="O68:P84" si="6">SUM(C68,E68,G68,I68,K68,M68)</f>
        <v>942</v>
      </c>
      <c r="P68" s="100">
        <f t="shared" si="6"/>
        <v>12520</v>
      </c>
    </row>
    <row r="69" spans="1:16" ht="16.5" customHeight="1" x14ac:dyDescent="0.2">
      <c r="A69" s="155">
        <v>43739</v>
      </c>
      <c r="B69" s="156"/>
      <c r="C69" s="99"/>
      <c r="D69" s="99"/>
      <c r="E69" s="99"/>
      <c r="F69" s="99"/>
      <c r="G69" s="101">
        <v>248</v>
      </c>
      <c r="H69" s="101">
        <v>1512</v>
      </c>
      <c r="I69" s="99"/>
      <c r="J69" s="99"/>
      <c r="K69" s="101">
        <v>254</v>
      </c>
      <c r="L69" s="101">
        <v>6340</v>
      </c>
      <c r="M69" s="101">
        <v>441</v>
      </c>
      <c r="N69" s="101">
        <v>4583</v>
      </c>
      <c r="O69" s="100">
        <f t="shared" si="6"/>
        <v>943</v>
      </c>
      <c r="P69" s="100">
        <f t="shared" si="6"/>
        <v>12435</v>
      </c>
    </row>
    <row r="70" spans="1:16" ht="16.5" customHeight="1" x14ac:dyDescent="0.2">
      <c r="A70" s="155">
        <v>43770</v>
      </c>
      <c r="B70" s="156"/>
      <c r="C70" s="99"/>
      <c r="D70" s="99"/>
      <c r="E70" s="99"/>
      <c r="F70" s="99"/>
      <c r="G70" s="101">
        <v>248</v>
      </c>
      <c r="H70" s="101">
        <v>1477</v>
      </c>
      <c r="I70" s="99"/>
      <c r="J70" s="99"/>
      <c r="K70" s="101">
        <v>248</v>
      </c>
      <c r="L70" s="101">
        <v>6259</v>
      </c>
      <c r="M70" s="101">
        <v>443</v>
      </c>
      <c r="N70" s="101">
        <v>4520</v>
      </c>
      <c r="O70" s="100">
        <f>SUM(C70,E70,G70,I70,K70,M70)</f>
        <v>939</v>
      </c>
      <c r="P70" s="100">
        <f t="shared" si="6"/>
        <v>12256</v>
      </c>
    </row>
    <row r="71" spans="1:16" ht="16.5" customHeight="1" x14ac:dyDescent="0.2">
      <c r="A71" s="155">
        <v>43800</v>
      </c>
      <c r="B71" s="156"/>
      <c r="C71" s="99"/>
      <c r="D71" s="99"/>
      <c r="E71" s="99"/>
      <c r="F71" s="99"/>
      <c r="G71" s="101">
        <v>247</v>
      </c>
      <c r="H71" s="101">
        <v>1465</v>
      </c>
      <c r="I71" s="99"/>
      <c r="J71" s="99"/>
      <c r="K71" s="101">
        <v>241</v>
      </c>
      <c r="L71" s="101">
        <v>6236</v>
      </c>
      <c r="M71" s="101">
        <v>447</v>
      </c>
      <c r="N71" s="101">
        <v>4466</v>
      </c>
      <c r="O71" s="100">
        <f t="shared" si="6"/>
        <v>935</v>
      </c>
      <c r="P71" s="100">
        <f t="shared" si="6"/>
        <v>12167</v>
      </c>
    </row>
    <row r="72" spans="1:16" ht="16.5" customHeight="1" x14ac:dyDescent="0.2">
      <c r="A72" s="155">
        <v>43831</v>
      </c>
      <c r="B72" s="156"/>
      <c r="C72" s="99"/>
      <c r="D72" s="99"/>
      <c r="E72" s="99"/>
      <c r="F72" s="99"/>
      <c r="G72" s="111">
        <v>241</v>
      </c>
      <c r="H72" s="111">
        <v>1417</v>
      </c>
      <c r="I72" s="99"/>
      <c r="J72" s="99"/>
      <c r="K72" s="101">
        <v>238</v>
      </c>
      <c r="L72" s="101">
        <v>6115</v>
      </c>
      <c r="M72" s="101">
        <v>446</v>
      </c>
      <c r="N72" s="101">
        <v>4518</v>
      </c>
      <c r="O72" s="100">
        <f t="shared" si="6"/>
        <v>925</v>
      </c>
      <c r="P72" s="100">
        <f t="shared" si="6"/>
        <v>12050</v>
      </c>
    </row>
    <row r="73" spans="1:16" ht="16.5" customHeight="1" x14ac:dyDescent="0.2">
      <c r="A73" s="155">
        <v>43862</v>
      </c>
      <c r="B73" s="156"/>
      <c r="C73" s="99"/>
      <c r="D73" s="99"/>
      <c r="E73" s="99"/>
      <c r="F73" s="99"/>
      <c r="G73" s="111">
        <v>239</v>
      </c>
      <c r="H73" s="111">
        <v>1420</v>
      </c>
      <c r="I73" s="99"/>
      <c r="J73" s="99"/>
      <c r="K73" s="101">
        <v>232</v>
      </c>
      <c r="L73" s="101">
        <v>5909</v>
      </c>
      <c r="M73" s="101">
        <v>450</v>
      </c>
      <c r="N73" s="101">
        <v>4475</v>
      </c>
      <c r="O73" s="100">
        <f t="shared" si="6"/>
        <v>921</v>
      </c>
      <c r="P73" s="100">
        <f t="shared" si="6"/>
        <v>11804</v>
      </c>
    </row>
    <row r="74" spans="1:16" ht="16.5" customHeight="1" x14ac:dyDescent="0.2">
      <c r="A74" s="155">
        <v>43891</v>
      </c>
      <c r="B74" s="156"/>
      <c r="C74" s="99"/>
      <c r="D74" s="99"/>
      <c r="E74" s="99"/>
      <c r="F74" s="99"/>
      <c r="G74" s="111">
        <v>233</v>
      </c>
      <c r="H74" s="111">
        <v>1391</v>
      </c>
      <c r="I74" s="99"/>
      <c r="J74" s="99"/>
      <c r="K74" s="101">
        <v>224</v>
      </c>
      <c r="L74" s="101">
        <v>5837</v>
      </c>
      <c r="M74" s="101">
        <v>440</v>
      </c>
      <c r="N74" s="101">
        <v>3922</v>
      </c>
      <c r="O74" s="100">
        <f t="shared" si="6"/>
        <v>897</v>
      </c>
      <c r="P74" s="100">
        <f t="shared" ref="P74:P92" si="7">SUM(D74,F74,H74,J74,L74,N74)</f>
        <v>11150</v>
      </c>
    </row>
    <row r="75" spans="1:16" ht="16.5" customHeight="1" x14ac:dyDescent="0.2">
      <c r="A75" s="155">
        <v>43922</v>
      </c>
      <c r="B75" s="156"/>
      <c r="C75" s="99"/>
      <c r="D75" s="99"/>
      <c r="E75" s="99"/>
      <c r="F75" s="99"/>
      <c r="G75" s="111">
        <v>233</v>
      </c>
      <c r="H75" s="111">
        <v>1387</v>
      </c>
      <c r="I75" s="99"/>
      <c r="J75" s="99"/>
      <c r="K75" s="101">
        <v>222</v>
      </c>
      <c r="L75" s="101">
        <v>5844</v>
      </c>
      <c r="M75" s="101">
        <v>416</v>
      </c>
      <c r="N75" s="101">
        <v>3363</v>
      </c>
      <c r="O75" s="100">
        <f t="shared" si="6"/>
        <v>871</v>
      </c>
      <c r="P75" s="100">
        <f t="shared" si="7"/>
        <v>10594</v>
      </c>
    </row>
    <row r="76" spans="1:16" ht="16.5" customHeight="1" x14ac:dyDescent="0.2">
      <c r="A76" s="155">
        <v>43952</v>
      </c>
      <c r="B76" s="156"/>
      <c r="C76" s="99"/>
      <c r="D76" s="99"/>
      <c r="E76" s="99"/>
      <c r="F76" s="99"/>
      <c r="G76" s="111">
        <v>228</v>
      </c>
      <c r="H76" s="111">
        <v>1367</v>
      </c>
      <c r="I76" s="99"/>
      <c r="J76" s="99"/>
      <c r="K76" s="101">
        <v>214</v>
      </c>
      <c r="L76" s="101">
        <v>5715</v>
      </c>
      <c r="M76" s="101">
        <v>414</v>
      </c>
      <c r="N76" s="101">
        <v>3156</v>
      </c>
      <c r="O76" s="100">
        <f t="shared" si="6"/>
        <v>856</v>
      </c>
      <c r="P76" s="100">
        <f t="shared" si="7"/>
        <v>10238</v>
      </c>
    </row>
    <row r="77" spans="1:16" ht="16.5" customHeight="1" x14ac:dyDescent="0.2">
      <c r="A77" s="155">
        <v>43983</v>
      </c>
      <c r="B77" s="156"/>
      <c r="C77" s="99"/>
      <c r="D77" s="99"/>
      <c r="E77" s="99"/>
      <c r="F77" s="99"/>
      <c r="G77" s="111">
        <v>220</v>
      </c>
      <c r="H77" s="111">
        <v>1297</v>
      </c>
      <c r="I77" s="99"/>
      <c r="J77" s="99"/>
      <c r="K77" s="101">
        <v>207</v>
      </c>
      <c r="L77" s="101">
        <v>5625</v>
      </c>
      <c r="M77" s="101">
        <v>405</v>
      </c>
      <c r="N77" s="101">
        <v>3038</v>
      </c>
      <c r="O77" s="100">
        <f t="shared" si="6"/>
        <v>832</v>
      </c>
      <c r="P77" s="100">
        <f t="shared" si="7"/>
        <v>9960</v>
      </c>
    </row>
    <row r="78" spans="1:16" ht="16.5" customHeight="1" x14ac:dyDescent="0.2">
      <c r="A78" s="155">
        <v>44013</v>
      </c>
      <c r="B78" s="156"/>
      <c r="C78" s="99"/>
      <c r="D78" s="99"/>
      <c r="E78" s="99"/>
      <c r="F78" s="99"/>
      <c r="G78" s="111">
        <v>210</v>
      </c>
      <c r="H78" s="111">
        <v>1234</v>
      </c>
      <c r="I78" s="99"/>
      <c r="J78" s="99"/>
      <c r="K78" s="101">
        <v>203</v>
      </c>
      <c r="L78" s="101">
        <v>5555</v>
      </c>
      <c r="M78" s="101">
        <v>400</v>
      </c>
      <c r="N78" s="101">
        <v>2984</v>
      </c>
      <c r="O78" s="100">
        <f t="shared" si="6"/>
        <v>813</v>
      </c>
      <c r="P78" s="100">
        <f t="shared" si="7"/>
        <v>9773</v>
      </c>
    </row>
    <row r="79" spans="1:16" ht="16.5" customHeight="1" x14ac:dyDescent="0.2">
      <c r="A79" s="155">
        <v>44044</v>
      </c>
      <c r="B79" s="156"/>
      <c r="C79" s="99"/>
      <c r="D79" s="99"/>
      <c r="E79" s="99"/>
      <c r="F79" s="99"/>
      <c r="G79" s="111">
        <v>209</v>
      </c>
      <c r="H79" s="111">
        <v>1259</v>
      </c>
      <c r="I79" s="99"/>
      <c r="J79" s="99"/>
      <c r="K79" s="101">
        <v>200</v>
      </c>
      <c r="L79" s="101">
        <v>5284</v>
      </c>
      <c r="M79" s="101">
        <v>405</v>
      </c>
      <c r="N79" s="101">
        <v>3023</v>
      </c>
      <c r="O79" s="100">
        <f t="shared" si="6"/>
        <v>814</v>
      </c>
      <c r="P79" s="100">
        <f t="shared" si="7"/>
        <v>9566</v>
      </c>
    </row>
    <row r="80" spans="1:16" ht="16.5" customHeight="1" x14ac:dyDescent="0.2">
      <c r="A80" s="155">
        <v>44075</v>
      </c>
      <c r="B80" s="156"/>
      <c r="C80" s="99"/>
      <c r="D80" s="99"/>
      <c r="E80" s="99"/>
      <c r="F80" s="99"/>
      <c r="G80" s="111">
        <v>210</v>
      </c>
      <c r="H80" s="111">
        <v>1251</v>
      </c>
      <c r="I80" s="99"/>
      <c r="J80" s="99"/>
      <c r="K80" s="101">
        <v>194</v>
      </c>
      <c r="L80" s="101">
        <v>4912</v>
      </c>
      <c r="M80" s="101">
        <v>408</v>
      </c>
      <c r="N80" s="101">
        <v>3172</v>
      </c>
      <c r="O80" s="100">
        <f t="shared" si="6"/>
        <v>812</v>
      </c>
      <c r="P80" s="100">
        <f t="shared" si="7"/>
        <v>9335</v>
      </c>
    </row>
    <row r="81" spans="1:16" ht="16.5" customHeight="1" x14ac:dyDescent="0.2">
      <c r="A81" s="155">
        <v>44105</v>
      </c>
      <c r="B81" s="156"/>
      <c r="C81" s="99"/>
      <c r="D81" s="99"/>
      <c r="E81" s="99"/>
      <c r="F81" s="99"/>
      <c r="G81" s="111">
        <v>213</v>
      </c>
      <c r="H81" s="111">
        <v>1244</v>
      </c>
      <c r="I81" s="99"/>
      <c r="J81" s="99"/>
      <c r="K81" s="101">
        <v>195</v>
      </c>
      <c r="L81" s="101">
        <v>4852</v>
      </c>
      <c r="M81" s="101">
        <v>408</v>
      </c>
      <c r="N81" s="101">
        <v>3197</v>
      </c>
      <c r="O81" s="100">
        <f t="shared" si="6"/>
        <v>816</v>
      </c>
      <c r="P81" s="100">
        <f t="shared" si="7"/>
        <v>9293</v>
      </c>
    </row>
    <row r="82" spans="1:16" ht="16.5" customHeight="1" x14ac:dyDescent="0.2">
      <c r="A82" s="155">
        <v>44136</v>
      </c>
      <c r="B82" s="156"/>
      <c r="C82" s="99"/>
      <c r="D82" s="99"/>
      <c r="E82" s="99"/>
      <c r="F82" s="99"/>
      <c r="G82" s="111">
        <v>210</v>
      </c>
      <c r="H82" s="111">
        <v>1230</v>
      </c>
      <c r="I82" s="99"/>
      <c r="J82" s="99"/>
      <c r="K82" s="101">
        <v>196</v>
      </c>
      <c r="L82" s="101">
        <v>4818</v>
      </c>
      <c r="M82" s="101">
        <v>408</v>
      </c>
      <c r="N82" s="101">
        <v>3180</v>
      </c>
      <c r="O82" s="100">
        <f t="shared" si="6"/>
        <v>814</v>
      </c>
      <c r="P82" s="100">
        <f t="shared" si="7"/>
        <v>9228</v>
      </c>
    </row>
    <row r="83" spans="1:16" ht="16.5" customHeight="1" x14ac:dyDescent="0.2">
      <c r="A83" s="155">
        <v>44166</v>
      </c>
      <c r="B83" s="156"/>
      <c r="C83" s="99"/>
      <c r="D83" s="99"/>
      <c r="E83" s="99"/>
      <c r="F83" s="99"/>
      <c r="G83" s="111">
        <v>208</v>
      </c>
      <c r="H83" s="111">
        <v>1178</v>
      </c>
      <c r="I83" s="99"/>
      <c r="J83" s="99"/>
      <c r="K83" s="101">
        <v>196</v>
      </c>
      <c r="L83" s="101">
        <v>4858</v>
      </c>
      <c r="M83" s="101">
        <v>410</v>
      </c>
      <c r="N83" s="101">
        <v>3186</v>
      </c>
      <c r="O83" s="100">
        <f t="shared" si="6"/>
        <v>814</v>
      </c>
      <c r="P83" s="100">
        <f t="shared" si="7"/>
        <v>9222</v>
      </c>
    </row>
    <row r="84" spans="1:16" ht="16.5" customHeight="1" x14ac:dyDescent="0.2">
      <c r="A84" s="155">
        <v>44197</v>
      </c>
      <c r="B84" s="156"/>
      <c r="C84" s="99"/>
      <c r="D84" s="99"/>
      <c r="E84" s="99"/>
      <c r="F84" s="99"/>
      <c r="G84" s="111">
        <v>202</v>
      </c>
      <c r="H84" s="111">
        <v>1154</v>
      </c>
      <c r="I84" s="99"/>
      <c r="J84" s="99"/>
      <c r="K84" s="101">
        <v>201</v>
      </c>
      <c r="L84" s="101">
        <v>4342</v>
      </c>
      <c r="M84" s="101">
        <v>405</v>
      </c>
      <c r="N84" s="101">
        <v>3162</v>
      </c>
      <c r="O84" s="100">
        <f t="shared" si="6"/>
        <v>808</v>
      </c>
      <c r="P84" s="100">
        <f t="shared" si="7"/>
        <v>8658</v>
      </c>
    </row>
    <row r="85" spans="1:16" ht="16.5" customHeight="1" x14ac:dyDescent="0.2">
      <c r="A85" s="155">
        <v>44228</v>
      </c>
      <c r="B85" s="156"/>
      <c r="C85" s="99"/>
      <c r="D85" s="99"/>
      <c r="E85" s="99"/>
      <c r="F85" s="99"/>
      <c r="G85" s="111">
        <v>198</v>
      </c>
      <c r="H85" s="111">
        <v>1098</v>
      </c>
      <c r="I85" s="99"/>
      <c r="J85" s="99"/>
      <c r="K85" s="101">
        <v>197</v>
      </c>
      <c r="L85" s="101">
        <v>4079</v>
      </c>
      <c r="M85" s="101">
        <v>404</v>
      </c>
      <c r="N85" s="101">
        <v>3120</v>
      </c>
      <c r="O85" s="100">
        <f t="shared" ref="O85:O92" si="8">SUM(C85,E85,G85,I85,K85,M85)</f>
        <v>799</v>
      </c>
      <c r="P85" s="100">
        <f t="shared" si="7"/>
        <v>8297</v>
      </c>
    </row>
    <row r="86" spans="1:16" ht="16.5" customHeight="1" x14ac:dyDescent="0.2">
      <c r="A86" s="155">
        <v>44256</v>
      </c>
      <c r="B86" s="156"/>
      <c r="C86" s="99"/>
      <c r="D86" s="99"/>
      <c r="E86" s="99"/>
      <c r="F86" s="99"/>
      <c r="G86" s="111">
        <v>195</v>
      </c>
      <c r="H86" s="111">
        <v>1045</v>
      </c>
      <c r="I86" s="99"/>
      <c r="J86" s="99"/>
      <c r="K86" s="101">
        <v>200</v>
      </c>
      <c r="L86" s="101">
        <v>3771</v>
      </c>
      <c r="M86" s="101">
        <v>397</v>
      </c>
      <c r="N86" s="101">
        <v>3015</v>
      </c>
      <c r="O86" s="100">
        <f t="shared" si="8"/>
        <v>792</v>
      </c>
      <c r="P86" s="100">
        <f t="shared" si="7"/>
        <v>7831</v>
      </c>
    </row>
    <row r="87" spans="1:16" ht="16.5" customHeight="1" x14ac:dyDescent="0.2">
      <c r="A87" s="155">
        <v>44287</v>
      </c>
      <c r="B87" s="156"/>
      <c r="C87" s="99"/>
      <c r="D87" s="99"/>
      <c r="E87" s="99"/>
      <c r="F87" s="99"/>
      <c r="G87" s="111">
        <v>196</v>
      </c>
      <c r="H87" s="111">
        <v>1043</v>
      </c>
      <c r="I87" s="99"/>
      <c r="J87" s="99"/>
      <c r="K87" s="101">
        <v>204</v>
      </c>
      <c r="L87" s="101">
        <v>3643</v>
      </c>
      <c r="M87" s="101">
        <v>398</v>
      </c>
      <c r="N87" s="101">
        <v>3010</v>
      </c>
      <c r="O87" s="100">
        <f t="shared" si="8"/>
        <v>798</v>
      </c>
      <c r="P87" s="100">
        <f t="shared" si="7"/>
        <v>7696</v>
      </c>
    </row>
    <row r="88" spans="1:16" ht="16.5" customHeight="1" x14ac:dyDescent="0.2">
      <c r="A88" s="155">
        <v>44317</v>
      </c>
      <c r="B88" s="156"/>
      <c r="C88" s="99"/>
      <c r="D88" s="99"/>
      <c r="E88" s="99"/>
      <c r="F88" s="99"/>
      <c r="G88" s="111">
        <v>194</v>
      </c>
      <c r="H88" s="111">
        <v>1022</v>
      </c>
      <c r="I88" s="99"/>
      <c r="J88" s="99"/>
      <c r="K88" s="101">
        <v>203</v>
      </c>
      <c r="L88" s="101">
        <v>3604</v>
      </c>
      <c r="M88" s="101">
        <v>399</v>
      </c>
      <c r="N88" s="101">
        <v>3042</v>
      </c>
      <c r="O88" s="100">
        <f t="shared" si="8"/>
        <v>796</v>
      </c>
      <c r="P88" s="100">
        <f t="shared" si="7"/>
        <v>7668</v>
      </c>
    </row>
    <row r="89" spans="1:16" ht="16.5" customHeight="1" x14ac:dyDescent="0.2">
      <c r="A89" s="155">
        <v>44348</v>
      </c>
      <c r="B89" s="156"/>
      <c r="C89" s="99"/>
      <c r="D89" s="99"/>
      <c r="E89" s="99"/>
      <c r="F89" s="99"/>
      <c r="G89" s="111">
        <v>196</v>
      </c>
      <c r="H89" s="111">
        <v>1026</v>
      </c>
      <c r="I89" s="99"/>
      <c r="J89" s="99"/>
      <c r="K89" s="101">
        <v>204</v>
      </c>
      <c r="L89" s="101">
        <v>3621</v>
      </c>
      <c r="M89" s="101">
        <v>398</v>
      </c>
      <c r="N89" s="101">
        <v>3129</v>
      </c>
      <c r="O89" s="100">
        <f t="shared" si="8"/>
        <v>798</v>
      </c>
      <c r="P89" s="100">
        <f t="shared" si="7"/>
        <v>7776</v>
      </c>
    </row>
    <row r="90" spans="1:16" ht="16.5" customHeight="1" x14ac:dyDescent="0.2">
      <c r="A90" s="155">
        <v>44378</v>
      </c>
      <c r="B90" s="156"/>
      <c r="C90" s="99"/>
      <c r="D90" s="99"/>
      <c r="E90" s="99"/>
      <c r="F90" s="99"/>
      <c r="G90" s="111">
        <v>194</v>
      </c>
      <c r="H90" s="111">
        <v>1022</v>
      </c>
      <c r="I90" s="99"/>
      <c r="J90" s="99"/>
      <c r="K90" s="101">
        <v>204</v>
      </c>
      <c r="L90" s="101">
        <v>3524</v>
      </c>
      <c r="M90" s="101">
        <v>395</v>
      </c>
      <c r="N90" s="101">
        <v>3218</v>
      </c>
      <c r="O90" s="100">
        <f t="shared" si="8"/>
        <v>793</v>
      </c>
      <c r="P90" s="100">
        <f t="shared" si="7"/>
        <v>7764</v>
      </c>
    </row>
    <row r="91" spans="1:16" ht="16.5" customHeight="1" x14ac:dyDescent="0.2">
      <c r="A91" s="155">
        <v>44409</v>
      </c>
      <c r="B91" s="156"/>
      <c r="C91" s="99"/>
      <c r="D91" s="99"/>
      <c r="E91" s="99"/>
      <c r="F91" s="99"/>
      <c r="G91" s="111">
        <v>193</v>
      </c>
      <c r="H91" s="111">
        <v>1003</v>
      </c>
      <c r="I91" s="99"/>
      <c r="J91" s="99"/>
      <c r="K91" s="101">
        <v>205</v>
      </c>
      <c r="L91" s="101">
        <v>3469</v>
      </c>
      <c r="M91" s="101">
        <v>393</v>
      </c>
      <c r="N91" s="101">
        <v>3238</v>
      </c>
      <c r="O91" s="100">
        <f t="shared" si="8"/>
        <v>791</v>
      </c>
      <c r="P91" s="100">
        <f t="shared" si="7"/>
        <v>7710</v>
      </c>
    </row>
    <row r="92" spans="1:16" ht="16.5" customHeight="1" x14ac:dyDescent="0.2">
      <c r="A92" s="155">
        <v>44440</v>
      </c>
      <c r="B92" s="156"/>
      <c r="C92" s="99"/>
      <c r="D92" s="99"/>
      <c r="E92" s="99"/>
      <c r="F92" s="99"/>
      <c r="G92" s="111">
        <v>194</v>
      </c>
      <c r="H92" s="111">
        <v>910</v>
      </c>
      <c r="I92" s="99"/>
      <c r="J92" s="99"/>
      <c r="K92" s="101">
        <v>206</v>
      </c>
      <c r="L92" s="101">
        <v>3449</v>
      </c>
      <c r="M92" s="101">
        <v>391</v>
      </c>
      <c r="N92" s="101">
        <v>3291</v>
      </c>
      <c r="O92" s="100">
        <f t="shared" si="8"/>
        <v>791</v>
      </c>
      <c r="P92" s="100">
        <f t="shared" si="7"/>
        <v>7650</v>
      </c>
    </row>
    <row r="93" spans="1:16" ht="16.5" customHeight="1" x14ac:dyDescent="0.2">
      <c r="A93" s="155">
        <v>44470</v>
      </c>
      <c r="B93" s="156"/>
      <c r="C93" s="99"/>
      <c r="D93" s="99"/>
      <c r="E93" s="99"/>
      <c r="F93" s="99"/>
      <c r="G93" s="111">
        <v>197</v>
      </c>
      <c r="H93" s="111">
        <v>907</v>
      </c>
      <c r="I93" s="99"/>
      <c r="J93" s="99"/>
      <c r="K93" s="101">
        <v>206</v>
      </c>
      <c r="L93" s="101">
        <v>3446</v>
      </c>
      <c r="M93" s="101">
        <v>386</v>
      </c>
      <c r="N93" s="101">
        <v>3371</v>
      </c>
      <c r="O93" s="100">
        <f t="shared" ref="O93:O95" si="9">SUM(C93,E93,G93,I93,K93,M93)</f>
        <v>789</v>
      </c>
      <c r="P93" s="100">
        <f t="shared" ref="P93:P95" si="10">SUM(D93,F93,H93,J93,L93,N93)</f>
        <v>7724</v>
      </c>
    </row>
    <row r="94" spans="1:16" ht="16.5" customHeight="1" x14ac:dyDescent="0.2">
      <c r="A94" s="155">
        <v>44501</v>
      </c>
      <c r="B94" s="156"/>
      <c r="C94" s="99"/>
      <c r="D94" s="99"/>
      <c r="E94" s="99"/>
      <c r="F94" s="99"/>
      <c r="G94" s="111">
        <v>199</v>
      </c>
      <c r="H94" s="111">
        <v>921</v>
      </c>
      <c r="I94" s="99"/>
      <c r="J94" s="99"/>
      <c r="K94" s="101">
        <v>209</v>
      </c>
      <c r="L94" s="101">
        <v>3462</v>
      </c>
      <c r="M94" s="101">
        <v>376</v>
      </c>
      <c r="N94" s="101">
        <v>3441</v>
      </c>
      <c r="O94" s="100">
        <f t="shared" si="9"/>
        <v>784</v>
      </c>
      <c r="P94" s="100">
        <f t="shared" si="10"/>
        <v>7824</v>
      </c>
    </row>
    <row r="95" spans="1:16" ht="16.5" customHeight="1" x14ac:dyDescent="0.2">
      <c r="A95" s="155">
        <v>44531</v>
      </c>
      <c r="B95" s="156"/>
      <c r="C95" s="99"/>
      <c r="D95" s="99"/>
      <c r="E95" s="99"/>
      <c r="F95" s="99"/>
      <c r="G95" s="111">
        <v>202</v>
      </c>
      <c r="H95" s="111">
        <v>955</v>
      </c>
      <c r="I95" s="99"/>
      <c r="J95" s="99"/>
      <c r="K95" s="101">
        <v>209</v>
      </c>
      <c r="L95" s="101">
        <v>3382</v>
      </c>
      <c r="M95" s="101">
        <v>362</v>
      </c>
      <c r="N95" s="101">
        <v>3508</v>
      </c>
      <c r="O95" s="100">
        <f t="shared" si="9"/>
        <v>773</v>
      </c>
      <c r="P95" s="100">
        <f t="shared" si="10"/>
        <v>7845</v>
      </c>
    </row>
    <row r="96" spans="1:16" ht="16.5" customHeight="1" x14ac:dyDescent="0.2">
      <c r="A96" s="155">
        <v>44562</v>
      </c>
      <c r="B96" s="156"/>
      <c r="C96" s="99"/>
      <c r="D96" s="99"/>
      <c r="E96" s="99"/>
      <c r="F96" s="99"/>
      <c r="G96" s="111">
        <v>200</v>
      </c>
      <c r="H96" s="111">
        <v>947</v>
      </c>
      <c r="I96" s="99"/>
      <c r="J96" s="99"/>
      <c r="K96" s="101">
        <v>206</v>
      </c>
      <c r="L96" s="101">
        <v>3372</v>
      </c>
      <c r="M96" s="101">
        <v>358</v>
      </c>
      <c r="N96" s="101">
        <v>3473</v>
      </c>
      <c r="O96" s="100">
        <f t="shared" ref="O96:O109" si="11">SUM(C96,E96,G96,I96,K96,M96)</f>
        <v>764</v>
      </c>
      <c r="P96" s="100">
        <f t="shared" ref="P96:P106" si="12">SUM(D96,F96,H96,J96,L96,N96)</f>
        <v>7792</v>
      </c>
    </row>
    <row r="97" spans="1:16" ht="16.5" customHeight="1" x14ac:dyDescent="0.2">
      <c r="A97" s="155">
        <v>44593</v>
      </c>
      <c r="B97" s="156"/>
      <c r="C97" s="99"/>
      <c r="D97" s="99"/>
      <c r="E97" s="99"/>
      <c r="F97" s="99"/>
      <c r="G97" s="111">
        <v>199</v>
      </c>
      <c r="H97" s="111">
        <v>924</v>
      </c>
      <c r="I97" s="99"/>
      <c r="J97" s="99"/>
      <c r="K97" s="101">
        <v>202</v>
      </c>
      <c r="L97" s="101">
        <v>3345</v>
      </c>
      <c r="M97" s="101">
        <v>346</v>
      </c>
      <c r="N97" s="101">
        <v>3387</v>
      </c>
      <c r="O97" s="100">
        <f t="shared" si="11"/>
        <v>747</v>
      </c>
      <c r="P97" s="100">
        <f t="shared" si="12"/>
        <v>7656</v>
      </c>
    </row>
    <row r="98" spans="1:16" ht="16.5" customHeight="1" x14ac:dyDescent="0.2">
      <c r="A98" s="155">
        <v>44621</v>
      </c>
      <c r="B98" s="156"/>
      <c r="C98" s="99"/>
      <c r="D98" s="99"/>
      <c r="E98" s="99"/>
      <c r="F98" s="99"/>
      <c r="G98" s="111">
        <v>223</v>
      </c>
      <c r="H98" s="111">
        <v>941</v>
      </c>
      <c r="I98" s="99"/>
      <c r="J98" s="99"/>
      <c r="K98" s="101">
        <v>196</v>
      </c>
      <c r="L98" s="101">
        <v>3243</v>
      </c>
      <c r="M98" s="101">
        <v>342</v>
      </c>
      <c r="N98" s="101">
        <v>3404</v>
      </c>
      <c r="O98" s="100">
        <f t="shared" si="11"/>
        <v>761</v>
      </c>
      <c r="P98" s="100">
        <f t="shared" si="12"/>
        <v>7588</v>
      </c>
    </row>
    <row r="99" spans="1:16" ht="16.5" customHeight="1" x14ac:dyDescent="0.2">
      <c r="A99" s="155">
        <v>44652</v>
      </c>
      <c r="B99" s="156"/>
      <c r="C99" s="99"/>
      <c r="D99" s="99"/>
      <c r="E99" s="99"/>
      <c r="F99" s="99"/>
      <c r="G99" s="111">
        <v>225</v>
      </c>
      <c r="H99" s="111">
        <v>939</v>
      </c>
      <c r="I99" s="99"/>
      <c r="J99" s="99"/>
      <c r="K99" s="101">
        <v>195</v>
      </c>
      <c r="L99" s="101">
        <v>3244</v>
      </c>
      <c r="M99" s="101">
        <v>329</v>
      </c>
      <c r="N99" s="101">
        <v>3315</v>
      </c>
      <c r="O99" s="100">
        <f>SUM(C99,E99,G99,I99,K99,M99)</f>
        <v>749</v>
      </c>
      <c r="P99" s="100">
        <f>SUM(D99,F99,H99,J99,L99,N99)</f>
        <v>7498</v>
      </c>
    </row>
    <row r="100" spans="1:16" ht="16.5" customHeight="1" x14ac:dyDescent="0.2">
      <c r="A100" s="155">
        <v>44682</v>
      </c>
      <c r="B100" s="156"/>
      <c r="C100" s="99"/>
      <c r="D100" s="99"/>
      <c r="E100" s="99"/>
      <c r="F100" s="99"/>
      <c r="G100" s="111">
        <v>226</v>
      </c>
      <c r="H100" s="111">
        <v>928</v>
      </c>
      <c r="I100" s="99"/>
      <c r="J100" s="99"/>
      <c r="K100" s="101">
        <v>194</v>
      </c>
      <c r="L100" s="101">
        <v>3250</v>
      </c>
      <c r="M100" s="101">
        <v>319</v>
      </c>
      <c r="N100" s="101">
        <v>3254</v>
      </c>
      <c r="O100" s="100">
        <f t="shared" si="11"/>
        <v>739</v>
      </c>
      <c r="P100" s="100">
        <f t="shared" si="12"/>
        <v>7432</v>
      </c>
    </row>
    <row r="101" spans="1:16" ht="16.5" customHeight="1" x14ac:dyDescent="0.2">
      <c r="A101" s="155">
        <v>44713</v>
      </c>
      <c r="B101" s="156"/>
      <c r="C101" s="99"/>
      <c r="D101" s="99"/>
      <c r="E101" s="99"/>
      <c r="F101" s="99"/>
      <c r="G101" s="111">
        <v>228</v>
      </c>
      <c r="H101" s="111">
        <v>929</v>
      </c>
      <c r="I101" s="99"/>
      <c r="J101" s="99"/>
      <c r="K101" s="101">
        <v>195</v>
      </c>
      <c r="L101" s="101">
        <v>3233</v>
      </c>
      <c r="M101" s="101">
        <v>312</v>
      </c>
      <c r="N101" s="101">
        <v>3234</v>
      </c>
      <c r="O101" s="100">
        <f t="shared" si="11"/>
        <v>735</v>
      </c>
      <c r="P101" s="100">
        <f t="shared" si="12"/>
        <v>7396</v>
      </c>
    </row>
    <row r="102" spans="1:16" ht="16.5" customHeight="1" x14ac:dyDescent="0.2">
      <c r="A102" s="155">
        <v>44743</v>
      </c>
      <c r="B102" s="156"/>
      <c r="C102" s="99"/>
      <c r="D102" s="99"/>
      <c r="E102" s="99"/>
      <c r="F102" s="99"/>
      <c r="G102" s="111">
        <v>225</v>
      </c>
      <c r="H102" s="111">
        <v>928</v>
      </c>
      <c r="I102" s="99"/>
      <c r="J102" s="99"/>
      <c r="K102" s="101">
        <v>193</v>
      </c>
      <c r="L102" s="101">
        <v>3176</v>
      </c>
      <c r="M102" s="101">
        <v>294</v>
      </c>
      <c r="N102" s="101">
        <v>3204</v>
      </c>
      <c r="O102" s="100">
        <f t="shared" si="11"/>
        <v>712</v>
      </c>
      <c r="P102" s="100">
        <f t="shared" si="12"/>
        <v>7308</v>
      </c>
    </row>
    <row r="103" spans="1:16" ht="16.5" customHeight="1" x14ac:dyDescent="0.2">
      <c r="A103" s="155">
        <v>44774</v>
      </c>
      <c r="B103" s="156"/>
      <c r="C103" s="99"/>
      <c r="D103" s="99"/>
      <c r="E103" s="99"/>
      <c r="F103" s="99"/>
      <c r="G103" s="111">
        <v>222</v>
      </c>
      <c r="H103" s="111">
        <v>918</v>
      </c>
      <c r="I103" s="99"/>
      <c r="J103" s="99"/>
      <c r="K103" s="101">
        <v>194</v>
      </c>
      <c r="L103" s="101">
        <v>3158</v>
      </c>
      <c r="M103" s="101">
        <v>285</v>
      </c>
      <c r="N103" s="101">
        <v>3203</v>
      </c>
      <c r="O103" s="100">
        <f t="shared" si="11"/>
        <v>701</v>
      </c>
      <c r="P103" s="100">
        <f t="shared" si="12"/>
        <v>7279</v>
      </c>
    </row>
    <row r="104" spans="1:16" ht="16.5" customHeight="1" x14ac:dyDescent="0.2">
      <c r="A104" s="155">
        <v>44805</v>
      </c>
      <c r="B104" s="156"/>
      <c r="C104" s="99"/>
      <c r="D104" s="99"/>
      <c r="E104" s="99"/>
      <c r="F104" s="99"/>
      <c r="G104" s="111">
        <v>221</v>
      </c>
      <c r="H104" s="111">
        <v>910</v>
      </c>
      <c r="I104" s="99"/>
      <c r="J104" s="99"/>
      <c r="K104" s="101">
        <v>197</v>
      </c>
      <c r="L104" s="101">
        <v>3282</v>
      </c>
      <c r="M104" s="101">
        <v>274</v>
      </c>
      <c r="N104" s="101">
        <v>3213</v>
      </c>
      <c r="O104" s="100">
        <f t="shared" si="11"/>
        <v>692</v>
      </c>
      <c r="P104" s="100">
        <f t="shared" si="12"/>
        <v>7405</v>
      </c>
    </row>
    <row r="105" spans="1:16" ht="16.5" customHeight="1" x14ac:dyDescent="0.2">
      <c r="A105" s="155">
        <v>44835</v>
      </c>
      <c r="B105" s="156"/>
      <c r="C105" s="99"/>
      <c r="D105" s="99"/>
      <c r="E105" s="99"/>
      <c r="F105" s="99"/>
      <c r="G105" s="111">
        <v>228</v>
      </c>
      <c r="H105" s="111">
        <v>931</v>
      </c>
      <c r="I105" s="99"/>
      <c r="J105" s="99"/>
      <c r="K105" s="101">
        <v>198</v>
      </c>
      <c r="L105" s="101">
        <v>3387</v>
      </c>
      <c r="M105" s="101">
        <v>261</v>
      </c>
      <c r="N105" s="101">
        <v>3289</v>
      </c>
      <c r="O105" s="100">
        <f t="shared" si="11"/>
        <v>687</v>
      </c>
      <c r="P105" s="100">
        <f t="shared" si="12"/>
        <v>7607</v>
      </c>
    </row>
    <row r="106" spans="1:16" ht="16.5" customHeight="1" x14ac:dyDescent="0.2">
      <c r="A106" s="155">
        <v>44866</v>
      </c>
      <c r="B106" s="156"/>
      <c r="C106" s="99"/>
      <c r="D106" s="99"/>
      <c r="E106" s="99"/>
      <c r="F106" s="99"/>
      <c r="G106" s="111">
        <v>227</v>
      </c>
      <c r="H106" s="111">
        <v>935</v>
      </c>
      <c r="I106" s="99"/>
      <c r="J106" s="99"/>
      <c r="K106" s="101">
        <v>195</v>
      </c>
      <c r="L106" s="101">
        <v>3338</v>
      </c>
      <c r="M106" s="101">
        <v>230</v>
      </c>
      <c r="N106" s="101">
        <v>3233</v>
      </c>
      <c r="O106" s="100">
        <f t="shared" si="11"/>
        <v>652</v>
      </c>
      <c r="P106" s="100">
        <f t="shared" si="12"/>
        <v>7506</v>
      </c>
    </row>
    <row r="107" spans="1:16" ht="16.5" customHeight="1" x14ac:dyDescent="0.2">
      <c r="A107" s="155">
        <v>44896</v>
      </c>
      <c r="B107" s="156"/>
      <c r="C107" s="99"/>
      <c r="D107" s="99"/>
      <c r="E107" s="99"/>
      <c r="F107" s="99"/>
      <c r="G107" s="111">
        <v>227</v>
      </c>
      <c r="H107" s="111">
        <v>936</v>
      </c>
      <c r="I107" s="99"/>
      <c r="J107" s="99"/>
      <c r="K107" s="101">
        <v>195</v>
      </c>
      <c r="L107" s="101">
        <v>3298</v>
      </c>
      <c r="M107" s="101">
        <v>250</v>
      </c>
      <c r="N107" s="101">
        <v>3241</v>
      </c>
      <c r="O107" s="100">
        <f t="shared" si="11"/>
        <v>672</v>
      </c>
      <c r="P107" s="100">
        <f>SUM(D107,F107,H107,J107,L107,N107)</f>
        <v>7475</v>
      </c>
    </row>
    <row r="108" spans="1:16" ht="16.5" customHeight="1" x14ac:dyDescent="0.2">
      <c r="A108" s="155">
        <v>44927</v>
      </c>
      <c r="B108" s="156"/>
      <c r="C108" s="99"/>
      <c r="D108" s="99"/>
      <c r="E108" s="99"/>
      <c r="F108" s="99"/>
      <c r="G108" s="111">
        <v>232</v>
      </c>
      <c r="H108" s="111">
        <v>924</v>
      </c>
      <c r="I108" s="99"/>
      <c r="J108" s="99"/>
      <c r="K108" s="101">
        <v>194</v>
      </c>
      <c r="L108" s="101">
        <v>3321</v>
      </c>
      <c r="M108" s="101">
        <v>224</v>
      </c>
      <c r="N108" s="101">
        <v>3184</v>
      </c>
      <c r="O108" s="100">
        <f t="shared" si="11"/>
        <v>650</v>
      </c>
      <c r="P108" s="100">
        <f t="shared" ref="P108:P121" si="13">SUM(D108,F108,H108,J108,L108,N108)</f>
        <v>7429</v>
      </c>
    </row>
    <row r="109" spans="1:16" ht="16.5" customHeight="1" x14ac:dyDescent="0.2">
      <c r="A109" s="155">
        <v>44958</v>
      </c>
      <c r="B109" s="156"/>
      <c r="C109" s="99"/>
      <c r="D109" s="99"/>
      <c r="E109" s="99"/>
      <c r="F109" s="99"/>
      <c r="G109" s="111">
        <v>230</v>
      </c>
      <c r="H109" s="111">
        <v>922</v>
      </c>
      <c r="I109" s="99"/>
      <c r="J109" s="99"/>
      <c r="K109" s="101">
        <v>190</v>
      </c>
      <c r="L109" s="101">
        <v>3249</v>
      </c>
      <c r="M109" s="101">
        <v>217</v>
      </c>
      <c r="N109" s="101">
        <v>3168</v>
      </c>
      <c r="O109" s="100">
        <f t="shared" si="11"/>
        <v>637</v>
      </c>
      <c r="P109" s="100">
        <f t="shared" si="13"/>
        <v>7339</v>
      </c>
    </row>
    <row r="110" spans="1:16" ht="16.5" customHeight="1" x14ac:dyDescent="0.2">
      <c r="A110" s="155">
        <v>44986</v>
      </c>
      <c r="B110" s="156"/>
      <c r="C110" s="99"/>
      <c r="D110" s="99"/>
      <c r="E110" s="99"/>
      <c r="F110" s="99"/>
      <c r="G110" s="111">
        <v>229</v>
      </c>
      <c r="H110" s="111">
        <v>907</v>
      </c>
      <c r="I110" s="99"/>
      <c r="J110" s="99"/>
      <c r="K110" s="101">
        <v>188</v>
      </c>
      <c r="L110" s="101">
        <v>2961</v>
      </c>
      <c r="M110" s="101">
        <v>216</v>
      </c>
      <c r="N110" s="101">
        <v>3175</v>
      </c>
      <c r="O110" s="100">
        <f>SUM(C110,E110,G110,I110,K110,M110)</f>
        <v>633</v>
      </c>
      <c r="P110" s="100">
        <f t="shared" si="13"/>
        <v>7043</v>
      </c>
    </row>
    <row r="111" spans="1:16" ht="16.5" customHeight="1" x14ac:dyDescent="0.2">
      <c r="A111" s="155">
        <v>45017</v>
      </c>
      <c r="B111" s="156"/>
      <c r="C111" s="99"/>
      <c r="D111" s="99"/>
      <c r="E111" s="99"/>
      <c r="F111" s="99"/>
      <c r="G111" s="111">
        <v>231</v>
      </c>
      <c r="H111" s="111">
        <v>961</v>
      </c>
      <c r="I111" s="99"/>
      <c r="J111" s="99"/>
      <c r="K111" s="101">
        <v>189</v>
      </c>
      <c r="L111" s="101">
        <v>2820</v>
      </c>
      <c r="M111" s="101">
        <v>208</v>
      </c>
      <c r="N111" s="101">
        <v>3197</v>
      </c>
      <c r="O111" s="100">
        <f>SUM(C111,E111,G111,I111,K111,M111)</f>
        <v>628</v>
      </c>
      <c r="P111" s="100">
        <f t="shared" si="13"/>
        <v>6978</v>
      </c>
    </row>
    <row r="112" spans="1:16" ht="16.5" customHeight="1" x14ac:dyDescent="0.2">
      <c r="A112" s="155">
        <v>45047</v>
      </c>
      <c r="B112" s="156"/>
      <c r="C112" s="99"/>
      <c r="D112" s="99"/>
      <c r="E112" s="99"/>
      <c r="F112" s="99"/>
      <c r="G112" s="111">
        <v>235</v>
      </c>
      <c r="H112" s="111">
        <v>995</v>
      </c>
      <c r="I112" s="99"/>
      <c r="J112" s="99"/>
      <c r="K112" s="101">
        <v>187</v>
      </c>
      <c r="L112" s="101">
        <v>2765</v>
      </c>
      <c r="M112" s="101">
        <v>200</v>
      </c>
      <c r="N112" s="101">
        <v>3203</v>
      </c>
      <c r="O112" s="100">
        <f t="shared" ref="O112:O121" si="14">SUM(C112,E112,G112,I112,K112,M112)</f>
        <v>622</v>
      </c>
      <c r="P112" s="100">
        <f t="shared" si="13"/>
        <v>6963</v>
      </c>
    </row>
    <row r="113" spans="1:16" ht="16.5" customHeight="1" x14ac:dyDescent="0.2">
      <c r="A113" s="155">
        <v>45078</v>
      </c>
      <c r="B113" s="156"/>
      <c r="C113" s="99"/>
      <c r="D113" s="99"/>
      <c r="E113" s="99"/>
      <c r="F113" s="99"/>
      <c r="G113" s="111">
        <v>234</v>
      </c>
      <c r="H113" s="111">
        <v>990</v>
      </c>
      <c r="I113" s="99"/>
      <c r="J113" s="99"/>
      <c r="K113" s="101">
        <v>184</v>
      </c>
      <c r="L113" s="101">
        <v>2779</v>
      </c>
      <c r="M113" s="101">
        <v>192</v>
      </c>
      <c r="N113" s="101">
        <v>3295</v>
      </c>
      <c r="O113" s="100">
        <f t="shared" si="14"/>
        <v>610</v>
      </c>
      <c r="P113" s="100">
        <f t="shared" si="13"/>
        <v>7064</v>
      </c>
    </row>
    <row r="114" spans="1:16" ht="16.5" customHeight="1" x14ac:dyDescent="0.2">
      <c r="A114" s="155">
        <v>45108</v>
      </c>
      <c r="B114" s="156"/>
      <c r="C114" s="99"/>
      <c r="D114" s="99"/>
      <c r="E114" s="99"/>
      <c r="F114" s="99"/>
      <c r="G114" s="111">
        <v>233</v>
      </c>
      <c r="H114" s="111">
        <v>1030</v>
      </c>
      <c r="I114" s="99"/>
      <c r="J114" s="99"/>
      <c r="K114" s="101">
        <v>185</v>
      </c>
      <c r="L114" s="101">
        <v>2758</v>
      </c>
      <c r="M114" s="101">
        <v>190</v>
      </c>
      <c r="N114" s="101">
        <v>3367</v>
      </c>
      <c r="O114" s="100">
        <f t="shared" si="14"/>
        <v>608</v>
      </c>
      <c r="P114" s="100">
        <f t="shared" si="13"/>
        <v>7155</v>
      </c>
    </row>
    <row r="115" spans="1:16" ht="16.5" customHeight="1" x14ac:dyDescent="0.2">
      <c r="A115" s="155">
        <v>45139</v>
      </c>
      <c r="B115" s="156"/>
      <c r="C115" s="99"/>
      <c r="D115" s="99"/>
      <c r="E115" s="99"/>
      <c r="F115" s="99"/>
      <c r="G115" s="111">
        <v>235</v>
      </c>
      <c r="H115" s="111">
        <v>1033</v>
      </c>
      <c r="I115" s="99"/>
      <c r="J115" s="99"/>
      <c r="K115" s="101">
        <v>183</v>
      </c>
      <c r="L115" s="101">
        <v>2798</v>
      </c>
      <c r="M115" s="101">
        <v>183</v>
      </c>
      <c r="N115" s="101">
        <v>3201</v>
      </c>
      <c r="O115" s="100">
        <f t="shared" si="14"/>
        <v>601</v>
      </c>
      <c r="P115" s="100">
        <f t="shared" si="13"/>
        <v>7032</v>
      </c>
    </row>
    <row r="116" spans="1:16" ht="16.5" customHeight="1" x14ac:dyDescent="0.2">
      <c r="A116" s="154">
        <v>45170</v>
      </c>
      <c r="B116" s="154"/>
      <c r="C116" s="99"/>
      <c r="D116" s="99"/>
      <c r="E116" s="99"/>
      <c r="F116" s="99"/>
      <c r="G116" s="111">
        <v>230</v>
      </c>
      <c r="H116" s="111">
        <v>1014</v>
      </c>
      <c r="I116" s="99"/>
      <c r="J116" s="99"/>
      <c r="K116" s="101">
        <v>181</v>
      </c>
      <c r="L116" s="101">
        <v>2711</v>
      </c>
      <c r="M116" s="101">
        <v>180</v>
      </c>
      <c r="N116" s="101">
        <v>3200</v>
      </c>
      <c r="O116" s="100">
        <f t="shared" si="14"/>
        <v>591</v>
      </c>
      <c r="P116" s="100">
        <f t="shared" si="13"/>
        <v>6925</v>
      </c>
    </row>
    <row r="117" spans="1:16" ht="16.5" customHeight="1" x14ac:dyDescent="0.2">
      <c r="A117" s="154">
        <v>45200</v>
      </c>
      <c r="B117" s="154"/>
      <c r="C117" s="99"/>
      <c r="D117" s="99"/>
      <c r="E117" s="99"/>
      <c r="F117" s="99"/>
      <c r="G117" s="129"/>
      <c r="H117" s="129"/>
      <c r="I117" s="99"/>
      <c r="J117" s="99"/>
      <c r="K117" s="101">
        <v>181</v>
      </c>
      <c r="L117" s="101">
        <v>2711</v>
      </c>
      <c r="M117" s="101"/>
      <c r="N117" s="101">
        <v>3103</v>
      </c>
      <c r="O117" s="100">
        <f t="shared" si="14"/>
        <v>181</v>
      </c>
      <c r="P117" s="100">
        <f t="shared" si="13"/>
        <v>5814</v>
      </c>
    </row>
    <row r="118" spans="1:16" ht="16.5" customHeight="1" x14ac:dyDescent="0.2">
      <c r="A118" s="154">
        <v>45231</v>
      </c>
      <c r="B118" s="154"/>
      <c r="C118" s="99"/>
      <c r="D118" s="99"/>
      <c r="E118" s="99"/>
      <c r="F118" s="99"/>
      <c r="G118" s="129"/>
      <c r="H118" s="129"/>
      <c r="I118" s="99"/>
      <c r="J118" s="99"/>
      <c r="K118" s="101">
        <v>181</v>
      </c>
      <c r="L118" s="101">
        <v>2711</v>
      </c>
      <c r="M118" s="101">
        <v>166</v>
      </c>
      <c r="N118" s="101">
        <v>2881</v>
      </c>
      <c r="O118" s="100">
        <f t="shared" si="14"/>
        <v>347</v>
      </c>
      <c r="P118" s="100">
        <f t="shared" si="13"/>
        <v>5592</v>
      </c>
    </row>
    <row r="119" spans="1:16" ht="16.5" customHeight="1" x14ac:dyDescent="0.2">
      <c r="A119" s="154">
        <v>45261</v>
      </c>
      <c r="B119" s="154"/>
      <c r="C119" s="126"/>
      <c r="D119" s="126"/>
      <c r="E119" s="126"/>
      <c r="F119" s="126"/>
      <c r="G119" s="130"/>
      <c r="H119" s="130"/>
      <c r="I119" s="126"/>
      <c r="J119" s="126"/>
      <c r="K119" s="127">
        <v>181</v>
      </c>
      <c r="L119" s="127">
        <v>2711</v>
      </c>
      <c r="M119" s="127">
        <v>160</v>
      </c>
      <c r="N119" s="127">
        <v>2735</v>
      </c>
      <c r="O119" s="100">
        <f t="shared" si="14"/>
        <v>341</v>
      </c>
      <c r="P119" s="100">
        <f t="shared" si="13"/>
        <v>5446</v>
      </c>
    </row>
    <row r="120" spans="1:16" ht="16.5" customHeight="1" x14ac:dyDescent="0.2">
      <c r="A120" s="154">
        <v>45292</v>
      </c>
      <c r="B120" s="154"/>
      <c r="C120" s="99"/>
      <c r="D120" s="99"/>
      <c r="E120" s="99"/>
      <c r="F120" s="99"/>
      <c r="G120" s="129"/>
      <c r="H120" s="129"/>
      <c r="I120" s="99"/>
      <c r="J120" s="99"/>
      <c r="K120" s="127">
        <v>182</v>
      </c>
      <c r="L120" s="127">
        <v>2706</v>
      </c>
      <c r="M120" s="101">
        <v>148</v>
      </c>
      <c r="N120" s="101">
        <v>2653</v>
      </c>
      <c r="O120" s="100">
        <f t="shared" si="14"/>
        <v>330</v>
      </c>
      <c r="P120" s="100">
        <f t="shared" si="13"/>
        <v>5359</v>
      </c>
    </row>
    <row r="121" spans="1:16" ht="16.5" customHeight="1" x14ac:dyDescent="0.2">
      <c r="A121" s="154">
        <v>45323</v>
      </c>
      <c r="B121" s="154"/>
      <c r="C121" s="99"/>
      <c r="D121" s="99"/>
      <c r="E121" s="99"/>
      <c r="F121" s="99"/>
      <c r="G121" s="99"/>
      <c r="H121" s="99"/>
      <c r="I121" s="99"/>
      <c r="J121" s="99"/>
      <c r="K121" s="127">
        <v>183</v>
      </c>
      <c r="L121" s="127">
        <v>2661</v>
      </c>
      <c r="M121" s="128">
        <v>137</v>
      </c>
      <c r="N121" s="128">
        <v>2625</v>
      </c>
      <c r="O121" s="100">
        <f t="shared" si="14"/>
        <v>320</v>
      </c>
      <c r="P121" s="100">
        <f t="shared" si="13"/>
        <v>5286</v>
      </c>
    </row>
    <row r="122" spans="1:16" ht="16.5" customHeight="1" x14ac:dyDescent="0.2">
      <c r="A122" s="154">
        <v>45352</v>
      </c>
      <c r="B122" s="154"/>
      <c r="C122" s="99"/>
      <c r="D122" s="99"/>
      <c r="E122" s="99"/>
      <c r="F122" s="99"/>
      <c r="G122" s="99"/>
      <c r="H122" s="99"/>
      <c r="I122" s="99"/>
      <c r="J122" s="99"/>
      <c r="K122" s="127">
        <v>181</v>
      </c>
      <c r="L122" s="127">
        <v>2642</v>
      </c>
      <c r="M122" s="128">
        <v>138</v>
      </c>
      <c r="N122" s="128">
        <v>2607</v>
      </c>
      <c r="O122" s="100">
        <v>319</v>
      </c>
      <c r="P122" s="100">
        <v>5318</v>
      </c>
    </row>
    <row r="123" spans="1:16" ht="16.5" customHeight="1" x14ac:dyDescent="0.2">
      <c r="A123" s="154">
        <v>45383</v>
      </c>
      <c r="B123" s="154"/>
      <c r="C123" s="99"/>
      <c r="D123" s="99"/>
      <c r="E123" s="99"/>
      <c r="F123" s="99"/>
      <c r="G123" s="99"/>
      <c r="H123" s="99"/>
      <c r="I123" s="99"/>
      <c r="J123" s="99"/>
      <c r="K123" s="127">
        <v>177</v>
      </c>
      <c r="L123" s="127">
        <v>2597</v>
      </c>
      <c r="M123" s="128">
        <v>135</v>
      </c>
      <c r="N123" s="128">
        <v>2574</v>
      </c>
      <c r="O123" s="100">
        <v>316</v>
      </c>
      <c r="P123" s="100">
        <v>5285</v>
      </c>
    </row>
    <row r="124" spans="1:16" ht="16.5" customHeight="1" x14ac:dyDescent="0.2">
      <c r="A124" s="154">
        <v>45413</v>
      </c>
      <c r="B124" s="154"/>
      <c r="C124" s="99"/>
      <c r="D124" s="99"/>
      <c r="E124" s="99"/>
      <c r="F124" s="99"/>
      <c r="G124" s="99"/>
      <c r="H124" s="99"/>
      <c r="I124" s="99"/>
      <c r="J124" s="99"/>
      <c r="K124" s="127">
        <v>176</v>
      </c>
      <c r="L124" s="127">
        <v>2602</v>
      </c>
      <c r="M124" s="128">
        <v>133</v>
      </c>
      <c r="N124" s="128">
        <v>2564</v>
      </c>
      <c r="O124" s="100">
        <v>314</v>
      </c>
      <c r="P124" s="100">
        <v>5275</v>
      </c>
    </row>
    <row r="125" spans="1:16" ht="16.5" customHeight="1" x14ac:dyDescent="0.2">
      <c r="A125" s="154">
        <v>45444</v>
      </c>
      <c r="B125" s="154"/>
      <c r="C125" s="131"/>
      <c r="D125" s="131"/>
      <c r="E125" s="131"/>
      <c r="F125" s="131"/>
      <c r="G125" s="131"/>
      <c r="H125" s="131"/>
      <c r="I125" s="131"/>
      <c r="J125" s="131"/>
      <c r="K125" s="127">
        <v>174</v>
      </c>
      <c r="L125" s="127">
        <v>2602</v>
      </c>
      <c r="M125" s="128">
        <v>138</v>
      </c>
      <c r="N125" s="128">
        <v>2596</v>
      </c>
      <c r="O125" s="100">
        <v>319</v>
      </c>
      <c r="P125" s="100">
        <v>5307</v>
      </c>
    </row>
    <row r="126" spans="1:16" ht="16.5" customHeight="1" x14ac:dyDescent="0.2">
      <c r="A126" s="154">
        <v>45474</v>
      </c>
      <c r="B126" s="154"/>
      <c r="C126" s="131"/>
      <c r="D126" s="131"/>
      <c r="E126" s="131"/>
      <c r="F126" s="131"/>
      <c r="G126" s="131"/>
      <c r="H126" s="131"/>
      <c r="I126" s="131"/>
      <c r="J126" s="131"/>
      <c r="K126" s="127">
        <v>171</v>
      </c>
      <c r="L126" s="127">
        <v>2529</v>
      </c>
      <c r="M126" s="128">
        <v>138</v>
      </c>
      <c r="N126" s="128">
        <v>2708</v>
      </c>
      <c r="O126" s="100">
        <f>SUM(K126,M126)</f>
        <v>309</v>
      </c>
      <c r="P126" s="100">
        <f>SUM(L126,N126)</f>
        <v>5237</v>
      </c>
    </row>
    <row r="127" spans="1:16" ht="16.5" customHeight="1" x14ac:dyDescent="0.2">
      <c r="A127" s="154">
        <v>45505</v>
      </c>
      <c r="B127" s="154"/>
      <c r="C127" s="131"/>
      <c r="D127" s="131"/>
      <c r="E127" s="131"/>
      <c r="F127" s="131"/>
      <c r="G127" s="131"/>
      <c r="H127" s="131"/>
      <c r="I127" s="131"/>
      <c r="J127" s="131"/>
      <c r="K127" s="127">
        <v>170</v>
      </c>
      <c r="L127" s="127">
        <v>2525</v>
      </c>
      <c r="M127" s="128">
        <v>136</v>
      </c>
      <c r="N127" s="128">
        <v>2754</v>
      </c>
      <c r="O127" s="100">
        <f t="shared" ref="O127:O137" si="15">SUM(K127,M127)</f>
        <v>306</v>
      </c>
      <c r="P127" s="100">
        <f t="shared" ref="P127:P146" si="16">SUM(L127,N127)</f>
        <v>5279</v>
      </c>
    </row>
    <row r="128" spans="1:16" ht="16.5" customHeight="1" x14ac:dyDescent="0.2">
      <c r="A128" s="154">
        <v>45536</v>
      </c>
      <c r="B128" s="154"/>
      <c r="C128" s="131"/>
      <c r="D128" s="131"/>
      <c r="E128" s="131"/>
      <c r="F128" s="131"/>
      <c r="G128" s="131"/>
      <c r="H128" s="131"/>
      <c r="I128" s="131"/>
      <c r="J128" s="131"/>
      <c r="K128" s="127">
        <v>170</v>
      </c>
      <c r="L128" s="127">
        <v>2516</v>
      </c>
      <c r="M128" s="128">
        <v>136</v>
      </c>
      <c r="N128" s="128">
        <v>2739</v>
      </c>
      <c r="O128" s="100">
        <f t="shared" si="15"/>
        <v>306</v>
      </c>
      <c r="P128" s="100">
        <f t="shared" si="16"/>
        <v>5255</v>
      </c>
    </row>
    <row r="129" spans="1:16" ht="16.5" customHeight="1" x14ac:dyDescent="0.2">
      <c r="A129" s="154">
        <v>45566</v>
      </c>
      <c r="B129" s="154"/>
      <c r="C129" s="131"/>
      <c r="D129" s="131"/>
      <c r="E129" s="131"/>
      <c r="F129" s="131"/>
      <c r="G129" s="131"/>
      <c r="H129" s="131"/>
      <c r="I129" s="131"/>
      <c r="J129" s="131"/>
      <c r="K129" s="127">
        <v>166</v>
      </c>
      <c r="L129" s="127">
        <v>2340</v>
      </c>
      <c r="M129" s="128">
        <v>131</v>
      </c>
      <c r="N129" s="128">
        <v>2757</v>
      </c>
      <c r="O129" s="100">
        <f t="shared" si="15"/>
        <v>297</v>
      </c>
      <c r="P129" s="100">
        <f t="shared" si="16"/>
        <v>5097</v>
      </c>
    </row>
    <row r="130" spans="1:16" ht="16.5" customHeight="1" x14ac:dyDescent="0.2">
      <c r="A130" s="154">
        <v>45597</v>
      </c>
      <c r="B130" s="154"/>
      <c r="C130" s="131"/>
      <c r="D130" s="131"/>
      <c r="E130" s="131"/>
      <c r="F130" s="131"/>
      <c r="G130" s="131"/>
      <c r="H130" s="131"/>
      <c r="I130" s="131"/>
      <c r="J130" s="131"/>
      <c r="K130" s="127">
        <v>165</v>
      </c>
      <c r="L130" s="127">
        <v>2403</v>
      </c>
      <c r="M130" s="128">
        <v>135</v>
      </c>
      <c r="N130" s="128">
        <v>2794</v>
      </c>
      <c r="O130" s="100">
        <f t="shared" si="15"/>
        <v>300</v>
      </c>
      <c r="P130" s="100">
        <f t="shared" si="16"/>
        <v>5197</v>
      </c>
    </row>
    <row r="131" spans="1:16" ht="16.5" customHeight="1" x14ac:dyDescent="0.2">
      <c r="A131" s="188">
        <v>45627</v>
      </c>
      <c r="B131" s="188"/>
      <c r="C131" s="136"/>
      <c r="D131" s="136"/>
      <c r="E131" s="136"/>
      <c r="F131" s="136"/>
      <c r="G131" s="136"/>
      <c r="H131" s="136"/>
      <c r="I131" s="136"/>
      <c r="J131" s="136"/>
      <c r="K131" s="127">
        <v>163</v>
      </c>
      <c r="L131" s="127">
        <v>2310</v>
      </c>
      <c r="M131" s="137">
        <v>135</v>
      </c>
      <c r="N131" s="137">
        <v>2826</v>
      </c>
      <c r="O131" s="138">
        <f t="shared" si="15"/>
        <v>298</v>
      </c>
      <c r="P131" s="138">
        <f t="shared" si="16"/>
        <v>5136</v>
      </c>
    </row>
    <row r="132" spans="1:16" ht="16.5" customHeight="1" x14ac:dyDescent="0.2">
      <c r="A132" s="154">
        <v>45658</v>
      </c>
      <c r="B132" s="154"/>
      <c r="C132" s="131"/>
      <c r="D132" s="131"/>
      <c r="E132" s="131"/>
      <c r="F132" s="131"/>
      <c r="G132" s="131"/>
      <c r="H132" s="131"/>
      <c r="I132" s="131"/>
      <c r="J132" s="131"/>
      <c r="K132" s="101">
        <v>164</v>
      </c>
      <c r="L132" s="101">
        <v>2376</v>
      </c>
      <c r="M132" s="128">
        <v>137</v>
      </c>
      <c r="N132" s="128">
        <v>2898</v>
      </c>
      <c r="O132" s="138">
        <f t="shared" si="15"/>
        <v>301</v>
      </c>
      <c r="P132" s="138">
        <f t="shared" si="16"/>
        <v>5274</v>
      </c>
    </row>
    <row r="133" spans="1:16" ht="16.5" customHeight="1" x14ac:dyDescent="0.2">
      <c r="A133" s="154">
        <v>45689</v>
      </c>
      <c r="B133" s="154"/>
      <c r="C133" s="131"/>
      <c r="D133" s="131"/>
      <c r="E133" s="131"/>
      <c r="F133" s="131"/>
      <c r="G133" s="131"/>
      <c r="H133" s="131"/>
      <c r="I133" s="131"/>
      <c r="J133" s="131"/>
      <c r="K133" s="101">
        <v>159</v>
      </c>
      <c r="L133" s="101">
        <v>2304</v>
      </c>
      <c r="M133" s="128">
        <v>138</v>
      </c>
      <c r="N133" s="128">
        <v>3130</v>
      </c>
      <c r="O133" s="138">
        <f t="shared" si="15"/>
        <v>297</v>
      </c>
      <c r="P133" s="138">
        <f t="shared" si="16"/>
        <v>5434</v>
      </c>
    </row>
    <row r="134" spans="1:16" ht="16.5" customHeight="1" x14ac:dyDescent="0.2">
      <c r="A134" s="154">
        <v>45717</v>
      </c>
      <c r="B134" s="154"/>
      <c r="C134" s="131"/>
      <c r="D134" s="131"/>
      <c r="E134" s="131"/>
      <c r="F134" s="131"/>
      <c r="G134" s="131"/>
      <c r="H134" s="131"/>
      <c r="I134" s="131"/>
      <c r="J134" s="131"/>
      <c r="K134" s="101">
        <v>161</v>
      </c>
      <c r="L134" s="101">
        <v>2371</v>
      </c>
      <c r="M134" s="128">
        <v>138</v>
      </c>
      <c r="N134" s="128">
        <v>3076</v>
      </c>
      <c r="O134" s="100">
        <f t="shared" si="15"/>
        <v>299</v>
      </c>
      <c r="P134" s="100">
        <f t="shared" si="16"/>
        <v>5447</v>
      </c>
    </row>
    <row r="135" spans="1:16" ht="16.5" customHeight="1" x14ac:dyDescent="0.2">
      <c r="A135" s="154">
        <v>45748</v>
      </c>
      <c r="B135" s="154"/>
      <c r="C135" s="131"/>
      <c r="D135" s="131"/>
      <c r="E135" s="131"/>
      <c r="F135" s="131"/>
      <c r="G135" s="131"/>
      <c r="H135" s="131"/>
      <c r="I135" s="131"/>
      <c r="J135" s="131"/>
      <c r="K135" s="101">
        <v>160</v>
      </c>
      <c r="L135" s="101">
        <v>2394</v>
      </c>
      <c r="M135" s="128">
        <v>133</v>
      </c>
      <c r="N135" s="128">
        <v>2921</v>
      </c>
      <c r="O135" s="100">
        <f t="shared" si="15"/>
        <v>293</v>
      </c>
      <c r="P135" s="100">
        <f t="shared" si="16"/>
        <v>5315</v>
      </c>
    </row>
    <row r="136" spans="1:16" ht="16.5" customHeight="1" x14ac:dyDescent="0.2">
      <c r="A136" s="154">
        <v>45778</v>
      </c>
      <c r="B136" s="154"/>
      <c r="C136" s="131"/>
      <c r="D136" s="131"/>
      <c r="E136" s="131"/>
      <c r="F136" s="131"/>
      <c r="G136" s="131"/>
      <c r="H136" s="131"/>
      <c r="I136" s="131"/>
      <c r="J136" s="131"/>
      <c r="K136" s="101">
        <v>161</v>
      </c>
      <c r="L136" s="101">
        <v>2825</v>
      </c>
      <c r="M136" s="128">
        <v>133</v>
      </c>
      <c r="N136" s="128">
        <v>2919</v>
      </c>
      <c r="O136" s="100">
        <f t="shared" si="15"/>
        <v>294</v>
      </c>
      <c r="P136" s="100">
        <f t="shared" si="16"/>
        <v>5744</v>
      </c>
    </row>
    <row r="137" spans="1:16" ht="16.5" customHeight="1" x14ac:dyDescent="0.2">
      <c r="A137" s="154">
        <v>45809</v>
      </c>
      <c r="B137" s="154"/>
      <c r="C137" s="131"/>
      <c r="D137" s="131"/>
      <c r="E137" s="131"/>
      <c r="F137" s="131"/>
      <c r="G137" s="131"/>
      <c r="H137" s="131"/>
      <c r="I137" s="131"/>
      <c r="J137" s="131"/>
      <c r="K137" s="101">
        <v>156</v>
      </c>
      <c r="L137" s="101">
        <v>2793</v>
      </c>
      <c r="M137" s="128">
        <v>132</v>
      </c>
      <c r="N137" s="128">
        <v>2901</v>
      </c>
      <c r="O137" s="100">
        <f t="shared" si="15"/>
        <v>288</v>
      </c>
      <c r="P137" s="100">
        <f t="shared" si="16"/>
        <v>5694</v>
      </c>
    </row>
    <row r="138" spans="1:16" ht="16.5" customHeight="1" x14ac:dyDescent="0.2">
      <c r="A138" s="154">
        <v>45839</v>
      </c>
      <c r="B138" s="154">
        <v>45870</v>
      </c>
      <c r="C138" s="131"/>
      <c r="D138" s="131"/>
      <c r="E138" s="131"/>
      <c r="F138" s="131"/>
      <c r="G138" s="131"/>
      <c r="H138" s="131"/>
      <c r="I138" s="131"/>
      <c r="J138" s="131"/>
      <c r="K138" s="101">
        <v>153</v>
      </c>
      <c r="L138" s="101">
        <v>2779</v>
      </c>
      <c r="M138" s="128">
        <v>133</v>
      </c>
      <c r="N138" s="128">
        <v>2834</v>
      </c>
      <c r="O138" s="100">
        <f t="shared" ref="O138:O146" si="17">SUM(K138,M138)</f>
        <v>286</v>
      </c>
      <c r="P138" s="100">
        <f t="shared" si="16"/>
        <v>5613</v>
      </c>
    </row>
    <row r="139" spans="1:16" ht="16.5" customHeight="1" x14ac:dyDescent="0.2">
      <c r="A139" s="154">
        <v>45870</v>
      </c>
      <c r="B139" s="154"/>
      <c r="C139" s="131"/>
      <c r="D139" s="131"/>
      <c r="E139" s="131"/>
      <c r="F139" s="131"/>
      <c r="G139" s="131"/>
      <c r="H139" s="131"/>
      <c r="I139" s="131"/>
      <c r="J139" s="131"/>
      <c r="K139" s="101">
        <v>152</v>
      </c>
      <c r="L139" s="101">
        <v>2775</v>
      </c>
      <c r="M139" s="128">
        <v>133</v>
      </c>
      <c r="N139" s="128">
        <v>2856</v>
      </c>
      <c r="O139" s="100">
        <f t="shared" si="17"/>
        <v>285</v>
      </c>
      <c r="P139" s="100">
        <f t="shared" si="16"/>
        <v>5631</v>
      </c>
    </row>
    <row r="140" spans="1:16" ht="16.5" customHeight="1" x14ac:dyDescent="0.2">
      <c r="A140" s="154">
        <v>45901</v>
      </c>
      <c r="B140" s="154"/>
      <c r="C140" s="131"/>
      <c r="D140" s="131"/>
      <c r="E140" s="131"/>
      <c r="F140" s="131"/>
      <c r="G140" s="131"/>
      <c r="H140" s="131"/>
      <c r="I140" s="131"/>
      <c r="J140" s="131"/>
      <c r="K140" s="101">
        <v>152</v>
      </c>
      <c r="L140" s="101">
        <v>2790</v>
      </c>
      <c r="M140" s="128">
        <v>133</v>
      </c>
      <c r="N140" s="128">
        <v>2937</v>
      </c>
      <c r="O140" s="100">
        <f t="shared" si="17"/>
        <v>285</v>
      </c>
      <c r="P140" s="100">
        <f t="shared" si="16"/>
        <v>5727</v>
      </c>
    </row>
    <row r="141" spans="1:16" ht="16.5" customHeight="1" x14ac:dyDescent="0.2">
      <c r="A141" s="154">
        <v>45931</v>
      </c>
      <c r="B141" s="154"/>
      <c r="C141" s="131"/>
      <c r="D141" s="131"/>
      <c r="E141" s="131"/>
      <c r="F141" s="131"/>
      <c r="G141" s="131"/>
      <c r="H141" s="131"/>
      <c r="I141" s="131"/>
      <c r="J141" s="131"/>
      <c r="K141" s="101">
        <v>151</v>
      </c>
      <c r="L141" s="101">
        <v>2808</v>
      </c>
      <c r="M141" s="128">
        <v>126</v>
      </c>
      <c r="N141" s="128">
        <v>2805</v>
      </c>
      <c r="O141" s="100">
        <f t="shared" si="17"/>
        <v>277</v>
      </c>
      <c r="P141" s="100">
        <f t="shared" si="16"/>
        <v>5613</v>
      </c>
    </row>
    <row r="142" spans="1:16" ht="16.5" customHeight="1" x14ac:dyDescent="0.2">
      <c r="A142" s="154">
        <v>45962</v>
      </c>
      <c r="B142" s="154"/>
      <c r="C142" s="131"/>
      <c r="D142" s="131"/>
      <c r="E142" s="131"/>
      <c r="F142" s="131"/>
      <c r="G142" s="131"/>
      <c r="H142" s="131"/>
      <c r="I142" s="131"/>
      <c r="J142" s="131"/>
      <c r="K142" s="101">
        <v>150</v>
      </c>
      <c r="L142" s="101">
        <v>2808</v>
      </c>
      <c r="M142" s="128">
        <v>126</v>
      </c>
      <c r="N142" s="128">
        <v>2853</v>
      </c>
      <c r="O142" s="100">
        <f t="shared" si="17"/>
        <v>276</v>
      </c>
      <c r="P142" s="100">
        <f t="shared" si="16"/>
        <v>5661</v>
      </c>
    </row>
    <row r="143" spans="1:16" ht="16.5" customHeight="1" x14ac:dyDescent="0.2">
      <c r="A143" s="154">
        <v>45992</v>
      </c>
      <c r="B143" s="154"/>
      <c r="C143" s="131"/>
      <c r="D143" s="131"/>
      <c r="E143" s="131"/>
      <c r="F143" s="131"/>
      <c r="G143" s="131"/>
      <c r="H143" s="131"/>
      <c r="I143" s="131"/>
      <c r="J143" s="131"/>
      <c r="K143" s="101">
        <v>146</v>
      </c>
      <c r="L143" s="101">
        <v>2801</v>
      </c>
      <c r="M143" s="128">
        <v>122</v>
      </c>
      <c r="N143" s="128">
        <v>2991</v>
      </c>
      <c r="O143" s="100">
        <f t="shared" si="17"/>
        <v>268</v>
      </c>
      <c r="P143" s="100">
        <f t="shared" si="16"/>
        <v>5792</v>
      </c>
    </row>
    <row r="144" spans="1:16" ht="16.5" customHeight="1" x14ac:dyDescent="0.2">
      <c r="A144" s="154">
        <v>46023</v>
      </c>
      <c r="B144" s="154"/>
      <c r="C144" s="131"/>
      <c r="D144" s="131"/>
      <c r="E144" s="131"/>
      <c r="F144" s="131"/>
      <c r="G144" s="131"/>
      <c r="H144" s="131"/>
      <c r="I144" s="131"/>
      <c r="J144" s="131"/>
      <c r="K144" s="101">
        <v>146</v>
      </c>
      <c r="L144" s="101">
        <v>2837</v>
      </c>
      <c r="M144" s="128">
        <v>119</v>
      </c>
      <c r="N144" s="128">
        <v>2864</v>
      </c>
      <c r="O144" s="100">
        <f t="shared" si="17"/>
        <v>265</v>
      </c>
      <c r="P144" s="100">
        <f t="shared" si="16"/>
        <v>5701</v>
      </c>
    </row>
    <row r="145" spans="1:16" ht="16.5" customHeight="1" x14ac:dyDescent="0.2">
      <c r="A145" s="154">
        <v>46054</v>
      </c>
      <c r="B145" s="154"/>
      <c r="C145" s="131"/>
      <c r="D145" s="131"/>
      <c r="E145" s="131"/>
      <c r="F145" s="131"/>
      <c r="G145" s="131"/>
      <c r="H145" s="131"/>
      <c r="I145" s="131"/>
      <c r="J145" s="131"/>
      <c r="K145" s="101">
        <v>143</v>
      </c>
      <c r="L145" s="101">
        <v>2773</v>
      </c>
      <c r="M145" s="128">
        <v>117</v>
      </c>
      <c r="N145" s="128">
        <v>2843</v>
      </c>
      <c r="O145" s="100">
        <f t="shared" si="17"/>
        <v>260</v>
      </c>
      <c r="P145" s="100">
        <f t="shared" si="16"/>
        <v>5616</v>
      </c>
    </row>
    <row r="146" spans="1:16" ht="16.5" customHeight="1" x14ac:dyDescent="0.2">
      <c r="A146" s="154">
        <v>46082</v>
      </c>
      <c r="B146" s="154"/>
      <c r="C146" s="131"/>
      <c r="D146" s="131"/>
      <c r="E146" s="131"/>
      <c r="F146" s="131"/>
      <c r="G146" s="131"/>
      <c r="H146" s="131"/>
      <c r="I146" s="131"/>
      <c r="J146" s="131"/>
      <c r="K146" s="101">
        <v>142</v>
      </c>
      <c r="L146" s="101">
        <v>2676</v>
      </c>
      <c r="M146" s="128">
        <v>114</v>
      </c>
      <c r="N146" s="128">
        <v>2656</v>
      </c>
      <c r="O146" s="100">
        <f t="shared" si="17"/>
        <v>256</v>
      </c>
      <c r="P146" s="100">
        <f t="shared" si="16"/>
        <v>5332</v>
      </c>
    </row>
    <row r="147" spans="1:16" s="135" customFormat="1" ht="16.5" customHeight="1" x14ac:dyDescent="0.2">
      <c r="A147" s="125"/>
      <c r="B147" s="125"/>
      <c r="C147" s="132"/>
      <c r="D147" s="132"/>
      <c r="E147" s="132"/>
      <c r="F147" s="132"/>
      <c r="G147" s="132"/>
      <c r="H147" s="132"/>
      <c r="I147" s="132"/>
      <c r="J147" s="132"/>
      <c r="K147" s="133"/>
      <c r="L147" s="133"/>
      <c r="M147" s="134"/>
      <c r="N147" s="134"/>
      <c r="O147" s="134"/>
      <c r="P147" s="134"/>
    </row>
    <row r="148" spans="1:16" ht="16.5" customHeight="1" x14ac:dyDescent="0.2">
      <c r="A148" s="164" t="s">
        <v>25</v>
      </c>
      <c r="B148" s="165"/>
      <c r="C148" s="158" t="s">
        <v>28</v>
      </c>
      <c r="D148" s="159"/>
      <c r="E148" s="159"/>
      <c r="F148" s="159"/>
      <c r="G148" s="159"/>
      <c r="H148" s="159"/>
      <c r="I148" s="159"/>
      <c r="J148" s="159"/>
      <c r="K148" s="159"/>
      <c r="L148" s="159"/>
      <c r="M148" s="159"/>
      <c r="N148" s="159"/>
      <c r="O148" s="159"/>
      <c r="P148" s="160"/>
    </row>
    <row r="149" spans="1:16" ht="12.75" x14ac:dyDescent="0.2">
      <c r="A149" s="166"/>
      <c r="B149" s="167"/>
      <c r="C149" s="161"/>
      <c r="D149" s="162"/>
      <c r="E149" s="162"/>
      <c r="F149" s="162"/>
      <c r="G149" s="162"/>
      <c r="H149" s="162"/>
      <c r="I149" s="162"/>
      <c r="J149" s="162"/>
      <c r="K149" s="162"/>
      <c r="L149" s="162"/>
      <c r="M149" s="162"/>
      <c r="N149" s="162"/>
      <c r="O149" s="162"/>
      <c r="P149" s="163"/>
    </row>
    <row r="150" spans="1:16" ht="16.5" customHeight="1" x14ac:dyDescent="0.2">
      <c r="A150" s="189" t="s">
        <v>26</v>
      </c>
      <c r="B150" s="190"/>
      <c r="C150" s="191" t="s">
        <v>29</v>
      </c>
      <c r="D150" s="192"/>
      <c r="E150" s="192"/>
      <c r="F150" s="192"/>
      <c r="G150" s="192"/>
      <c r="H150" s="192"/>
      <c r="I150" s="192"/>
      <c r="J150" s="192"/>
      <c r="K150" s="192"/>
      <c r="L150" s="192"/>
      <c r="M150" s="192"/>
      <c r="N150" s="192"/>
      <c r="O150" s="192"/>
      <c r="P150" s="193"/>
    </row>
    <row r="151" spans="1:16" ht="12.75" x14ac:dyDescent="0.2">
      <c r="A151" s="166"/>
      <c r="B151" s="167"/>
      <c r="C151" s="161"/>
      <c r="D151" s="162"/>
      <c r="E151" s="162"/>
      <c r="F151" s="162"/>
      <c r="G151" s="162"/>
      <c r="H151" s="162"/>
      <c r="I151" s="162"/>
      <c r="J151" s="162"/>
      <c r="K151" s="162"/>
      <c r="L151" s="162"/>
      <c r="M151" s="162"/>
      <c r="N151" s="162"/>
      <c r="O151" s="162"/>
      <c r="P151" s="163"/>
    </row>
    <row r="153" spans="1:16" ht="27" customHeight="1" x14ac:dyDescent="0.2">
      <c r="A153" s="185" t="s">
        <v>30</v>
      </c>
      <c r="B153" s="185"/>
      <c r="C153" s="182" t="s">
        <v>36</v>
      </c>
      <c r="D153" s="183"/>
      <c r="E153" s="183"/>
      <c r="F153" s="183"/>
      <c r="G153" s="183"/>
      <c r="H153" s="183"/>
      <c r="I153" s="183"/>
      <c r="J153" s="183"/>
      <c r="K153" s="183"/>
      <c r="L153" s="183"/>
      <c r="M153" s="183"/>
      <c r="N153" s="183"/>
      <c r="O153" s="183"/>
      <c r="P153" s="184"/>
    </row>
    <row r="154" spans="1:16" ht="25.5" customHeight="1" x14ac:dyDescent="0.2">
      <c r="A154" s="185"/>
      <c r="B154" s="185"/>
      <c r="C154" s="99"/>
      <c r="D154" s="107" t="s">
        <v>31</v>
      </c>
      <c r="E154" s="180" t="s">
        <v>37</v>
      </c>
      <c r="F154" s="181"/>
      <c r="G154" s="181"/>
      <c r="H154" s="181"/>
      <c r="I154" s="181"/>
      <c r="J154" s="181"/>
      <c r="K154" s="181"/>
      <c r="L154" s="181"/>
      <c r="M154" s="181"/>
      <c r="N154" s="181"/>
      <c r="O154" s="181"/>
      <c r="P154" s="181"/>
    </row>
    <row r="155" spans="1:16" ht="16.5" customHeight="1" x14ac:dyDescent="0.2">
      <c r="C155" s="101"/>
      <c r="D155" s="107" t="s">
        <v>32</v>
      </c>
      <c r="E155" s="186" t="s">
        <v>33</v>
      </c>
      <c r="F155" s="150"/>
      <c r="G155" s="150"/>
      <c r="H155" s="150"/>
      <c r="I155" s="150"/>
      <c r="J155" s="150"/>
      <c r="K155" s="150"/>
      <c r="L155" s="150"/>
      <c r="M155" s="150"/>
      <c r="N155" s="150"/>
      <c r="O155" s="150"/>
      <c r="P155" s="151"/>
    </row>
    <row r="156" spans="1:16" ht="28.5" customHeight="1" x14ac:dyDescent="0.2">
      <c r="C156" s="102"/>
      <c r="D156" s="107" t="s">
        <v>34</v>
      </c>
      <c r="E156" s="187" t="s">
        <v>58</v>
      </c>
      <c r="F156" s="183"/>
      <c r="G156" s="183"/>
      <c r="H156" s="183"/>
      <c r="I156" s="183"/>
      <c r="J156" s="183"/>
      <c r="K156" s="183"/>
      <c r="L156" s="183"/>
      <c r="M156" s="183"/>
      <c r="N156" s="183"/>
      <c r="O156" s="183"/>
      <c r="P156" s="184"/>
    </row>
    <row r="158" spans="1:16" ht="16.5" customHeight="1" x14ac:dyDescent="0.2">
      <c r="A158" s="152" t="s">
        <v>38</v>
      </c>
      <c r="B158" s="153"/>
      <c r="C158" s="194" t="s">
        <v>39</v>
      </c>
      <c r="D158" s="157"/>
      <c r="E158" s="157"/>
      <c r="F158" s="157"/>
      <c r="G158" s="157"/>
      <c r="H158" s="157"/>
      <c r="I158" s="157"/>
      <c r="J158" s="157"/>
      <c r="K158" s="157"/>
      <c r="L158" s="157"/>
      <c r="M158" s="157"/>
      <c r="N158" s="157"/>
      <c r="O158" s="157"/>
      <c r="P158" s="157"/>
    </row>
    <row r="159" spans="1:16" ht="16.5" customHeight="1" x14ac:dyDescent="0.2">
      <c r="A159" s="152" t="s">
        <v>40</v>
      </c>
      <c r="B159" s="153"/>
      <c r="C159" s="157" t="s">
        <v>41</v>
      </c>
      <c r="D159" s="157"/>
      <c r="E159" s="157"/>
      <c r="F159" s="157"/>
      <c r="G159" s="157"/>
      <c r="H159" s="157"/>
      <c r="I159" s="157"/>
      <c r="J159" s="157"/>
      <c r="K159" s="157"/>
      <c r="L159" s="157"/>
      <c r="M159" s="157"/>
      <c r="N159" s="157"/>
      <c r="O159" s="157"/>
      <c r="P159" s="157"/>
    </row>
    <row r="160" spans="1:16" ht="16.5" customHeight="1" x14ac:dyDescent="0.2">
      <c r="A160" s="195" t="s">
        <v>42</v>
      </c>
      <c r="B160" s="196"/>
      <c r="C160" s="195" t="s">
        <v>43</v>
      </c>
      <c r="D160" s="197"/>
      <c r="E160" s="197"/>
      <c r="F160" s="197"/>
      <c r="G160" s="197"/>
      <c r="H160" s="197"/>
      <c r="I160" s="197"/>
      <c r="J160" s="197"/>
      <c r="K160" s="197"/>
      <c r="L160" s="197"/>
      <c r="M160" s="197"/>
      <c r="N160" s="197"/>
      <c r="O160" s="197"/>
      <c r="P160" s="153"/>
    </row>
    <row r="161" spans="1:16" ht="16.5" customHeight="1" x14ac:dyDescent="0.2">
      <c r="A161" s="152" t="s">
        <v>44</v>
      </c>
      <c r="B161" s="153"/>
      <c r="C161" s="149" t="s">
        <v>45</v>
      </c>
      <c r="D161" s="150"/>
      <c r="E161" s="150"/>
      <c r="F161" s="150"/>
      <c r="G161" s="150"/>
      <c r="H161" s="150"/>
      <c r="I161" s="150"/>
      <c r="J161" s="150"/>
      <c r="K161" s="150"/>
      <c r="L161" s="150"/>
      <c r="M161" s="150"/>
      <c r="N161" s="150"/>
      <c r="O161" s="150"/>
      <c r="P161" s="151"/>
    </row>
    <row r="162" spans="1:16" ht="16.5" customHeight="1" x14ac:dyDescent="0.2">
      <c r="A162" s="112" t="s">
        <v>46</v>
      </c>
      <c r="B162" s="113"/>
      <c r="C162" s="198" t="s">
        <v>47</v>
      </c>
      <c r="D162" s="199"/>
      <c r="E162" s="199"/>
      <c r="F162" s="199"/>
      <c r="G162" s="199"/>
      <c r="H162" s="199"/>
      <c r="I162" s="199"/>
      <c r="J162" s="199"/>
      <c r="K162" s="199"/>
      <c r="L162" s="199"/>
      <c r="M162" s="199"/>
      <c r="N162" s="199"/>
      <c r="O162" s="199"/>
      <c r="P162" s="200"/>
    </row>
    <row r="163" spans="1:16" ht="16.5" customHeight="1" x14ac:dyDescent="0.2">
      <c r="A163" s="152" t="s">
        <v>48</v>
      </c>
      <c r="B163" s="153"/>
      <c r="C163" s="157" t="s">
        <v>49</v>
      </c>
      <c r="D163" s="157"/>
      <c r="E163" s="157"/>
      <c r="F163" s="157"/>
      <c r="G163" s="157"/>
      <c r="H163" s="157"/>
      <c r="I163" s="157"/>
      <c r="J163" s="157"/>
      <c r="K163" s="157"/>
      <c r="L163" s="157"/>
      <c r="M163" s="157"/>
      <c r="N163" s="157"/>
      <c r="O163" s="157"/>
      <c r="P163" s="157"/>
    </row>
    <row r="164" spans="1:16" ht="16.5" customHeight="1" x14ac:dyDescent="0.2">
      <c r="A164" s="152" t="s">
        <v>50</v>
      </c>
      <c r="B164" s="153"/>
      <c r="C164" s="194" t="s">
        <v>51</v>
      </c>
      <c r="D164" s="157"/>
      <c r="E164" s="157"/>
      <c r="F164" s="157"/>
      <c r="G164" s="157"/>
      <c r="H164" s="157"/>
      <c r="I164" s="157"/>
      <c r="J164" s="157"/>
      <c r="K164" s="157"/>
      <c r="L164" s="157"/>
      <c r="M164" s="157"/>
      <c r="N164" s="157"/>
      <c r="O164" s="157"/>
      <c r="P164" s="157"/>
    </row>
    <row r="165" spans="1:16" ht="16.5" customHeight="1" x14ac:dyDescent="0.2">
      <c r="A165" s="152" t="s">
        <v>52</v>
      </c>
      <c r="B165" s="153"/>
      <c r="C165" s="149" t="s">
        <v>53</v>
      </c>
      <c r="D165" s="150"/>
      <c r="E165" s="150"/>
      <c r="F165" s="150"/>
      <c r="G165" s="150"/>
      <c r="H165" s="150"/>
      <c r="I165" s="150"/>
      <c r="J165" s="150"/>
      <c r="K165" s="150"/>
      <c r="L165" s="150"/>
      <c r="M165" s="150"/>
      <c r="N165" s="150"/>
      <c r="O165" s="150"/>
      <c r="P165" s="151"/>
    </row>
    <row r="166" spans="1:16" ht="37.5" customHeight="1" x14ac:dyDescent="0.2">
      <c r="A166" s="152" t="s">
        <v>54</v>
      </c>
      <c r="B166" s="153"/>
      <c r="C166" s="181" t="s">
        <v>55</v>
      </c>
      <c r="D166" s="181"/>
      <c r="E166" s="181"/>
      <c r="F166" s="181"/>
      <c r="G166" s="181"/>
      <c r="H166" s="181"/>
      <c r="I166" s="181"/>
      <c r="J166" s="181"/>
      <c r="K166" s="181"/>
      <c r="L166" s="181"/>
      <c r="M166" s="181"/>
      <c r="N166" s="181"/>
      <c r="O166" s="181"/>
      <c r="P166" s="181"/>
    </row>
    <row r="167" spans="1:16" ht="16.5" customHeight="1" x14ac:dyDescent="0.2">
      <c r="A167" s="152" t="s">
        <v>57</v>
      </c>
      <c r="B167" s="153"/>
      <c r="C167" s="157" t="s">
        <v>56</v>
      </c>
      <c r="D167" s="157"/>
      <c r="E167" s="157"/>
      <c r="F167" s="157"/>
      <c r="G167" s="157"/>
      <c r="H167" s="157"/>
      <c r="I167" s="157"/>
      <c r="J167" s="157"/>
      <c r="K167" s="157"/>
      <c r="L167" s="157"/>
      <c r="M167" s="157"/>
      <c r="N167" s="157"/>
      <c r="O167" s="157"/>
      <c r="P167" s="157"/>
    </row>
    <row r="168" spans="1:16" ht="16.5" customHeight="1" x14ac:dyDescent="0.2">
      <c r="A168" s="152" t="s">
        <v>59</v>
      </c>
      <c r="B168" s="153"/>
      <c r="C168" s="157" t="s">
        <v>60</v>
      </c>
      <c r="D168" s="157"/>
      <c r="E168" s="157"/>
      <c r="F168" s="157"/>
      <c r="G168" s="157"/>
      <c r="H168" s="157"/>
      <c r="I168" s="157"/>
      <c r="J168" s="157"/>
      <c r="K168" s="157"/>
      <c r="L168" s="157"/>
      <c r="M168" s="157"/>
      <c r="N168" s="157"/>
      <c r="O168" s="157"/>
      <c r="P168" s="157"/>
    </row>
    <row r="169" spans="1:16" ht="16.5" customHeight="1" x14ac:dyDescent="0.2">
      <c r="A169" s="152" t="s">
        <v>61</v>
      </c>
      <c r="B169" s="153"/>
      <c r="C169" s="157" t="s">
        <v>62</v>
      </c>
      <c r="D169" s="157"/>
      <c r="E169" s="157"/>
      <c r="F169" s="157"/>
      <c r="G169" s="157"/>
      <c r="H169" s="157"/>
      <c r="I169" s="157"/>
      <c r="J169" s="157"/>
      <c r="K169" s="157"/>
      <c r="L169" s="157"/>
      <c r="M169" s="157"/>
      <c r="N169" s="157"/>
      <c r="O169" s="157"/>
      <c r="P169" s="157"/>
    </row>
  </sheetData>
  <mergeCells count="135">
    <mergeCell ref="A167:B167"/>
    <mergeCell ref="A168:B168"/>
    <mergeCell ref="A169:B169"/>
    <mergeCell ref="C169:P169"/>
    <mergeCell ref="A132:B132"/>
    <mergeCell ref="A133:B133"/>
    <mergeCell ref="A134:B134"/>
    <mergeCell ref="A150:B151"/>
    <mergeCell ref="C150:P151"/>
    <mergeCell ref="C158:P158"/>
    <mergeCell ref="C161:P161"/>
    <mergeCell ref="A160:B160"/>
    <mergeCell ref="C160:P160"/>
    <mergeCell ref="A140:B140"/>
    <mergeCell ref="A139:B139"/>
    <mergeCell ref="A138:B138"/>
    <mergeCell ref="C164:P164"/>
    <mergeCell ref="C162:P162"/>
    <mergeCell ref="C168:P168"/>
    <mergeCell ref="C166:P166"/>
    <mergeCell ref="A163:B163"/>
    <mergeCell ref="C163:P163"/>
    <mergeCell ref="A161:B161"/>
    <mergeCell ref="A165:B165"/>
    <mergeCell ref="A119:B119"/>
    <mergeCell ref="A124:B124"/>
    <mergeCell ref="A126:B126"/>
    <mergeCell ref="A127:B127"/>
    <mergeCell ref="A131:B131"/>
    <mergeCell ref="A128:B128"/>
    <mergeCell ref="A135:B135"/>
    <mergeCell ref="A136:B136"/>
    <mergeCell ref="A137:B137"/>
    <mergeCell ref="C153:P153"/>
    <mergeCell ref="A153:B154"/>
    <mergeCell ref="C159:P159"/>
    <mergeCell ref="E155:P155"/>
    <mergeCell ref="A159:B159"/>
    <mergeCell ref="A158:B158"/>
    <mergeCell ref="E156:P156"/>
    <mergeCell ref="A121:B121"/>
    <mergeCell ref="A122:B122"/>
    <mergeCell ref="A123:B123"/>
    <mergeCell ref="A144:B144"/>
    <mergeCell ref="A145:B145"/>
    <mergeCell ref="A146:B146"/>
    <mergeCell ref="P10:P11"/>
    <mergeCell ref="O10:O11"/>
    <mergeCell ref="C10:D10"/>
    <mergeCell ref="K10:L10"/>
    <mergeCell ref="A71:B71"/>
    <mergeCell ref="M10:N10"/>
    <mergeCell ref="A66:B66"/>
    <mergeCell ref="E10:F10"/>
    <mergeCell ref="I10:J10"/>
    <mergeCell ref="A54:B54"/>
    <mergeCell ref="A10:B11"/>
    <mergeCell ref="A63:B63"/>
    <mergeCell ref="A64:B64"/>
    <mergeCell ref="A65:B65"/>
    <mergeCell ref="G10:H10"/>
    <mergeCell ref="A53:B53"/>
    <mergeCell ref="A58:B58"/>
    <mergeCell ref="A59:B59"/>
    <mergeCell ref="A60:B60"/>
    <mergeCell ref="A61:B61"/>
    <mergeCell ref="A55:B55"/>
    <mergeCell ref="A62:B62"/>
    <mergeCell ref="A70:B70"/>
    <mergeCell ref="A56:B56"/>
    <mergeCell ref="A98:B98"/>
    <mergeCell ref="A84:B84"/>
    <mergeCell ref="A85:B85"/>
    <mergeCell ref="A97:B97"/>
    <mergeCell ref="A125:B125"/>
    <mergeCell ref="A86:B86"/>
    <mergeCell ref="A90:B90"/>
    <mergeCell ref="C167:P167"/>
    <mergeCell ref="C148:P149"/>
    <mergeCell ref="A148:B149"/>
    <mergeCell ref="A88:B88"/>
    <mergeCell ref="A96:B96"/>
    <mergeCell ref="A93:B93"/>
    <mergeCell ref="A94:B94"/>
    <mergeCell ref="A95:B95"/>
    <mergeCell ref="A91:B91"/>
    <mergeCell ref="A92:B92"/>
    <mergeCell ref="A89:B89"/>
    <mergeCell ref="A99:B99"/>
    <mergeCell ref="A100:B100"/>
    <mergeCell ref="A102:B102"/>
    <mergeCell ref="A103:B103"/>
    <mergeCell ref="A116:B116"/>
    <mergeCell ref="A166:B166"/>
    <mergeCell ref="A67:B67"/>
    <mergeCell ref="A57:B57"/>
    <mergeCell ref="A69:B69"/>
    <mergeCell ref="A68:B68"/>
    <mergeCell ref="A74:B74"/>
    <mergeCell ref="A81:B81"/>
    <mergeCell ref="A87:B87"/>
    <mergeCell ref="A78:B78"/>
    <mergeCell ref="A79:B79"/>
    <mergeCell ref="A80:B80"/>
    <mergeCell ref="A82:B82"/>
    <mergeCell ref="A83:B83"/>
    <mergeCell ref="A72:B72"/>
    <mergeCell ref="A73:B73"/>
    <mergeCell ref="A75:B75"/>
    <mergeCell ref="A76:B76"/>
    <mergeCell ref="A77:B77"/>
    <mergeCell ref="C165:P165"/>
    <mergeCell ref="A164:B164"/>
    <mergeCell ref="A141:B141"/>
    <mergeCell ref="A142:B142"/>
    <mergeCell ref="A143:B143"/>
    <mergeCell ref="A101:B101"/>
    <mergeCell ref="A109:B109"/>
    <mergeCell ref="A110:B110"/>
    <mergeCell ref="A104:B104"/>
    <mergeCell ref="A106:B106"/>
    <mergeCell ref="A105:B105"/>
    <mergeCell ref="A129:B129"/>
    <mergeCell ref="A130:B130"/>
    <mergeCell ref="A111:B111"/>
    <mergeCell ref="A112:B112"/>
    <mergeCell ref="A113:B113"/>
    <mergeCell ref="A107:B107"/>
    <mergeCell ref="A108:B108"/>
    <mergeCell ref="A115:B115"/>
    <mergeCell ref="A114:B114"/>
    <mergeCell ref="A120:B120"/>
    <mergeCell ref="A117:B117"/>
    <mergeCell ref="A118:B118"/>
    <mergeCell ref="E154:P154"/>
  </mergeCells>
  <hyperlinks>
    <hyperlink ref="N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G10" sqref="G10"/>
    </sheetView>
  </sheetViews>
  <sheetFormatPr baseColWidth="10" defaultRowHeight="12.75" x14ac:dyDescent="0.2"/>
  <cols>
    <col min="1" max="1" width="10.5703125" style="2" customWidth="1"/>
    <col min="2" max="2" width="23.85546875" style="2" customWidth="1"/>
    <col min="3" max="3" width="34" style="2" customWidth="1"/>
    <col min="4" max="4" width="29.7109375" style="2" customWidth="1"/>
    <col min="5" max="16384" width="11.42578125" style="2"/>
  </cols>
  <sheetData>
    <row r="1" spans="1:4" x14ac:dyDescent="0.2">
      <c r="A1" s="21"/>
      <c r="B1" s="22"/>
      <c r="C1" s="22"/>
      <c r="D1" s="23"/>
    </row>
    <row r="2" spans="1:4" ht="20.25" x14ac:dyDescent="0.3">
      <c r="A2" s="24"/>
      <c r="B2" s="25" t="s">
        <v>8</v>
      </c>
      <c r="C2" s="26"/>
      <c r="D2" s="27"/>
    </row>
    <row r="3" spans="1:4" ht="20.25" x14ac:dyDescent="0.3">
      <c r="A3" s="28"/>
      <c r="B3" s="29"/>
      <c r="C3" s="201"/>
      <c r="D3" s="202"/>
    </row>
    <row r="4" spans="1:4" ht="14.25" x14ac:dyDescent="0.2">
      <c r="A4" s="30"/>
      <c r="B4" s="31" t="s">
        <v>6</v>
      </c>
      <c r="C4" s="32"/>
      <c r="D4" s="33"/>
    </row>
    <row r="5" spans="1:4" ht="15" thickBot="1" x14ac:dyDescent="0.25">
      <c r="A5" s="30"/>
      <c r="B5" s="34"/>
      <c r="C5" s="34"/>
      <c r="D5" s="35"/>
    </row>
    <row r="6" spans="1:4" ht="18.75" customHeight="1" x14ac:dyDescent="0.2">
      <c r="A6" s="3"/>
      <c r="B6" s="12" t="str">
        <f>Índice!B6</f>
        <v>Fuente: Registros Administrativos ARCOTEL</v>
      </c>
      <c r="C6" s="11"/>
      <c r="D6" s="7"/>
    </row>
    <row r="7" spans="1:4" ht="18" customHeight="1" x14ac:dyDescent="0.2">
      <c r="A7" s="8"/>
      <c r="B7" s="13" t="str">
        <f>Índice!B7</f>
        <v>Fecha de publicación: Abril 2026</v>
      </c>
      <c r="C7" s="9"/>
      <c r="D7" s="84" t="s">
        <v>22</v>
      </c>
    </row>
    <row r="8" spans="1:4" ht="18.75" customHeight="1" thickBot="1" x14ac:dyDescent="0.25">
      <c r="A8" s="18"/>
      <c r="B8" s="15" t="str">
        <f>Índice!B8</f>
        <v>Fecha de corte: marzo 2026 (I Trimestre)</v>
      </c>
      <c r="C8" s="19"/>
      <c r="D8" s="36"/>
    </row>
    <row r="9" spans="1:4" ht="13.5" thickBot="1" x14ac:dyDescent="0.25">
      <c r="A9" s="207"/>
      <c r="B9" s="208"/>
      <c r="C9" s="208"/>
      <c r="D9" s="209"/>
    </row>
    <row r="10" spans="1:4" ht="28.5" customHeight="1" x14ac:dyDescent="0.2">
      <c r="A10" s="103" t="s">
        <v>10</v>
      </c>
      <c r="B10" s="103" t="s">
        <v>13</v>
      </c>
      <c r="C10" s="20" t="s">
        <v>14</v>
      </c>
      <c r="D10" s="37" t="s">
        <v>6</v>
      </c>
    </row>
    <row r="11" spans="1:4" x14ac:dyDescent="0.2">
      <c r="A11" s="85">
        <v>46023</v>
      </c>
      <c r="B11" s="104" t="s">
        <v>2</v>
      </c>
      <c r="C11" s="110">
        <f>'Abonados y terminales'!L144</f>
        <v>2837</v>
      </c>
      <c r="D11" s="89">
        <f>$C11/$C$13</f>
        <v>0.49763199438694966</v>
      </c>
    </row>
    <row r="12" spans="1:4" x14ac:dyDescent="0.2">
      <c r="A12" s="85">
        <v>46023</v>
      </c>
      <c r="B12" s="104" t="s">
        <v>4</v>
      </c>
      <c r="C12" s="110">
        <f>'Abonados y terminales'!N144</f>
        <v>2864</v>
      </c>
      <c r="D12" s="89">
        <f>$C12/$C$13</f>
        <v>0.50236800561305039</v>
      </c>
    </row>
    <row r="13" spans="1:4" x14ac:dyDescent="0.2">
      <c r="A13" s="85"/>
      <c r="B13" s="105" t="s">
        <v>7</v>
      </c>
      <c r="C13" s="106">
        <f>SUM(C11:C12)</f>
        <v>5701</v>
      </c>
      <c r="D13" s="123">
        <f>$C13/$C$13</f>
        <v>1</v>
      </c>
    </row>
    <row r="14" spans="1:4" x14ac:dyDescent="0.2">
      <c r="A14" s="85">
        <v>46054</v>
      </c>
      <c r="B14" s="104" t="s">
        <v>2</v>
      </c>
      <c r="C14" s="110">
        <f>'Abonados y terminales'!L145</f>
        <v>2773</v>
      </c>
      <c r="D14" s="89">
        <f>$C14/$C$16</f>
        <v>0.49376780626780625</v>
      </c>
    </row>
    <row r="15" spans="1:4" x14ac:dyDescent="0.2">
      <c r="A15" s="85">
        <v>46054</v>
      </c>
      <c r="B15" s="104" t="s">
        <v>4</v>
      </c>
      <c r="C15" s="110">
        <f>'Abonados y terminales'!N145</f>
        <v>2843</v>
      </c>
      <c r="D15" s="89">
        <f>$C15/$C$16</f>
        <v>0.50623219373219375</v>
      </c>
    </row>
    <row r="16" spans="1:4" x14ac:dyDescent="0.2">
      <c r="A16" s="85"/>
      <c r="B16" s="105" t="s">
        <v>7</v>
      </c>
      <c r="C16" s="106">
        <f>SUM(C14:C15)</f>
        <v>5616</v>
      </c>
      <c r="D16" s="123">
        <f>$C16/$C$16</f>
        <v>1</v>
      </c>
    </row>
    <row r="17" spans="1:4" x14ac:dyDescent="0.2">
      <c r="A17" s="85">
        <v>46082</v>
      </c>
      <c r="B17" s="104" t="s">
        <v>2</v>
      </c>
      <c r="C17" s="110">
        <f>'Abonados y terminales'!L146</f>
        <v>2676</v>
      </c>
      <c r="D17" s="124">
        <f>C17/$C$19</f>
        <v>0.50187546886721679</v>
      </c>
    </row>
    <row r="18" spans="1:4" x14ac:dyDescent="0.2">
      <c r="A18" s="85">
        <v>46082</v>
      </c>
      <c r="B18" s="104" t="s">
        <v>4</v>
      </c>
      <c r="C18" s="110">
        <f>'Abonados y terminales'!N146</f>
        <v>2656</v>
      </c>
      <c r="D18" s="124">
        <f>C18/$C$19</f>
        <v>0.49812453113278321</v>
      </c>
    </row>
    <row r="19" spans="1:4" x14ac:dyDescent="0.2">
      <c r="B19" s="105" t="s">
        <v>7</v>
      </c>
      <c r="C19" s="90">
        <f>SUM(C17:C18)</f>
        <v>5332</v>
      </c>
      <c r="D19" s="123">
        <f>C19/$C$19</f>
        <v>1</v>
      </c>
    </row>
    <row r="20" spans="1:4" x14ac:dyDescent="0.2">
      <c r="A20" s="38"/>
      <c r="B20" s="39"/>
      <c r="C20" s="39"/>
      <c r="D20" s="40"/>
    </row>
    <row r="21" spans="1:4" x14ac:dyDescent="0.2">
      <c r="A21" s="38"/>
      <c r="B21" s="39"/>
      <c r="C21" s="39"/>
      <c r="D21" s="40"/>
    </row>
    <row r="22" spans="1:4" x14ac:dyDescent="0.2">
      <c r="A22" s="38"/>
      <c r="B22" s="39"/>
      <c r="C22" s="39"/>
      <c r="D22" s="40"/>
    </row>
    <row r="23" spans="1:4" x14ac:dyDescent="0.2">
      <c r="A23" s="38"/>
      <c r="B23" s="39"/>
      <c r="C23" s="39"/>
      <c r="D23" s="40"/>
    </row>
    <row r="24" spans="1:4" x14ac:dyDescent="0.2">
      <c r="A24" s="38"/>
      <c r="B24" s="39"/>
      <c r="C24" s="39"/>
      <c r="D24" s="40"/>
    </row>
    <row r="25" spans="1:4" x14ac:dyDescent="0.2">
      <c r="A25" s="38"/>
      <c r="B25" s="39"/>
      <c r="C25" s="39"/>
      <c r="D25" s="40"/>
    </row>
    <row r="26" spans="1:4" x14ac:dyDescent="0.2">
      <c r="A26" s="38"/>
      <c r="B26" s="39"/>
      <c r="C26" s="39"/>
      <c r="D26" s="40"/>
    </row>
    <row r="27" spans="1:4" x14ac:dyDescent="0.2">
      <c r="A27" s="38"/>
      <c r="B27" s="39"/>
      <c r="C27" s="39"/>
      <c r="D27" s="40"/>
    </row>
    <row r="28" spans="1:4" x14ac:dyDescent="0.2">
      <c r="A28" s="38"/>
      <c r="B28" s="39"/>
      <c r="C28" s="39"/>
      <c r="D28" s="40"/>
    </row>
    <row r="29" spans="1:4" x14ac:dyDescent="0.2">
      <c r="A29" s="38"/>
      <c r="B29" s="39"/>
      <c r="C29" s="39"/>
      <c r="D29" s="40"/>
    </row>
    <row r="30" spans="1:4" x14ac:dyDescent="0.2">
      <c r="A30" s="38"/>
      <c r="B30" s="39"/>
      <c r="C30" s="39"/>
      <c r="D30" s="40"/>
    </row>
    <row r="31" spans="1:4" x14ac:dyDescent="0.2">
      <c r="A31" s="38"/>
      <c r="B31" s="39"/>
      <c r="C31" s="39"/>
      <c r="D31" s="40"/>
    </row>
    <row r="32" spans="1:4" x14ac:dyDescent="0.2">
      <c r="A32" s="38"/>
      <c r="B32" s="39"/>
      <c r="C32" s="39"/>
      <c r="D32" s="40"/>
    </row>
    <row r="33" spans="1:10" x14ac:dyDescent="0.2">
      <c r="A33" s="38"/>
      <c r="B33" s="39"/>
      <c r="C33" s="39"/>
      <c r="D33" s="40"/>
    </row>
    <row r="34" spans="1:10" x14ac:dyDescent="0.2">
      <c r="A34" s="38"/>
      <c r="B34" s="39"/>
      <c r="C34" s="39"/>
      <c r="D34" s="40"/>
    </row>
    <row r="35" spans="1:10" x14ac:dyDescent="0.2">
      <c r="A35" s="38"/>
      <c r="B35" s="39"/>
      <c r="C35" s="39"/>
      <c r="D35" s="40"/>
    </row>
    <row r="36" spans="1:10" x14ac:dyDescent="0.2">
      <c r="A36" s="38"/>
      <c r="B36" s="39"/>
      <c r="C36" s="39"/>
      <c r="D36" s="40"/>
    </row>
    <row r="37" spans="1:10" x14ac:dyDescent="0.2">
      <c r="A37" s="38"/>
      <c r="B37" s="39"/>
      <c r="C37" s="39"/>
      <c r="D37" s="40"/>
    </row>
    <row r="38" spans="1:10" ht="13.5" thickBot="1" x14ac:dyDescent="0.25">
      <c r="A38" s="41"/>
      <c r="B38" s="42"/>
      <c r="C38" s="42"/>
      <c r="D38" s="43"/>
    </row>
    <row r="40" spans="1:10" x14ac:dyDescent="0.2">
      <c r="A40" s="203" t="s">
        <v>25</v>
      </c>
      <c r="B40" s="205" t="s">
        <v>27</v>
      </c>
      <c r="C40" s="205"/>
      <c r="D40" s="205"/>
      <c r="E40" s="92"/>
      <c r="F40" s="92"/>
      <c r="G40" s="92"/>
      <c r="H40" s="92"/>
      <c r="I40" s="92"/>
      <c r="J40" s="92"/>
    </row>
    <row r="41" spans="1:10" x14ac:dyDescent="0.2">
      <c r="A41" s="204"/>
      <c r="B41" s="206"/>
      <c r="C41" s="206"/>
      <c r="D41" s="206"/>
    </row>
  </sheetData>
  <mergeCells count="4">
    <mergeCell ref="C3:D3"/>
    <mergeCell ref="A40:A41"/>
    <mergeCell ref="B40:D41"/>
    <mergeCell ref="A9:D9"/>
  </mergeCells>
  <hyperlinks>
    <hyperlink ref="D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Índice</vt:lpstr>
      <vt:lpstr>Abonados y terminales</vt:lpstr>
      <vt:lpstr>Participación de mercado</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SENATEL</dc:creator>
  <cp:lastModifiedBy>RUIZ RUANO LOURDES CONSUELO</cp:lastModifiedBy>
  <cp:lastPrinted>2016-07-20T15:38:37Z</cp:lastPrinted>
  <dcterms:created xsi:type="dcterms:W3CDTF">2009-02-16T22:07:06Z</dcterms:created>
  <dcterms:modified xsi:type="dcterms:W3CDTF">2026-05-13T20:30:23Z</dcterms:modified>
</cp:coreProperties>
</file>