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theme/themeOverride1.xml" ContentType="application/vnd.openxmlformats-officedocument.themeOverride+xml"/>
  <Override PartName="/xl/drawings/drawing4.xml" ContentType="application/vnd.openxmlformats-officedocument.drawing+xml"/>
  <Override PartName="/xl/charts/chart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Respaldo\04. CRDM\00. 2025\Estadísticas\SMA\06. jun_pub_2026\"/>
    </mc:Choice>
  </mc:AlternateContent>
  <bookViews>
    <workbookView xWindow="0" yWindow="0" windowWidth="23040" windowHeight="9350"/>
  </bookViews>
  <sheets>
    <sheet name="Índice" sheetId="6" r:id="rId1"/>
    <sheet name="Líneas por Tecnología y Pres." sheetId="1" r:id="rId2"/>
    <sheet name="Evolución por prestador " sheetId="2" r:id="rId3"/>
    <sheet name="Evolución Tecnológica" sheetId="5" r:id="rId4"/>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222" i="1" l="1"/>
  <c r="Y222" i="1"/>
  <c r="Z222" i="1"/>
  <c r="AA222" i="1"/>
  <c r="AB222" i="1"/>
  <c r="AC222" i="1"/>
  <c r="V222" i="1"/>
  <c r="O222" i="1"/>
  <c r="H222" i="1"/>
  <c r="X221" i="1" l="1"/>
  <c r="Y221" i="1"/>
  <c r="Z221" i="1"/>
  <c r="AA221" i="1"/>
  <c r="AB221" i="1"/>
  <c r="AC221" i="1"/>
  <c r="H221" i="1"/>
  <c r="V221" i="1"/>
  <c r="O221" i="1"/>
  <c r="V220" i="1" l="1"/>
  <c r="X220" i="1"/>
  <c r="Y220" i="1"/>
  <c r="Z220" i="1"/>
  <c r="AA220" i="1"/>
  <c r="AB220" i="1"/>
  <c r="AC220" i="1"/>
  <c r="O220" i="1"/>
  <c r="H220" i="1"/>
  <c r="X219" i="1" l="1"/>
  <c r="Y219" i="1"/>
  <c r="Z219" i="1"/>
  <c r="AA219" i="1"/>
  <c r="AB219" i="1"/>
  <c r="AC219" i="1"/>
  <c r="V217" i="1"/>
  <c r="V218" i="1"/>
  <c r="V219" i="1"/>
  <c r="O218" i="1"/>
  <c r="O219" i="1"/>
  <c r="H219" i="1"/>
  <c r="X218" i="1" l="1"/>
  <c r="Y218" i="1"/>
  <c r="Z218" i="1"/>
  <c r="AA218" i="1"/>
  <c r="AB218" i="1"/>
  <c r="AC218" i="1"/>
  <c r="H218" i="1"/>
  <c r="X217" i="1" l="1"/>
  <c r="Y217" i="1"/>
  <c r="Z217" i="1"/>
  <c r="AA217" i="1"/>
  <c r="AB217" i="1"/>
  <c r="AC217" i="1"/>
  <c r="O217" i="1"/>
  <c r="H217" i="1"/>
  <c r="AC216" i="1" l="1"/>
  <c r="AB216" i="1"/>
  <c r="X216" i="1"/>
  <c r="Y216" i="1"/>
  <c r="Z216" i="1"/>
  <c r="AA216" i="1"/>
  <c r="V216" i="1"/>
  <c r="V215" i="1"/>
  <c r="O216" i="1"/>
  <c r="H216" i="1"/>
  <c r="AA215" i="1" l="1"/>
  <c r="Z215" i="1"/>
  <c r="Y215" i="1"/>
  <c r="X215" i="1"/>
  <c r="O215" i="1"/>
  <c r="H215" i="1"/>
  <c r="AC215" i="1" s="1"/>
  <c r="AA214" i="1" l="1"/>
  <c r="Z214" i="1"/>
  <c r="Y214" i="1"/>
  <c r="X214" i="1"/>
  <c r="V214" i="1"/>
  <c r="O214" i="1"/>
  <c r="H214" i="1"/>
  <c r="AC214" i="1" s="1"/>
  <c r="AA213" i="1" l="1"/>
  <c r="Z213" i="1"/>
  <c r="Y213" i="1"/>
  <c r="X213" i="1"/>
  <c r="V213" i="1"/>
  <c r="O213" i="1"/>
  <c r="H213" i="1"/>
  <c r="AC213" i="1" s="1"/>
  <c r="AA212" i="1" l="1"/>
  <c r="Z212" i="1"/>
  <c r="Y212" i="1"/>
  <c r="X212" i="1"/>
  <c r="V211" i="1"/>
  <c r="V212" i="1"/>
  <c r="O211" i="1"/>
  <c r="O212" i="1"/>
  <c r="H211" i="1"/>
  <c r="H212" i="1"/>
  <c r="AC212" i="1" l="1"/>
  <c r="AC211" i="1"/>
  <c r="AA211" i="1"/>
  <c r="Z211" i="1"/>
  <c r="Y211" i="1"/>
  <c r="X211" i="1"/>
  <c r="AA210" i="1" l="1"/>
  <c r="Z210" i="1"/>
  <c r="Y210" i="1"/>
  <c r="X210" i="1"/>
  <c r="V210" i="1"/>
  <c r="O210" i="1"/>
  <c r="H210" i="1"/>
  <c r="AC210" i="1" s="1"/>
  <c r="H209" i="1" l="1"/>
  <c r="AA209" i="1"/>
  <c r="O209" i="1"/>
  <c r="Z209" i="1"/>
  <c r="Y209" i="1"/>
  <c r="V209" i="1"/>
  <c r="AC209" i="1" l="1"/>
  <c r="X209" i="1"/>
  <c r="AA208" i="1"/>
  <c r="Z208" i="1"/>
  <c r="Y208" i="1"/>
  <c r="X208" i="1"/>
  <c r="W208" i="1"/>
  <c r="V208" i="1"/>
  <c r="AC208" i="1" s="1"/>
  <c r="O208" i="1"/>
  <c r="H208" i="1"/>
  <c r="W207" i="1" l="1"/>
  <c r="X207" i="1"/>
  <c r="Y207" i="1"/>
  <c r="Z207" i="1"/>
  <c r="AA207" i="1"/>
  <c r="V207" i="1"/>
  <c r="O207" i="1"/>
  <c r="H207" i="1"/>
  <c r="AC207" i="1" l="1"/>
  <c r="AA206" i="1"/>
  <c r="Z206" i="1"/>
  <c r="Y206" i="1"/>
  <c r="X206" i="1"/>
  <c r="W206" i="1"/>
  <c r="V206" i="1"/>
  <c r="O206" i="1"/>
  <c r="AC206" i="1" s="1"/>
  <c r="H206" i="1"/>
  <c r="AA205" i="1" l="1"/>
  <c r="Z205" i="1"/>
  <c r="Y205" i="1"/>
  <c r="X205" i="1"/>
  <c r="W205" i="1"/>
  <c r="V205" i="1"/>
  <c r="O205" i="1"/>
  <c r="H205" i="1"/>
  <c r="AC205" i="1" l="1"/>
  <c r="AA204" i="1"/>
  <c r="Z204" i="1"/>
  <c r="Y204" i="1"/>
  <c r="X204" i="1"/>
  <c r="W204" i="1"/>
  <c r="V204" i="1"/>
  <c r="O204" i="1"/>
  <c r="AC204" i="1" s="1"/>
  <c r="H204" i="1"/>
  <c r="AA203" i="1" l="1"/>
  <c r="Z203" i="1"/>
  <c r="Y203" i="1"/>
  <c r="X203" i="1"/>
  <c r="W203" i="1"/>
  <c r="V203" i="1"/>
  <c r="O203" i="1"/>
  <c r="H203" i="1"/>
  <c r="AC203" i="1" l="1"/>
  <c r="AA202" i="1"/>
  <c r="Z202" i="1"/>
  <c r="Y202" i="1"/>
  <c r="X202" i="1"/>
  <c r="W202" i="1"/>
  <c r="V202" i="1"/>
  <c r="O202" i="1"/>
  <c r="AC202" i="1" s="1"/>
  <c r="H201" i="1"/>
  <c r="H200" i="1"/>
  <c r="H202" i="1"/>
  <c r="V201" i="1" l="1"/>
  <c r="W201" i="1"/>
  <c r="X201" i="1"/>
  <c r="Y201" i="1"/>
  <c r="Z201" i="1"/>
  <c r="AA201" i="1"/>
  <c r="O201" i="1"/>
  <c r="AC201" i="1" l="1"/>
  <c r="W200" i="1"/>
  <c r="X200" i="1"/>
  <c r="Y200" i="1"/>
  <c r="Z200" i="1"/>
  <c r="AA200" i="1"/>
  <c r="V200" i="1"/>
  <c r="O200" i="1"/>
  <c r="AC200" i="1" s="1"/>
  <c r="V199" i="1" l="1"/>
  <c r="W199" i="1"/>
  <c r="X199" i="1"/>
  <c r="Y199" i="1"/>
  <c r="Z199" i="1"/>
  <c r="AA199" i="1"/>
  <c r="O199" i="1"/>
  <c r="H199" i="1"/>
  <c r="AC199" i="1" l="1"/>
  <c r="W198" i="1"/>
  <c r="X198" i="1"/>
  <c r="Y198" i="1"/>
  <c r="Z198" i="1"/>
  <c r="AA198" i="1"/>
  <c r="AC198" i="1"/>
  <c r="V198" i="1"/>
  <c r="O198" i="1"/>
  <c r="H198" i="1"/>
  <c r="W195" i="1" l="1"/>
  <c r="X195" i="1"/>
  <c r="Y195" i="1"/>
  <c r="Z195" i="1"/>
  <c r="AA195" i="1"/>
  <c r="W196" i="1"/>
  <c r="X196" i="1"/>
  <c r="Y196" i="1"/>
  <c r="Z196" i="1"/>
  <c r="AA196" i="1"/>
  <c r="W197" i="1"/>
  <c r="X197" i="1"/>
  <c r="Y197" i="1"/>
  <c r="Z197" i="1"/>
  <c r="AA197" i="1"/>
  <c r="V194" i="1"/>
  <c r="V195" i="1"/>
  <c r="V196" i="1"/>
  <c r="V197" i="1"/>
  <c r="O194" i="1"/>
  <c r="O195" i="1"/>
  <c r="AC195" i="1" s="1"/>
  <c r="O196" i="1"/>
  <c r="O197" i="1"/>
  <c r="H194" i="1"/>
  <c r="H195" i="1"/>
  <c r="H196" i="1"/>
  <c r="H197" i="1"/>
  <c r="AC197" i="1" l="1"/>
  <c r="AC196" i="1"/>
  <c r="AC194" i="1"/>
  <c r="AA194" i="1"/>
  <c r="Z194" i="1"/>
  <c r="Y194" i="1"/>
  <c r="X194" i="1"/>
  <c r="W194" i="1"/>
  <c r="AA193" i="1" l="1"/>
  <c r="Z193" i="1"/>
  <c r="Y193" i="1"/>
  <c r="X193" i="1"/>
  <c r="W193" i="1"/>
  <c r="V193" i="1"/>
  <c r="O193" i="1"/>
  <c r="H193" i="1"/>
  <c r="AC193" i="1" s="1"/>
  <c r="AA192" i="1" l="1"/>
  <c r="Z192" i="1"/>
  <c r="Y192" i="1"/>
  <c r="X192" i="1"/>
  <c r="W192" i="1"/>
  <c r="V192" i="1"/>
  <c r="O192" i="1"/>
  <c r="H192" i="1"/>
  <c r="AC192" i="1" l="1"/>
  <c r="AA191" i="1"/>
  <c r="Z191" i="1"/>
  <c r="Y191" i="1"/>
  <c r="X191" i="1"/>
  <c r="W191" i="1"/>
  <c r="V191" i="1"/>
  <c r="O191" i="1"/>
  <c r="H191" i="1"/>
  <c r="AC191" i="1" s="1"/>
  <c r="X190" i="1" l="1"/>
  <c r="Y190" i="1"/>
  <c r="Z190" i="1"/>
  <c r="AA190" i="1"/>
  <c r="V190" i="1"/>
  <c r="O190" i="1"/>
  <c r="H190" i="1"/>
  <c r="AC190" i="1" s="1"/>
  <c r="W190" i="1"/>
  <c r="W189" i="1" l="1"/>
  <c r="V189" i="1"/>
  <c r="O189" i="1"/>
  <c r="H189" i="1"/>
  <c r="X189" i="1"/>
  <c r="Y189" i="1"/>
  <c r="Z189" i="1"/>
  <c r="AA189" i="1"/>
  <c r="AC189" i="1" l="1"/>
  <c r="H188" i="1"/>
  <c r="AA188" i="1" l="1"/>
  <c r="X188" i="1"/>
  <c r="Y188" i="1"/>
  <c r="Z188" i="1"/>
  <c r="V188" i="1"/>
  <c r="O188" i="1"/>
  <c r="AC188" i="1"/>
  <c r="W188" i="1"/>
  <c r="W187" i="1" l="1"/>
  <c r="X187" i="1"/>
  <c r="Y187" i="1"/>
  <c r="Z187" i="1"/>
  <c r="AA187" i="1"/>
  <c r="V187" i="1"/>
  <c r="O187" i="1"/>
  <c r="H187" i="1"/>
  <c r="AC187" i="1" s="1"/>
  <c r="X186" i="1" l="1"/>
  <c r="W186" i="1"/>
  <c r="V186" i="1"/>
  <c r="V185" i="1"/>
  <c r="V184" i="1"/>
  <c r="O186" i="1"/>
  <c r="H186" i="1"/>
  <c r="Y186" i="1"/>
  <c r="Z186" i="1"/>
  <c r="AA186" i="1"/>
  <c r="AC186" i="1" l="1"/>
  <c r="X185" i="1"/>
  <c r="AC185" i="1"/>
  <c r="AA185" i="1" l="1"/>
  <c r="Z185" i="1"/>
  <c r="Y185" i="1"/>
  <c r="W185" i="1"/>
  <c r="O185" i="1"/>
  <c r="H185" i="1"/>
  <c r="H184" i="1" l="1"/>
  <c r="O184" i="1"/>
  <c r="W184" i="1"/>
  <c r="X184" i="1"/>
  <c r="Y184" i="1"/>
  <c r="Z184" i="1"/>
  <c r="AA184" i="1"/>
  <c r="AC184" i="1" l="1"/>
  <c r="H183" i="1"/>
  <c r="O183" i="1"/>
  <c r="V183" i="1"/>
  <c r="W183" i="1"/>
  <c r="X183" i="1"/>
  <c r="Y183" i="1"/>
  <c r="Z183" i="1"/>
  <c r="AA183" i="1"/>
  <c r="AC183" i="1" l="1"/>
  <c r="H182" i="1"/>
  <c r="O182" i="1"/>
  <c r="V182" i="1"/>
  <c r="W182" i="1"/>
  <c r="X182" i="1"/>
  <c r="Y182" i="1"/>
  <c r="Z182" i="1"/>
  <c r="AA182" i="1"/>
  <c r="AC182" i="1" l="1"/>
  <c r="AA181" i="1"/>
  <c r="V181" i="1"/>
  <c r="H181" i="1"/>
  <c r="O181" i="1"/>
  <c r="W181" i="1"/>
  <c r="Y181" i="1"/>
  <c r="Z181" i="1"/>
  <c r="X181" i="1" l="1"/>
  <c r="AC181" i="1"/>
  <c r="X180" i="1"/>
  <c r="Y180" i="1"/>
  <c r="Z180" i="1"/>
  <c r="AA180" i="1"/>
  <c r="W180" i="1"/>
  <c r="V180" i="1"/>
  <c r="O180" i="1"/>
  <c r="H180" i="1"/>
  <c r="AC180" i="1" l="1"/>
  <c r="V179" i="1"/>
  <c r="W179" i="1"/>
  <c r="X179" i="1"/>
  <c r="Y179" i="1"/>
  <c r="Z179" i="1"/>
  <c r="AA179" i="1"/>
  <c r="O179" i="1"/>
  <c r="H179" i="1"/>
  <c r="AC179" i="1" l="1"/>
  <c r="AC178" i="1"/>
  <c r="AC177" i="1"/>
  <c r="AC176" i="1"/>
  <c r="AC175" i="1"/>
  <c r="AC174" i="1"/>
  <c r="AC173" i="1"/>
  <c r="AC172" i="1"/>
  <c r="AC171" i="1"/>
  <c r="AC170" i="1"/>
  <c r="AA171" i="1"/>
  <c r="AA172" i="1"/>
  <c r="AA173" i="1"/>
  <c r="AA174" i="1"/>
  <c r="AA175" i="1"/>
  <c r="AA176" i="1"/>
  <c r="AA177" i="1"/>
  <c r="AA178" i="1"/>
  <c r="Z171" i="1"/>
  <c r="Z172" i="1"/>
  <c r="Z173" i="1"/>
  <c r="Z174" i="1"/>
  <c r="Z175" i="1"/>
  <c r="Z176" i="1"/>
  <c r="Z177" i="1"/>
  <c r="Z178" i="1"/>
  <c r="Y171" i="1"/>
  <c r="Y172" i="1"/>
  <c r="Y173" i="1"/>
  <c r="Y174" i="1"/>
  <c r="Y175" i="1"/>
  <c r="Y176" i="1"/>
  <c r="Y177" i="1"/>
  <c r="Y178" i="1"/>
  <c r="X171" i="1"/>
  <c r="X172" i="1"/>
  <c r="X173" i="1"/>
  <c r="X174" i="1"/>
  <c r="X175" i="1"/>
  <c r="X176" i="1"/>
  <c r="X177" i="1"/>
  <c r="X178" i="1"/>
  <c r="X170" i="1"/>
  <c r="W170" i="1"/>
  <c r="W171" i="1"/>
  <c r="W172" i="1"/>
  <c r="W173" i="1"/>
  <c r="W174" i="1"/>
  <c r="W175" i="1"/>
  <c r="W176" i="1"/>
  <c r="W177" i="1"/>
  <c r="W178" i="1"/>
  <c r="O174" i="1"/>
  <c r="O175" i="1"/>
  <c r="O176" i="1"/>
  <c r="O177" i="1"/>
  <c r="O178" i="1"/>
  <c r="O171" i="1"/>
  <c r="O172" i="1"/>
  <c r="O173" i="1"/>
  <c r="H171" i="1"/>
  <c r="H172" i="1"/>
  <c r="H173" i="1"/>
  <c r="H174" i="1"/>
  <c r="H175" i="1"/>
  <c r="H176" i="1"/>
  <c r="H177" i="1"/>
  <c r="H178" i="1"/>
  <c r="V178" i="1"/>
  <c r="V177" i="1" l="1"/>
  <c r="V176" i="1" l="1"/>
  <c r="V175" i="1" l="1"/>
  <c r="V174" i="1" l="1"/>
  <c r="V173" i="1" l="1"/>
  <c r="V172" i="1" l="1"/>
  <c r="V171" i="1" l="1"/>
  <c r="Y170" i="1" l="1"/>
  <c r="Z170" i="1"/>
  <c r="AA170" i="1"/>
  <c r="V170" i="1"/>
  <c r="O170" i="1"/>
  <c r="H170" i="1"/>
  <c r="W169" i="1" l="1"/>
  <c r="X169" i="1"/>
  <c r="Y169" i="1"/>
  <c r="Z169" i="1"/>
  <c r="AA169" i="1"/>
  <c r="V169" i="1"/>
  <c r="O169" i="1"/>
  <c r="H169" i="1"/>
  <c r="AC169" i="1" s="1"/>
  <c r="V167" i="1" l="1"/>
  <c r="V168" i="1" l="1"/>
  <c r="W168" i="1"/>
  <c r="X168" i="1"/>
  <c r="Y168" i="1"/>
  <c r="Z168" i="1"/>
  <c r="AA168" i="1"/>
  <c r="O168" i="1"/>
  <c r="H168" i="1"/>
  <c r="AC168" i="1" l="1"/>
  <c r="AA167" i="1"/>
  <c r="O167" i="1"/>
  <c r="Z167" i="1"/>
  <c r="Y167" i="1"/>
  <c r="W167" i="1"/>
  <c r="H167" i="1"/>
  <c r="X167" i="1" l="1"/>
  <c r="AC167" i="1"/>
  <c r="W166" i="1"/>
  <c r="X166" i="1"/>
  <c r="Y166" i="1"/>
  <c r="Z166" i="1"/>
  <c r="AA166" i="1"/>
  <c r="V166" i="1"/>
  <c r="O166" i="1"/>
  <c r="H165" i="1"/>
  <c r="H166" i="1"/>
  <c r="AC166" i="1" l="1"/>
  <c r="V165" i="1"/>
  <c r="W165" i="1"/>
  <c r="X165" i="1"/>
  <c r="Y165" i="1"/>
  <c r="Z165" i="1"/>
  <c r="AA165" i="1"/>
  <c r="O165" i="1"/>
  <c r="AC165" i="1" l="1"/>
  <c r="AA164" i="1"/>
  <c r="Z164" i="1"/>
  <c r="Y164" i="1"/>
  <c r="X164" i="1"/>
  <c r="W164" i="1"/>
  <c r="V164" i="1"/>
  <c r="O164" i="1"/>
  <c r="H164" i="1"/>
  <c r="AC164" i="1" l="1"/>
  <c r="V163" i="1"/>
  <c r="W163" i="1"/>
  <c r="X163" i="1"/>
  <c r="Y163" i="1"/>
  <c r="Z163" i="1"/>
  <c r="AA163" i="1"/>
  <c r="O163" i="1"/>
  <c r="H163" i="1"/>
  <c r="AC163" i="1" l="1"/>
  <c r="V162" i="1"/>
  <c r="W162" i="1"/>
  <c r="X162" i="1"/>
  <c r="Y162" i="1"/>
  <c r="Z162" i="1"/>
  <c r="AA162" i="1"/>
  <c r="O162" i="1"/>
  <c r="H162" i="1"/>
  <c r="H161" i="1"/>
  <c r="O161" i="1"/>
  <c r="W161" i="1"/>
  <c r="X161" i="1"/>
  <c r="Y161" i="1"/>
  <c r="Z161" i="1"/>
  <c r="AA161" i="1"/>
  <c r="V161" i="1"/>
  <c r="AC162" i="1" l="1"/>
  <c r="AC161" i="1"/>
  <c r="H158" i="1"/>
  <c r="H159" i="1"/>
  <c r="H160" i="1"/>
  <c r="O157" i="1"/>
  <c r="O158" i="1"/>
  <c r="O159" i="1"/>
  <c r="O160" i="1"/>
  <c r="V158" i="1"/>
  <c r="V159" i="1"/>
  <c r="V160" i="1"/>
  <c r="W160" i="1"/>
  <c r="X160" i="1"/>
  <c r="Y160" i="1"/>
  <c r="Z160" i="1"/>
  <c r="AA160" i="1"/>
  <c r="W159" i="1"/>
  <c r="X159" i="1"/>
  <c r="Y159" i="1"/>
  <c r="Z159" i="1"/>
  <c r="AA159" i="1"/>
  <c r="W158" i="1"/>
  <c r="X158" i="1"/>
  <c r="Y158" i="1"/>
  <c r="Z158" i="1"/>
  <c r="AA158" i="1"/>
  <c r="H157" i="1"/>
  <c r="W157" i="1"/>
  <c r="X157" i="1"/>
  <c r="Y157" i="1"/>
  <c r="Z157" i="1"/>
  <c r="AA157" i="1"/>
  <c r="AC160" i="1" l="1"/>
  <c r="AC158" i="1"/>
  <c r="AC159" i="1"/>
  <c r="V157" i="1"/>
  <c r="AC157" i="1" s="1"/>
  <c r="AA156" i="1"/>
  <c r="Z156" i="1"/>
  <c r="Y156" i="1"/>
  <c r="X156" i="1"/>
  <c r="W156" i="1"/>
  <c r="V156" i="1"/>
  <c r="H156" i="1" l="1"/>
  <c r="O156" i="1" l="1"/>
  <c r="AC156" i="1" s="1"/>
  <c r="W155" i="1"/>
  <c r="X155" i="1"/>
  <c r="Y155" i="1"/>
  <c r="Z155" i="1"/>
  <c r="AA155" i="1"/>
  <c r="V155" i="1"/>
  <c r="O155" i="1"/>
  <c r="H155" i="1"/>
  <c r="AC155" i="1" l="1"/>
  <c r="H154" i="1"/>
  <c r="O154" i="1"/>
  <c r="W154" i="1"/>
  <c r="X154" i="1"/>
  <c r="Y154" i="1"/>
  <c r="Z154" i="1"/>
  <c r="AA154" i="1"/>
  <c r="V154" i="1"/>
  <c r="AC154" i="1" l="1"/>
  <c r="V153" i="1"/>
  <c r="W153" i="1"/>
  <c r="X153" i="1"/>
  <c r="Y153" i="1"/>
  <c r="Z153" i="1"/>
  <c r="AA153" i="1"/>
  <c r="O153" i="1"/>
  <c r="H153" i="1"/>
  <c r="AC153" i="1" l="1"/>
  <c r="V152" i="1"/>
  <c r="W152" i="1"/>
  <c r="X152" i="1"/>
  <c r="Y152" i="1"/>
  <c r="Z152" i="1"/>
  <c r="AA152" i="1"/>
  <c r="O152" i="1"/>
  <c r="H152" i="1"/>
  <c r="AC152" i="1" l="1"/>
  <c r="V151" i="1"/>
  <c r="W151" i="1"/>
  <c r="X151" i="1"/>
  <c r="Y151" i="1"/>
  <c r="Z151" i="1"/>
  <c r="AA151" i="1"/>
  <c r="O151" i="1"/>
  <c r="H151" i="1"/>
  <c r="AC151" i="1" l="1"/>
  <c r="V150" i="1"/>
  <c r="W150" i="1"/>
  <c r="X150" i="1"/>
  <c r="Y150" i="1"/>
  <c r="Z150" i="1"/>
  <c r="AA150" i="1"/>
  <c r="O150" i="1"/>
  <c r="H150" i="1"/>
  <c r="AC150" i="1" l="1"/>
  <c r="V149" i="1"/>
  <c r="W149" i="1"/>
  <c r="X149" i="1"/>
  <c r="Y149" i="1"/>
  <c r="Z149" i="1"/>
  <c r="AA149" i="1"/>
  <c r="O149" i="1"/>
  <c r="H149" i="1"/>
  <c r="AC149" i="1" l="1"/>
  <c r="V148" i="1"/>
  <c r="W148" i="1"/>
  <c r="X148" i="1"/>
  <c r="Y148" i="1"/>
  <c r="Z148" i="1"/>
  <c r="AA148" i="1"/>
  <c r="O148" i="1"/>
  <c r="H148" i="1"/>
  <c r="AC148" i="1" l="1"/>
  <c r="W147" i="1"/>
  <c r="X147" i="1"/>
  <c r="Y147" i="1"/>
  <c r="Z147" i="1"/>
  <c r="AA147" i="1"/>
  <c r="V147" i="1"/>
  <c r="O147" i="1"/>
  <c r="H147" i="1"/>
  <c r="AC147" i="1" l="1"/>
  <c r="V146" i="1"/>
  <c r="W146" i="1"/>
  <c r="X146" i="1"/>
  <c r="Y146" i="1"/>
  <c r="Z146" i="1"/>
  <c r="AA146" i="1"/>
  <c r="O146" i="1"/>
  <c r="H146" i="1"/>
  <c r="AC146" i="1" l="1"/>
  <c r="V145" i="1"/>
  <c r="W145" i="1"/>
  <c r="X145" i="1"/>
  <c r="Y145" i="1"/>
  <c r="Z145" i="1"/>
  <c r="AA145" i="1"/>
  <c r="O145" i="1"/>
  <c r="H145" i="1"/>
  <c r="AC145" i="1" l="1"/>
  <c r="O144" i="1"/>
  <c r="V144" i="1" l="1"/>
  <c r="W144" i="1"/>
  <c r="X144" i="1"/>
  <c r="Y144" i="1"/>
  <c r="Z144" i="1"/>
  <c r="AA144" i="1"/>
  <c r="H144" i="1"/>
  <c r="AC144" i="1" l="1"/>
  <c r="V143" i="1"/>
  <c r="W143" i="1"/>
  <c r="X143" i="1"/>
  <c r="Y143" i="1"/>
  <c r="Z143" i="1"/>
  <c r="AA143" i="1"/>
  <c r="O143" i="1"/>
  <c r="H143" i="1"/>
  <c r="AC143" i="1" l="1"/>
  <c r="V141" i="1"/>
  <c r="W141" i="1"/>
  <c r="X141" i="1"/>
  <c r="Y141" i="1"/>
  <c r="Z141" i="1"/>
  <c r="AA141" i="1"/>
  <c r="V142" i="1"/>
  <c r="W142" i="1"/>
  <c r="X142" i="1"/>
  <c r="Y142" i="1"/>
  <c r="Z142" i="1"/>
  <c r="AA142" i="1"/>
  <c r="O141" i="1"/>
  <c r="O142" i="1"/>
  <c r="H141" i="1"/>
  <c r="H142" i="1"/>
  <c r="AC142" i="1" l="1"/>
  <c r="AC141" i="1"/>
  <c r="V140" i="1" l="1"/>
  <c r="W140" i="1"/>
  <c r="X140" i="1"/>
  <c r="H140" i="1"/>
  <c r="Y140" i="1"/>
  <c r="Z140" i="1"/>
  <c r="AA140" i="1"/>
  <c r="O140" i="1"/>
  <c r="AC140" i="1" l="1"/>
  <c r="X139" i="1"/>
  <c r="Y139" i="1"/>
  <c r="Z139" i="1"/>
  <c r="AA139" i="1"/>
  <c r="W139" i="1"/>
  <c r="V139" i="1"/>
  <c r="O139" i="1"/>
  <c r="H139" i="1"/>
  <c r="AC139" i="1" l="1"/>
  <c r="W138" i="1"/>
  <c r="X138" i="1"/>
  <c r="Y138" i="1"/>
  <c r="Z138" i="1"/>
  <c r="AA138" i="1"/>
  <c r="V138" i="1"/>
  <c r="H138" i="1"/>
  <c r="O138" i="1"/>
  <c r="AC138" i="1" l="1"/>
  <c r="V137" i="1"/>
  <c r="W137" i="1"/>
  <c r="X137" i="1"/>
  <c r="Y137" i="1"/>
  <c r="Z137" i="1"/>
  <c r="AA137" i="1"/>
  <c r="O137" i="1"/>
  <c r="H137" i="1"/>
  <c r="AC137" i="1" l="1"/>
  <c r="V136" i="1"/>
  <c r="W136" i="1"/>
  <c r="X136" i="1"/>
  <c r="Y136" i="1"/>
  <c r="Z136" i="1"/>
  <c r="AA136" i="1"/>
  <c r="O136" i="1"/>
  <c r="H136" i="1"/>
  <c r="AC136" i="1" l="1"/>
  <c r="V135" i="1"/>
  <c r="W135" i="1"/>
  <c r="X135" i="1"/>
  <c r="Y135" i="1"/>
  <c r="Z135" i="1"/>
  <c r="AA135" i="1"/>
  <c r="O135" i="1"/>
  <c r="H135" i="1"/>
  <c r="AC135" i="1" l="1"/>
  <c r="V134" i="1"/>
  <c r="W134" i="1"/>
  <c r="X134" i="1"/>
  <c r="Y134" i="1"/>
  <c r="Z134" i="1"/>
  <c r="AA134" i="1"/>
  <c r="O134" i="1"/>
  <c r="H134" i="1"/>
  <c r="AC134" i="1" l="1"/>
  <c r="V133" i="1"/>
  <c r="W133" i="1"/>
  <c r="X133" i="1"/>
  <c r="Y133" i="1"/>
  <c r="Z133" i="1"/>
  <c r="AA133" i="1"/>
  <c r="O133" i="1"/>
  <c r="H133" i="1"/>
  <c r="AC133" i="1" l="1"/>
  <c r="V132" i="1"/>
  <c r="W132" i="1"/>
  <c r="X132" i="1"/>
  <c r="Y132" i="1"/>
  <c r="Z132" i="1"/>
  <c r="AA132" i="1"/>
  <c r="O132" i="1" l="1"/>
  <c r="H132" i="1"/>
  <c r="AC132" i="1" l="1"/>
  <c r="V131" i="1"/>
  <c r="W131" i="1"/>
  <c r="X131" i="1"/>
  <c r="Y131" i="1"/>
  <c r="Z131" i="1"/>
  <c r="AA131" i="1"/>
  <c r="O131" i="1"/>
  <c r="H131" i="1"/>
  <c r="AC131" i="1" l="1"/>
  <c r="V130" i="1"/>
  <c r="W130" i="1"/>
  <c r="X130" i="1"/>
  <c r="Y130" i="1"/>
  <c r="Z130" i="1"/>
  <c r="AA130" i="1"/>
  <c r="O130" i="1"/>
  <c r="H130" i="1"/>
  <c r="AC130" i="1" l="1"/>
  <c r="V129" i="1"/>
  <c r="W129" i="1"/>
  <c r="X129" i="1"/>
  <c r="Y129" i="1"/>
  <c r="Z129" i="1"/>
  <c r="AA129" i="1"/>
  <c r="O129" i="1"/>
  <c r="H129" i="1"/>
  <c r="AC129" i="1" l="1"/>
  <c r="W128" i="1"/>
  <c r="X128" i="1"/>
  <c r="Y128" i="1"/>
  <c r="Z128" i="1"/>
  <c r="AA128" i="1"/>
  <c r="V128" i="1"/>
  <c r="O128" i="1"/>
  <c r="H128" i="1"/>
  <c r="AC128" i="1" l="1"/>
  <c r="V127" i="1"/>
  <c r="W127" i="1"/>
  <c r="X127" i="1"/>
  <c r="Y127" i="1"/>
  <c r="Z127" i="1"/>
  <c r="AA127" i="1"/>
  <c r="O127" i="1"/>
  <c r="H127" i="1" l="1"/>
  <c r="AC127" i="1" s="1"/>
  <c r="V126" i="1" l="1"/>
  <c r="W126" i="1"/>
  <c r="X126" i="1"/>
  <c r="Y126" i="1"/>
  <c r="Z126" i="1"/>
  <c r="AA126" i="1"/>
  <c r="O126" i="1"/>
  <c r="H126" i="1"/>
  <c r="AC126" i="1" l="1"/>
  <c r="V125" i="1"/>
  <c r="W125" i="1"/>
  <c r="X125" i="1"/>
  <c r="Y125" i="1"/>
  <c r="Z125" i="1"/>
  <c r="AA125" i="1"/>
  <c r="O125" i="1"/>
  <c r="H125" i="1"/>
  <c r="AC125" i="1" l="1"/>
  <c r="V124" i="1"/>
  <c r="W124" i="1"/>
  <c r="X124" i="1"/>
  <c r="Y124" i="1"/>
  <c r="Z124" i="1"/>
  <c r="AA124" i="1"/>
  <c r="O124" i="1"/>
  <c r="H124" i="1"/>
  <c r="AC124" i="1" l="1"/>
  <c r="W123" i="1"/>
  <c r="X123" i="1"/>
  <c r="Y123" i="1"/>
  <c r="Z123" i="1"/>
  <c r="AA123" i="1"/>
  <c r="V123" i="1"/>
  <c r="O123" i="1"/>
  <c r="H123" i="1"/>
  <c r="AC123" i="1" l="1"/>
  <c r="V122" i="1"/>
  <c r="W122" i="1"/>
  <c r="X122" i="1"/>
  <c r="Y122" i="1"/>
  <c r="Z122" i="1"/>
  <c r="AA122" i="1"/>
  <c r="O122" i="1"/>
  <c r="H122" i="1"/>
  <c r="AC122" i="1" l="1"/>
  <c r="V121" i="1"/>
  <c r="W121" i="1"/>
  <c r="X121" i="1"/>
  <c r="Y121" i="1"/>
  <c r="Z121" i="1"/>
  <c r="AA121" i="1"/>
  <c r="O121" i="1"/>
  <c r="H121" i="1"/>
  <c r="AC121" i="1" l="1"/>
  <c r="H120" i="1"/>
  <c r="V120" i="1"/>
  <c r="W120" i="1"/>
  <c r="X120" i="1"/>
  <c r="Y120" i="1"/>
  <c r="Z120" i="1"/>
  <c r="AA120" i="1"/>
  <c r="O120" i="1"/>
  <c r="AC120" i="1" l="1"/>
  <c r="V118" i="1"/>
  <c r="V119" i="1"/>
  <c r="W119" i="1" l="1"/>
  <c r="X119" i="1"/>
  <c r="Y119" i="1"/>
  <c r="Z119" i="1"/>
  <c r="AA119" i="1"/>
  <c r="O119" i="1"/>
  <c r="H119" i="1"/>
  <c r="AC119" i="1" l="1"/>
  <c r="W118" i="1"/>
  <c r="X118" i="1"/>
  <c r="Y118" i="1"/>
  <c r="Z118" i="1"/>
  <c r="AA118" i="1"/>
  <c r="O118" i="1"/>
  <c r="H118" i="1"/>
  <c r="AC118" i="1" l="1"/>
  <c r="V117" i="1"/>
  <c r="W117" i="1"/>
  <c r="X117" i="1"/>
  <c r="Y117" i="1"/>
  <c r="Z117" i="1"/>
  <c r="AA117" i="1"/>
  <c r="O117" i="1"/>
  <c r="H117" i="1"/>
  <c r="AC117" i="1" l="1"/>
  <c r="V116" i="1"/>
  <c r="W116" i="1"/>
  <c r="X116" i="1"/>
  <c r="Y116" i="1"/>
  <c r="Z116" i="1"/>
  <c r="AA116" i="1"/>
  <c r="O116" i="1"/>
  <c r="H116" i="1"/>
  <c r="AC116" i="1" l="1"/>
  <c r="V115" i="1"/>
  <c r="W115" i="1"/>
  <c r="X115" i="1"/>
  <c r="Y115" i="1"/>
  <c r="Z115" i="1"/>
  <c r="AA115" i="1"/>
  <c r="O115" i="1"/>
  <c r="H115" i="1"/>
  <c r="AC115" i="1" l="1"/>
  <c r="V114" i="1"/>
  <c r="W114" i="1"/>
  <c r="X114" i="1"/>
  <c r="Y114" i="1"/>
  <c r="Z114" i="1"/>
  <c r="AA114" i="1"/>
  <c r="O114" i="1"/>
  <c r="H114" i="1"/>
  <c r="AC114" i="1" l="1"/>
  <c r="V113" i="1"/>
  <c r="W113" i="1"/>
  <c r="X113" i="1"/>
  <c r="Y113" i="1"/>
  <c r="Z113" i="1"/>
  <c r="AA113" i="1"/>
  <c r="O113" i="1"/>
  <c r="H113" i="1"/>
  <c r="AC113" i="1" l="1"/>
  <c r="W112" i="1"/>
  <c r="X112" i="1"/>
  <c r="Y112" i="1"/>
  <c r="Z112" i="1"/>
  <c r="AA112" i="1"/>
  <c r="V112" i="1"/>
  <c r="O112" i="1"/>
  <c r="H112" i="1"/>
  <c r="AC112" i="1" l="1"/>
  <c r="V111" i="1"/>
  <c r="W111" i="1"/>
  <c r="X111" i="1"/>
  <c r="Y111" i="1"/>
  <c r="Z111" i="1"/>
  <c r="AA111" i="1"/>
  <c r="O111" i="1"/>
  <c r="H111" i="1"/>
  <c r="AC111" i="1" l="1"/>
  <c r="W110" i="1"/>
  <c r="X110" i="1"/>
  <c r="Y110" i="1"/>
  <c r="Z110" i="1"/>
  <c r="AA110" i="1"/>
  <c r="V110" i="1"/>
  <c r="O110" i="1"/>
  <c r="H110" i="1"/>
  <c r="AC110" i="1" l="1"/>
  <c r="W109" i="1"/>
  <c r="X109" i="1"/>
  <c r="Y109" i="1"/>
  <c r="Z109" i="1"/>
  <c r="AA109" i="1"/>
  <c r="V109" i="1"/>
  <c r="O109" i="1"/>
  <c r="H109" i="1"/>
  <c r="AC109" i="1" l="1"/>
  <c r="W108" i="1"/>
  <c r="X108" i="1"/>
  <c r="Y108" i="1"/>
  <c r="Z108" i="1"/>
  <c r="AA108" i="1"/>
  <c r="V108" i="1"/>
  <c r="O108" i="1"/>
  <c r="H108" i="1"/>
  <c r="AC108" i="1" l="1"/>
  <c r="AA107" i="1"/>
  <c r="Z107" i="1"/>
  <c r="Y107" i="1"/>
  <c r="X107" i="1"/>
  <c r="W107" i="1"/>
  <c r="V107" i="1"/>
  <c r="O107" i="1"/>
  <c r="H107" i="1"/>
  <c r="H106" i="1"/>
  <c r="AC107" i="1" l="1"/>
  <c r="W106" i="1"/>
  <c r="X106" i="1"/>
  <c r="Y106" i="1"/>
  <c r="Z106" i="1"/>
  <c r="AA106" i="1"/>
  <c r="V104" i="1"/>
  <c r="V105" i="1"/>
  <c r="V106" i="1"/>
  <c r="O103" i="1"/>
  <c r="O104" i="1"/>
  <c r="O105" i="1"/>
  <c r="O106" i="1"/>
  <c r="H103" i="1"/>
  <c r="H104" i="1"/>
  <c r="H105" i="1"/>
  <c r="AC106" i="1" l="1"/>
  <c r="W105" i="1"/>
  <c r="X105" i="1"/>
  <c r="Y105" i="1"/>
  <c r="Z105" i="1"/>
  <c r="AA105" i="1"/>
  <c r="AC105" i="1"/>
  <c r="W104" i="1" l="1"/>
  <c r="X104" i="1"/>
  <c r="Y104" i="1"/>
  <c r="Z104" i="1"/>
  <c r="AA104" i="1"/>
  <c r="AC104" i="1"/>
  <c r="AA102" i="1" l="1"/>
  <c r="Z102" i="1"/>
  <c r="Y102" i="1"/>
  <c r="X102" i="1"/>
  <c r="W102" i="1"/>
  <c r="V102" i="1"/>
  <c r="O102" i="1"/>
  <c r="H102" i="1"/>
  <c r="AA101" i="1"/>
  <c r="Z101" i="1"/>
  <c r="Y101" i="1"/>
  <c r="X101" i="1"/>
  <c r="W101" i="1"/>
  <c r="V101" i="1"/>
  <c r="O101" i="1"/>
  <c r="H101" i="1"/>
  <c r="AA100" i="1"/>
  <c r="Z100" i="1"/>
  <c r="Y100" i="1"/>
  <c r="X100" i="1"/>
  <c r="W100" i="1"/>
  <c r="V100" i="1"/>
  <c r="O100" i="1"/>
  <c r="H100" i="1"/>
  <c r="V103" i="1"/>
  <c r="AC103" i="1" s="1"/>
  <c r="AA103" i="1"/>
  <c r="Y103" i="1"/>
  <c r="X103" i="1"/>
  <c r="W103" i="1"/>
  <c r="Z103" i="1"/>
  <c r="AA98" i="1"/>
  <c r="Z98" i="1"/>
  <c r="Y98" i="1"/>
  <c r="X98" i="1"/>
  <c r="W98" i="1"/>
  <c r="V98" i="1"/>
  <c r="O98" i="1"/>
  <c r="H98" i="1"/>
  <c r="AA99" i="1"/>
  <c r="Z99" i="1"/>
  <c r="Y99" i="1"/>
  <c r="X99" i="1"/>
  <c r="W99" i="1"/>
  <c r="V99" i="1"/>
  <c r="O99" i="1"/>
  <c r="H99" i="1"/>
  <c r="AA97" i="1"/>
  <c r="Z97" i="1"/>
  <c r="Y97" i="1"/>
  <c r="X97" i="1"/>
  <c r="W97" i="1"/>
  <c r="V97" i="1"/>
  <c r="O97" i="1"/>
  <c r="H97" i="1"/>
  <c r="X93" i="1"/>
  <c r="Y93" i="1"/>
  <c r="Z93" i="1"/>
  <c r="AA93" i="1"/>
  <c r="X94" i="1"/>
  <c r="Y94" i="1"/>
  <c r="Z94" i="1"/>
  <c r="AA94" i="1"/>
  <c r="X95" i="1"/>
  <c r="Y95" i="1"/>
  <c r="Z95" i="1"/>
  <c r="AA95" i="1"/>
  <c r="X96" i="1"/>
  <c r="Y96" i="1"/>
  <c r="Z96" i="1"/>
  <c r="AA96" i="1"/>
  <c r="V93" i="1"/>
  <c r="V94" i="1"/>
  <c r="V95" i="1"/>
  <c r="V96" i="1"/>
  <c r="O94" i="1"/>
  <c r="O95" i="1"/>
  <c r="O96" i="1"/>
  <c r="H95" i="1"/>
  <c r="H96" i="1"/>
  <c r="H94" i="1"/>
  <c r="W94" i="1"/>
  <c r="H93" i="1"/>
  <c r="W93" i="1"/>
  <c r="O93" i="1"/>
  <c r="B8" i="5"/>
  <c r="B7" i="5"/>
  <c r="B6" i="5"/>
  <c r="B8" i="2"/>
  <c r="B7" i="2"/>
  <c r="B6" i="2"/>
  <c r="B8" i="1"/>
  <c r="B7" i="1"/>
  <c r="B6" i="1"/>
  <c r="X92" i="1"/>
  <c r="Y92" i="1"/>
  <c r="Z92" i="1"/>
  <c r="AA92" i="1"/>
  <c r="V92" i="1"/>
  <c r="O92" i="1"/>
  <c r="H92" i="1"/>
  <c r="W92" i="1"/>
  <c r="W96" i="1"/>
  <c r="AA91" i="1"/>
  <c r="Z91" i="1"/>
  <c r="Y91" i="1"/>
  <c r="X91" i="1"/>
  <c r="W91" i="1"/>
  <c r="V91" i="1"/>
  <c r="O91" i="1"/>
  <c r="H91" i="1"/>
  <c r="W13" i="1"/>
  <c r="X13" i="1"/>
  <c r="Y13" i="1"/>
  <c r="Z13" i="1"/>
  <c r="AA13" i="1"/>
  <c r="W14" i="1"/>
  <c r="X14" i="1"/>
  <c r="Y14" i="1"/>
  <c r="Z14" i="1"/>
  <c r="AA14" i="1"/>
  <c r="W15" i="1"/>
  <c r="X15" i="1"/>
  <c r="Y15" i="1"/>
  <c r="Z15" i="1"/>
  <c r="AA15" i="1"/>
  <c r="W16" i="1"/>
  <c r="X16" i="1"/>
  <c r="Y16" i="1"/>
  <c r="Z16" i="1"/>
  <c r="AA16" i="1"/>
  <c r="W17" i="1"/>
  <c r="X17" i="1"/>
  <c r="Y17" i="1"/>
  <c r="Z17" i="1"/>
  <c r="AA17" i="1"/>
  <c r="W18" i="1"/>
  <c r="X18" i="1"/>
  <c r="Y18" i="1"/>
  <c r="Z18" i="1"/>
  <c r="AA18" i="1"/>
  <c r="W19" i="1"/>
  <c r="X19" i="1"/>
  <c r="Y19" i="1"/>
  <c r="Z19" i="1"/>
  <c r="AA19" i="1"/>
  <c r="W20" i="1"/>
  <c r="X20" i="1"/>
  <c r="Y20" i="1"/>
  <c r="Z20" i="1"/>
  <c r="AA20" i="1"/>
  <c r="W21" i="1"/>
  <c r="X21" i="1"/>
  <c r="Y21" i="1"/>
  <c r="Z21" i="1"/>
  <c r="AA21" i="1"/>
  <c r="W22" i="1"/>
  <c r="X22" i="1"/>
  <c r="Y22" i="1"/>
  <c r="Z22" i="1"/>
  <c r="AA22" i="1"/>
  <c r="W23" i="1"/>
  <c r="X23" i="1"/>
  <c r="Y23" i="1"/>
  <c r="Z23" i="1"/>
  <c r="AA23" i="1"/>
  <c r="W24" i="1"/>
  <c r="X24" i="1"/>
  <c r="Y24" i="1"/>
  <c r="Z24" i="1"/>
  <c r="AA24" i="1"/>
  <c r="W25" i="1"/>
  <c r="X25" i="1"/>
  <c r="Y25" i="1"/>
  <c r="Z25" i="1"/>
  <c r="AA25" i="1"/>
  <c r="W26" i="1"/>
  <c r="X26" i="1"/>
  <c r="Y26" i="1"/>
  <c r="Z26" i="1"/>
  <c r="AA26" i="1"/>
  <c r="W27" i="1"/>
  <c r="X27" i="1"/>
  <c r="Y27" i="1"/>
  <c r="Z27" i="1"/>
  <c r="AA27" i="1"/>
  <c r="W28" i="1"/>
  <c r="X28" i="1"/>
  <c r="Y28" i="1"/>
  <c r="Z28" i="1"/>
  <c r="AA28" i="1"/>
  <c r="W29" i="1"/>
  <c r="X29" i="1"/>
  <c r="Y29" i="1"/>
  <c r="Z29" i="1"/>
  <c r="AA29" i="1"/>
  <c r="W30" i="1"/>
  <c r="X30" i="1"/>
  <c r="Y30" i="1"/>
  <c r="Z30" i="1"/>
  <c r="AA30" i="1"/>
  <c r="W31" i="1"/>
  <c r="X31" i="1"/>
  <c r="Y31" i="1"/>
  <c r="Z31" i="1"/>
  <c r="AA31" i="1"/>
  <c r="W32" i="1"/>
  <c r="X32" i="1"/>
  <c r="Y32" i="1"/>
  <c r="Z32" i="1"/>
  <c r="AA32" i="1"/>
  <c r="W33" i="1"/>
  <c r="X33" i="1"/>
  <c r="Y33" i="1"/>
  <c r="Z33" i="1"/>
  <c r="AA33" i="1"/>
  <c r="W34" i="1"/>
  <c r="X34" i="1"/>
  <c r="Y34" i="1"/>
  <c r="Z34" i="1"/>
  <c r="AA34" i="1"/>
  <c r="W35" i="1"/>
  <c r="X35" i="1"/>
  <c r="Y35" i="1"/>
  <c r="Z35" i="1"/>
  <c r="AA35" i="1"/>
  <c r="W36" i="1"/>
  <c r="X36" i="1"/>
  <c r="Y36" i="1"/>
  <c r="Z36" i="1"/>
  <c r="AA36" i="1"/>
  <c r="W37" i="1"/>
  <c r="X37" i="1"/>
  <c r="Y37" i="1"/>
  <c r="Z37" i="1"/>
  <c r="AA37" i="1"/>
  <c r="W38" i="1"/>
  <c r="X38" i="1"/>
  <c r="Y38" i="1"/>
  <c r="Z38" i="1"/>
  <c r="AA38" i="1"/>
  <c r="W39" i="1"/>
  <c r="X39" i="1"/>
  <c r="Y39" i="1"/>
  <c r="Z39" i="1"/>
  <c r="AA39" i="1"/>
  <c r="W40" i="1"/>
  <c r="X40" i="1"/>
  <c r="Y40" i="1"/>
  <c r="Z40" i="1"/>
  <c r="AA40" i="1"/>
  <c r="W41" i="1"/>
  <c r="X41" i="1"/>
  <c r="Y41" i="1"/>
  <c r="Z41" i="1"/>
  <c r="AA41" i="1"/>
  <c r="W42" i="1"/>
  <c r="X42" i="1"/>
  <c r="Y42" i="1"/>
  <c r="Z42" i="1"/>
  <c r="AA42" i="1"/>
  <c r="W43" i="1"/>
  <c r="X43" i="1"/>
  <c r="Y43" i="1"/>
  <c r="Z43" i="1"/>
  <c r="AA43" i="1"/>
  <c r="W44" i="1"/>
  <c r="X44" i="1"/>
  <c r="Y44" i="1"/>
  <c r="Z44" i="1"/>
  <c r="AA44" i="1"/>
  <c r="W45" i="1"/>
  <c r="X45" i="1"/>
  <c r="Y45" i="1"/>
  <c r="Z45" i="1"/>
  <c r="AA45" i="1"/>
  <c r="W46" i="1"/>
  <c r="X46" i="1"/>
  <c r="Y46" i="1"/>
  <c r="Z46" i="1"/>
  <c r="AA46" i="1"/>
  <c r="W47" i="1"/>
  <c r="X47" i="1"/>
  <c r="Y47" i="1"/>
  <c r="Z47" i="1"/>
  <c r="AA47" i="1"/>
  <c r="W48" i="1"/>
  <c r="X48" i="1"/>
  <c r="Y48" i="1"/>
  <c r="Z48" i="1"/>
  <c r="AA48" i="1"/>
  <c r="W49" i="1"/>
  <c r="X49" i="1"/>
  <c r="Y49" i="1"/>
  <c r="Z49" i="1"/>
  <c r="AA49" i="1"/>
  <c r="W50" i="1"/>
  <c r="X50" i="1"/>
  <c r="Y50" i="1"/>
  <c r="Z50" i="1"/>
  <c r="AA50" i="1"/>
  <c r="W51" i="1"/>
  <c r="X51" i="1"/>
  <c r="Y51" i="1"/>
  <c r="Z51" i="1"/>
  <c r="AA51" i="1"/>
  <c r="W52" i="1"/>
  <c r="X52" i="1"/>
  <c r="Y52" i="1"/>
  <c r="Z52" i="1"/>
  <c r="AA52" i="1"/>
  <c r="W53" i="1"/>
  <c r="X53" i="1"/>
  <c r="Y53" i="1"/>
  <c r="Z53" i="1"/>
  <c r="AA53" i="1"/>
  <c r="W54" i="1"/>
  <c r="X54" i="1"/>
  <c r="Y54" i="1"/>
  <c r="Z54" i="1"/>
  <c r="AA54" i="1"/>
  <c r="W55" i="1"/>
  <c r="X55" i="1"/>
  <c r="Y55" i="1"/>
  <c r="Z55" i="1"/>
  <c r="AA55" i="1"/>
  <c r="W56" i="1"/>
  <c r="X56" i="1"/>
  <c r="Y56" i="1"/>
  <c r="Z56" i="1"/>
  <c r="AA56" i="1"/>
  <c r="W57" i="1"/>
  <c r="X57" i="1"/>
  <c r="Y57" i="1"/>
  <c r="Z57" i="1"/>
  <c r="AA57" i="1"/>
  <c r="W58" i="1"/>
  <c r="X58" i="1"/>
  <c r="Y58" i="1"/>
  <c r="Z58" i="1"/>
  <c r="AA58" i="1"/>
  <c r="W59" i="1"/>
  <c r="X59" i="1"/>
  <c r="Y59" i="1"/>
  <c r="Z59" i="1"/>
  <c r="AA59" i="1"/>
  <c r="W60" i="1"/>
  <c r="X60" i="1"/>
  <c r="Y60" i="1"/>
  <c r="Z60" i="1"/>
  <c r="AA60" i="1"/>
  <c r="W61" i="1"/>
  <c r="X61" i="1"/>
  <c r="Y61" i="1"/>
  <c r="Z61" i="1"/>
  <c r="AA61" i="1"/>
  <c r="W62" i="1"/>
  <c r="X62" i="1"/>
  <c r="Y62" i="1"/>
  <c r="Z62" i="1"/>
  <c r="AA62" i="1"/>
  <c r="W63" i="1"/>
  <c r="X63" i="1"/>
  <c r="Y63" i="1"/>
  <c r="Z63" i="1"/>
  <c r="AA63" i="1"/>
  <c r="W64" i="1"/>
  <c r="X64" i="1"/>
  <c r="Y64" i="1"/>
  <c r="Z64" i="1"/>
  <c r="AA64" i="1"/>
  <c r="W65" i="1"/>
  <c r="X65" i="1"/>
  <c r="Y65" i="1"/>
  <c r="Z65" i="1"/>
  <c r="AA65" i="1"/>
  <c r="W66" i="1"/>
  <c r="X66" i="1"/>
  <c r="Y66" i="1"/>
  <c r="Z66" i="1"/>
  <c r="AA66" i="1"/>
  <c r="W67" i="1"/>
  <c r="X67" i="1"/>
  <c r="Y67" i="1"/>
  <c r="Z67" i="1"/>
  <c r="AA67" i="1"/>
  <c r="W68" i="1"/>
  <c r="X68" i="1"/>
  <c r="Y68" i="1"/>
  <c r="Z68" i="1"/>
  <c r="AA68" i="1"/>
  <c r="W69" i="1"/>
  <c r="X69" i="1"/>
  <c r="Y69" i="1"/>
  <c r="Z69" i="1"/>
  <c r="AA69" i="1"/>
  <c r="W70" i="1"/>
  <c r="X70" i="1"/>
  <c r="Y70" i="1"/>
  <c r="Z70" i="1"/>
  <c r="AA70" i="1"/>
  <c r="W71" i="1"/>
  <c r="X71" i="1"/>
  <c r="Y71" i="1"/>
  <c r="Z71" i="1"/>
  <c r="AA71" i="1"/>
  <c r="W72" i="1"/>
  <c r="X72" i="1"/>
  <c r="Y72" i="1"/>
  <c r="Z72" i="1"/>
  <c r="AA72" i="1"/>
  <c r="W73" i="1"/>
  <c r="X73" i="1"/>
  <c r="Y73" i="1"/>
  <c r="Z73" i="1"/>
  <c r="AA73" i="1"/>
  <c r="W74" i="1"/>
  <c r="X74" i="1"/>
  <c r="Y74" i="1"/>
  <c r="Z74" i="1"/>
  <c r="AA74" i="1"/>
  <c r="W75" i="1"/>
  <c r="X75" i="1"/>
  <c r="Y75" i="1"/>
  <c r="Z75" i="1"/>
  <c r="AA75" i="1"/>
  <c r="W76" i="1"/>
  <c r="X76" i="1"/>
  <c r="Y76" i="1"/>
  <c r="Z76" i="1"/>
  <c r="AA76" i="1"/>
  <c r="W77" i="1"/>
  <c r="X77" i="1"/>
  <c r="Y77" i="1"/>
  <c r="Z77" i="1"/>
  <c r="AA77" i="1"/>
  <c r="W78" i="1"/>
  <c r="X78" i="1"/>
  <c r="Y78" i="1"/>
  <c r="Z78" i="1"/>
  <c r="AA78" i="1"/>
  <c r="W79" i="1"/>
  <c r="X79" i="1"/>
  <c r="Y79" i="1"/>
  <c r="Z79" i="1"/>
  <c r="AA79" i="1"/>
  <c r="W80" i="1"/>
  <c r="X80" i="1"/>
  <c r="Y80" i="1"/>
  <c r="Z80" i="1"/>
  <c r="AA80" i="1"/>
  <c r="W81" i="1"/>
  <c r="X81" i="1"/>
  <c r="Y81" i="1"/>
  <c r="Z81" i="1"/>
  <c r="AA81" i="1"/>
  <c r="W82" i="1"/>
  <c r="X82" i="1"/>
  <c r="Y82" i="1"/>
  <c r="Z82" i="1"/>
  <c r="AA82" i="1"/>
  <c r="W83" i="1"/>
  <c r="X83" i="1"/>
  <c r="Y83" i="1"/>
  <c r="Z83" i="1"/>
  <c r="AA83" i="1"/>
  <c r="W84" i="1"/>
  <c r="X84" i="1"/>
  <c r="Y84" i="1"/>
  <c r="Z84" i="1"/>
  <c r="AA84" i="1"/>
  <c r="W85" i="1"/>
  <c r="X85" i="1"/>
  <c r="Y85" i="1"/>
  <c r="Z85" i="1"/>
  <c r="AA85" i="1"/>
  <c r="W86" i="1"/>
  <c r="X86" i="1"/>
  <c r="Y86" i="1"/>
  <c r="Z86" i="1"/>
  <c r="AA86" i="1"/>
  <c r="W87" i="1"/>
  <c r="X87" i="1"/>
  <c r="Y87" i="1"/>
  <c r="Z87" i="1"/>
  <c r="AA87" i="1"/>
  <c r="W88" i="1"/>
  <c r="X88" i="1"/>
  <c r="Y88" i="1"/>
  <c r="Z88" i="1"/>
  <c r="AA88" i="1"/>
  <c r="W89" i="1"/>
  <c r="X89" i="1"/>
  <c r="Y89" i="1"/>
  <c r="Z89" i="1"/>
  <c r="AA89" i="1"/>
  <c r="W90" i="1"/>
  <c r="X90" i="1"/>
  <c r="Y90" i="1"/>
  <c r="Z90" i="1"/>
  <c r="AA90" i="1"/>
  <c r="X12" i="1"/>
  <c r="Y12" i="1"/>
  <c r="Z12" i="1"/>
  <c r="AA12" i="1"/>
  <c r="W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12" i="1"/>
  <c r="V90" i="1"/>
  <c r="O90" i="1"/>
  <c r="V89" i="1"/>
  <c r="O89" i="1"/>
  <c r="V88" i="1"/>
  <c r="O88" i="1"/>
  <c r="V87" i="1"/>
  <c r="O87" i="1"/>
  <c r="V86" i="1"/>
  <c r="O86" i="1"/>
  <c r="V85" i="1"/>
  <c r="O85" i="1"/>
  <c r="V84" i="1"/>
  <c r="O84" i="1"/>
  <c r="V83" i="1"/>
  <c r="O83" i="1"/>
  <c r="V82" i="1"/>
  <c r="O82" i="1"/>
  <c r="V81" i="1"/>
  <c r="O81" i="1"/>
  <c r="V80" i="1"/>
  <c r="O80" i="1"/>
  <c r="V79" i="1"/>
  <c r="O79" i="1"/>
  <c r="V78" i="1"/>
  <c r="O78" i="1"/>
  <c r="V77" i="1"/>
  <c r="O77" i="1"/>
  <c r="V76" i="1"/>
  <c r="O76" i="1"/>
  <c r="V75" i="1"/>
  <c r="O75" i="1"/>
  <c r="V74" i="1"/>
  <c r="O74" i="1"/>
  <c r="V73" i="1"/>
  <c r="O73" i="1"/>
  <c r="V72" i="1"/>
  <c r="O72" i="1"/>
  <c r="V71" i="1"/>
  <c r="O71" i="1"/>
  <c r="V70" i="1"/>
  <c r="O70" i="1"/>
  <c r="V69" i="1"/>
  <c r="O69" i="1"/>
  <c r="V68" i="1"/>
  <c r="O68" i="1"/>
  <c r="V67" i="1"/>
  <c r="O67" i="1"/>
  <c r="V66" i="1"/>
  <c r="O66" i="1"/>
  <c r="V65" i="1"/>
  <c r="O65" i="1"/>
  <c r="V64" i="1"/>
  <c r="O64" i="1"/>
  <c r="V63" i="1"/>
  <c r="O63" i="1"/>
  <c r="V62" i="1"/>
  <c r="O62" i="1"/>
  <c r="V61" i="1"/>
  <c r="O61" i="1"/>
  <c r="V60" i="1"/>
  <c r="O60" i="1"/>
  <c r="V59" i="1"/>
  <c r="O59" i="1"/>
  <c r="V58" i="1"/>
  <c r="O58" i="1"/>
  <c r="V57" i="1"/>
  <c r="O57" i="1"/>
  <c r="V56" i="1"/>
  <c r="O56" i="1"/>
  <c r="V55" i="1"/>
  <c r="O55" i="1"/>
  <c r="V54" i="1"/>
  <c r="O54" i="1"/>
  <c r="V53" i="1"/>
  <c r="O53" i="1"/>
  <c r="V52" i="1"/>
  <c r="O52" i="1"/>
  <c r="V51" i="1"/>
  <c r="O51" i="1"/>
  <c r="V50" i="1"/>
  <c r="O50" i="1"/>
  <c r="V49" i="1"/>
  <c r="O49" i="1"/>
  <c r="V48" i="1"/>
  <c r="O48" i="1"/>
  <c r="V47" i="1"/>
  <c r="O47" i="1"/>
  <c r="V46" i="1"/>
  <c r="O46" i="1"/>
  <c r="V45" i="1"/>
  <c r="O45" i="1"/>
  <c r="V44" i="1"/>
  <c r="O44" i="1"/>
  <c r="V43" i="1"/>
  <c r="O43" i="1"/>
  <c r="V42" i="1"/>
  <c r="O42" i="1"/>
  <c r="V41" i="1"/>
  <c r="O41" i="1"/>
  <c r="V40" i="1"/>
  <c r="O40" i="1"/>
  <c r="V39" i="1"/>
  <c r="O39" i="1"/>
  <c r="V38" i="1"/>
  <c r="O38" i="1"/>
  <c r="V37" i="1"/>
  <c r="O37" i="1"/>
  <c r="V36" i="1"/>
  <c r="O36" i="1"/>
  <c r="V35" i="1"/>
  <c r="O35" i="1"/>
  <c r="V34" i="1"/>
  <c r="O34" i="1"/>
  <c r="V33" i="1"/>
  <c r="O33" i="1"/>
  <c r="V32" i="1"/>
  <c r="O32" i="1"/>
  <c r="V31" i="1"/>
  <c r="O31" i="1"/>
  <c r="V30" i="1"/>
  <c r="O30" i="1"/>
  <c r="V29" i="1"/>
  <c r="O29" i="1"/>
  <c r="V28" i="1"/>
  <c r="O28" i="1"/>
  <c r="V27" i="1"/>
  <c r="O27" i="1"/>
  <c r="V26" i="1"/>
  <c r="O26" i="1"/>
  <c r="V25" i="1"/>
  <c r="O25" i="1"/>
  <c r="V24" i="1"/>
  <c r="O24" i="1"/>
  <c r="V23" i="1"/>
  <c r="O23" i="1"/>
  <c r="V22" i="1"/>
  <c r="O22" i="1"/>
  <c r="V21" i="1"/>
  <c r="O21" i="1"/>
  <c r="V20" i="1"/>
  <c r="O20" i="1"/>
  <c r="V19" i="1"/>
  <c r="O19" i="1"/>
  <c r="V18" i="1"/>
  <c r="O18" i="1"/>
  <c r="V17" i="1"/>
  <c r="O17" i="1"/>
  <c r="V16" i="1"/>
  <c r="O16" i="1"/>
  <c r="V15" i="1"/>
  <c r="O15" i="1"/>
  <c r="V14" i="1"/>
  <c r="O14" i="1"/>
  <c r="V13" i="1"/>
  <c r="O13" i="1"/>
  <c r="V12" i="1"/>
  <c r="O12" i="1"/>
  <c r="AC22" i="1" l="1"/>
  <c r="AC80" i="1"/>
  <c r="AC14" i="1"/>
  <c r="AC62" i="1"/>
  <c r="AC64" i="1"/>
  <c r="AC60" i="1"/>
  <c r="AC44" i="1"/>
  <c r="AC32" i="1"/>
  <c r="AC24" i="1"/>
  <c r="AC90" i="1"/>
  <c r="AC100" i="1"/>
  <c r="AC101" i="1"/>
  <c r="AC82" i="1"/>
  <c r="AC74" i="1"/>
  <c r="AC66" i="1"/>
  <c r="AC20" i="1"/>
  <c r="AC28" i="1"/>
  <c r="AC36" i="1"/>
  <c r="AC40" i="1"/>
  <c r="AC48" i="1"/>
  <c r="AC52" i="1"/>
  <c r="AC68" i="1"/>
  <c r="AC76" i="1"/>
  <c r="AC84" i="1"/>
  <c r="AC88" i="1"/>
  <c r="AC72" i="1"/>
  <c r="AC56" i="1"/>
  <c r="AC38" i="1"/>
  <c r="AC78" i="1"/>
  <c r="AC92" i="1"/>
  <c r="AC86" i="1"/>
  <c r="AC34" i="1"/>
  <c r="AC42" i="1"/>
  <c r="AC13" i="1"/>
  <c r="AC17" i="1"/>
  <c r="AC21" i="1"/>
  <c r="AC23" i="1"/>
  <c r="AC25" i="1"/>
  <c r="AC29" i="1"/>
  <c r="AC33" i="1"/>
  <c r="AC37" i="1"/>
  <c r="AC45" i="1"/>
  <c r="AC53" i="1"/>
  <c r="AC57" i="1"/>
  <c r="AC61" i="1"/>
  <c r="AC65" i="1"/>
  <c r="AC73" i="1"/>
  <c r="AC77" i="1"/>
  <c r="AC81" i="1"/>
  <c r="AC85" i="1"/>
  <c r="AC12" i="1"/>
  <c r="AC83" i="1"/>
  <c r="AC67" i="1"/>
  <c r="AC102" i="1"/>
  <c r="AC70" i="1"/>
  <c r="AC94" i="1"/>
  <c r="AC75" i="1"/>
  <c r="AC95" i="1"/>
  <c r="AC99" i="1"/>
  <c r="AC71" i="1"/>
  <c r="AC39" i="1"/>
  <c r="AC59" i="1"/>
  <c r="AC27" i="1"/>
  <c r="AC49" i="1"/>
  <c r="AC69" i="1"/>
  <c r="AC79" i="1"/>
  <c r="AC89" i="1"/>
  <c r="AC58" i="1"/>
  <c r="AC54" i="1"/>
  <c r="AC50" i="1"/>
  <c r="AC46" i="1"/>
  <c r="AC30" i="1"/>
  <c r="AC26" i="1"/>
  <c r="AC18" i="1"/>
  <c r="AC97" i="1"/>
  <c r="AC87" i="1"/>
  <c r="AC51" i="1"/>
  <c r="AC19" i="1"/>
  <c r="AC43" i="1"/>
  <c r="AC96" i="1"/>
  <c r="AC98" i="1"/>
  <c r="AC63" i="1"/>
  <c r="AC55" i="1"/>
  <c r="AC31" i="1"/>
  <c r="AC15" i="1"/>
  <c r="AC35" i="1"/>
  <c r="AC41" i="1"/>
  <c r="AC47" i="1"/>
  <c r="AC16" i="1"/>
  <c r="AC91" i="1"/>
  <c r="AC93" i="1"/>
</calcChain>
</file>

<file path=xl/sharedStrings.xml><?xml version="1.0" encoding="utf-8"?>
<sst xmlns="http://schemas.openxmlformats.org/spreadsheetml/2006/main" count="319" uniqueCount="288">
  <si>
    <t>MES/AÑO</t>
  </si>
  <si>
    <t>CONECEL S.A.</t>
  </si>
  <si>
    <t>TOTAL</t>
  </si>
  <si>
    <t>OTECEL S.A.</t>
  </si>
  <si>
    <t>CONECEL</t>
  </si>
  <si>
    <t>OTECEL</t>
  </si>
  <si>
    <t>CNT</t>
  </si>
  <si>
    <t>GSM</t>
  </si>
  <si>
    <t>UMTS</t>
  </si>
  <si>
    <t>HSPA +</t>
  </si>
  <si>
    <t>LTE</t>
  </si>
  <si>
    <t>CDMA</t>
  </si>
  <si>
    <t>HSPA+</t>
  </si>
  <si>
    <t>Ene 2009</t>
  </si>
  <si>
    <t>Feb 2009</t>
  </si>
  <si>
    <t>Mar 2009</t>
  </si>
  <si>
    <t>Abr 2009</t>
  </si>
  <si>
    <t>May 2009</t>
  </si>
  <si>
    <t>Jun 2009</t>
  </si>
  <si>
    <t>Jul 2009</t>
  </si>
  <si>
    <t>Ago 2009</t>
  </si>
  <si>
    <t>Sep 2009</t>
  </si>
  <si>
    <t>Oct 2009</t>
  </si>
  <si>
    <t>Nov 2009</t>
  </si>
  <si>
    <t>2009</t>
  </si>
  <si>
    <t>Ene 2010</t>
  </si>
  <si>
    <t>Feb 2010</t>
  </si>
  <si>
    <t>Mar 2010</t>
  </si>
  <si>
    <t>Abr 2010</t>
  </si>
  <si>
    <t>May 2010</t>
  </si>
  <si>
    <t>Jun 2010</t>
  </si>
  <si>
    <t>Jul 2010</t>
  </si>
  <si>
    <t>Ago 2010</t>
  </si>
  <si>
    <t>Sep 2010</t>
  </si>
  <si>
    <t>Oct 2010</t>
  </si>
  <si>
    <t>Nov 2010</t>
  </si>
  <si>
    <t>2010</t>
  </si>
  <si>
    <t>Ene 2011</t>
  </si>
  <si>
    <t>Feb 2011</t>
  </si>
  <si>
    <t>Mar 2011</t>
  </si>
  <si>
    <t>Abr 2011</t>
  </si>
  <si>
    <t>May 2011</t>
  </si>
  <si>
    <t>Jun 2011</t>
  </si>
  <si>
    <t>Jul 2011</t>
  </si>
  <si>
    <t>Ago 2011</t>
  </si>
  <si>
    <t>Sep 2011</t>
  </si>
  <si>
    <t>Oct 2011</t>
  </si>
  <si>
    <t>Nov 2011</t>
  </si>
  <si>
    <t>2011</t>
  </si>
  <si>
    <t>Ene 2012</t>
  </si>
  <si>
    <t>Feb 2012</t>
  </si>
  <si>
    <t>Mar 2012</t>
  </si>
  <si>
    <t>Abr 2012</t>
  </si>
  <si>
    <t>May 2012</t>
  </si>
  <si>
    <t>Jun 2012</t>
  </si>
  <si>
    <t>Jul 2012</t>
  </si>
  <si>
    <t>Ago 2012</t>
  </si>
  <si>
    <t>Sep 2012</t>
  </si>
  <si>
    <t>Oct 2012</t>
  </si>
  <si>
    <t>Nov 2012</t>
  </si>
  <si>
    <t>2012</t>
  </si>
  <si>
    <t>Ene 2013</t>
  </si>
  <si>
    <t>Feb 2013</t>
  </si>
  <si>
    <t>Mar 2013</t>
  </si>
  <si>
    <t>Abr 2013</t>
  </si>
  <si>
    <t>May 2013</t>
  </si>
  <si>
    <t>Jun 2013</t>
  </si>
  <si>
    <t>Jul 2013</t>
  </si>
  <si>
    <t>Ago 2013</t>
  </si>
  <si>
    <t>Sep 2013</t>
  </si>
  <si>
    <t>Oct 2013</t>
  </si>
  <si>
    <t>Nov 2013</t>
  </si>
  <si>
    <t>2013</t>
  </si>
  <si>
    <t>Ene 2014</t>
  </si>
  <si>
    <t>Feb 2014</t>
  </si>
  <si>
    <t>Mar 2014</t>
  </si>
  <si>
    <t>Abr 2014</t>
  </si>
  <si>
    <t>May 2014</t>
  </si>
  <si>
    <t>Jun 2014</t>
  </si>
  <si>
    <t>Jul 2014</t>
  </si>
  <si>
    <t>Ago 2014</t>
  </si>
  <si>
    <t>Sep 2014</t>
  </si>
  <si>
    <t>Oct 2014</t>
  </si>
  <si>
    <t>Nov 2014</t>
  </si>
  <si>
    <t>2014</t>
  </si>
  <si>
    <t>Ene 2015</t>
  </si>
  <si>
    <t>Feb 2015</t>
  </si>
  <si>
    <t>Mar 2015</t>
  </si>
  <si>
    <t>Abr 2015</t>
  </si>
  <si>
    <t>May 2015</t>
  </si>
  <si>
    <t>Jun 2015</t>
  </si>
  <si>
    <t>Jul 2015</t>
  </si>
  <si>
    <t>SERVICIO MOVIL AVANZADO</t>
  </si>
  <si>
    <t>Fuente: Registros administrativos ARCOTEL</t>
  </si>
  <si>
    <t>Hoja</t>
  </si>
  <si>
    <t>Descripción</t>
  </si>
  <si>
    <t>Sep 2015</t>
  </si>
  <si>
    <t>Ago 2015</t>
  </si>
  <si>
    <t>CNT EP</t>
  </si>
  <si>
    <t>Regresar al Indice</t>
  </si>
  <si>
    <t>Nota 1:</t>
  </si>
  <si>
    <t>3. Evolución Tecnológica</t>
  </si>
  <si>
    <t>Detalle de Líneas Activas por tecnología de las prestadoras del SMA.</t>
  </si>
  <si>
    <t>2. Evolución de Tecnología por Prestadora</t>
  </si>
  <si>
    <t>1. Líneas Activas por Tecnología y Prestador</t>
  </si>
  <si>
    <t>Evolución de Tecnología por Prestadora</t>
  </si>
  <si>
    <t>Líneas Activas por Tecnología y Prestador</t>
  </si>
  <si>
    <t>Evolución Tecnológica</t>
  </si>
  <si>
    <t>Gráfico de evolución de las líneas activas totales por tecnología y por prestador.</t>
  </si>
  <si>
    <t>Gráfico de evolución de líneas activas por tecnología.</t>
  </si>
  <si>
    <t>Categoria: LINEAS ACTIVAS</t>
  </si>
  <si>
    <t>Indicador: Líneas activas por tecnología</t>
  </si>
  <si>
    <t>Oct 2015</t>
  </si>
  <si>
    <t>Nov 2015</t>
  </si>
  <si>
    <t>2015</t>
  </si>
  <si>
    <t>Ene 2016</t>
  </si>
  <si>
    <t>Feb 2016</t>
  </si>
  <si>
    <t>Se actualizó el número de Líneas Activas de la CNT EP en el mes de Enero de 2016 debido a una correción ingresada por la Prestadora mediante oficio Nro. GNRI-GREG-09-00383-2016 de 02 de Marzo de 2016.</t>
  </si>
  <si>
    <t>Mar 2016</t>
  </si>
  <si>
    <t>Abr 2016</t>
  </si>
  <si>
    <t>Nota 2:</t>
  </si>
  <si>
    <t>Se actualizó el número de Líneas Activas Prepago y Postpago de CONECEL del mes de Marzo de 2016 debido a una correción ingresada por la Prestadora. No se alteró el número total de líneas activas, ni la participación de mercado.</t>
  </si>
  <si>
    <t>May 2016</t>
  </si>
  <si>
    <t>Jun 2016</t>
  </si>
  <si>
    <t>Jul 2016</t>
  </si>
  <si>
    <t>Ago 2016</t>
  </si>
  <si>
    <t>Sep 2016</t>
  </si>
  <si>
    <t>Oct 2016</t>
  </si>
  <si>
    <t>Nov 2016</t>
  </si>
  <si>
    <t>2016</t>
  </si>
  <si>
    <t>Ene 2107</t>
  </si>
  <si>
    <t xml:space="preserve">Nota 3: </t>
  </si>
  <si>
    <t>Los datos de enero de 2017 de CONECEL S.A. presentan variación debido a consideraciones de medición por uso de tecnología, propias del operador.</t>
  </si>
  <si>
    <t>Feb 2017</t>
  </si>
  <si>
    <t>Mar 2017</t>
  </si>
  <si>
    <t>Abr 2017</t>
  </si>
  <si>
    <t>May 2017</t>
  </si>
  <si>
    <t>Nota 4:</t>
  </si>
  <si>
    <t>Jun 2017</t>
  </si>
  <si>
    <t xml:space="preserve">La información de OTECEL S.A. para el mes de junio de 2017 se se actualizó con la enviada por el operador </t>
  </si>
  <si>
    <t>Jul 2017</t>
  </si>
  <si>
    <t>Ago 2017</t>
  </si>
  <si>
    <t>Sep 2017</t>
  </si>
  <si>
    <t>Oct 2017</t>
  </si>
  <si>
    <t>Nota 5:</t>
  </si>
  <si>
    <t xml:space="preserve">La información de OTECEL S.A. para el mes de octubre de 2017 se actualizó con la enviada por el operador </t>
  </si>
  <si>
    <t>Nov 2017</t>
  </si>
  <si>
    <t>Nota 6:</t>
  </si>
  <si>
    <t xml:space="preserve">La información de OTECEL S.A. para el mes de noviembre de 2017 se actualizó con la enviada por el operador </t>
  </si>
  <si>
    <t>Ene 2018</t>
  </si>
  <si>
    <t>Feb 2018</t>
  </si>
  <si>
    <t>Mar 2018</t>
  </si>
  <si>
    <t>Nota 7:</t>
  </si>
  <si>
    <t>Abr 2018</t>
  </si>
  <si>
    <t>May 2018</t>
  </si>
  <si>
    <t xml:space="preserve">La información de OTECEL S.A. para el mes de abril de 2018 se actualizó con la corrección enviada por el operador </t>
  </si>
  <si>
    <t>Nota 8:</t>
  </si>
  <si>
    <t>Jun 2018</t>
  </si>
  <si>
    <t>OTECEL S.A. indica que no es posible diferenciar los terminales de abonados entre 3G y HSPA+, por lo que se reportan exclusivamente como tecnología UMTS</t>
  </si>
  <si>
    <t>Jul 2018</t>
  </si>
  <si>
    <t>Nota 9:</t>
  </si>
  <si>
    <t>Ago 2018</t>
  </si>
  <si>
    <t xml:space="preserve">La información de CNT EP para el mes de agosto de 2018 se actualizó con la enviada por el operador </t>
  </si>
  <si>
    <t>Sep 2018</t>
  </si>
  <si>
    <t>Oct 2018</t>
  </si>
  <si>
    <t>Nov 2018</t>
  </si>
  <si>
    <t>Nota 10:</t>
  </si>
  <si>
    <t>OTECEL S.A. infora: Se reportan los usuarios de voz 3G/HSPA+ en base al modelo de equipo. Adicionalmente se indicó que el usuario puede cambiar de equipo utilizando el mismo SIM Card sin reportar a Otecel.</t>
  </si>
  <si>
    <t>2018</t>
  </si>
  <si>
    <t>Ene 2019</t>
  </si>
  <si>
    <t>Nota 11:</t>
  </si>
  <si>
    <t>Los datos de CONECEL S.A. fueron modificados para el mes de enero de 2019 con la corrección enviada por el operador.</t>
  </si>
  <si>
    <t>Feb 2019</t>
  </si>
  <si>
    <t>Mar 2019</t>
  </si>
  <si>
    <t>Abr 2019</t>
  </si>
  <si>
    <t>May 2019</t>
  </si>
  <si>
    <t>Jun 2019</t>
  </si>
  <si>
    <t>Jul 2019</t>
  </si>
  <si>
    <t>Ago 2019</t>
  </si>
  <si>
    <t>Sep 2019</t>
  </si>
  <si>
    <t>Oct 2019</t>
  </si>
  <si>
    <t>Nov 2019</t>
  </si>
  <si>
    <t>Ene 2020</t>
  </si>
  <si>
    <t>2019</t>
  </si>
  <si>
    <t>Feb 2020</t>
  </si>
  <si>
    <t>Mar 2020</t>
  </si>
  <si>
    <t>Abr 2020</t>
  </si>
  <si>
    <t>May 2020</t>
  </si>
  <si>
    <t>Jun 2020</t>
  </si>
  <si>
    <t>Los datos de OTECEL S.A. fueron modificados para el mes de mayo de 2020 con la corrección enviada por el operador.</t>
  </si>
  <si>
    <t>Nota 12:</t>
  </si>
  <si>
    <t>Jul 2020</t>
  </si>
  <si>
    <t>Ago 2020</t>
  </si>
  <si>
    <t>Sep 2020</t>
  </si>
  <si>
    <t>Nota 13:</t>
  </si>
  <si>
    <t>Los datos presentados se actualizan con la información enviada por los operadores.</t>
  </si>
  <si>
    <t>Oct 2020</t>
  </si>
  <si>
    <t>Nov 2020</t>
  </si>
  <si>
    <t>Ene 2021</t>
  </si>
  <si>
    <t>Feb 2021</t>
  </si>
  <si>
    <t>Mar 2021</t>
  </si>
  <si>
    <t>Abr 2021</t>
  </si>
  <si>
    <t>May 2021</t>
  </si>
  <si>
    <t>Jun 2021</t>
  </si>
  <si>
    <t>Nota 14:</t>
  </si>
  <si>
    <t>Nota 15:</t>
  </si>
  <si>
    <t>Los datos del prestador CNT EP, para el mes de julio de 2021 se mantienen, por causas de Fuerza Mayor</t>
  </si>
  <si>
    <t>Jul 2021</t>
  </si>
  <si>
    <t>Ago 2021</t>
  </si>
  <si>
    <t>Nota 16:</t>
  </si>
  <si>
    <t>Los datos del prestador CNT EP, para el mes de agosto de 2021 se mantienen, por causas de Fuerza Mayor</t>
  </si>
  <si>
    <t>Los datos del prestador CNT EP. Se mantiene para el mes de junio de 2021 en razón de causas de Fuerza Mayor</t>
  </si>
  <si>
    <t>Sep 2021</t>
  </si>
  <si>
    <t>Nota 17:</t>
  </si>
  <si>
    <t>Los datos del prestador CNT EP, para el mes de septiembre de 2021 se mantienen, por causas de Fuerza Mayor (No existen registros en el SAAD)</t>
  </si>
  <si>
    <t>RESPUESTA de CNT con Oficio Nro. CNTEP-GNARI-RG-2021-0041-O, de 11 de octubre de 2021, respecto de información para actualización de servicios</t>
  </si>
  <si>
    <t>"La entrega de estos datos será factible una vez que exista el funcionamiento total de los sisemas internos de la CNT EP y que_x000D_
técnicamente sea factible su obtención, lo cual se comunicará de manera oportuna al regulador"</t>
  </si>
  <si>
    <t>Nota 18:</t>
  </si>
  <si>
    <t>Octubre 2021, considera la información actualizada del prestador CNT EP</t>
  </si>
  <si>
    <t>Oct 2021</t>
  </si>
  <si>
    <t>Nov 2021</t>
  </si>
  <si>
    <t>Nota 19:</t>
  </si>
  <si>
    <t>Diciembre 2021, considera la información actualizada del prestador CNT EP</t>
  </si>
  <si>
    <t>2020</t>
  </si>
  <si>
    <t>Ene 2022</t>
  </si>
  <si>
    <t>2021</t>
  </si>
  <si>
    <t>Feb 2022</t>
  </si>
  <si>
    <t>Mar 2022</t>
  </si>
  <si>
    <t>Abr 2022</t>
  </si>
  <si>
    <t>May 2022</t>
  </si>
  <si>
    <t>Jun 2022</t>
  </si>
  <si>
    <t>Jul 2022</t>
  </si>
  <si>
    <t>Ago 2022</t>
  </si>
  <si>
    <t>Sep 2022</t>
  </si>
  <si>
    <t>Oct 2022</t>
  </si>
  <si>
    <t>Nov 2022</t>
  </si>
  <si>
    <t>2022</t>
  </si>
  <si>
    <t>Ene 2023</t>
  </si>
  <si>
    <t>Feb 2023</t>
  </si>
  <si>
    <t>Mar 2023</t>
  </si>
  <si>
    <t>Abr 2023</t>
  </si>
  <si>
    <t>May 2023</t>
  </si>
  <si>
    <t>Jun 2023</t>
  </si>
  <si>
    <t>Jul 2023</t>
  </si>
  <si>
    <t>Ago 2023</t>
  </si>
  <si>
    <t>Nota 20:</t>
  </si>
  <si>
    <t>CONECEL S.A., con oficio No. DR-0913-2023 de 02 de octubre de 2023, solicita la actualización de la información de Línea Activa SMA de los meses de julio y agosto de 2023, en virtud de que se ha identificado  "un error en la extracción de la información del reporte producido en el proceso que etiqueta cada tecnología, detectando registros con un valor nulo y se ha reprocesado los mismos."</t>
  </si>
  <si>
    <t>Sep 2023</t>
  </si>
  <si>
    <t>Oct 2023</t>
  </si>
  <si>
    <t>Nov 2023</t>
  </si>
  <si>
    <t>Ene 2024</t>
  </si>
  <si>
    <t>Mediante DR-0111-2024 de 15 de febrero de 2024 ingresado en la Agencia de Regulación y Control de las Telecomunicaciones mediante No. de trámite ARCOTEL-DEDA-2024-002539-E, el prestador CONECEL S.A manifiesta: "mi representada ha venido presentando a su autoridad el desglose de líneas activas específicamente de la tecnología 3G en subgrupos de UMTS y HSPA+; este desglose a partir del año 2024, ya no será factible  ejecutarlo", ésto con la finalidad de guardar relación con la categorización de GSM (2G), UMTS (3G), LTE (4G) autorizada por la ARCOTEL en el registro de infraestructura</t>
  </si>
  <si>
    <t>Feb2024</t>
  </si>
  <si>
    <t>Mar2024</t>
  </si>
  <si>
    <t>2023</t>
  </si>
  <si>
    <t>Abr2024</t>
  </si>
  <si>
    <t>May2024</t>
  </si>
  <si>
    <t>Jun2024</t>
  </si>
  <si>
    <t>Jul2024</t>
  </si>
  <si>
    <t>Ago2024</t>
  </si>
  <si>
    <t>Sep2024</t>
  </si>
  <si>
    <t>Oct2024</t>
  </si>
  <si>
    <t>Nov2024</t>
  </si>
  <si>
    <t>Ene2025</t>
  </si>
  <si>
    <t>Feb2025</t>
  </si>
  <si>
    <t>Mar2025</t>
  </si>
  <si>
    <t>Abr2025</t>
  </si>
  <si>
    <t>May2025</t>
  </si>
  <si>
    <t>2024</t>
  </si>
  <si>
    <t>Jun2025</t>
  </si>
  <si>
    <t>Jul2025</t>
  </si>
  <si>
    <t>Ago2025</t>
  </si>
  <si>
    <t>Sep2025</t>
  </si>
  <si>
    <t>Oct2025</t>
  </si>
  <si>
    <t>Nov2025</t>
  </si>
  <si>
    <t>5G</t>
  </si>
  <si>
    <t>2025</t>
  </si>
  <si>
    <t>Ene2026</t>
  </si>
  <si>
    <t>Feb2026</t>
  </si>
  <si>
    <t>Mar2026</t>
  </si>
  <si>
    <t>Abr2026</t>
  </si>
  <si>
    <t>May2026</t>
  </si>
  <si>
    <t>CNT EP, mediante Oficio Nro. CNTEP-GNARI-2026-0032-O de 11 de junio de 2026, justifica y ratifica la data presentada para el mes de junio de 2026.</t>
  </si>
  <si>
    <t>Nota 21:</t>
  </si>
  <si>
    <t>Nota 22:</t>
  </si>
  <si>
    <t>Jun2026</t>
  </si>
  <si>
    <t>Fecha de Publicación: julio 2026</t>
  </si>
  <si>
    <t>Fecha de corte: junio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</si>
</sst>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28" x14ac:knownFonts="1">
    <font>
      <sz val="11"/>
      <color theme="1"/>
      <name val="Calibri"/>
      <family val="2"/>
      <scheme val="minor"/>
    </font>
    <font>
      <sz val="8"/>
      <name val="Arial"/>
      <family val="2"/>
      <charset val="204"/>
    </font>
    <font>
      <sz val="10"/>
      <name val="Arial"/>
      <family val="2"/>
    </font>
    <font>
      <sz val="8"/>
      <name val="Arial"/>
      <family val="2"/>
    </font>
    <font>
      <b/>
      <sz val="8"/>
      <name val="Arial"/>
      <family val="2"/>
    </font>
    <font>
      <sz val="9"/>
      <name val="Arial"/>
      <family val="2"/>
    </font>
    <font>
      <sz val="11"/>
      <name val="Arial"/>
      <family val="2"/>
      <charset val="204"/>
    </font>
    <font>
      <sz val="11"/>
      <name val="Arial"/>
      <family val="2"/>
    </font>
    <font>
      <u/>
      <sz val="11"/>
      <name val="Arial"/>
      <family val="2"/>
    </font>
    <font>
      <u/>
      <sz val="11"/>
      <name val="Arial"/>
      <family val="2"/>
      <charset val="204"/>
    </font>
    <font>
      <b/>
      <sz val="10"/>
      <name val="Arial"/>
      <family val="2"/>
    </font>
    <font>
      <sz val="11"/>
      <color theme="1"/>
      <name val="Calibri"/>
      <family val="2"/>
      <scheme val="minor"/>
    </font>
    <font>
      <u/>
      <sz val="10"/>
      <color theme="10"/>
      <name val="Arial"/>
      <family val="2"/>
    </font>
    <font>
      <sz val="10"/>
      <color rgb="FFFF0000"/>
      <name val="Arial"/>
      <family val="2"/>
    </font>
    <font>
      <b/>
      <sz val="12"/>
      <color theme="1" tint="4.9989318521683403E-2"/>
      <name val="Arial"/>
      <family val="2"/>
    </font>
    <font>
      <sz val="11"/>
      <name val="Calibri"/>
      <family val="2"/>
      <scheme val="minor"/>
    </font>
    <font>
      <b/>
      <sz val="8"/>
      <color theme="0"/>
      <name val="Arial"/>
      <family val="2"/>
    </font>
    <font>
      <b/>
      <sz val="14"/>
      <color theme="0"/>
      <name val="Arial"/>
      <family val="2"/>
    </font>
    <font>
      <b/>
      <sz val="14"/>
      <color theme="0" tint="-4.9989318521683403E-2"/>
      <name val="Arial"/>
      <family val="2"/>
    </font>
    <font>
      <sz val="11"/>
      <color theme="0" tint="-4.9989318521683403E-2"/>
      <name val="Arial"/>
      <family val="2"/>
    </font>
    <font>
      <sz val="12"/>
      <color theme="0" tint="-4.9989318521683403E-2"/>
      <name val="Arial"/>
      <family val="2"/>
    </font>
    <font>
      <b/>
      <sz val="12"/>
      <color theme="0"/>
      <name val="Arial"/>
      <family val="2"/>
    </font>
    <font>
      <sz val="10"/>
      <color theme="0" tint="-4.9989318521683403E-2"/>
      <name val="Arial"/>
      <family val="2"/>
    </font>
    <font>
      <b/>
      <sz val="11"/>
      <color theme="0"/>
      <name val="Arial"/>
      <family val="2"/>
    </font>
    <font>
      <b/>
      <sz val="11"/>
      <color theme="0" tint="-4.9989318521683403E-2"/>
      <name val="Arial"/>
      <family val="2"/>
    </font>
    <font>
      <sz val="10"/>
      <color theme="1"/>
      <name val="Arial"/>
      <family val="2"/>
    </font>
    <font>
      <sz val="8"/>
      <name val="Calibri"/>
      <family val="2"/>
      <scheme val="minor"/>
    </font>
    <font>
      <b/>
      <sz val="10"/>
      <color theme="1"/>
      <name val="Arial"/>
      <family val="2"/>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5" tint="0.59999389629810485"/>
        <bgColor indexed="64"/>
      </patternFill>
    </fill>
    <fill>
      <patternFill patternType="solid">
        <fgColor rgb="FF92D050"/>
        <bgColor indexed="64"/>
      </patternFill>
    </fill>
    <fill>
      <patternFill patternType="solid">
        <fgColor theme="2" tint="-9.9978637043366805E-2"/>
        <bgColor indexed="64"/>
      </patternFill>
    </fill>
    <fill>
      <patternFill patternType="solid">
        <fgColor theme="3" tint="-0.249977111117893"/>
        <bgColor indexed="64"/>
      </patternFill>
    </fill>
    <fill>
      <patternFill patternType="solid">
        <fgColor theme="4" tint="0.59999389629810485"/>
        <bgColor indexed="64"/>
      </patternFill>
    </fill>
    <fill>
      <patternFill patternType="solid">
        <fgColor theme="3"/>
        <bgColor indexed="64"/>
      </patternFill>
    </fill>
    <fill>
      <patternFill patternType="solid">
        <fgColor theme="0" tint="-0.14999847407452621"/>
        <bgColor indexed="64"/>
      </patternFill>
    </fill>
  </fills>
  <borders count="69">
    <border>
      <left/>
      <right/>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style="thin">
        <color theme="1"/>
      </left>
      <right style="thin">
        <color theme="1"/>
      </right>
      <top style="thin">
        <color theme="1"/>
      </top>
      <bottom style="thin">
        <color theme="1"/>
      </bottom>
      <diagonal/>
    </border>
    <border>
      <left style="thin">
        <color theme="1"/>
      </left>
      <right style="thin">
        <color theme="1"/>
      </right>
      <top style="medium">
        <color theme="1"/>
      </top>
      <bottom style="thin">
        <color theme="1"/>
      </bottom>
      <diagonal/>
    </border>
    <border>
      <left style="thin">
        <color theme="1"/>
      </left>
      <right/>
      <top style="medium">
        <color theme="1"/>
      </top>
      <bottom style="thin">
        <color theme="1"/>
      </bottom>
      <diagonal/>
    </border>
    <border>
      <left style="thin">
        <color theme="1"/>
      </left>
      <right/>
      <top style="thin">
        <color theme="1"/>
      </top>
      <bottom style="thin">
        <color theme="1"/>
      </bottom>
      <diagonal/>
    </border>
    <border>
      <left style="thin">
        <color theme="1"/>
      </left>
      <right style="thin">
        <color theme="1"/>
      </right>
      <top style="thin">
        <color theme="1"/>
      </top>
      <bottom/>
      <diagonal/>
    </border>
    <border>
      <left style="thin">
        <color theme="1"/>
      </left>
      <right/>
      <top style="thin">
        <color theme="1"/>
      </top>
      <bottom/>
      <diagonal/>
    </border>
    <border>
      <left style="medium">
        <color theme="1"/>
      </left>
      <right style="medium">
        <color theme="1"/>
      </right>
      <top style="medium">
        <color theme="1"/>
      </top>
      <bottom style="thin">
        <color indexed="64"/>
      </bottom>
      <diagonal/>
    </border>
    <border>
      <left style="medium">
        <color theme="1"/>
      </left>
      <right style="medium">
        <color theme="1"/>
      </right>
      <top style="thin">
        <color indexed="64"/>
      </top>
      <bottom style="medium">
        <color theme="1"/>
      </bottom>
      <diagonal/>
    </border>
    <border>
      <left style="medium">
        <color indexed="64"/>
      </left>
      <right/>
      <top style="medium">
        <color theme="1"/>
      </top>
      <bottom/>
      <diagonal/>
    </border>
    <border>
      <left/>
      <right style="medium">
        <color indexed="64"/>
      </right>
      <top style="medium">
        <color theme="1"/>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theme="1"/>
      </left>
      <right style="thin">
        <color theme="1"/>
      </right>
      <top style="thin">
        <color theme="1"/>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theme="1"/>
      </right>
      <top style="thin">
        <color theme="1"/>
      </top>
      <bottom style="thin">
        <color indexed="64"/>
      </bottom>
      <diagonal/>
    </border>
    <border>
      <left/>
      <right style="thin">
        <color theme="1"/>
      </right>
      <top style="medium">
        <color theme="1"/>
      </top>
      <bottom style="thin">
        <color theme="1"/>
      </bottom>
      <diagonal/>
    </border>
    <border>
      <left/>
      <right style="thin">
        <color theme="1"/>
      </right>
      <top style="thin">
        <color theme="1"/>
      </top>
      <bottom style="thin">
        <color theme="1"/>
      </bottom>
      <diagonal/>
    </border>
    <border>
      <left/>
      <right style="thin">
        <color theme="1"/>
      </right>
      <top style="thin">
        <color theme="1"/>
      </top>
      <bottom/>
      <diagonal/>
    </border>
    <border>
      <left style="medium">
        <color indexed="64"/>
      </left>
      <right style="medium">
        <color indexed="64"/>
      </right>
      <top style="medium">
        <color indexed="64"/>
      </top>
      <bottom style="thin">
        <color theme="1"/>
      </bottom>
      <diagonal/>
    </border>
    <border>
      <left style="medium">
        <color indexed="64"/>
      </left>
      <right style="medium">
        <color indexed="64"/>
      </right>
      <top style="thin">
        <color theme="1"/>
      </top>
      <bottom style="thin">
        <color theme="1"/>
      </bottom>
      <diagonal/>
    </border>
    <border>
      <left style="medium">
        <color indexed="64"/>
      </left>
      <right style="medium">
        <color indexed="64"/>
      </right>
      <top style="thin">
        <color theme="1"/>
      </top>
      <bottom/>
      <diagonal/>
    </border>
    <border>
      <left style="medium">
        <color indexed="64"/>
      </left>
      <right style="medium">
        <color indexed="64"/>
      </right>
      <top style="thin">
        <color theme="1"/>
      </top>
      <bottom style="thin">
        <color indexed="64"/>
      </bottom>
      <diagonal/>
    </border>
  </borders>
  <cellStyleXfs count="7">
    <xf numFmtId="0" fontId="0" fillId="0" borderId="0"/>
    <xf numFmtId="0" fontId="2" fillId="0" borderId="0" applyNumberFormat="0" applyFill="0" applyBorder="0" applyAlignment="0" applyProtection="0"/>
    <xf numFmtId="0" fontId="12" fillId="0" borderId="0" applyNumberFormat="0" applyFill="0" applyBorder="0" applyAlignment="0" applyProtection="0"/>
    <xf numFmtId="164" fontId="11" fillId="0" borderId="0" applyFont="0" applyFill="0" applyBorder="0" applyAlignment="0" applyProtection="0"/>
    <xf numFmtId="0" fontId="11" fillId="0" borderId="0"/>
    <xf numFmtId="0" fontId="2" fillId="0" borderId="0" applyNumberFormat="0" applyFill="0" applyBorder="0" applyAlignment="0" applyProtection="0"/>
    <xf numFmtId="0" fontId="3" fillId="0" borderId="0"/>
  </cellStyleXfs>
  <cellXfs count="247">
    <xf numFmtId="0" fontId="0" fillId="0" borderId="0" xfId="0"/>
    <xf numFmtId="0" fontId="1" fillId="2" borderId="0" xfId="0" applyFont="1" applyFill="1"/>
    <xf numFmtId="0" fontId="2" fillId="3" borderId="0" xfId="1" applyFont="1" applyFill="1"/>
    <xf numFmtId="0" fontId="5" fillId="2" borderId="0" xfId="1" applyFont="1" applyFill="1"/>
    <xf numFmtId="0" fontId="13" fillId="3" borderId="0" xfId="1" applyFont="1" applyFill="1"/>
    <xf numFmtId="0" fontId="2" fillId="3" borderId="0" xfId="1" applyFont="1" applyFill="1" applyAlignment="1">
      <alignment vertical="center"/>
    </xf>
    <xf numFmtId="0" fontId="2" fillId="3" borderId="0" xfId="1" applyFont="1" applyFill="1" applyAlignment="1">
      <alignment horizontal="center" vertical="center"/>
    </xf>
    <xf numFmtId="0" fontId="5" fillId="3" borderId="0" xfId="1" applyFont="1" applyFill="1"/>
    <xf numFmtId="0" fontId="5" fillId="3" borderId="0" xfId="1" applyFont="1" applyFill="1" applyAlignment="1">
      <alignment horizontal="center" vertical="center"/>
    </xf>
    <xf numFmtId="0" fontId="0" fillId="0" borderId="0" xfId="0" applyAlignment="1">
      <alignment horizontal="center" vertical="center"/>
    </xf>
    <xf numFmtId="49" fontId="3" fillId="0" borderId="1" xfId="1" applyNumberFormat="1" applyFont="1" applyFill="1" applyBorder="1" applyAlignment="1">
      <alignment horizontal="center"/>
    </xf>
    <xf numFmtId="49" fontId="3" fillId="0" borderId="1" xfId="1" applyNumberFormat="1" applyFont="1" applyFill="1" applyBorder="1" applyAlignment="1">
      <alignment horizontal="center" vertical="center"/>
    </xf>
    <xf numFmtId="49" fontId="3" fillId="0" borderId="2" xfId="1" applyNumberFormat="1" applyFont="1" applyFill="1" applyBorder="1" applyAlignment="1">
      <alignment horizontal="center"/>
    </xf>
    <xf numFmtId="3" fontId="4" fillId="4" borderId="3" xfId="3" applyNumberFormat="1" applyFont="1" applyFill="1" applyBorder="1" applyAlignment="1">
      <alignment horizontal="center" vertical="center"/>
    </xf>
    <xf numFmtId="3" fontId="4" fillId="5" borderId="4" xfId="3" applyNumberFormat="1" applyFont="1" applyFill="1" applyBorder="1" applyAlignment="1">
      <alignment horizontal="center" vertical="center"/>
    </xf>
    <xf numFmtId="3" fontId="4" fillId="4" borderId="5" xfId="3" applyNumberFormat="1" applyFont="1" applyFill="1" applyBorder="1" applyAlignment="1">
      <alignment horizontal="center" vertical="center"/>
    </xf>
    <xf numFmtId="3" fontId="4" fillId="5" borderId="6" xfId="3" applyNumberFormat="1" applyFont="1" applyFill="1" applyBorder="1" applyAlignment="1">
      <alignment horizontal="center" vertical="center"/>
    </xf>
    <xf numFmtId="3" fontId="3" fillId="6" borderId="5" xfId="3" applyNumberFormat="1" applyFont="1" applyFill="1" applyBorder="1" applyAlignment="1">
      <alignment horizontal="center" vertical="center"/>
    </xf>
    <xf numFmtId="3" fontId="3" fillId="6" borderId="3" xfId="3" applyNumberFormat="1" applyFont="1" applyFill="1" applyBorder="1" applyAlignment="1">
      <alignment horizontal="center" vertical="center"/>
    </xf>
    <xf numFmtId="0" fontId="0" fillId="0" borderId="0" xfId="0"/>
    <xf numFmtId="0" fontId="0" fillId="7" borderId="0" xfId="0" applyFill="1"/>
    <xf numFmtId="0" fontId="14" fillId="3" borderId="0" xfId="0" applyFont="1" applyFill="1" applyBorder="1" applyAlignment="1"/>
    <xf numFmtId="0" fontId="14" fillId="3" borderId="0" xfId="0" applyFont="1" applyFill="1" applyBorder="1" applyAlignment="1">
      <alignment horizontal="center" vertical="center"/>
    </xf>
    <xf numFmtId="0" fontId="1" fillId="8" borderId="7" xfId="0" applyFont="1" applyFill="1" applyBorder="1"/>
    <xf numFmtId="0" fontId="15" fillId="8" borderId="0" xfId="0" applyFont="1" applyFill="1" applyBorder="1"/>
    <xf numFmtId="0" fontId="1" fillId="8" borderId="0" xfId="0" applyFont="1" applyFill="1" applyBorder="1" applyAlignment="1">
      <alignment horizontal="center" vertical="center"/>
    </xf>
    <xf numFmtId="0" fontId="1" fillId="8" borderId="8" xfId="0" applyFont="1" applyFill="1" applyBorder="1" applyAlignment="1">
      <alignment horizontal="center" vertical="center"/>
    </xf>
    <xf numFmtId="0" fontId="1" fillId="8" borderId="9" xfId="0" applyFont="1" applyFill="1" applyBorder="1"/>
    <xf numFmtId="0" fontId="1" fillId="8" borderId="10" xfId="0" applyFont="1" applyFill="1" applyBorder="1" applyAlignment="1">
      <alignment horizontal="center" vertical="center"/>
    </xf>
    <xf numFmtId="0" fontId="1" fillId="8" borderId="11" xfId="0" applyFont="1" applyFill="1" applyBorder="1" applyAlignment="1">
      <alignment horizontal="center" vertical="center"/>
    </xf>
    <xf numFmtId="0" fontId="1" fillId="8" borderId="12" xfId="0" applyFont="1" applyFill="1" applyBorder="1"/>
    <xf numFmtId="0" fontId="15" fillId="8" borderId="13" xfId="0" applyFont="1" applyFill="1" applyBorder="1"/>
    <xf numFmtId="0" fontId="1" fillId="8" borderId="13" xfId="0" applyFont="1" applyFill="1" applyBorder="1" applyAlignment="1">
      <alignment horizontal="center" vertical="center"/>
    </xf>
    <xf numFmtId="0" fontId="1" fillId="8" borderId="14" xfId="0" applyFont="1" applyFill="1" applyBorder="1" applyAlignment="1">
      <alignment horizontal="center" vertical="center"/>
    </xf>
    <xf numFmtId="0" fontId="16" fillId="7" borderId="15" xfId="0" applyFont="1" applyFill="1" applyBorder="1" applyAlignment="1">
      <alignment vertical="top" wrapText="1"/>
    </xf>
    <xf numFmtId="0" fontId="16" fillId="7" borderId="16" xfId="0" applyFont="1" applyFill="1" applyBorder="1" applyAlignment="1">
      <alignment horizontal="center" vertical="top" wrapText="1"/>
    </xf>
    <xf numFmtId="0" fontId="16" fillId="7" borderId="15" xfId="0" applyFont="1" applyFill="1" applyBorder="1" applyAlignment="1">
      <alignment horizontal="center" wrapText="1"/>
    </xf>
    <xf numFmtId="0" fontId="16" fillId="7" borderId="12" xfId="0" applyFont="1" applyFill="1" applyBorder="1" applyAlignment="1">
      <alignment horizontal="center" wrapText="1"/>
    </xf>
    <xf numFmtId="0" fontId="16" fillId="7" borderId="17" xfId="0" applyFont="1" applyFill="1" applyBorder="1" applyAlignment="1">
      <alignment horizontal="center" vertical="top" wrapText="1"/>
    </xf>
    <xf numFmtId="0" fontId="16" fillId="7" borderId="9" xfId="0" applyFont="1" applyFill="1" applyBorder="1" applyAlignment="1">
      <alignment horizontal="center" vertical="top" wrapText="1"/>
    </xf>
    <xf numFmtId="0" fontId="1" fillId="9" borderId="12" xfId="0" applyFont="1" applyFill="1" applyBorder="1"/>
    <xf numFmtId="0" fontId="1" fillId="9" borderId="13" xfId="0" applyFont="1" applyFill="1" applyBorder="1"/>
    <xf numFmtId="0" fontId="1" fillId="9" borderId="13" xfId="0" applyFont="1" applyFill="1" applyBorder="1" applyAlignment="1">
      <alignment horizontal="center" vertical="center"/>
    </xf>
    <xf numFmtId="0" fontId="1" fillId="9" borderId="14" xfId="0" applyFont="1" applyFill="1" applyBorder="1" applyAlignment="1">
      <alignment horizontal="center" vertical="center"/>
    </xf>
    <xf numFmtId="0" fontId="1" fillId="9" borderId="7" xfId="0" applyFont="1" applyFill="1" applyBorder="1"/>
    <xf numFmtId="0" fontId="17" fillId="9" borderId="0" xfId="0" applyFont="1" applyFill="1" applyBorder="1"/>
    <xf numFmtId="0" fontId="1" fillId="9" borderId="0" xfId="0" applyFont="1" applyFill="1" applyBorder="1" applyAlignment="1">
      <alignment horizontal="center" vertical="center"/>
    </xf>
    <xf numFmtId="0" fontId="1" fillId="9" borderId="8" xfId="0" applyFont="1" applyFill="1" applyBorder="1" applyAlignment="1">
      <alignment horizontal="center" vertical="center"/>
    </xf>
    <xf numFmtId="0" fontId="18" fillId="9" borderId="0" xfId="0" applyFont="1" applyFill="1" applyBorder="1" applyAlignment="1">
      <alignment horizontal="left"/>
    </xf>
    <xf numFmtId="0" fontId="19" fillId="9" borderId="0" xfId="0" applyFont="1" applyFill="1" applyBorder="1" applyAlignment="1"/>
    <xf numFmtId="0" fontId="20" fillId="9" borderId="0" xfId="0" applyFont="1" applyFill="1" applyBorder="1" applyAlignment="1"/>
    <xf numFmtId="0" fontId="0" fillId="9" borderId="0" xfId="0" applyFill="1" applyBorder="1"/>
    <xf numFmtId="49" fontId="21" fillId="9" borderId="0" xfId="0" applyNumberFormat="1" applyFont="1" applyFill="1" applyBorder="1"/>
    <xf numFmtId="0" fontId="0" fillId="9" borderId="7" xfId="0" applyFill="1" applyBorder="1"/>
    <xf numFmtId="0" fontId="0" fillId="9" borderId="8" xfId="0" applyFill="1" applyBorder="1"/>
    <xf numFmtId="0" fontId="15" fillId="8" borderId="7" xfId="0" applyFont="1" applyFill="1" applyBorder="1"/>
    <xf numFmtId="0" fontId="15" fillId="8" borderId="8" xfId="0" applyFont="1" applyFill="1" applyBorder="1"/>
    <xf numFmtId="0" fontId="22" fillId="9" borderId="12" xfId="0" applyFont="1" applyFill="1" applyBorder="1"/>
    <xf numFmtId="0" fontId="22" fillId="9" borderId="13" xfId="0" applyFont="1" applyFill="1" applyBorder="1"/>
    <xf numFmtId="0" fontId="22" fillId="9" borderId="14" xfId="0" applyFont="1" applyFill="1" applyBorder="1"/>
    <xf numFmtId="0" fontId="18" fillId="9" borderId="0" xfId="0" applyFont="1" applyFill="1" applyBorder="1" applyAlignment="1"/>
    <xf numFmtId="0" fontId="15" fillId="8" borderId="12" xfId="0" applyFont="1" applyFill="1" applyBorder="1"/>
    <xf numFmtId="0" fontId="15" fillId="8" borderId="14" xfId="0" applyFont="1" applyFill="1" applyBorder="1"/>
    <xf numFmtId="0" fontId="15" fillId="8" borderId="9" xfId="0" applyFont="1" applyFill="1" applyBorder="1"/>
    <xf numFmtId="0" fontId="15" fillId="8" borderId="10" xfId="0" applyFont="1" applyFill="1" applyBorder="1"/>
    <xf numFmtId="0" fontId="15" fillId="8" borderId="11" xfId="0" applyFont="1" applyFill="1" applyBorder="1"/>
    <xf numFmtId="0" fontId="17" fillId="9" borderId="0" xfId="5" applyFont="1" applyFill="1" applyBorder="1"/>
    <xf numFmtId="0" fontId="2" fillId="9" borderId="0" xfId="5" applyFill="1" applyBorder="1"/>
    <xf numFmtId="0" fontId="19" fillId="9" borderId="0" xfId="5" applyFont="1" applyFill="1" applyBorder="1" applyAlignment="1"/>
    <xf numFmtId="0" fontId="2" fillId="8" borderId="0" xfId="5" applyFont="1" applyFill="1" applyBorder="1"/>
    <xf numFmtId="0" fontId="22" fillId="9" borderId="12" xfId="5" applyFont="1" applyFill="1" applyBorder="1"/>
    <xf numFmtId="0" fontId="22" fillId="9" borderId="13" xfId="5" applyFont="1" applyFill="1" applyBorder="1"/>
    <xf numFmtId="0" fontId="22" fillId="9" borderId="14" xfId="5" applyFont="1" applyFill="1" applyBorder="1"/>
    <xf numFmtId="0" fontId="2" fillId="9" borderId="7" xfId="5" applyFill="1" applyBorder="1"/>
    <xf numFmtId="0" fontId="2" fillId="9" borderId="8" xfId="5" applyFill="1" applyBorder="1"/>
    <xf numFmtId="0" fontId="2" fillId="8" borderId="7" xfId="5" applyFont="1" applyFill="1" applyBorder="1"/>
    <xf numFmtId="0" fontId="2" fillId="8" borderId="8" xfId="5" applyFont="1" applyFill="1" applyBorder="1"/>
    <xf numFmtId="0" fontId="2" fillId="8" borderId="12" xfId="5" applyFont="1" applyFill="1" applyBorder="1"/>
    <xf numFmtId="0" fontId="7" fillId="8" borderId="13" xfId="5" applyFont="1" applyFill="1" applyBorder="1"/>
    <xf numFmtId="0" fontId="2" fillId="8" borderId="13" xfId="5" applyFont="1" applyFill="1" applyBorder="1"/>
    <xf numFmtId="0" fontId="2" fillId="8" borderId="14" xfId="5" applyFont="1" applyFill="1" applyBorder="1"/>
    <xf numFmtId="0" fontId="2" fillId="8" borderId="9" xfId="5" applyFont="1" applyFill="1" applyBorder="1"/>
    <xf numFmtId="0" fontId="2" fillId="8" borderId="10" xfId="5" applyFont="1" applyFill="1" applyBorder="1"/>
    <xf numFmtId="0" fontId="2" fillId="8" borderId="11" xfId="5" applyFont="1" applyFill="1" applyBorder="1"/>
    <xf numFmtId="0" fontId="2" fillId="3" borderId="18" xfId="5" applyFill="1" applyBorder="1"/>
    <xf numFmtId="0" fontId="2" fillId="3" borderId="19" xfId="5" applyFill="1" applyBorder="1"/>
    <xf numFmtId="0" fontId="2" fillId="3" borderId="20" xfId="5" applyFill="1" applyBorder="1"/>
    <xf numFmtId="0" fontId="0" fillId="0" borderId="0" xfId="0"/>
    <xf numFmtId="0" fontId="0" fillId="7" borderId="12" xfId="0" applyFill="1" applyBorder="1"/>
    <xf numFmtId="0" fontId="0" fillId="7" borderId="13" xfId="0" applyFill="1" applyBorder="1"/>
    <xf numFmtId="0" fontId="23" fillId="7" borderId="13" xfId="0" applyFont="1" applyFill="1" applyBorder="1"/>
    <xf numFmtId="49" fontId="3" fillId="0" borderId="21" xfId="1" applyNumberFormat="1" applyFont="1" applyFill="1" applyBorder="1" applyAlignment="1">
      <alignment horizontal="center"/>
    </xf>
    <xf numFmtId="3" fontId="4" fillId="4" borderId="22" xfId="3" applyNumberFormat="1" applyFont="1" applyFill="1" applyBorder="1" applyAlignment="1">
      <alignment horizontal="center" vertical="center"/>
    </xf>
    <xf numFmtId="3" fontId="4" fillId="5" borderId="23" xfId="3" applyNumberFormat="1" applyFont="1" applyFill="1" applyBorder="1" applyAlignment="1">
      <alignment horizontal="center" vertical="center"/>
    </xf>
    <xf numFmtId="0" fontId="3" fillId="8" borderId="24" xfId="0" applyFont="1" applyFill="1" applyBorder="1" applyAlignment="1">
      <alignment horizontal="center" vertical="center" wrapText="1"/>
    </xf>
    <xf numFmtId="0" fontId="3" fillId="8" borderId="25" xfId="0" applyFont="1" applyFill="1" applyBorder="1" applyAlignment="1">
      <alignment horizontal="center" vertical="center" wrapText="1"/>
    </xf>
    <xf numFmtId="0" fontId="0" fillId="0" borderId="0" xfId="0" applyBorder="1"/>
    <xf numFmtId="0" fontId="0" fillId="9" borderId="30" xfId="0" applyFill="1" applyBorder="1"/>
    <xf numFmtId="0" fontId="0" fillId="9" borderId="31" xfId="0" applyFill="1" applyBorder="1"/>
    <xf numFmtId="0" fontId="18" fillId="9" borderId="31" xfId="0" applyFont="1" applyFill="1" applyBorder="1" applyAlignment="1">
      <alignment horizontal="left"/>
    </xf>
    <xf numFmtId="0" fontId="0" fillId="9" borderId="32" xfId="0" applyFill="1" applyBorder="1"/>
    <xf numFmtId="0" fontId="0" fillId="9" borderId="33" xfId="0" applyFill="1" applyBorder="1"/>
    <xf numFmtId="0" fontId="0" fillId="9" borderId="34" xfId="0" applyFill="1" applyBorder="1"/>
    <xf numFmtId="0" fontId="15" fillId="8" borderId="33" xfId="0" applyFont="1" applyFill="1" applyBorder="1"/>
    <xf numFmtId="0" fontId="0" fillId="3" borderId="35" xfId="0" applyFill="1" applyBorder="1"/>
    <xf numFmtId="0" fontId="0" fillId="3" borderId="36" xfId="0" applyFill="1" applyBorder="1"/>
    <xf numFmtId="0" fontId="18" fillId="3" borderId="36" xfId="0" applyFont="1" applyFill="1" applyBorder="1" applyAlignment="1">
      <alignment horizontal="left"/>
    </xf>
    <xf numFmtId="0" fontId="0" fillId="3" borderId="37" xfId="0" applyFill="1" applyBorder="1"/>
    <xf numFmtId="0" fontId="0" fillId="9" borderId="35" xfId="0" applyFill="1" applyBorder="1"/>
    <xf numFmtId="0" fontId="0" fillId="9" borderId="36" xfId="0" applyFill="1" applyBorder="1"/>
    <xf numFmtId="49" fontId="21" fillId="9" borderId="36" xfId="0" applyNumberFormat="1" applyFont="1" applyFill="1" applyBorder="1"/>
    <xf numFmtId="0" fontId="12" fillId="9" borderId="36" xfId="2" applyFill="1" applyBorder="1" applyAlignment="1">
      <alignment horizontal="center" vertical="center"/>
    </xf>
    <xf numFmtId="0" fontId="0" fillId="9" borderId="37" xfId="0" applyFill="1" applyBorder="1"/>
    <xf numFmtId="0" fontId="15" fillId="8" borderId="30" xfId="0" applyFont="1" applyFill="1" applyBorder="1"/>
    <xf numFmtId="0" fontId="15" fillId="8" borderId="31" xfId="0" applyFont="1" applyFill="1" applyBorder="1"/>
    <xf numFmtId="0" fontId="15" fillId="8" borderId="32" xfId="0" applyFont="1" applyFill="1" applyBorder="1"/>
    <xf numFmtId="0" fontId="15" fillId="8" borderId="35" xfId="0" applyFont="1" applyFill="1" applyBorder="1"/>
    <xf numFmtId="0" fontId="15" fillId="8" borderId="36" xfId="0" applyFont="1" applyFill="1" applyBorder="1"/>
    <xf numFmtId="0" fontId="15" fillId="8" borderId="37" xfId="0" applyFont="1" applyFill="1" applyBorder="1"/>
    <xf numFmtId="0" fontId="0" fillId="0" borderId="30" xfId="0" applyBorder="1"/>
    <xf numFmtId="0" fontId="0" fillId="0" borderId="31" xfId="0" applyBorder="1"/>
    <xf numFmtId="0" fontId="0" fillId="0" borderId="32" xfId="0" applyBorder="1"/>
    <xf numFmtId="0" fontId="0" fillId="0" borderId="33" xfId="0" applyBorder="1"/>
    <xf numFmtId="0" fontId="0" fillId="0" borderId="34" xfId="0" applyBorder="1"/>
    <xf numFmtId="0" fontId="0" fillId="0" borderId="35" xfId="0" applyBorder="1"/>
    <xf numFmtId="0" fontId="0" fillId="0" borderId="36" xfId="0" applyBorder="1"/>
    <xf numFmtId="0" fontId="0" fillId="0" borderId="37" xfId="0" applyBorder="1"/>
    <xf numFmtId="3" fontId="3" fillId="10" borderId="38" xfId="3" applyNumberFormat="1" applyFont="1" applyFill="1" applyBorder="1" applyAlignment="1">
      <alignment horizontal="center" vertical="center"/>
    </xf>
    <xf numFmtId="3" fontId="3" fillId="3" borderId="38" xfId="3" applyNumberFormat="1" applyFont="1" applyFill="1" applyBorder="1" applyAlignment="1">
      <alignment horizontal="center" vertical="center"/>
    </xf>
    <xf numFmtId="3" fontId="3" fillId="2" borderId="38" xfId="3" applyNumberFormat="1" applyFont="1" applyFill="1" applyBorder="1" applyAlignment="1">
      <alignment horizontal="center" vertical="center"/>
    </xf>
    <xf numFmtId="3" fontId="3" fillId="2" borderId="39" xfId="3" applyNumberFormat="1" applyFont="1" applyFill="1" applyBorder="1" applyAlignment="1">
      <alignment horizontal="center" vertical="center"/>
    </xf>
    <xf numFmtId="0" fontId="3" fillId="8" borderId="26" xfId="0" applyFont="1" applyFill="1" applyBorder="1" applyAlignment="1">
      <alignment horizontal="center" vertical="center" wrapText="1"/>
    </xf>
    <xf numFmtId="0" fontId="3" fillId="8" borderId="27" xfId="0" applyFont="1" applyFill="1" applyBorder="1" applyAlignment="1">
      <alignment horizontal="center" vertical="center" wrapText="1"/>
    </xf>
    <xf numFmtId="0" fontId="3" fillId="8" borderId="28" xfId="0" applyFont="1" applyFill="1" applyBorder="1" applyAlignment="1">
      <alignment horizontal="center" vertical="center" wrapText="1"/>
    </xf>
    <xf numFmtId="3" fontId="3" fillId="6" borderId="38" xfId="3" applyNumberFormat="1" applyFont="1" applyFill="1" applyBorder="1" applyAlignment="1">
      <alignment horizontal="center" vertical="center"/>
    </xf>
    <xf numFmtId="3" fontId="3" fillId="6" borderId="39" xfId="3" applyNumberFormat="1" applyFont="1" applyFill="1" applyBorder="1" applyAlignment="1">
      <alignment horizontal="center" vertical="center"/>
    </xf>
    <xf numFmtId="3" fontId="4" fillId="4" borderId="6" xfId="3" applyNumberFormat="1" applyFont="1" applyFill="1" applyBorder="1" applyAlignment="1">
      <alignment horizontal="center" vertical="center"/>
    </xf>
    <xf numFmtId="3" fontId="4" fillId="4" borderId="4" xfId="3" applyNumberFormat="1" applyFont="1" applyFill="1" applyBorder="1" applyAlignment="1">
      <alignment horizontal="center" vertical="center"/>
    </xf>
    <xf numFmtId="3" fontId="3" fillId="6" borderId="4" xfId="3" applyNumberFormat="1" applyFont="1" applyFill="1" applyBorder="1" applyAlignment="1">
      <alignment horizontal="center" vertical="center"/>
    </xf>
    <xf numFmtId="3" fontId="3" fillId="6" borderId="23" xfId="3" applyNumberFormat="1" applyFont="1" applyFill="1" applyBorder="1" applyAlignment="1">
      <alignment horizontal="center" vertical="center"/>
    </xf>
    <xf numFmtId="0" fontId="3" fillId="8" borderId="29" xfId="0" applyFont="1" applyFill="1" applyBorder="1" applyAlignment="1">
      <alignment horizontal="center" vertical="center" wrapText="1"/>
    </xf>
    <xf numFmtId="0" fontId="16" fillId="7" borderId="7" xfId="0" applyFont="1" applyFill="1" applyBorder="1" applyAlignment="1">
      <alignment horizontal="center" vertical="top" wrapText="1"/>
    </xf>
    <xf numFmtId="0" fontId="6" fillId="8" borderId="0" xfId="0" applyFont="1" applyFill="1" applyBorder="1" applyAlignment="1">
      <alignment vertical="center"/>
    </xf>
    <xf numFmtId="0" fontId="6" fillId="8" borderId="10" xfId="0" applyFont="1" applyFill="1" applyBorder="1" applyAlignment="1">
      <alignment vertical="center"/>
    </xf>
    <xf numFmtId="0" fontId="6" fillId="8" borderId="13" xfId="0" applyFont="1" applyFill="1" applyBorder="1" applyAlignment="1">
      <alignment vertical="center"/>
    </xf>
    <xf numFmtId="0" fontId="6" fillId="8" borderId="31" xfId="0" applyFont="1" applyFill="1" applyBorder="1" applyAlignment="1">
      <alignment vertical="center"/>
    </xf>
    <xf numFmtId="0" fontId="6" fillId="8" borderId="36" xfId="0" applyFont="1" applyFill="1" applyBorder="1" applyAlignment="1">
      <alignment vertical="center"/>
    </xf>
    <xf numFmtId="0" fontId="3" fillId="8" borderId="0" xfId="0" applyFont="1" applyFill="1" applyBorder="1" applyAlignment="1">
      <alignment horizontal="center" vertical="center"/>
    </xf>
    <xf numFmtId="3" fontId="3" fillId="3" borderId="42" xfId="3" applyNumberFormat="1" applyFont="1" applyFill="1" applyBorder="1" applyAlignment="1">
      <alignment horizontal="center" vertical="center"/>
    </xf>
    <xf numFmtId="3" fontId="3" fillId="10" borderId="42" xfId="3" applyNumberFormat="1" applyFont="1" applyFill="1" applyBorder="1" applyAlignment="1">
      <alignment horizontal="center" vertical="center"/>
    </xf>
    <xf numFmtId="0" fontId="0" fillId="0" borderId="0" xfId="0" applyFill="1" applyBorder="1"/>
    <xf numFmtId="0" fontId="23" fillId="0" borderId="0" xfId="0" applyFont="1" applyFill="1" applyBorder="1"/>
    <xf numFmtId="0" fontId="23" fillId="0" borderId="0" xfId="0" applyFont="1" applyFill="1" applyBorder="1" applyAlignment="1">
      <alignment horizontal="left"/>
    </xf>
    <xf numFmtId="0" fontId="0" fillId="0" borderId="7" xfId="0" applyFill="1" applyBorder="1"/>
    <xf numFmtId="0" fontId="0" fillId="0" borderId="0" xfId="0" applyFill="1" applyBorder="1" applyAlignment="1">
      <alignment horizontal="left"/>
    </xf>
    <xf numFmtId="0" fontId="0" fillId="0" borderId="8" xfId="0" applyFill="1" applyBorder="1"/>
    <xf numFmtId="0" fontId="0" fillId="0" borderId="9" xfId="0" applyFill="1" applyBorder="1"/>
    <xf numFmtId="0" fontId="0" fillId="0" borderId="10" xfId="0" applyFill="1" applyBorder="1"/>
    <xf numFmtId="0" fontId="0" fillId="0" borderId="11" xfId="0" applyFill="1" applyBorder="1"/>
    <xf numFmtId="0" fontId="23" fillId="0" borderId="8" xfId="0" applyFont="1" applyFill="1" applyBorder="1" applyAlignment="1">
      <alignment horizontal="left"/>
    </xf>
    <xf numFmtId="0" fontId="24" fillId="9" borderId="0" xfId="5" applyFont="1" applyFill="1" applyBorder="1" applyAlignment="1"/>
    <xf numFmtId="0" fontId="24" fillId="9" borderId="0" xfId="0" applyFont="1" applyFill="1" applyBorder="1" applyAlignment="1"/>
    <xf numFmtId="3" fontId="3" fillId="3" borderId="38" xfId="3" applyNumberFormat="1" applyFont="1" applyFill="1" applyBorder="1" applyAlignment="1">
      <alignment horizontal="center" vertical="center"/>
    </xf>
    <xf numFmtId="0" fontId="8" fillId="8" borderId="0" xfId="0" applyFont="1" applyFill="1" applyBorder="1" applyAlignment="1">
      <alignment vertical="center"/>
    </xf>
    <xf numFmtId="0" fontId="0" fillId="7" borderId="12" xfId="0" applyFill="1" applyBorder="1" applyAlignment="1"/>
    <xf numFmtId="0" fontId="0" fillId="7" borderId="13" xfId="0" applyFill="1" applyBorder="1" applyAlignment="1"/>
    <xf numFmtId="0" fontId="0" fillId="7" borderId="14" xfId="0" applyFill="1" applyBorder="1" applyAlignment="1"/>
    <xf numFmtId="0" fontId="0" fillId="0" borderId="46" xfId="0" applyBorder="1"/>
    <xf numFmtId="0" fontId="0" fillId="0" borderId="47"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10" fillId="3" borderId="49" xfId="1" applyFont="1" applyFill="1" applyBorder="1" applyAlignment="1">
      <alignment horizontal="center" vertical="center"/>
    </xf>
    <xf numFmtId="0" fontId="10" fillId="0" borderId="49" xfId="0" applyFont="1" applyBorder="1" applyAlignment="1">
      <alignment horizontal="center" vertical="center"/>
    </xf>
    <xf numFmtId="3" fontId="3" fillId="3" borderId="53" xfId="3" applyNumberFormat="1" applyFont="1" applyFill="1" applyBorder="1" applyAlignment="1">
      <alignment horizontal="center" vertical="center"/>
    </xf>
    <xf numFmtId="3" fontId="3" fillId="10" borderId="53" xfId="3" applyNumberFormat="1" applyFont="1" applyFill="1" applyBorder="1" applyAlignment="1">
      <alignment horizontal="center" vertical="center"/>
    </xf>
    <xf numFmtId="0" fontId="27" fillId="3" borderId="48" xfId="0" applyFont="1" applyFill="1" applyBorder="1" applyAlignment="1">
      <alignment horizontal="left" vertical="center"/>
    </xf>
    <xf numFmtId="0" fontId="10" fillId="0" borderId="59" xfId="0" applyFont="1" applyFill="1" applyBorder="1" applyAlignment="1">
      <alignment horizontal="center" vertical="center"/>
    </xf>
    <xf numFmtId="3" fontId="3" fillId="10" borderId="48" xfId="3" applyNumberFormat="1" applyFont="1" applyFill="1" applyBorder="1" applyAlignment="1">
      <alignment horizontal="center" vertical="center"/>
    </xf>
    <xf numFmtId="3" fontId="3" fillId="3" borderId="48" xfId="3" applyNumberFormat="1" applyFont="1" applyFill="1" applyBorder="1" applyAlignment="1">
      <alignment horizontal="center" vertical="center"/>
    </xf>
    <xf numFmtId="3" fontId="3" fillId="0" borderId="48" xfId="3" applyNumberFormat="1" applyFont="1" applyFill="1" applyBorder="1" applyAlignment="1">
      <alignment horizontal="center" vertical="center"/>
    </xf>
    <xf numFmtId="3" fontId="3" fillId="10" borderId="56" xfId="3" applyNumberFormat="1" applyFont="1" applyFill="1" applyBorder="1" applyAlignment="1">
      <alignment horizontal="center" vertical="center"/>
    </xf>
    <xf numFmtId="0" fontId="27" fillId="0" borderId="48" xfId="0" applyFont="1" applyFill="1" applyBorder="1" applyAlignment="1">
      <alignment horizontal="left" vertical="center"/>
    </xf>
    <xf numFmtId="3" fontId="4" fillId="5" borderId="3" xfId="3" applyNumberFormat="1" applyFont="1" applyFill="1" applyBorder="1" applyAlignment="1">
      <alignment horizontal="center" vertical="center"/>
    </xf>
    <xf numFmtId="3" fontId="3" fillId="10" borderId="52" xfId="3" applyNumberFormat="1" applyFont="1" applyFill="1" applyBorder="1" applyAlignment="1">
      <alignment horizontal="center" vertical="center"/>
    </xf>
    <xf numFmtId="0" fontId="8" fillId="8" borderId="0" xfId="0" applyFont="1" applyFill="1" applyBorder="1" applyAlignment="1">
      <alignment horizontal="center" vertical="center"/>
    </xf>
    <xf numFmtId="3" fontId="3" fillId="10" borderId="61" xfId="3" applyNumberFormat="1" applyFont="1" applyFill="1" applyBorder="1" applyAlignment="1">
      <alignment horizontal="center" vertical="center"/>
    </xf>
    <xf numFmtId="3" fontId="3" fillId="10" borderId="57" xfId="3" applyNumberFormat="1" applyFont="1" applyFill="1" applyBorder="1" applyAlignment="1">
      <alignment horizontal="center" vertical="center"/>
    </xf>
    <xf numFmtId="3" fontId="4" fillId="4" borderId="48" xfId="3" applyNumberFormat="1" applyFont="1" applyFill="1" applyBorder="1" applyAlignment="1">
      <alignment horizontal="center" vertical="center"/>
    </xf>
    <xf numFmtId="3" fontId="4" fillId="5" borderId="48" xfId="3" applyNumberFormat="1" applyFont="1" applyFill="1" applyBorder="1" applyAlignment="1">
      <alignment horizontal="center" vertical="center"/>
    </xf>
    <xf numFmtId="3" fontId="3" fillId="10" borderId="40" xfId="3" applyNumberFormat="1" applyFont="1" applyFill="1" applyBorder="1" applyAlignment="1">
      <alignment horizontal="center" vertical="center"/>
    </xf>
    <xf numFmtId="3" fontId="3" fillId="10" borderId="43" xfId="3" applyNumberFormat="1" applyFont="1" applyFill="1" applyBorder="1" applyAlignment="1">
      <alignment horizontal="center" vertical="center"/>
    </xf>
    <xf numFmtId="3" fontId="3" fillId="6" borderId="40" xfId="3" applyNumberFormat="1" applyFont="1" applyFill="1" applyBorder="1" applyAlignment="1">
      <alignment horizontal="center" vertical="center"/>
    </xf>
    <xf numFmtId="3" fontId="3" fillId="6" borderId="41" xfId="3" applyNumberFormat="1" applyFont="1" applyFill="1" applyBorder="1" applyAlignment="1">
      <alignment horizontal="center" vertical="center"/>
    </xf>
    <xf numFmtId="3" fontId="3" fillId="0" borderId="51" xfId="3" applyNumberFormat="1" applyFont="1" applyFill="1" applyBorder="1" applyAlignment="1">
      <alignment horizontal="center" vertical="center"/>
    </xf>
    <xf numFmtId="3" fontId="3" fillId="6" borderId="6" xfId="3" applyNumberFormat="1" applyFont="1" applyFill="1" applyBorder="1" applyAlignment="1">
      <alignment horizontal="center" vertical="center"/>
    </xf>
    <xf numFmtId="0" fontId="0" fillId="0" borderId="0" xfId="0" applyAlignment="1">
      <alignment vertical="center"/>
    </xf>
    <xf numFmtId="3" fontId="3" fillId="2" borderId="48" xfId="3" applyNumberFormat="1" applyFont="1" applyFill="1" applyBorder="1" applyAlignment="1">
      <alignment horizontal="center" vertical="center"/>
    </xf>
    <xf numFmtId="3" fontId="3" fillId="10" borderId="51" xfId="3" applyNumberFormat="1" applyFont="1" applyFill="1" applyBorder="1" applyAlignment="1">
      <alignment horizontal="center" vertical="center"/>
    </xf>
    <xf numFmtId="3" fontId="3" fillId="2" borderId="62" xfId="3" applyNumberFormat="1" applyFont="1" applyFill="1" applyBorder="1" applyAlignment="1">
      <alignment horizontal="center" vertical="center"/>
    </xf>
    <xf numFmtId="3" fontId="3" fillId="2" borderId="63" xfId="3" applyNumberFormat="1" applyFont="1" applyFill="1" applyBorder="1" applyAlignment="1">
      <alignment horizontal="center" vertical="center"/>
    </xf>
    <xf numFmtId="3" fontId="3" fillId="3" borderId="63" xfId="3" applyNumberFormat="1" applyFont="1" applyFill="1" applyBorder="1" applyAlignment="1">
      <alignment horizontal="center" vertical="center"/>
    </xf>
    <xf numFmtId="3" fontId="3" fillId="10" borderId="63" xfId="3" applyNumberFormat="1" applyFont="1" applyFill="1" applyBorder="1" applyAlignment="1">
      <alignment horizontal="center" vertical="center"/>
    </xf>
    <xf numFmtId="3" fontId="3" fillId="10" borderId="64" xfId="3" applyNumberFormat="1" applyFont="1" applyFill="1" applyBorder="1" applyAlignment="1">
      <alignment horizontal="center" vertical="center"/>
    </xf>
    <xf numFmtId="3" fontId="4" fillId="8" borderId="65" xfId="3" applyNumberFormat="1" applyFont="1" applyFill="1" applyBorder="1" applyAlignment="1">
      <alignment horizontal="center" vertical="center"/>
    </xf>
    <xf numFmtId="3" fontId="4" fillId="8" borderId="66" xfId="3" applyNumberFormat="1" applyFont="1" applyFill="1" applyBorder="1" applyAlignment="1">
      <alignment horizontal="center" vertical="center"/>
    </xf>
    <xf numFmtId="3" fontId="4" fillId="8" borderId="67" xfId="3" applyNumberFormat="1" applyFont="1" applyFill="1" applyBorder="1" applyAlignment="1">
      <alignment horizontal="center" vertical="center"/>
    </xf>
    <xf numFmtId="3" fontId="4" fillId="8" borderId="68" xfId="3" applyNumberFormat="1" applyFont="1" applyFill="1" applyBorder="1" applyAlignment="1">
      <alignment horizontal="center" vertical="center"/>
    </xf>
    <xf numFmtId="3" fontId="4" fillId="8" borderId="3" xfId="3" applyNumberFormat="1" applyFont="1" applyFill="1" applyBorder="1" applyAlignment="1">
      <alignment horizontal="center" vertical="center"/>
    </xf>
    <xf numFmtId="3" fontId="3" fillId="6" borderId="57" xfId="3" applyNumberFormat="1" applyFont="1" applyFill="1" applyBorder="1" applyAlignment="1">
      <alignment horizontal="center" vertical="center"/>
    </xf>
    <xf numFmtId="0" fontId="2" fillId="0" borderId="0" xfId="5" applyFill="1" applyBorder="1" applyAlignment="1">
      <alignment horizontal="left" wrapText="1"/>
    </xf>
    <xf numFmtId="0" fontId="2" fillId="0" borderId="8" xfId="5" applyFill="1" applyBorder="1" applyAlignment="1">
      <alignment horizontal="left" wrapText="1"/>
    </xf>
    <xf numFmtId="0" fontId="18" fillId="9" borderId="0" xfId="5" applyFont="1" applyFill="1" applyBorder="1" applyAlignment="1">
      <alignment horizontal="left"/>
    </xf>
    <xf numFmtId="0" fontId="12" fillId="0" borderId="0" xfId="2" applyFill="1" applyBorder="1" applyAlignment="1">
      <alignment horizontal="left"/>
    </xf>
    <xf numFmtId="0" fontId="23" fillId="7" borderId="13" xfId="0" applyFont="1" applyFill="1" applyBorder="1" applyAlignment="1">
      <alignment horizontal="left"/>
    </xf>
    <xf numFmtId="0" fontId="23" fillId="7" borderId="14" xfId="0" applyFont="1" applyFill="1" applyBorder="1" applyAlignment="1">
      <alignment horizontal="left"/>
    </xf>
    <xf numFmtId="0" fontId="9" fillId="8" borderId="0" xfId="0" applyFont="1" applyFill="1" applyBorder="1" applyAlignment="1">
      <alignment horizontal="center" vertical="center"/>
    </xf>
    <xf numFmtId="0" fontId="2" fillId="0" borderId="54" xfId="0" applyFont="1" applyFill="1" applyBorder="1" applyAlignment="1">
      <alignment horizontal="left" vertical="center" wrapText="1"/>
    </xf>
    <xf numFmtId="0" fontId="2" fillId="0" borderId="58" xfId="0" applyFont="1" applyFill="1" applyBorder="1" applyAlignment="1">
      <alignment horizontal="left" vertical="center" wrapText="1"/>
    </xf>
    <xf numFmtId="0" fontId="2" fillId="0" borderId="55" xfId="0" applyFont="1" applyFill="1" applyBorder="1" applyAlignment="1">
      <alignment horizontal="left" vertical="center" wrapText="1"/>
    </xf>
    <xf numFmtId="0" fontId="16" fillId="7" borderId="44" xfId="0" applyFont="1" applyFill="1" applyBorder="1" applyAlignment="1">
      <alignment horizontal="center" vertical="center" wrapText="1"/>
    </xf>
    <xf numFmtId="0" fontId="16" fillId="7" borderId="45" xfId="0" applyFont="1" applyFill="1" applyBorder="1" applyAlignment="1">
      <alignment horizontal="center" vertical="center" wrapText="1"/>
    </xf>
    <xf numFmtId="0" fontId="2" fillId="3" borderId="51" xfId="1" applyFont="1" applyFill="1" applyBorder="1" applyAlignment="1">
      <alignment horizontal="left" vertical="center" wrapText="1"/>
    </xf>
    <xf numFmtId="0" fontId="2" fillId="3" borderId="52" xfId="1" applyFont="1" applyFill="1" applyBorder="1" applyAlignment="1">
      <alignment horizontal="left" vertical="center" wrapText="1"/>
    </xf>
    <xf numFmtId="0" fontId="2" fillId="3" borderId="4" xfId="1" applyFont="1" applyFill="1" applyBorder="1" applyAlignment="1">
      <alignment horizontal="left" vertical="center" wrapText="1"/>
    </xf>
    <xf numFmtId="0" fontId="2" fillId="3" borderId="48" xfId="1" applyFont="1" applyFill="1" applyBorder="1" applyAlignment="1">
      <alignment horizontal="left" vertical="center" wrapText="1"/>
    </xf>
    <xf numFmtId="0" fontId="2" fillId="3" borderId="50" xfId="1" applyFont="1" applyFill="1" applyBorder="1" applyAlignment="1">
      <alignment horizontal="left" vertical="center" wrapText="1"/>
    </xf>
    <xf numFmtId="0" fontId="16" fillId="7" borderId="12" xfId="0" applyFont="1" applyFill="1" applyBorder="1" applyAlignment="1">
      <alignment horizontal="center" vertical="center" wrapText="1"/>
    </xf>
    <xf numFmtId="0" fontId="16" fillId="7" borderId="13" xfId="0" applyFont="1" applyFill="1" applyBorder="1" applyAlignment="1">
      <alignment horizontal="center" vertical="center" wrapText="1"/>
    </xf>
    <xf numFmtId="0" fontId="16" fillId="7" borderId="14" xfId="0" applyFont="1" applyFill="1" applyBorder="1" applyAlignment="1">
      <alignment horizontal="center" vertical="center" wrapText="1"/>
    </xf>
    <xf numFmtId="0" fontId="2" fillId="0" borderId="56" xfId="0" applyFont="1" applyFill="1" applyBorder="1" applyAlignment="1">
      <alignment horizontal="left" vertical="center" wrapText="1"/>
    </xf>
    <xf numFmtId="0" fontId="2" fillId="0" borderId="6" xfId="0" applyFont="1" applyFill="1" applyBorder="1" applyAlignment="1">
      <alignment horizontal="left" vertical="center" wrapText="1"/>
    </xf>
    <xf numFmtId="0" fontId="10" fillId="3" borderId="60" xfId="1" applyFont="1" applyFill="1" applyBorder="1" applyAlignment="1">
      <alignment horizontal="left" vertical="center"/>
    </xf>
    <xf numFmtId="0" fontId="10" fillId="3" borderId="27" xfId="1" applyFont="1" applyFill="1" applyBorder="1" applyAlignment="1">
      <alignment horizontal="left" vertical="center"/>
    </xf>
    <xf numFmtId="0" fontId="10" fillId="3" borderId="54" xfId="1" applyFont="1" applyFill="1" applyBorder="1" applyAlignment="1">
      <alignment horizontal="left" vertical="center"/>
    </xf>
    <xf numFmtId="0" fontId="0" fillId="0" borderId="51" xfId="0" applyBorder="1" applyAlignment="1">
      <alignment horizontal="left" vertical="center"/>
    </xf>
    <xf numFmtId="0" fontId="0" fillId="0" borderId="52" xfId="0" applyBorder="1" applyAlignment="1">
      <alignment horizontal="left" vertical="center"/>
    </xf>
    <xf numFmtId="0" fontId="0" fillId="0" borderId="57" xfId="0" applyBorder="1" applyAlignment="1">
      <alignment horizontal="left" vertical="center"/>
    </xf>
    <xf numFmtId="0" fontId="25" fillId="3" borderId="48" xfId="0" applyFont="1" applyFill="1" applyBorder="1" applyAlignment="1">
      <alignment horizontal="left" vertical="center" wrapText="1"/>
    </xf>
    <xf numFmtId="0" fontId="25" fillId="3" borderId="51" xfId="0" applyFont="1" applyFill="1" applyBorder="1" applyAlignment="1">
      <alignment horizontal="left" vertical="center" wrapText="1"/>
    </xf>
    <xf numFmtId="0" fontId="25" fillId="3" borderId="50" xfId="0" applyFont="1" applyFill="1" applyBorder="1" applyAlignment="1">
      <alignment horizontal="left" vertical="center" wrapText="1"/>
    </xf>
    <xf numFmtId="0" fontId="2" fillId="3" borderId="48" xfId="1" applyFont="1" applyFill="1" applyBorder="1" applyAlignment="1">
      <alignment horizontal="left" vertical="center"/>
    </xf>
    <xf numFmtId="0" fontId="8" fillId="8" borderId="0" xfId="0" applyFont="1" applyFill="1" applyBorder="1" applyAlignment="1">
      <alignment horizontal="center"/>
    </xf>
    <xf numFmtId="0" fontId="8" fillId="8" borderId="34" xfId="0" applyFont="1" applyFill="1" applyBorder="1" applyAlignment="1">
      <alignment horizontal="center"/>
    </xf>
    <xf numFmtId="0" fontId="8" fillId="8" borderId="0" xfId="0" applyFont="1" applyFill="1" applyBorder="1" applyAlignment="1">
      <alignment horizontal="center" vertical="center"/>
    </xf>
  </cellXfs>
  <cellStyles count="7">
    <cellStyle name="=C:\WINNT\SYSTEM32\COMMAND.COM 3" xfId="1"/>
    <cellStyle name="Hipervínculo" xfId="2" builtinId="8"/>
    <cellStyle name="Millares" xfId="3" builtinId="3"/>
    <cellStyle name="Normal" xfId="0" builtinId="0"/>
    <cellStyle name="Normal 2" xfId="4"/>
    <cellStyle name="Normal 3" xfId="5"/>
    <cellStyle name="Normal 7"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3.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bg1"/>
                </a:solidFill>
                <a:latin typeface="Calibri"/>
                <a:ea typeface="Calibri"/>
                <a:cs typeface="Calibri"/>
              </a:defRPr>
            </a:pPr>
            <a:r>
              <a:rPr lang="es-EC">
                <a:solidFill>
                  <a:schemeClr val="bg1"/>
                </a:solidFill>
              </a:rPr>
              <a:t>CONECEL</a:t>
            </a:r>
          </a:p>
        </c:rich>
      </c:tx>
      <c:layout/>
      <c:overlay val="0"/>
      <c:spPr>
        <a:noFill/>
        <a:ln w="25400">
          <a:noFill/>
        </a:ln>
        <a:effectLst/>
      </c:spPr>
    </c:title>
    <c:autoTitleDeleted val="0"/>
    <c:plotArea>
      <c:layout/>
      <c:barChart>
        <c:barDir val="col"/>
        <c:grouping val="stacked"/>
        <c:varyColors val="0"/>
        <c:ser>
          <c:idx val="0"/>
          <c:order val="0"/>
          <c:tx>
            <c:strRef>
              <c:f>'Líneas por Tecnología y Pres.'!$B$11</c:f>
              <c:strCache>
                <c:ptCount val="1"/>
                <c:pt idx="0">
                  <c:v>CDMA</c:v>
                </c:pt>
              </c:strCache>
            </c:strRef>
          </c:tx>
          <c:spPr>
            <a:solidFill>
              <a:schemeClr val="accent1"/>
            </a:solidFill>
            <a:ln>
              <a:noFill/>
            </a:ln>
            <a:effectLst>
              <a:outerShdw blurRad="57150" dist="19050" dir="5400000" algn="ctr" rotWithShape="0">
                <a:srgbClr val="000000">
                  <a:alpha val="63000"/>
                </a:srgbClr>
              </a:outerShdw>
            </a:effectLst>
          </c:spPr>
          <c:invertIfNegative val="0"/>
          <c:cat>
            <c:strRef>
              <c:f>('Líneas por Tecnología y Pres.'!$A$12,'Líneas por Tecnología y Pres.'!$A$24,'Líneas por Tecnología y Pres.'!$A$36,'Líneas por Tecnología y Pres.'!$A$48,'Líneas por Tecnología y Pres.'!$A$60,'Líneas por Tecnología y Pres.'!$A$72,'Líneas por Tecnología y Pres.'!$A$84,'Líneas por Tecnología y Pres.'!$A$96,'Líneas por Tecnología y Pres.'!$A$108,'Líneas por Tecnología y Pres.'!$A$120,'Líneas por Tecnología y Pres.'!$A$132,'Líneas por Tecnología y Pres.'!$A$144,'Líneas por Tecnología y Pres.'!$A$156,'Líneas por Tecnología y Pres.'!$A$168,'Líneas por Tecnología y Pres.'!$A$180,'Líneas por Tecnología y Pres.'!$A$192,'Líneas por Tecnología y Pres.'!$A$204,'Líneas por Tecnología y Pres.'!$A$216,'Líneas por Tecnología y Pres.'!$A$217,'Líneas por Tecnología y Pres.'!$A$218,'Líneas por Tecnología y Pres.'!$A$219,'Líneas por Tecnología y Pres.'!$A$220,'Líneas por Tecnología y Pres.'!$A$221,'Líneas por Tecnología y Pres.'!$A$222)</c:f>
              <c:strCache>
                <c:ptCount val="2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Ene2026</c:v>
                </c:pt>
                <c:pt idx="19">
                  <c:v>Feb2026</c:v>
                </c:pt>
                <c:pt idx="20">
                  <c:v>Mar2026</c:v>
                </c:pt>
                <c:pt idx="21">
                  <c:v>Abr2026</c:v>
                </c:pt>
                <c:pt idx="22">
                  <c:v>May2026</c:v>
                </c:pt>
                <c:pt idx="23">
                  <c:v>Jun2026</c:v>
                </c:pt>
              </c:strCache>
            </c:strRef>
          </c:cat>
          <c:val>
            <c:numRef>
              <c:f>('Líneas por Tecnología y Pres.'!$B$12,'Líneas por Tecnología y Pres.'!$B$24,'Líneas por Tecnología y Pres.'!$B$36,'Líneas por Tecnología y Pres.'!$B$48,'Líneas por Tecnología y Pres.'!$B$60,'Líneas por Tecnología y Pres.'!$B$72,'Líneas por Tecnología y Pres.'!$B$84,'Líneas por Tecnología y Pres.'!$B$96,'Líneas por Tecnología y Pres.'!$B$108,'Líneas por Tecnología y Pres.'!$B$120,'Líneas por Tecnología y Pres.'!$B$132,'Líneas por Tecnología y Pres.'!$B$144,'Líneas por Tecnología y Pres.'!$B$156,'Líneas por Tecnología y Pres.'!$B$168,'Líneas por Tecnología y Pres.'!$B$180,'Líneas por Tecnología y Pres.'!$B$192,'Líneas por Tecnología y Pres.'!$B$204,'Líneas por Tecnología y Pres.'!$B$216,'Líneas por Tecnología y Pres.'!$B$217,'Líneas por Tecnología y Pres.'!$B$218,'Líneas por Tecnología y Pres.'!$B$219,'Líneas por Tecnología y Pres.'!$B$220,'Líneas por Tecnología y Pres.'!$B$221,'Líneas por Tecnología y Pres.'!$B$222)</c:f>
              <c:numCache>
                <c:formatCode>#,##0</c:formatCode>
                <c:ptCount val="2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xmlns:c16r2="http://schemas.microsoft.com/office/drawing/2015/06/chart">
            <c:ext xmlns:c16="http://schemas.microsoft.com/office/drawing/2014/chart" uri="{C3380CC4-5D6E-409C-BE32-E72D297353CC}">
              <c16:uniqueId val="{00000000-AE8A-466B-B175-8E1E08668BDE}"/>
            </c:ext>
          </c:extLst>
        </c:ser>
        <c:ser>
          <c:idx val="1"/>
          <c:order val="1"/>
          <c:tx>
            <c:strRef>
              <c:f>'Líneas por Tecnología y Pres.'!$C$11</c:f>
              <c:strCache>
                <c:ptCount val="1"/>
                <c:pt idx="0">
                  <c:v>GSM</c:v>
                </c:pt>
              </c:strCache>
            </c:strRef>
          </c:tx>
          <c:spPr>
            <a:solidFill>
              <a:schemeClr val="accent2"/>
            </a:solidFill>
            <a:ln>
              <a:noFill/>
            </a:ln>
            <a:effectLst>
              <a:outerShdw blurRad="57150" dist="19050" dir="5400000" algn="ctr" rotWithShape="0">
                <a:srgbClr val="000000">
                  <a:alpha val="63000"/>
                </a:srgbClr>
              </a:outerShdw>
            </a:effectLst>
          </c:spPr>
          <c:invertIfNegative val="0"/>
          <c:cat>
            <c:strRef>
              <c:f>('Líneas por Tecnología y Pres.'!$A$12,'Líneas por Tecnología y Pres.'!$A$24,'Líneas por Tecnología y Pres.'!$A$36,'Líneas por Tecnología y Pres.'!$A$48,'Líneas por Tecnología y Pres.'!$A$60,'Líneas por Tecnología y Pres.'!$A$72,'Líneas por Tecnología y Pres.'!$A$84,'Líneas por Tecnología y Pres.'!$A$96,'Líneas por Tecnología y Pres.'!$A$108,'Líneas por Tecnología y Pres.'!$A$120,'Líneas por Tecnología y Pres.'!$A$132,'Líneas por Tecnología y Pres.'!$A$144,'Líneas por Tecnología y Pres.'!$A$156,'Líneas por Tecnología y Pres.'!$A$168,'Líneas por Tecnología y Pres.'!$A$180,'Líneas por Tecnología y Pres.'!$A$192,'Líneas por Tecnología y Pres.'!$A$204,'Líneas por Tecnología y Pres.'!$A$216,'Líneas por Tecnología y Pres.'!$A$217,'Líneas por Tecnología y Pres.'!$A$218,'Líneas por Tecnología y Pres.'!$A$219,'Líneas por Tecnología y Pres.'!$A$220,'Líneas por Tecnología y Pres.'!$A$221,'Líneas por Tecnología y Pres.'!$A$222)</c:f>
              <c:strCache>
                <c:ptCount val="2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Ene2026</c:v>
                </c:pt>
                <c:pt idx="19">
                  <c:v>Feb2026</c:v>
                </c:pt>
                <c:pt idx="20">
                  <c:v>Mar2026</c:v>
                </c:pt>
                <c:pt idx="21">
                  <c:v>Abr2026</c:v>
                </c:pt>
                <c:pt idx="22">
                  <c:v>May2026</c:v>
                </c:pt>
                <c:pt idx="23">
                  <c:v>Jun2026</c:v>
                </c:pt>
              </c:strCache>
            </c:strRef>
          </c:cat>
          <c:val>
            <c:numRef>
              <c:f>('Líneas por Tecnología y Pres.'!$C$12,'Líneas por Tecnología y Pres.'!$C$24,'Líneas por Tecnología y Pres.'!$C$36,'Líneas por Tecnología y Pres.'!$C$48,'Líneas por Tecnología y Pres.'!$C$60,'Líneas por Tecnología y Pres.'!$C$72,'Líneas por Tecnología y Pres.'!$C$84,'Líneas por Tecnología y Pres.'!$C$96,'Líneas por Tecnología y Pres.'!$C$108,'Líneas por Tecnología y Pres.'!$C$120,'Líneas por Tecnología y Pres.'!$C$132,'Líneas por Tecnología y Pres.'!$C$144,'Líneas por Tecnología y Pres.'!$C$156,'Líneas por Tecnología y Pres.'!$C$168,'Líneas por Tecnología y Pres.'!$C$180,'Líneas por Tecnología y Pres.'!$C$192,'Líneas por Tecnología y Pres.'!$C$204,'Líneas por Tecnología y Pres.'!$C$216,'Líneas por Tecnología y Pres.'!$C$217,'Líneas por Tecnología y Pres.'!$C$218,'Líneas por Tecnología y Pres.'!$C$219,'Líneas por Tecnología y Pres.'!$C$220,'Líneas por Tecnología y Pres.'!$C$221,'Líneas por Tecnología y Pres.'!$C$222)</c:f>
              <c:numCache>
                <c:formatCode>#,##0</c:formatCode>
                <c:ptCount val="24"/>
                <c:pt idx="0">
                  <c:v>7499370</c:v>
                </c:pt>
                <c:pt idx="1">
                  <c:v>8532691</c:v>
                </c:pt>
                <c:pt idx="2">
                  <c:v>9419193</c:v>
                </c:pt>
                <c:pt idx="3">
                  <c:v>9774865</c:v>
                </c:pt>
                <c:pt idx="4">
                  <c:v>10252457</c:v>
                </c:pt>
                <c:pt idx="5">
                  <c:v>10287259</c:v>
                </c:pt>
                <c:pt idx="6">
                  <c:v>9581956</c:v>
                </c:pt>
                <c:pt idx="7">
                  <c:v>7065313</c:v>
                </c:pt>
                <c:pt idx="8">
                  <c:v>4571999</c:v>
                </c:pt>
                <c:pt idx="9">
                  <c:v>873346</c:v>
                </c:pt>
                <c:pt idx="10">
                  <c:v>1039373</c:v>
                </c:pt>
                <c:pt idx="11">
                  <c:v>1452334</c:v>
                </c:pt>
                <c:pt idx="12">
                  <c:v>1158751</c:v>
                </c:pt>
                <c:pt idx="13">
                  <c:v>1250925</c:v>
                </c:pt>
                <c:pt idx="14">
                  <c:v>1282722</c:v>
                </c:pt>
                <c:pt idx="15">
                  <c:v>1278432</c:v>
                </c:pt>
                <c:pt idx="16">
                  <c:v>1255492</c:v>
                </c:pt>
                <c:pt idx="17">
                  <c:v>1027156</c:v>
                </c:pt>
                <c:pt idx="18">
                  <c:v>969290</c:v>
                </c:pt>
                <c:pt idx="19">
                  <c:v>804768</c:v>
                </c:pt>
                <c:pt idx="20">
                  <c:v>759650</c:v>
                </c:pt>
                <c:pt idx="21">
                  <c:v>757612</c:v>
                </c:pt>
                <c:pt idx="22">
                  <c:v>743617</c:v>
                </c:pt>
                <c:pt idx="23">
                  <c:v>769130</c:v>
                </c:pt>
              </c:numCache>
            </c:numRef>
          </c:val>
          <c:extLst xmlns:c16r2="http://schemas.microsoft.com/office/drawing/2015/06/chart">
            <c:ext xmlns:c16="http://schemas.microsoft.com/office/drawing/2014/chart" uri="{C3380CC4-5D6E-409C-BE32-E72D297353CC}">
              <c16:uniqueId val="{00000003-AE8A-466B-B175-8E1E08668BDE}"/>
            </c:ext>
          </c:extLst>
        </c:ser>
        <c:ser>
          <c:idx val="2"/>
          <c:order val="2"/>
          <c:tx>
            <c:strRef>
              <c:f>'Líneas por Tecnología y Pres.'!$D$11</c:f>
              <c:strCache>
                <c:ptCount val="1"/>
                <c:pt idx="0">
                  <c:v>UMTS</c:v>
                </c:pt>
              </c:strCache>
            </c:strRef>
          </c:tx>
          <c:spPr>
            <a:solidFill>
              <a:schemeClr val="accent3"/>
            </a:solidFill>
            <a:ln>
              <a:noFill/>
            </a:ln>
            <a:effectLst>
              <a:outerShdw blurRad="57150" dist="19050" dir="5400000" algn="ctr" rotWithShape="0">
                <a:srgbClr val="000000">
                  <a:alpha val="63000"/>
                </a:srgbClr>
              </a:outerShdw>
            </a:effectLst>
          </c:spPr>
          <c:invertIfNegative val="0"/>
          <c:cat>
            <c:strRef>
              <c:f>('Líneas por Tecnología y Pres.'!$A$12,'Líneas por Tecnología y Pres.'!$A$24,'Líneas por Tecnología y Pres.'!$A$36,'Líneas por Tecnología y Pres.'!$A$48,'Líneas por Tecnología y Pres.'!$A$60,'Líneas por Tecnología y Pres.'!$A$72,'Líneas por Tecnología y Pres.'!$A$84,'Líneas por Tecnología y Pres.'!$A$96,'Líneas por Tecnología y Pres.'!$A$108,'Líneas por Tecnología y Pres.'!$A$120,'Líneas por Tecnología y Pres.'!$A$132,'Líneas por Tecnología y Pres.'!$A$144,'Líneas por Tecnología y Pres.'!$A$156,'Líneas por Tecnología y Pres.'!$A$168,'Líneas por Tecnología y Pres.'!$A$180,'Líneas por Tecnología y Pres.'!$A$192,'Líneas por Tecnología y Pres.'!$A$204,'Líneas por Tecnología y Pres.'!$A$216,'Líneas por Tecnología y Pres.'!$A$217,'Líneas por Tecnología y Pres.'!$A$218,'Líneas por Tecnología y Pres.'!$A$219,'Líneas por Tecnología y Pres.'!$A$220,'Líneas por Tecnología y Pres.'!$A$221,'Líneas por Tecnología y Pres.'!$A$222)</c:f>
              <c:strCache>
                <c:ptCount val="2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Ene2026</c:v>
                </c:pt>
                <c:pt idx="19">
                  <c:v>Feb2026</c:v>
                </c:pt>
                <c:pt idx="20">
                  <c:v>Mar2026</c:v>
                </c:pt>
                <c:pt idx="21">
                  <c:v>Abr2026</c:v>
                </c:pt>
                <c:pt idx="22">
                  <c:v>May2026</c:v>
                </c:pt>
                <c:pt idx="23">
                  <c:v>Jun2026</c:v>
                </c:pt>
              </c:strCache>
            </c:strRef>
          </c:cat>
          <c:val>
            <c:numRef>
              <c:f>('Líneas por Tecnología y Pres.'!$D$12,'Líneas por Tecnología y Pres.'!$D$24,'Líneas por Tecnología y Pres.'!$D$36,'Líneas por Tecnología y Pres.'!$D$48,'Líneas por Tecnología y Pres.'!$D$60,'Líneas por Tecnología y Pres.'!$D$72,'Líneas por Tecnología y Pres.'!$D$84,'Líneas por Tecnología y Pres.'!$D$96,'Líneas por Tecnología y Pres.'!$D$108,'Líneas por Tecnología y Pres.'!$D$120,'Líneas por Tecnología y Pres.'!$D$132,'Líneas por Tecnología y Pres.'!$D$144,'Líneas por Tecnología y Pres.'!$D$156,'Líneas por Tecnología y Pres.'!$D$168,'Líneas por Tecnología y Pres.'!$D$180,'Líneas por Tecnología y Pres.'!$D$192,'Líneas por Tecnología y Pres.'!$D$204,'Líneas por Tecnología y Pres.'!$D$216,'Líneas por Tecnología y Pres.'!$D$217,'Líneas por Tecnología y Pres.'!$D$218,'Líneas por Tecnología y Pres.'!$D$219,'Líneas por Tecnología y Pres.'!$D$220,'Líneas por Tecnología y Pres.'!$D$221,'Líneas por Tecnología y Pres.'!$D$222)</c:f>
              <c:numCache>
                <c:formatCode>#,##0</c:formatCode>
                <c:ptCount val="24"/>
                <c:pt idx="0">
                  <c:v>656989</c:v>
                </c:pt>
                <c:pt idx="1">
                  <c:v>758577</c:v>
                </c:pt>
                <c:pt idx="2">
                  <c:v>1051309</c:v>
                </c:pt>
                <c:pt idx="3">
                  <c:v>1282451</c:v>
                </c:pt>
                <c:pt idx="4">
                  <c:v>1484003</c:v>
                </c:pt>
                <c:pt idx="5">
                  <c:v>1622034</c:v>
                </c:pt>
                <c:pt idx="6">
                  <c:v>1664758</c:v>
                </c:pt>
                <c:pt idx="7">
                  <c:v>1214567</c:v>
                </c:pt>
                <c:pt idx="8">
                  <c:v>3240700</c:v>
                </c:pt>
                <c:pt idx="9">
                  <c:v>3135577</c:v>
                </c:pt>
                <c:pt idx="10">
                  <c:v>2706058</c:v>
                </c:pt>
                <c:pt idx="11">
                  <c:v>1970422</c:v>
                </c:pt>
                <c:pt idx="12">
                  <c:v>2009264</c:v>
                </c:pt>
                <c:pt idx="13">
                  <c:v>2353798</c:v>
                </c:pt>
                <c:pt idx="14">
                  <c:v>2529818</c:v>
                </c:pt>
                <c:pt idx="15">
                  <c:v>2540715</c:v>
                </c:pt>
                <c:pt idx="16">
                  <c:v>4336883</c:v>
                </c:pt>
                <c:pt idx="17">
                  <c:v>3606732</c:v>
                </c:pt>
                <c:pt idx="18">
                  <c:v>3062804.557142857</c:v>
                </c:pt>
                <c:pt idx="19">
                  <c:v>2704401.8571428573</c:v>
                </c:pt>
                <c:pt idx="20">
                  <c:v>2280944</c:v>
                </c:pt>
                <c:pt idx="21">
                  <c:v>1649945</c:v>
                </c:pt>
                <c:pt idx="22">
                  <c:v>1024437</c:v>
                </c:pt>
                <c:pt idx="23">
                  <c:v>1045849</c:v>
                </c:pt>
              </c:numCache>
            </c:numRef>
          </c:val>
          <c:extLst xmlns:c16r2="http://schemas.microsoft.com/office/drawing/2015/06/chart">
            <c:ext xmlns:c16="http://schemas.microsoft.com/office/drawing/2014/chart" uri="{C3380CC4-5D6E-409C-BE32-E72D297353CC}">
              <c16:uniqueId val="{0000000B-AE8A-466B-B175-8E1E08668BDE}"/>
            </c:ext>
          </c:extLst>
        </c:ser>
        <c:ser>
          <c:idx val="3"/>
          <c:order val="3"/>
          <c:tx>
            <c:strRef>
              <c:f>'Líneas por Tecnología y Pres.'!$E$11</c:f>
              <c:strCache>
                <c:ptCount val="1"/>
                <c:pt idx="0">
                  <c:v>HSPA +</c:v>
                </c:pt>
              </c:strCache>
            </c:strRef>
          </c:tx>
          <c:spPr>
            <a:solidFill>
              <a:schemeClr val="accent4"/>
            </a:solidFill>
            <a:ln>
              <a:noFill/>
            </a:ln>
            <a:effectLst>
              <a:outerShdw blurRad="57150" dist="19050" dir="5400000" algn="ctr" rotWithShape="0">
                <a:srgbClr val="000000">
                  <a:alpha val="63000"/>
                </a:srgbClr>
              </a:outerShdw>
            </a:effectLst>
          </c:spPr>
          <c:invertIfNegative val="0"/>
          <c:cat>
            <c:strRef>
              <c:f>('Líneas por Tecnología y Pres.'!$A$12,'Líneas por Tecnología y Pres.'!$A$24,'Líneas por Tecnología y Pres.'!$A$36,'Líneas por Tecnología y Pres.'!$A$48,'Líneas por Tecnología y Pres.'!$A$60,'Líneas por Tecnología y Pres.'!$A$72,'Líneas por Tecnología y Pres.'!$A$84,'Líneas por Tecnología y Pres.'!$A$96,'Líneas por Tecnología y Pres.'!$A$108,'Líneas por Tecnología y Pres.'!$A$120,'Líneas por Tecnología y Pres.'!$A$132,'Líneas por Tecnología y Pres.'!$A$144,'Líneas por Tecnología y Pres.'!$A$156,'Líneas por Tecnología y Pres.'!$A$168,'Líneas por Tecnología y Pres.'!$A$180,'Líneas por Tecnología y Pres.'!$A$192,'Líneas por Tecnología y Pres.'!$A$204,'Líneas por Tecnología y Pres.'!$A$216,'Líneas por Tecnología y Pres.'!$A$217,'Líneas por Tecnología y Pres.'!$A$218,'Líneas por Tecnología y Pres.'!$A$219,'Líneas por Tecnología y Pres.'!$A$220,'Líneas por Tecnología y Pres.'!$A$221,'Líneas por Tecnología y Pres.'!$A$222)</c:f>
              <c:strCache>
                <c:ptCount val="2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Ene2026</c:v>
                </c:pt>
                <c:pt idx="19">
                  <c:v>Feb2026</c:v>
                </c:pt>
                <c:pt idx="20">
                  <c:v>Mar2026</c:v>
                </c:pt>
                <c:pt idx="21">
                  <c:v>Abr2026</c:v>
                </c:pt>
                <c:pt idx="22">
                  <c:v>May2026</c:v>
                </c:pt>
                <c:pt idx="23">
                  <c:v>Jun2026</c:v>
                </c:pt>
              </c:strCache>
            </c:strRef>
          </c:cat>
          <c:val>
            <c:numRef>
              <c:f>('Líneas por Tecnología y Pres.'!$E$12,'Líneas por Tecnología y Pres.'!$E$24,'Líneas por Tecnología y Pres.'!$E$36,'Líneas por Tecnología y Pres.'!$E$48,'Líneas por Tecnología y Pres.'!$E$60,'Líneas por Tecnología y Pres.'!$E$72,'Líneas por Tecnología y Pres.'!$E$84,'Líneas por Tecnología y Pres.'!$E$96,'Líneas por Tecnología y Pres.'!$E$108,'Líneas por Tecnología y Pres.'!$E$120,'Líneas por Tecnología y Pres.'!$E$132,'Líneas por Tecnología y Pres.'!$E$144,'Líneas por Tecnología y Pres.'!$E$156,'Líneas por Tecnología y Pres.'!$E$168,'Líneas por Tecnología y Pres.'!$E$180,'Líneas por Tecnología y Pres.'!$E$192,'Líneas por Tecnología y Pres.'!$E$204,'Líneas por Tecnología y Pres.'!$E$216,'Líneas por Tecnología y Pres.'!$E$217,'Líneas por Tecnología y Pres.'!$E$218,'Líneas por Tecnología y Pres.'!$E$219,'Líneas por Tecnología y Pres.'!$E$220,'Líneas por Tecnología y Pres.'!$E$221,'Líneas por Tecnología y Pres.'!$E$222)</c:f>
              <c:numCache>
                <c:formatCode>#,##0</c:formatCode>
                <c:ptCount val="24"/>
                <c:pt idx="0">
                  <c:v>0</c:v>
                </c:pt>
                <c:pt idx="1">
                  <c:v>0</c:v>
                </c:pt>
                <c:pt idx="2">
                  <c:v>0</c:v>
                </c:pt>
                <c:pt idx="3">
                  <c:v>0</c:v>
                </c:pt>
                <c:pt idx="4">
                  <c:v>21446</c:v>
                </c:pt>
                <c:pt idx="5">
                  <c:v>121593</c:v>
                </c:pt>
                <c:pt idx="6">
                  <c:v>525306</c:v>
                </c:pt>
                <c:pt idx="7">
                  <c:v>183109</c:v>
                </c:pt>
                <c:pt idx="8">
                  <c:v>201567</c:v>
                </c:pt>
                <c:pt idx="9">
                  <c:v>2399460</c:v>
                </c:pt>
                <c:pt idx="10">
                  <c:v>2049418</c:v>
                </c:pt>
                <c:pt idx="11">
                  <c:v>1937931</c:v>
                </c:pt>
                <c:pt idx="12">
                  <c:v>1548440</c:v>
                </c:pt>
                <c:pt idx="13">
                  <c:v>1675346</c:v>
                </c:pt>
                <c:pt idx="14">
                  <c:v>1745362</c:v>
                </c:pt>
                <c:pt idx="15">
                  <c:v>1722437</c:v>
                </c:pt>
                <c:pt idx="16">
                  <c:v>0</c:v>
                </c:pt>
                <c:pt idx="17">
                  <c:v>0</c:v>
                </c:pt>
                <c:pt idx="18">
                  <c:v>0</c:v>
                </c:pt>
                <c:pt idx="19">
                  <c:v>0</c:v>
                </c:pt>
                <c:pt idx="20">
                  <c:v>0</c:v>
                </c:pt>
                <c:pt idx="21">
                  <c:v>0</c:v>
                </c:pt>
                <c:pt idx="22">
                  <c:v>0</c:v>
                </c:pt>
                <c:pt idx="23">
                  <c:v>0</c:v>
                </c:pt>
              </c:numCache>
            </c:numRef>
          </c:val>
          <c:extLst xmlns:c16r2="http://schemas.microsoft.com/office/drawing/2015/06/chart">
            <c:ext xmlns:c16="http://schemas.microsoft.com/office/drawing/2014/chart" uri="{C3380CC4-5D6E-409C-BE32-E72D297353CC}">
              <c16:uniqueId val="{0000001A-AE8A-466B-B175-8E1E08668BDE}"/>
            </c:ext>
          </c:extLst>
        </c:ser>
        <c:ser>
          <c:idx val="4"/>
          <c:order val="4"/>
          <c:tx>
            <c:strRef>
              <c:f>'Líneas por Tecnología y Pres.'!$F$11</c:f>
              <c:strCache>
                <c:ptCount val="1"/>
                <c:pt idx="0">
                  <c:v>LTE</c:v>
                </c:pt>
              </c:strCache>
            </c:strRef>
          </c:tx>
          <c:spPr>
            <a:solidFill>
              <a:schemeClr val="accent5"/>
            </a:solidFill>
            <a:ln>
              <a:noFill/>
            </a:ln>
            <a:effectLst>
              <a:outerShdw blurRad="57150" dist="19050" dir="5400000" algn="ctr" rotWithShape="0">
                <a:srgbClr val="000000">
                  <a:alpha val="63000"/>
                </a:srgbClr>
              </a:outerShdw>
            </a:effectLst>
          </c:spPr>
          <c:invertIfNegative val="0"/>
          <c:cat>
            <c:strRef>
              <c:f>('Líneas por Tecnología y Pres.'!$A$12,'Líneas por Tecnología y Pres.'!$A$24,'Líneas por Tecnología y Pres.'!$A$36,'Líneas por Tecnología y Pres.'!$A$48,'Líneas por Tecnología y Pres.'!$A$60,'Líneas por Tecnología y Pres.'!$A$72,'Líneas por Tecnología y Pres.'!$A$84,'Líneas por Tecnología y Pres.'!$A$96,'Líneas por Tecnología y Pres.'!$A$108,'Líneas por Tecnología y Pres.'!$A$120,'Líneas por Tecnología y Pres.'!$A$132,'Líneas por Tecnología y Pres.'!$A$144,'Líneas por Tecnología y Pres.'!$A$156,'Líneas por Tecnología y Pres.'!$A$168,'Líneas por Tecnología y Pres.'!$A$180,'Líneas por Tecnología y Pres.'!$A$192,'Líneas por Tecnología y Pres.'!$A$204,'Líneas por Tecnología y Pres.'!$A$216,'Líneas por Tecnología y Pres.'!$A$217,'Líneas por Tecnología y Pres.'!$A$218,'Líneas por Tecnología y Pres.'!$A$219,'Líneas por Tecnología y Pres.'!$A$220,'Líneas por Tecnología y Pres.'!$A$221,'Líneas por Tecnología y Pres.'!$A$222)</c:f>
              <c:strCache>
                <c:ptCount val="2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Ene2026</c:v>
                </c:pt>
                <c:pt idx="19">
                  <c:v>Feb2026</c:v>
                </c:pt>
                <c:pt idx="20">
                  <c:v>Mar2026</c:v>
                </c:pt>
                <c:pt idx="21">
                  <c:v>Abr2026</c:v>
                </c:pt>
                <c:pt idx="22">
                  <c:v>May2026</c:v>
                </c:pt>
                <c:pt idx="23">
                  <c:v>Jun2026</c:v>
                </c:pt>
              </c:strCache>
            </c:strRef>
          </c:cat>
          <c:val>
            <c:numRef>
              <c:f>('Líneas por Tecnología y Pres.'!$F$12,'Líneas por Tecnología y Pres.'!$F$24,'Líneas por Tecnología y Pres.'!$F$36,'Líneas por Tecnología y Pres.'!$F$48,'Líneas por Tecnología y Pres.'!$F$60,'Líneas por Tecnología y Pres.'!$F$72,'Líneas por Tecnología y Pres.'!$F$84,'Líneas por Tecnología y Pres.'!$F$96,'Líneas por Tecnología y Pres.'!$F$108,'Líneas por Tecnología y Pres.'!$F$120,'Líneas por Tecnología y Pres.'!$F$132,'Líneas por Tecnología y Pres.'!$F$144,'Líneas por Tecnología y Pres.'!$F$156,'Líneas por Tecnología y Pres.'!$F$168,'Líneas por Tecnología y Pres.'!$F$180,'Líneas por Tecnología y Pres.'!$F$192,'Líneas por Tecnología y Pres.'!$F$204,'Líneas por Tecnología y Pres.'!$F$216,'Líneas por Tecnología y Pres.'!$F$217,'Líneas por Tecnología y Pres.'!$F$218,'Líneas por Tecnología y Pres.'!$F$219,'Líneas por Tecnología y Pres.'!$F$220,'Líneas por Tecnología y Pres.'!$F$221,'Líneas por Tecnología y Pres.'!$F$222)</c:f>
              <c:numCache>
                <c:formatCode>#,##0</c:formatCode>
                <c:ptCount val="24"/>
                <c:pt idx="0">
                  <c:v>0</c:v>
                </c:pt>
                <c:pt idx="1">
                  <c:v>0</c:v>
                </c:pt>
                <c:pt idx="2">
                  <c:v>0</c:v>
                </c:pt>
                <c:pt idx="3">
                  <c:v>0</c:v>
                </c:pt>
                <c:pt idx="4">
                  <c:v>0</c:v>
                </c:pt>
                <c:pt idx="5">
                  <c:v>0</c:v>
                </c:pt>
                <c:pt idx="6">
                  <c:v>0</c:v>
                </c:pt>
                <c:pt idx="7">
                  <c:v>195630</c:v>
                </c:pt>
                <c:pt idx="8">
                  <c:v>712557</c:v>
                </c:pt>
                <c:pt idx="9">
                  <c:v>1551880</c:v>
                </c:pt>
                <c:pt idx="10">
                  <c:v>2453201</c:v>
                </c:pt>
                <c:pt idx="11">
                  <c:v>3132367</c:v>
                </c:pt>
                <c:pt idx="12">
                  <c:v>3212798</c:v>
                </c:pt>
                <c:pt idx="13">
                  <c:v>3385646</c:v>
                </c:pt>
                <c:pt idx="14">
                  <c:v>3469835</c:v>
                </c:pt>
                <c:pt idx="15">
                  <c:v>3884130</c:v>
                </c:pt>
                <c:pt idx="16">
                  <c:v>4269210</c:v>
                </c:pt>
                <c:pt idx="17">
                  <c:v>4789524</c:v>
                </c:pt>
                <c:pt idx="18">
                  <c:v>5215365</c:v>
                </c:pt>
                <c:pt idx="19">
                  <c:v>5643451</c:v>
                </c:pt>
                <c:pt idx="20">
                  <c:v>6029071</c:v>
                </c:pt>
                <c:pt idx="21">
                  <c:v>6526697</c:v>
                </c:pt>
                <c:pt idx="22">
                  <c:v>6989456</c:v>
                </c:pt>
                <c:pt idx="23">
                  <c:v>6804787</c:v>
                </c:pt>
              </c:numCache>
            </c:numRef>
          </c:val>
          <c:extLst xmlns:c16r2="http://schemas.microsoft.com/office/drawing/2015/06/chart">
            <c:ext xmlns:c16="http://schemas.microsoft.com/office/drawing/2014/chart" uri="{C3380CC4-5D6E-409C-BE32-E72D297353CC}">
              <c16:uniqueId val="{0000002F-AE8A-466B-B175-8E1E08668BDE}"/>
            </c:ext>
          </c:extLst>
        </c:ser>
        <c:ser>
          <c:idx val="5"/>
          <c:order val="5"/>
          <c:tx>
            <c:strRef>
              <c:f>'Líneas por Tecnología y Pres.'!$G$11</c:f>
              <c:strCache>
                <c:ptCount val="1"/>
                <c:pt idx="0">
                  <c:v>5G</c:v>
                </c:pt>
              </c:strCache>
            </c:strRef>
          </c:tx>
          <c:invertIfNegative val="0"/>
          <c:cat>
            <c:strRef>
              <c:f>('Líneas por Tecnología y Pres.'!$A$12,'Líneas por Tecnología y Pres.'!$A$24,'Líneas por Tecnología y Pres.'!$A$36,'Líneas por Tecnología y Pres.'!$A$48,'Líneas por Tecnología y Pres.'!$A$60,'Líneas por Tecnología y Pres.'!$A$72,'Líneas por Tecnología y Pres.'!$A$84,'Líneas por Tecnología y Pres.'!$A$96,'Líneas por Tecnología y Pres.'!$A$108,'Líneas por Tecnología y Pres.'!$A$120,'Líneas por Tecnología y Pres.'!$A$132,'Líneas por Tecnología y Pres.'!$A$144,'Líneas por Tecnología y Pres.'!$A$156,'Líneas por Tecnología y Pres.'!$A$168,'Líneas por Tecnología y Pres.'!$A$180,'Líneas por Tecnología y Pres.'!$A$192,'Líneas por Tecnología y Pres.'!$A$204,'Líneas por Tecnología y Pres.'!$A$216,'Líneas por Tecnología y Pres.'!$A$217,'Líneas por Tecnología y Pres.'!$A$218,'Líneas por Tecnología y Pres.'!$A$219,'Líneas por Tecnología y Pres.'!$A$220,'Líneas por Tecnología y Pres.'!$A$221,'Líneas por Tecnología y Pres.'!$A$222)</c:f>
              <c:strCache>
                <c:ptCount val="2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Ene2026</c:v>
                </c:pt>
                <c:pt idx="19">
                  <c:v>Feb2026</c:v>
                </c:pt>
                <c:pt idx="20">
                  <c:v>Mar2026</c:v>
                </c:pt>
                <c:pt idx="21">
                  <c:v>Abr2026</c:v>
                </c:pt>
                <c:pt idx="22">
                  <c:v>May2026</c:v>
                </c:pt>
                <c:pt idx="23">
                  <c:v>Jun2026</c:v>
                </c:pt>
              </c:strCache>
            </c:strRef>
          </c:cat>
          <c:val>
            <c:numRef>
              <c:f>('Líneas por Tecnología y Pres.'!$G$12,'Líneas por Tecnología y Pres.'!$G$24,'Líneas por Tecnología y Pres.'!$G$36,'Líneas por Tecnología y Pres.'!$G$48,'Líneas por Tecnología y Pres.'!$G$60,'Líneas por Tecnología y Pres.'!$G$72,'Líneas por Tecnología y Pres.'!$G$84,'Líneas por Tecnología y Pres.'!$G$96,'Líneas por Tecnología y Pres.'!$G$108,'Líneas por Tecnología y Pres.'!$G$120,'Líneas por Tecnología y Pres.'!$G$132,'Líneas por Tecnología y Pres.'!$G$144,'Líneas por Tecnología y Pres.'!$G$156,'Líneas por Tecnología y Pres.'!$G$168,'Líneas por Tecnología y Pres.'!$G$180,'Líneas por Tecnología y Pres.'!$G$192,'Líneas por Tecnología y Pres.'!$G$204,'Líneas por Tecnología y Pres.'!$G$216,'Líneas por Tecnología y Pres.'!$G$217,'Líneas por Tecnología y Pres.'!$G$218,'Líneas por Tecnología y Pres.'!$G$219,'Líneas por Tecnología y Pres.'!$G$220,'Líneas por Tecnología y Pres.'!$G$221,'Líneas por Tecnología y Pres.'!$G$222)</c:f>
              <c:numCache>
                <c:formatCode>#,##0</c:formatCode>
                <c:ptCount val="24"/>
                <c:pt idx="17">
                  <c:v>227958</c:v>
                </c:pt>
                <c:pt idx="18">
                  <c:v>411085</c:v>
                </c:pt>
                <c:pt idx="19">
                  <c:v>477064</c:v>
                </c:pt>
                <c:pt idx="20">
                  <c:v>545298</c:v>
                </c:pt>
                <c:pt idx="21">
                  <c:v>718489.86634164164</c:v>
                </c:pt>
                <c:pt idx="22">
                  <c:v>912226</c:v>
                </c:pt>
                <c:pt idx="23">
                  <c:v>1067262</c:v>
                </c:pt>
              </c:numCache>
            </c:numRef>
          </c:val>
        </c:ser>
        <c:dLbls>
          <c:showLegendKey val="0"/>
          <c:showVal val="0"/>
          <c:showCatName val="0"/>
          <c:showSerName val="0"/>
          <c:showPercent val="0"/>
          <c:showBubbleSize val="0"/>
        </c:dLbls>
        <c:gapWidth val="80"/>
        <c:overlap val="100"/>
        <c:axId val="841740096"/>
        <c:axId val="841740640"/>
      </c:barChart>
      <c:catAx>
        <c:axId val="841740096"/>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prstDash val="solid"/>
            <a:round/>
          </a:ln>
          <a:effectLst/>
        </c:spPr>
        <c:txPr>
          <a:bodyPr rot="-5400000" spcFirstLastPara="1" vertOverflow="ellipsis" vert="horz" wrap="square" anchor="ctr" anchorCtr="1"/>
          <a:lstStyle/>
          <a:p>
            <a:pPr>
              <a:defRPr sz="900" b="0" i="0" u="none" strike="noStrike" kern="1200" baseline="0">
                <a:solidFill>
                  <a:schemeClr val="bg1"/>
                </a:solidFill>
                <a:latin typeface="Calibri"/>
                <a:ea typeface="Calibri"/>
                <a:cs typeface="Calibri"/>
              </a:defRPr>
            </a:pPr>
            <a:endParaRPr lang="es-EC"/>
          </a:p>
        </c:txPr>
        <c:crossAx val="841740640"/>
        <c:crosses val="autoZero"/>
        <c:auto val="1"/>
        <c:lblAlgn val="ctr"/>
        <c:lblOffset val="100"/>
        <c:noMultiLvlLbl val="0"/>
      </c:catAx>
      <c:valAx>
        <c:axId val="841740640"/>
        <c:scaling>
          <c:orientation val="minMax"/>
          <c:max val="12500000"/>
          <c:min val="0"/>
        </c:scaling>
        <c:delete val="0"/>
        <c:axPos val="l"/>
        <c:majorGridlines>
          <c:spPr>
            <a:ln w="9525" cap="flat" cmpd="sng" algn="ctr">
              <a:solidFill>
                <a:schemeClr val="lt1">
                  <a:lumMod val="95000"/>
                  <a:alpha val="10000"/>
                </a:schemeClr>
              </a:solidFill>
              <a:prstDash val="solid"/>
              <a:round/>
            </a:ln>
            <a:effectLst/>
          </c:spPr>
        </c:majorGridlines>
        <c:numFmt formatCode="#,##0" sourceLinked="1"/>
        <c:majorTickMark val="none"/>
        <c:minorTickMark val="none"/>
        <c:tickLblPos val="nextTo"/>
        <c:spPr>
          <a:noFill/>
          <a:ln w="6350" cap="flat" cmpd="sng" algn="ctr">
            <a:noFill/>
            <a:prstDash val="solid"/>
            <a:round/>
          </a:ln>
          <a:effectLst/>
        </c:spPr>
        <c:txPr>
          <a:bodyPr rot="0" spcFirstLastPara="1" vertOverflow="ellipsis" wrap="square" anchor="ctr" anchorCtr="1"/>
          <a:lstStyle/>
          <a:p>
            <a:pPr>
              <a:defRPr sz="900" b="0" i="0" u="none" strike="noStrike" kern="1200" baseline="0">
                <a:solidFill>
                  <a:schemeClr val="bg1"/>
                </a:solidFill>
                <a:latin typeface="Calibri"/>
                <a:ea typeface="Calibri"/>
                <a:cs typeface="Calibri"/>
              </a:defRPr>
            </a:pPr>
            <a:endParaRPr lang="es-EC"/>
          </a:p>
        </c:txPr>
        <c:crossAx val="841740096"/>
        <c:crosses val="autoZero"/>
        <c:crossBetween val="between"/>
        <c:majorUnit val="2500000"/>
      </c:valAx>
      <c:spPr>
        <a:noFill/>
        <a:ln w="25400">
          <a:noFill/>
        </a:ln>
        <a:effectLst/>
      </c:spPr>
    </c:plotArea>
    <c:legend>
      <c:legendPos val="t"/>
      <c:layout/>
      <c:overlay val="0"/>
      <c:spPr>
        <a:noFill/>
        <a:ln w="25400">
          <a:noFill/>
        </a:ln>
        <a:effectLst/>
      </c:spPr>
      <c:txPr>
        <a:bodyPr rot="0" spcFirstLastPara="1" vertOverflow="ellipsis" vert="horz" wrap="square" anchor="ctr" anchorCtr="1"/>
        <a:lstStyle/>
        <a:p>
          <a:pPr>
            <a:defRPr sz="825" b="0" i="0" u="none" strike="noStrike" kern="1200" baseline="0">
              <a:solidFill>
                <a:schemeClr val="bg1"/>
              </a:solidFill>
              <a:latin typeface="Calibri"/>
              <a:ea typeface="Calibri"/>
              <a:cs typeface="Calibri"/>
            </a:defRPr>
          </a:pPr>
          <a:endParaRPr lang="es-EC"/>
        </a:p>
      </c:txPr>
    </c:legend>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w="6350" cap="flat" cmpd="sng" algn="ctr">
      <a:noFill/>
      <a:prstDash val="solid"/>
      <a:round/>
    </a:ln>
    <a:effectLst/>
    <a:scene3d>
      <a:camera prst="orthographicFront"/>
      <a:lightRig rig="threePt" dir="t"/>
    </a:scene3d>
    <a:sp3d>
      <a:bevelT w="190500" h="38100"/>
    </a:sp3d>
  </c:spPr>
  <c:txPr>
    <a:bodyPr/>
    <a:lstStyle/>
    <a:p>
      <a:pPr>
        <a:defRPr sz="1000" b="0" i="0" u="none" strike="noStrike" baseline="0">
          <a:solidFill>
            <a:srgbClr val="000000"/>
          </a:solidFill>
          <a:latin typeface="Calibri"/>
          <a:ea typeface="Calibri"/>
          <a:cs typeface="Calibri"/>
        </a:defRPr>
      </a:pPr>
      <a:endParaRPr lang="es-EC"/>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chemeClr val="bg1"/>
                </a:solidFill>
                <a:latin typeface="Calibri"/>
                <a:ea typeface="Calibri"/>
                <a:cs typeface="Calibri"/>
              </a:defRPr>
            </a:pPr>
            <a:r>
              <a:rPr lang="es-EC">
                <a:solidFill>
                  <a:schemeClr val="bg1"/>
                </a:solidFill>
              </a:rPr>
              <a:t>OTECEL</a:t>
            </a:r>
          </a:p>
        </c:rich>
      </c:tx>
      <c:layout/>
      <c:overlay val="0"/>
      <c:spPr>
        <a:noFill/>
        <a:ln>
          <a:noFill/>
        </a:ln>
        <a:effectLst/>
      </c:spPr>
    </c:title>
    <c:autoTitleDeleted val="0"/>
    <c:plotArea>
      <c:layout/>
      <c:barChart>
        <c:barDir val="col"/>
        <c:grouping val="stacked"/>
        <c:varyColors val="0"/>
        <c:ser>
          <c:idx val="0"/>
          <c:order val="0"/>
          <c:tx>
            <c:strRef>
              <c:f>'Líneas por Tecnología y Pres.'!$I$11</c:f>
              <c:strCache>
                <c:ptCount val="1"/>
                <c:pt idx="0">
                  <c:v>CDMA</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('Líneas por Tecnología y Pres.'!$A$12,'Líneas por Tecnología y Pres.'!$A$24,'Líneas por Tecnología y Pres.'!$A$36,'Líneas por Tecnología y Pres.'!$A$48,'Líneas por Tecnología y Pres.'!$A$60,'Líneas por Tecnología y Pres.'!$A$72,'Líneas por Tecnología y Pres.'!$A$84,'Líneas por Tecnología y Pres.'!$A$96,'Líneas por Tecnología y Pres.'!$A$108,'Líneas por Tecnología y Pres.'!$A$120,'Líneas por Tecnología y Pres.'!$A$132,'Líneas por Tecnología y Pres.'!$A$144,'Líneas por Tecnología y Pres.'!$A$156,'Líneas por Tecnología y Pres.'!$A$168,'Líneas por Tecnología y Pres.'!$A$180,'Líneas por Tecnología y Pres.'!$A$192,'Líneas por Tecnología y Pres.'!$A$204,'Líneas por Tecnología y Pres.'!$A$216,'Líneas por Tecnología y Pres.'!$A$217,'Líneas por Tecnología y Pres.'!$A$218,'Líneas por Tecnología y Pres.'!$A$219,'Líneas por Tecnología y Pres.'!$A$220,'Líneas por Tecnología y Pres.'!$A$221,'Líneas por Tecnología y Pres.'!$A$222)</c:f>
              <c:strCache>
                <c:ptCount val="2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Ene2026</c:v>
                </c:pt>
                <c:pt idx="19">
                  <c:v>Feb2026</c:v>
                </c:pt>
                <c:pt idx="20">
                  <c:v>Mar2026</c:v>
                </c:pt>
                <c:pt idx="21">
                  <c:v>Abr2026</c:v>
                </c:pt>
                <c:pt idx="22">
                  <c:v>May2026</c:v>
                </c:pt>
                <c:pt idx="23">
                  <c:v>Jun2026</c:v>
                </c:pt>
              </c:strCache>
            </c:strRef>
          </c:cat>
          <c:val>
            <c:numRef>
              <c:f>('Líneas por Tecnología y Pres.'!$I$12,'Líneas por Tecnología y Pres.'!$I$24,'Líneas por Tecnología y Pres.'!$I$36,'Líneas por Tecnología y Pres.'!$I$48,'Líneas por Tecnología y Pres.'!$I$60,'Líneas por Tecnología y Pres.'!$I$72,'Líneas por Tecnología y Pres.'!$I$84,'Líneas por Tecnología y Pres.'!$I$96,'Líneas por Tecnología y Pres.'!$I$108,'Líneas por Tecnología y Pres.'!$I$120,'Líneas por Tecnología y Pres.'!$I$132,'Líneas por Tecnología y Pres.'!$I$144,'Líneas por Tecnología y Pres.'!$I$156,'Líneas por Tecnología y Pres.'!$I$168,'Líneas por Tecnología y Pres.'!$I$180,'Líneas por Tecnología y Pres.'!$I$192,'Líneas por Tecnología y Pres.'!$I$204,'Líneas por Tecnología y Pres.'!$I$216,'Líneas por Tecnología y Pres.'!$I$217,'Líneas por Tecnología y Pres.'!$I$218,'Líneas por Tecnología y Pres.'!$I$219,'Líneas por Tecnología y Pres.'!$I$220,'Líneas por Tecnología y Pres.'!$I$221,'Líneas por Tecnología y Pres.'!$I$222)</c:f>
              <c:numCache>
                <c:formatCode>#,##0</c:formatCode>
                <c:ptCount val="24"/>
                <c:pt idx="0">
                  <c:v>533206</c:v>
                </c:pt>
                <c:pt idx="1">
                  <c:v>370711</c:v>
                </c:pt>
                <c:pt idx="2">
                  <c:v>232396</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xmlns:c16r2="http://schemas.microsoft.com/office/drawing/2015/06/chart">
            <c:ext xmlns:c16="http://schemas.microsoft.com/office/drawing/2014/chart" uri="{C3380CC4-5D6E-409C-BE32-E72D297353CC}">
              <c16:uniqueId val="{00000000-6452-4218-A1C0-225C8474E4FD}"/>
            </c:ext>
          </c:extLst>
        </c:ser>
        <c:ser>
          <c:idx val="1"/>
          <c:order val="1"/>
          <c:tx>
            <c:strRef>
              <c:f>'Líneas por Tecnología y Pres.'!$J$11</c:f>
              <c:strCache>
                <c:ptCount val="1"/>
                <c:pt idx="0">
                  <c:v>GSM</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('Líneas por Tecnología y Pres.'!$A$12,'Líneas por Tecnología y Pres.'!$A$24,'Líneas por Tecnología y Pres.'!$A$36,'Líneas por Tecnología y Pres.'!$A$48,'Líneas por Tecnología y Pres.'!$A$60,'Líneas por Tecnología y Pres.'!$A$72,'Líneas por Tecnología y Pres.'!$A$84,'Líneas por Tecnología y Pres.'!$A$96,'Líneas por Tecnología y Pres.'!$A$108,'Líneas por Tecnología y Pres.'!$A$120,'Líneas por Tecnología y Pres.'!$A$132,'Líneas por Tecnología y Pres.'!$A$144,'Líneas por Tecnología y Pres.'!$A$156,'Líneas por Tecnología y Pres.'!$A$168,'Líneas por Tecnología y Pres.'!$A$180,'Líneas por Tecnología y Pres.'!$A$192,'Líneas por Tecnología y Pres.'!$A$204,'Líneas por Tecnología y Pres.'!$A$216,'Líneas por Tecnología y Pres.'!$A$217,'Líneas por Tecnología y Pres.'!$A$218,'Líneas por Tecnología y Pres.'!$A$219,'Líneas por Tecnología y Pres.'!$A$220,'Líneas por Tecnología y Pres.'!$A$221,'Líneas por Tecnología y Pres.'!$A$222)</c:f>
              <c:strCache>
                <c:ptCount val="2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Ene2026</c:v>
                </c:pt>
                <c:pt idx="19">
                  <c:v>Feb2026</c:v>
                </c:pt>
                <c:pt idx="20">
                  <c:v>Mar2026</c:v>
                </c:pt>
                <c:pt idx="21">
                  <c:v>Abr2026</c:v>
                </c:pt>
                <c:pt idx="22">
                  <c:v>May2026</c:v>
                </c:pt>
                <c:pt idx="23">
                  <c:v>Jun2026</c:v>
                </c:pt>
              </c:strCache>
            </c:strRef>
          </c:cat>
          <c:val>
            <c:numRef>
              <c:f>('Líneas por Tecnología y Pres.'!$J$12,'Líneas por Tecnología y Pres.'!$J$24,'Líneas por Tecnología y Pres.'!$J$36,'Líneas por Tecnología y Pres.'!$J$48,'Líneas por Tecnología y Pres.'!$J$60,'Líneas por Tecnología y Pres.'!$J$72,'Líneas por Tecnología y Pres.'!$J$84,'Líneas por Tecnología y Pres.'!$J$96,'Líneas por Tecnología y Pres.'!$J$108,'Líneas por Tecnología y Pres.'!$J$120,'Líneas por Tecnología y Pres.'!$J$132,'Líneas por Tecnología y Pres.'!$J$144,'Líneas por Tecnología y Pres.'!$J$156,'Líneas por Tecnología y Pres.'!$J$168,'Líneas por Tecnología y Pres.'!$J$180,'Líneas por Tecnología y Pres.'!$J$192,'Líneas por Tecnología y Pres.'!$J$204,'Líneas por Tecnología y Pres.'!$J$216,'Líneas por Tecnología y Pres.'!$J$217,'Líneas por Tecnología y Pres.'!$J$218,'Líneas por Tecnología y Pres.'!$J$219,'Líneas por Tecnología y Pres.'!$J$220,'Líneas por Tecnología y Pres.'!$J$221,'Líneas por Tecnología y Pres.'!$J$222)</c:f>
              <c:numCache>
                <c:formatCode>#,##0</c:formatCode>
                <c:ptCount val="24"/>
                <c:pt idx="0">
                  <c:v>2678716</c:v>
                </c:pt>
                <c:pt idx="1">
                  <c:v>3435721</c:v>
                </c:pt>
                <c:pt idx="2">
                  <c:v>4061909</c:v>
                </c:pt>
                <c:pt idx="3">
                  <c:v>4403305</c:v>
                </c:pt>
                <c:pt idx="4">
                  <c:v>4823675</c:v>
                </c:pt>
                <c:pt idx="5">
                  <c:v>4797632</c:v>
                </c:pt>
                <c:pt idx="6">
                  <c:v>4589205</c:v>
                </c:pt>
                <c:pt idx="7">
                  <c:v>2002436</c:v>
                </c:pt>
                <c:pt idx="8">
                  <c:v>1881781</c:v>
                </c:pt>
                <c:pt idx="9">
                  <c:v>1924184.6344552212</c:v>
                </c:pt>
                <c:pt idx="10">
                  <c:v>765658.89108359208</c:v>
                </c:pt>
                <c:pt idx="11">
                  <c:v>525011.50494642626</c:v>
                </c:pt>
                <c:pt idx="12">
                  <c:v>348601.62105436565</c:v>
                </c:pt>
                <c:pt idx="13">
                  <c:v>463116</c:v>
                </c:pt>
                <c:pt idx="14">
                  <c:v>377030.53606728103</c:v>
                </c:pt>
                <c:pt idx="15">
                  <c:v>299210.551309267</c:v>
                </c:pt>
                <c:pt idx="16">
                  <c:v>185956.32045861211</c:v>
                </c:pt>
                <c:pt idx="17">
                  <c:v>135514.03146780614</c:v>
                </c:pt>
                <c:pt idx="18">
                  <c:v>128892.84918230212</c:v>
                </c:pt>
                <c:pt idx="19">
                  <c:v>126479.69942642754</c:v>
                </c:pt>
                <c:pt idx="20">
                  <c:v>121382.57355466729</c:v>
                </c:pt>
                <c:pt idx="21">
                  <c:v>119287.02431552851</c:v>
                </c:pt>
                <c:pt idx="22">
                  <c:v>116722.78858579804</c:v>
                </c:pt>
                <c:pt idx="23">
                  <c:v>111493.43869838405</c:v>
                </c:pt>
              </c:numCache>
            </c:numRef>
          </c:val>
          <c:extLst xmlns:c16r2="http://schemas.microsoft.com/office/drawing/2015/06/chart">
            <c:ext xmlns:c16="http://schemas.microsoft.com/office/drawing/2014/chart" uri="{C3380CC4-5D6E-409C-BE32-E72D297353CC}">
              <c16:uniqueId val="{00000001-6452-4218-A1C0-225C8474E4FD}"/>
            </c:ext>
          </c:extLst>
        </c:ser>
        <c:ser>
          <c:idx val="2"/>
          <c:order val="2"/>
          <c:tx>
            <c:strRef>
              <c:f>'Líneas por Tecnología y Pres.'!$K$11</c:f>
              <c:strCache>
                <c:ptCount val="1"/>
                <c:pt idx="0">
                  <c:v>UMTS</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('Líneas por Tecnología y Pres.'!$A$12,'Líneas por Tecnología y Pres.'!$A$24,'Líneas por Tecnología y Pres.'!$A$36,'Líneas por Tecnología y Pres.'!$A$48,'Líneas por Tecnología y Pres.'!$A$60,'Líneas por Tecnología y Pres.'!$A$72,'Líneas por Tecnología y Pres.'!$A$84,'Líneas por Tecnología y Pres.'!$A$96,'Líneas por Tecnología y Pres.'!$A$108,'Líneas por Tecnología y Pres.'!$A$120,'Líneas por Tecnología y Pres.'!$A$132,'Líneas por Tecnología y Pres.'!$A$144,'Líneas por Tecnología y Pres.'!$A$156,'Líneas por Tecnología y Pres.'!$A$168,'Líneas por Tecnología y Pres.'!$A$180,'Líneas por Tecnología y Pres.'!$A$192,'Líneas por Tecnología y Pres.'!$A$204,'Líneas por Tecnología y Pres.'!$A$216,'Líneas por Tecnología y Pres.'!$A$217,'Líneas por Tecnología y Pres.'!$A$218,'Líneas por Tecnología y Pres.'!$A$219,'Líneas por Tecnología y Pres.'!$A$220,'Líneas por Tecnología y Pres.'!$A$221,'Líneas por Tecnología y Pres.'!$A$222)</c:f>
              <c:strCache>
                <c:ptCount val="2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Ene2026</c:v>
                </c:pt>
                <c:pt idx="19">
                  <c:v>Feb2026</c:v>
                </c:pt>
                <c:pt idx="20">
                  <c:v>Mar2026</c:v>
                </c:pt>
                <c:pt idx="21">
                  <c:v>Abr2026</c:v>
                </c:pt>
                <c:pt idx="22">
                  <c:v>May2026</c:v>
                </c:pt>
                <c:pt idx="23">
                  <c:v>Jun2026</c:v>
                </c:pt>
              </c:strCache>
            </c:strRef>
          </c:cat>
          <c:val>
            <c:numRef>
              <c:f>('Líneas por Tecnología y Pres.'!$K$12,'Líneas por Tecnología y Pres.'!$K$24,'Líneas por Tecnología y Pres.'!$K$36,'Líneas por Tecnología y Pres.'!$K$48,'Líneas por Tecnología y Pres.'!$K$60,'Líneas por Tecnología y Pres.'!$K$72,'Líneas por Tecnología y Pres.'!$K$84,'Líneas por Tecnología y Pres.'!$K$96,'Líneas por Tecnología y Pres.'!$K$108,'Líneas por Tecnología y Pres.'!$K$120,'Líneas por Tecnología y Pres.'!$K$132,'Líneas por Tecnología y Pres.'!$K$144,'Líneas por Tecnología y Pres.'!$K$156,'Líneas por Tecnología y Pres.'!$K$168,'Líneas por Tecnología y Pres.'!$K$180,'Líneas por Tecnología y Pres.'!$K$192,'Líneas por Tecnología y Pres.'!$K$204,'Líneas por Tecnología y Pres.'!$K$216,'Líneas por Tecnología y Pres.'!$K$217,'Líneas por Tecnología y Pres.'!$K$218,'Líneas por Tecnología y Pres.'!$K$219,'Líneas por Tecnología y Pres.'!$K$220,'Líneas por Tecnología y Pres.'!$K$221,'Líneas por Tecnología y Pres.'!$K$222)</c:f>
              <c:numCache>
                <c:formatCode>#,##0</c:formatCode>
                <c:ptCount val="24"/>
                <c:pt idx="0">
                  <c:v>0</c:v>
                </c:pt>
                <c:pt idx="1">
                  <c:v>0</c:v>
                </c:pt>
                <c:pt idx="2">
                  <c:v>20294</c:v>
                </c:pt>
                <c:pt idx="3">
                  <c:v>110569</c:v>
                </c:pt>
                <c:pt idx="4">
                  <c:v>174375</c:v>
                </c:pt>
                <c:pt idx="5">
                  <c:v>272871</c:v>
                </c:pt>
                <c:pt idx="6">
                  <c:v>341647</c:v>
                </c:pt>
                <c:pt idx="7">
                  <c:v>1805322</c:v>
                </c:pt>
                <c:pt idx="8">
                  <c:v>1787014</c:v>
                </c:pt>
                <c:pt idx="9">
                  <c:v>1552693.0659754639</c:v>
                </c:pt>
                <c:pt idx="10">
                  <c:v>1596404.4152026621</c:v>
                </c:pt>
                <c:pt idx="11">
                  <c:v>1498097.7049002838</c:v>
                </c:pt>
                <c:pt idx="12">
                  <c:v>1305745.0989486256</c:v>
                </c:pt>
                <c:pt idx="13">
                  <c:v>1335075</c:v>
                </c:pt>
                <c:pt idx="14">
                  <c:v>1060440.2833697845</c:v>
                </c:pt>
                <c:pt idx="15">
                  <c:v>896668.87288048351</c:v>
                </c:pt>
                <c:pt idx="16">
                  <c:v>774413.32165426912</c:v>
                </c:pt>
                <c:pt idx="17">
                  <c:v>593370.09924025345</c:v>
                </c:pt>
                <c:pt idx="18">
                  <c:v>560111.49775535031</c:v>
                </c:pt>
                <c:pt idx="19">
                  <c:v>529101.82816152531</c:v>
                </c:pt>
                <c:pt idx="20">
                  <c:v>491980.58696309553</c:v>
                </c:pt>
                <c:pt idx="21">
                  <c:v>477637.80270076869</c:v>
                </c:pt>
                <c:pt idx="22">
                  <c:v>448988.15788164863</c:v>
                </c:pt>
                <c:pt idx="23">
                  <c:v>419931.3691019931</c:v>
                </c:pt>
              </c:numCache>
            </c:numRef>
          </c:val>
          <c:extLst xmlns:c16r2="http://schemas.microsoft.com/office/drawing/2015/06/chart">
            <c:ext xmlns:c16="http://schemas.microsoft.com/office/drawing/2014/chart" uri="{C3380CC4-5D6E-409C-BE32-E72D297353CC}">
              <c16:uniqueId val="{00000005-6452-4218-A1C0-225C8474E4FD}"/>
            </c:ext>
          </c:extLst>
        </c:ser>
        <c:ser>
          <c:idx val="3"/>
          <c:order val="3"/>
          <c:tx>
            <c:strRef>
              <c:f>'Líneas por Tecnología y Pres.'!$L$11</c:f>
              <c:strCache>
                <c:ptCount val="1"/>
                <c:pt idx="0">
                  <c:v>HSPA+</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('Líneas por Tecnología y Pres.'!$A$12,'Líneas por Tecnología y Pres.'!$A$24,'Líneas por Tecnología y Pres.'!$A$36,'Líneas por Tecnología y Pres.'!$A$48,'Líneas por Tecnología y Pres.'!$A$60,'Líneas por Tecnología y Pres.'!$A$72,'Líneas por Tecnología y Pres.'!$A$84,'Líneas por Tecnología y Pres.'!$A$96,'Líneas por Tecnología y Pres.'!$A$108,'Líneas por Tecnología y Pres.'!$A$120,'Líneas por Tecnología y Pres.'!$A$132,'Líneas por Tecnología y Pres.'!$A$144,'Líneas por Tecnología y Pres.'!$A$156,'Líneas por Tecnología y Pres.'!$A$168,'Líneas por Tecnología y Pres.'!$A$180,'Líneas por Tecnología y Pres.'!$A$192,'Líneas por Tecnología y Pres.'!$A$204,'Líneas por Tecnología y Pres.'!$A$216,'Líneas por Tecnología y Pres.'!$A$217,'Líneas por Tecnología y Pres.'!$A$218,'Líneas por Tecnología y Pres.'!$A$219,'Líneas por Tecnología y Pres.'!$A$220,'Líneas por Tecnología y Pres.'!$A$221,'Líneas por Tecnología y Pres.'!$A$222)</c:f>
              <c:strCache>
                <c:ptCount val="2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Ene2026</c:v>
                </c:pt>
                <c:pt idx="19">
                  <c:v>Feb2026</c:v>
                </c:pt>
                <c:pt idx="20">
                  <c:v>Mar2026</c:v>
                </c:pt>
                <c:pt idx="21">
                  <c:v>Abr2026</c:v>
                </c:pt>
                <c:pt idx="22">
                  <c:v>May2026</c:v>
                </c:pt>
                <c:pt idx="23">
                  <c:v>Jun2026</c:v>
                </c:pt>
              </c:strCache>
            </c:strRef>
          </c:cat>
          <c:val>
            <c:numRef>
              <c:f>('Líneas por Tecnología y Pres.'!$L$12,'Líneas por Tecnología y Pres.'!$L$24,'Líneas por Tecnología y Pres.'!$L$36,'Líneas por Tecnología y Pres.'!$L$48,'Líneas por Tecnología y Pres.'!$L$60,'Líneas por Tecnología y Pres.'!$L$72,'Líneas por Tecnología y Pres.'!$L$84,'Líneas por Tecnología y Pres.'!$L$96,'Líneas por Tecnología y Pres.'!$L$108,'Líneas por Tecnología y Pres.'!$L$120,'Líneas por Tecnología y Pres.'!$L$132,'Líneas por Tecnología y Pres.'!$L$144,'Líneas por Tecnología y Pres.'!$L$156,'Líneas por Tecnología y Pres.'!$L$168,'Líneas por Tecnología y Pres.'!$L$180,'Líneas por Tecnología y Pres.'!$L$192,'Líneas por Tecnología y Pres.'!$L$204,'Líneas por Tecnología y Pres.'!$L$216,'Líneas por Tecnología y Pres.'!$L$217,'Líneas por Tecnología y Pres.'!$L$218,'Líneas por Tecnología y Pres.'!$L$219,'Líneas por Tecnología y Pres.'!$L$220,'Líneas por Tecnología y Pres.'!$L$221,'Líneas por Tecnología y Pres.'!$L$222)</c:f>
              <c:numCache>
                <c:formatCode>#,##0</c:formatCode>
                <c:ptCount val="24"/>
                <c:pt idx="0">
                  <c:v>0</c:v>
                </c:pt>
                <c:pt idx="1">
                  <c:v>0</c:v>
                </c:pt>
                <c:pt idx="2">
                  <c:v>0</c:v>
                </c:pt>
                <c:pt idx="3">
                  <c:v>0</c:v>
                </c:pt>
                <c:pt idx="4">
                  <c:v>21636</c:v>
                </c:pt>
                <c:pt idx="5">
                  <c:v>77805</c:v>
                </c:pt>
                <c:pt idx="6">
                  <c:v>124793</c:v>
                </c:pt>
                <c:pt idx="7">
                  <c:v>136952</c:v>
                </c:pt>
                <c:pt idx="8">
                  <c:v>248541</c:v>
                </c:pt>
                <c:pt idx="9">
                  <c:v>187515.1985817719</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xmlns:c16r2="http://schemas.microsoft.com/office/drawing/2015/06/chart">
            <c:ext xmlns:c16="http://schemas.microsoft.com/office/drawing/2014/chart" uri="{C3380CC4-5D6E-409C-BE32-E72D297353CC}">
              <c16:uniqueId val="{00000012-6452-4218-A1C0-225C8474E4FD}"/>
            </c:ext>
          </c:extLst>
        </c:ser>
        <c:ser>
          <c:idx val="4"/>
          <c:order val="4"/>
          <c:tx>
            <c:strRef>
              <c:f>'Líneas por Tecnología y Pres.'!$M$11</c:f>
              <c:strCache>
                <c:ptCount val="1"/>
                <c:pt idx="0">
                  <c:v>LTE</c:v>
                </c:pt>
              </c:strCache>
            </c:strRef>
          </c:tx>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('Líneas por Tecnología y Pres.'!$A$12,'Líneas por Tecnología y Pres.'!$A$24,'Líneas por Tecnología y Pres.'!$A$36,'Líneas por Tecnología y Pres.'!$A$48,'Líneas por Tecnología y Pres.'!$A$60,'Líneas por Tecnología y Pres.'!$A$72,'Líneas por Tecnología y Pres.'!$A$84,'Líneas por Tecnología y Pres.'!$A$96,'Líneas por Tecnología y Pres.'!$A$108,'Líneas por Tecnología y Pres.'!$A$120,'Líneas por Tecnología y Pres.'!$A$132,'Líneas por Tecnología y Pres.'!$A$144,'Líneas por Tecnología y Pres.'!$A$156,'Líneas por Tecnología y Pres.'!$A$168,'Líneas por Tecnología y Pres.'!$A$180,'Líneas por Tecnología y Pres.'!$A$192,'Líneas por Tecnología y Pres.'!$A$204,'Líneas por Tecnología y Pres.'!$A$216,'Líneas por Tecnología y Pres.'!$A$217,'Líneas por Tecnología y Pres.'!$A$218,'Líneas por Tecnología y Pres.'!$A$219,'Líneas por Tecnología y Pres.'!$A$220,'Líneas por Tecnología y Pres.'!$A$221,'Líneas por Tecnología y Pres.'!$A$222)</c:f>
              <c:strCache>
                <c:ptCount val="2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Ene2026</c:v>
                </c:pt>
                <c:pt idx="19">
                  <c:v>Feb2026</c:v>
                </c:pt>
                <c:pt idx="20">
                  <c:v>Mar2026</c:v>
                </c:pt>
                <c:pt idx="21">
                  <c:v>Abr2026</c:v>
                </c:pt>
                <c:pt idx="22">
                  <c:v>May2026</c:v>
                </c:pt>
                <c:pt idx="23">
                  <c:v>Jun2026</c:v>
                </c:pt>
              </c:strCache>
            </c:strRef>
          </c:cat>
          <c:val>
            <c:numRef>
              <c:f>('Líneas por Tecnología y Pres.'!$M$12,'Líneas por Tecnología y Pres.'!$M$24,'Líneas por Tecnología y Pres.'!$M$36,'Líneas por Tecnología y Pres.'!$M$48,'Líneas por Tecnología y Pres.'!$M$60,'Líneas por Tecnología y Pres.'!$M$72,'Líneas por Tecnología y Pres.'!$M$84,'Líneas por Tecnología y Pres.'!$M$96,'Líneas por Tecnología y Pres.'!$M$108,'Líneas por Tecnología y Pres.'!$M$120,'Líneas por Tecnología y Pres.'!$M$132,'Líneas por Tecnología y Pres.'!$M$144,'Líneas por Tecnología y Pres.'!$M$156,'Líneas por Tecnología y Pres.'!$M$168,'Líneas por Tecnología y Pres.'!$M$180,'Líneas por Tecnología y Pres.'!$M$192,'Líneas por Tecnología y Pres.'!$M$204,'Líneas por Tecnología y Pres.'!$M$216,'Líneas por Tecnología y Pres.'!$M$217,'Líneas por Tecnología y Pres.'!$M$218,'Líneas por Tecnología y Pres.'!$M$219,'Líneas por Tecnología y Pres.'!$M$220,'Líneas por Tecnología y Pres.'!$M$221,'Líneas por Tecnología y Pres.'!$M$222)</c:f>
              <c:numCache>
                <c:formatCode>#,##0</c:formatCode>
                <c:ptCount val="24"/>
                <c:pt idx="0">
                  <c:v>0</c:v>
                </c:pt>
                <c:pt idx="1">
                  <c:v>0</c:v>
                </c:pt>
                <c:pt idx="2">
                  <c:v>0</c:v>
                </c:pt>
                <c:pt idx="3">
                  <c:v>0</c:v>
                </c:pt>
                <c:pt idx="4">
                  <c:v>0</c:v>
                </c:pt>
                <c:pt idx="5">
                  <c:v>0</c:v>
                </c:pt>
                <c:pt idx="6">
                  <c:v>0</c:v>
                </c:pt>
                <c:pt idx="7">
                  <c:v>189988</c:v>
                </c:pt>
                <c:pt idx="8">
                  <c:v>662756</c:v>
                </c:pt>
                <c:pt idx="9">
                  <c:v>884631.10098754324</c:v>
                </c:pt>
                <c:pt idx="10">
                  <c:v>2317582.693713746</c:v>
                </c:pt>
                <c:pt idx="11">
                  <c:v>2433246.7901532901</c:v>
                </c:pt>
                <c:pt idx="12">
                  <c:v>3075378.2799970084</c:v>
                </c:pt>
                <c:pt idx="13">
                  <c:v>3456277</c:v>
                </c:pt>
                <c:pt idx="14">
                  <c:v>4013644.1805629344</c:v>
                </c:pt>
                <c:pt idx="15">
                  <c:v>4293696.575810249</c:v>
                </c:pt>
                <c:pt idx="16">
                  <c:v>4373437.3578871191</c:v>
                </c:pt>
                <c:pt idx="17">
                  <c:v>4706734.8692919407</c:v>
                </c:pt>
                <c:pt idx="18">
                  <c:v>4740524.6530623473</c:v>
                </c:pt>
                <c:pt idx="19">
                  <c:v>4741762.472412047</c:v>
                </c:pt>
                <c:pt idx="20">
                  <c:v>4755663.8394822376</c:v>
                </c:pt>
                <c:pt idx="21">
                  <c:v>4781316.9767837021</c:v>
                </c:pt>
                <c:pt idx="22">
                  <c:v>4778613.7372325528</c:v>
                </c:pt>
                <c:pt idx="23">
                  <c:v>4761586.1921996232</c:v>
                </c:pt>
              </c:numCache>
            </c:numRef>
          </c:val>
          <c:extLst xmlns:c16r2="http://schemas.microsoft.com/office/drawing/2015/06/chart">
            <c:ext xmlns:c16="http://schemas.microsoft.com/office/drawing/2014/chart" uri="{C3380CC4-5D6E-409C-BE32-E72D297353CC}">
              <c16:uniqueId val="{00000027-6452-4218-A1C0-225C8474E4FD}"/>
            </c:ext>
          </c:extLst>
        </c:ser>
        <c:ser>
          <c:idx val="5"/>
          <c:order val="5"/>
          <c:tx>
            <c:strRef>
              <c:f>'Líneas por Tecnología y Pres.'!$N$11</c:f>
              <c:strCache>
                <c:ptCount val="1"/>
                <c:pt idx="0">
                  <c:v>5G</c:v>
                </c:pt>
              </c:strCache>
            </c:strRef>
          </c:tx>
          <c:invertIfNegative val="0"/>
          <c:cat>
            <c:strRef>
              <c:f>('Líneas por Tecnología y Pres.'!$A$12,'Líneas por Tecnología y Pres.'!$A$24,'Líneas por Tecnología y Pres.'!$A$36,'Líneas por Tecnología y Pres.'!$A$48,'Líneas por Tecnología y Pres.'!$A$60,'Líneas por Tecnología y Pres.'!$A$72,'Líneas por Tecnología y Pres.'!$A$84,'Líneas por Tecnología y Pres.'!$A$96,'Líneas por Tecnología y Pres.'!$A$108,'Líneas por Tecnología y Pres.'!$A$120,'Líneas por Tecnología y Pres.'!$A$132,'Líneas por Tecnología y Pres.'!$A$144,'Líneas por Tecnología y Pres.'!$A$156,'Líneas por Tecnología y Pres.'!$A$168,'Líneas por Tecnología y Pres.'!$A$180,'Líneas por Tecnología y Pres.'!$A$192,'Líneas por Tecnología y Pres.'!$A$204,'Líneas por Tecnología y Pres.'!$A$216,'Líneas por Tecnología y Pres.'!$A$217,'Líneas por Tecnología y Pres.'!$A$218,'Líneas por Tecnología y Pres.'!$A$219,'Líneas por Tecnología y Pres.'!$A$220,'Líneas por Tecnología y Pres.'!$A$221,'Líneas por Tecnología y Pres.'!$A$222)</c:f>
              <c:strCache>
                <c:ptCount val="2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Ene2026</c:v>
                </c:pt>
                <c:pt idx="19">
                  <c:v>Feb2026</c:v>
                </c:pt>
                <c:pt idx="20">
                  <c:v>Mar2026</c:v>
                </c:pt>
                <c:pt idx="21">
                  <c:v>Abr2026</c:v>
                </c:pt>
                <c:pt idx="22">
                  <c:v>May2026</c:v>
                </c:pt>
                <c:pt idx="23">
                  <c:v>Jun2026</c:v>
                </c:pt>
              </c:strCache>
            </c:strRef>
          </c:cat>
          <c:val>
            <c:numRef>
              <c:f>('Líneas por Tecnología y Pres.'!$N$12,'Líneas por Tecnología y Pres.'!$N$24,'Líneas por Tecnología y Pres.'!$N$36,'Líneas por Tecnología y Pres.'!$N$48,'Líneas por Tecnología y Pres.'!$N$60,'Líneas por Tecnología y Pres.'!$N$72,'Líneas por Tecnología y Pres.'!$N$84,'Líneas por Tecnología y Pres.'!$N$96,'Líneas por Tecnología y Pres.'!$N$108,'Líneas por Tecnología y Pres.'!$N$120,'Líneas por Tecnología y Pres.'!$N$132,'Líneas por Tecnología y Pres.'!$N$144,'Líneas por Tecnología y Pres.'!$N$156,'Líneas por Tecnología y Pres.'!$N$168,'Líneas por Tecnología y Pres.'!$N$180,'Líneas por Tecnología y Pres.'!$N$192,'Líneas por Tecnología y Pres.'!$N$204,'Líneas por Tecnología y Pres.'!$N$216,'Líneas por Tecnología y Pres.'!$N$217,'Líneas por Tecnología y Pres.'!$N$218,'Líneas por Tecnología y Pres.'!$N$219,'Líneas por Tecnología y Pres.'!$N$220,'Líneas por Tecnología y Pres.'!$N$221,'Líneas por Tecnología y Pres.'!$N$222)</c:f>
              <c:numCache>
                <c:formatCode>#,##0</c:formatCode>
                <c:ptCount val="24"/>
                <c:pt idx="17">
                  <c:v>780</c:v>
                </c:pt>
                <c:pt idx="18">
                  <c:v>1092</c:v>
                </c:pt>
                <c:pt idx="19">
                  <c:v>1414</c:v>
                </c:pt>
                <c:pt idx="20">
                  <c:v>1527</c:v>
                </c:pt>
                <c:pt idx="21">
                  <c:v>1613.1962000000001</c:v>
                </c:pt>
                <c:pt idx="22">
                  <c:v>1629.3163</c:v>
                </c:pt>
                <c:pt idx="23">
                  <c:v>2241</c:v>
                </c:pt>
              </c:numCache>
            </c:numRef>
          </c:val>
        </c:ser>
        <c:dLbls>
          <c:showLegendKey val="0"/>
          <c:showVal val="0"/>
          <c:showCatName val="0"/>
          <c:showSerName val="0"/>
          <c:showPercent val="0"/>
          <c:showBubbleSize val="0"/>
        </c:dLbls>
        <c:gapWidth val="80"/>
        <c:overlap val="100"/>
        <c:axId val="841742272"/>
        <c:axId val="841753152"/>
      </c:barChart>
      <c:catAx>
        <c:axId val="841742272"/>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5400000" vert="horz"/>
          <a:lstStyle/>
          <a:p>
            <a:pPr>
              <a:defRPr sz="900" b="0" i="0" u="none" strike="noStrike" baseline="0">
                <a:solidFill>
                  <a:schemeClr val="bg1"/>
                </a:solidFill>
                <a:latin typeface="Calibri"/>
                <a:ea typeface="Calibri"/>
                <a:cs typeface="Calibri"/>
              </a:defRPr>
            </a:pPr>
            <a:endParaRPr lang="es-EC"/>
          </a:p>
        </c:txPr>
        <c:crossAx val="841753152"/>
        <c:crosses val="autoZero"/>
        <c:auto val="1"/>
        <c:lblAlgn val="ctr"/>
        <c:lblOffset val="100"/>
        <c:noMultiLvlLbl val="0"/>
      </c:catAx>
      <c:valAx>
        <c:axId val="841753152"/>
        <c:scaling>
          <c:orientation val="minMax"/>
          <c:max val="6000000"/>
          <c:min val="0"/>
        </c:scaling>
        <c:delete val="0"/>
        <c:axPos val="l"/>
        <c:majorGridlines>
          <c:spPr>
            <a:ln w="9525" cap="flat" cmpd="sng" algn="ctr">
              <a:solidFill>
                <a:schemeClr val="lt1">
                  <a:lumMod val="95000"/>
                  <a:alpha val="10000"/>
                </a:schemeClr>
              </a:solidFill>
              <a:round/>
            </a:ln>
            <a:effectLst/>
          </c:spPr>
        </c:majorGridlines>
        <c:numFmt formatCode="#,##0" sourceLinked="1"/>
        <c:majorTickMark val="none"/>
        <c:minorTickMark val="none"/>
        <c:tickLblPos val="nextTo"/>
        <c:spPr>
          <a:noFill/>
          <a:ln>
            <a:noFill/>
          </a:ln>
          <a:effectLst/>
        </c:spPr>
        <c:txPr>
          <a:bodyPr rot="0" vert="horz"/>
          <a:lstStyle/>
          <a:p>
            <a:pPr>
              <a:defRPr sz="900" b="0" i="0" u="none" strike="noStrike" baseline="0">
                <a:solidFill>
                  <a:schemeClr val="bg1"/>
                </a:solidFill>
                <a:latin typeface="Calibri"/>
                <a:ea typeface="Calibri"/>
                <a:cs typeface="Calibri"/>
              </a:defRPr>
            </a:pPr>
            <a:endParaRPr lang="es-EC"/>
          </a:p>
        </c:txPr>
        <c:crossAx val="841742272"/>
        <c:crosses val="autoZero"/>
        <c:crossBetween val="between"/>
        <c:majorUnit val="1000000"/>
        <c:minorUnit val="500000"/>
      </c:valAx>
      <c:spPr>
        <a:noFill/>
        <a:ln w="25400">
          <a:noFill/>
        </a:ln>
      </c:spPr>
    </c:plotArea>
    <c:legend>
      <c:legendPos val="t"/>
      <c:layout/>
      <c:overlay val="0"/>
      <c:spPr>
        <a:noFill/>
        <a:ln>
          <a:noFill/>
        </a:ln>
        <a:effectLst/>
      </c:spPr>
      <c:txPr>
        <a:bodyPr/>
        <a:lstStyle/>
        <a:p>
          <a:pPr>
            <a:defRPr sz="825" b="0" i="0" u="none" strike="noStrike" baseline="0">
              <a:solidFill>
                <a:schemeClr val="bg1"/>
              </a:solidFill>
              <a:latin typeface="Calibri"/>
              <a:ea typeface="Calibri"/>
              <a:cs typeface="Calibri"/>
            </a:defRPr>
          </a:pPr>
          <a:endParaRPr lang="es-EC"/>
        </a:p>
      </c:txPr>
    </c:legend>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a:scene3d>
      <a:camera prst="orthographicFront"/>
      <a:lightRig rig="threePt" dir="t"/>
    </a:scene3d>
    <a:sp3d>
      <a:bevelT w="190500" h="38100"/>
    </a:sp3d>
  </c:spPr>
  <c:txPr>
    <a:bodyPr/>
    <a:lstStyle/>
    <a:p>
      <a:pPr>
        <a:defRPr sz="1000" b="0" i="0" u="none" strike="noStrike" baseline="0">
          <a:solidFill>
            <a:srgbClr val="000000"/>
          </a:solidFill>
          <a:latin typeface="Calibri"/>
          <a:ea typeface="Calibri"/>
          <a:cs typeface="Calibri"/>
        </a:defRPr>
      </a:pPr>
      <a:endParaRPr lang="es-EC"/>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600" b="1" i="0" u="none" strike="noStrike" baseline="0">
                <a:solidFill>
                  <a:schemeClr val="bg1"/>
                </a:solidFill>
                <a:latin typeface="Calibri"/>
                <a:ea typeface="Calibri"/>
                <a:cs typeface="Calibri"/>
              </a:defRPr>
            </a:pPr>
            <a:r>
              <a:rPr lang="es-EC">
                <a:solidFill>
                  <a:schemeClr val="bg1"/>
                </a:solidFill>
              </a:rPr>
              <a:t>CNT</a:t>
            </a:r>
          </a:p>
        </c:rich>
      </c:tx>
      <c:layout/>
      <c:overlay val="0"/>
      <c:spPr>
        <a:noFill/>
        <a:ln>
          <a:noFill/>
        </a:ln>
        <a:effectLst/>
      </c:spPr>
    </c:title>
    <c:autoTitleDeleted val="0"/>
    <c:plotArea>
      <c:layout>
        <c:manualLayout>
          <c:layoutTarget val="inner"/>
          <c:xMode val="edge"/>
          <c:yMode val="edge"/>
          <c:x val="6.674358875872223E-2"/>
          <c:y val="0.22549274836580388"/>
          <c:w val="0.92284990717623716"/>
          <c:h val="0.59148055446446102"/>
        </c:manualLayout>
      </c:layout>
      <c:barChart>
        <c:barDir val="col"/>
        <c:grouping val="stacked"/>
        <c:varyColors val="0"/>
        <c:ser>
          <c:idx val="0"/>
          <c:order val="0"/>
          <c:tx>
            <c:strRef>
              <c:f>'Líneas por Tecnología y Pres.'!$P$11</c:f>
              <c:strCache>
                <c:ptCount val="1"/>
                <c:pt idx="0">
                  <c:v>CDMA</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('Líneas por Tecnología y Pres.'!$A$12,'Líneas por Tecnología y Pres.'!$A$24,'Líneas por Tecnología y Pres.'!$A$36,'Líneas por Tecnología y Pres.'!$A$48,'Líneas por Tecnología y Pres.'!$A$60,'Líneas por Tecnología y Pres.'!$A$72,'Líneas por Tecnología y Pres.'!$A$84,'Líneas por Tecnología y Pres.'!$A$96,'Líneas por Tecnología y Pres.'!$A$108,'Líneas por Tecnología y Pres.'!$A$120,'Líneas por Tecnología y Pres.'!$A$132,'Líneas por Tecnología y Pres.'!$A$144,'Líneas por Tecnología y Pres.'!$A$156,'Líneas por Tecnología y Pres.'!$A$168,'Líneas por Tecnología y Pres.'!$A$180,'Líneas por Tecnología y Pres.'!$A$192,'Líneas por Tecnología y Pres.'!$A$204,'Líneas por Tecnología y Pres.'!$A$216,'Líneas por Tecnología y Pres.'!$A$217,'Líneas por Tecnología y Pres.'!$A$218,'Líneas por Tecnología y Pres.'!$A$219,'Líneas por Tecnología y Pres.'!$A$220,'Líneas por Tecnología y Pres.'!$A$221,'Líneas por Tecnología y Pres.'!$A$222)</c:f>
              <c:strCache>
                <c:ptCount val="2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Ene2026</c:v>
                </c:pt>
                <c:pt idx="19">
                  <c:v>Feb2026</c:v>
                </c:pt>
                <c:pt idx="20">
                  <c:v>Mar2026</c:v>
                </c:pt>
                <c:pt idx="21">
                  <c:v>Abr2026</c:v>
                </c:pt>
                <c:pt idx="22">
                  <c:v>May2026</c:v>
                </c:pt>
                <c:pt idx="23">
                  <c:v>Jun2026</c:v>
                </c:pt>
              </c:strCache>
            </c:strRef>
          </c:cat>
          <c:val>
            <c:numRef>
              <c:f>('Líneas por Tecnología y Pres.'!$P$12,'Líneas por Tecnología y Pres.'!$P$24,'Líneas por Tecnología y Pres.'!$P$36,'Líneas por Tecnología y Pres.'!$P$48,'Líneas por Tecnología y Pres.'!$P$60,'Líneas por Tecnología y Pres.'!$P$72,'Líneas por Tecnología y Pres.'!$P$84,'Líneas por Tecnología y Pres.'!$P$96,'Líneas por Tecnología y Pres.'!$P$108,'Líneas por Tecnología y Pres.'!$P$120,'Líneas por Tecnología y Pres.'!$P$132,'Líneas por Tecnología y Pres.'!$P$144,'Líneas por Tecnología y Pres.'!$P$156,'Líneas por Tecnología y Pres.'!$P$168,'Líneas por Tecnología y Pres.'!$P$180,'Líneas por Tecnología y Pres.'!$P$192,'Líneas por Tecnología y Pres.'!$P$204,'Líneas por Tecnología y Pres.'!$P$216,'Líneas por Tecnología y Pres.'!$P$217,'Líneas por Tecnología y Pres.'!$P$218,'Líneas por Tecnología y Pres.'!$P$219,'Líneas por Tecnología y Pres.'!$P$220,'Líneas por Tecnología y Pres.'!$P$221,'Líneas por Tecnología y Pres.'!$P$222)</c:f>
              <c:numCache>
                <c:formatCode>#,##0</c:formatCode>
                <c:ptCount val="24"/>
                <c:pt idx="0">
                  <c:v>155151</c:v>
                </c:pt>
                <c:pt idx="1">
                  <c:v>173602</c:v>
                </c:pt>
                <c:pt idx="2">
                  <c:v>157438</c:v>
                </c:pt>
                <c:pt idx="3">
                  <c:v>102115</c:v>
                </c:pt>
                <c:pt idx="4">
                  <c:v>75179</c:v>
                </c:pt>
                <c:pt idx="5">
                  <c:v>83748</c:v>
                </c:pt>
                <c:pt idx="6">
                  <c:v>3009</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xmlns:c16r2="http://schemas.microsoft.com/office/drawing/2015/06/chart">
            <c:ext xmlns:c16="http://schemas.microsoft.com/office/drawing/2014/chart" uri="{C3380CC4-5D6E-409C-BE32-E72D297353CC}">
              <c16:uniqueId val="{00000000-0876-4D0A-9548-9FB7965FF3A0}"/>
            </c:ext>
          </c:extLst>
        </c:ser>
        <c:ser>
          <c:idx val="1"/>
          <c:order val="1"/>
          <c:tx>
            <c:strRef>
              <c:f>'Líneas por Tecnología y Pres.'!$Q$11</c:f>
              <c:strCache>
                <c:ptCount val="1"/>
                <c:pt idx="0">
                  <c:v>GSM</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('Líneas por Tecnología y Pres.'!$A$12,'Líneas por Tecnología y Pres.'!$A$24,'Líneas por Tecnología y Pres.'!$A$36,'Líneas por Tecnología y Pres.'!$A$48,'Líneas por Tecnología y Pres.'!$A$60,'Líneas por Tecnología y Pres.'!$A$72,'Líneas por Tecnología y Pres.'!$A$84,'Líneas por Tecnología y Pres.'!$A$96,'Líneas por Tecnología y Pres.'!$A$108,'Líneas por Tecnología y Pres.'!$A$120,'Líneas por Tecnología y Pres.'!$A$132,'Líneas por Tecnología y Pres.'!$A$144,'Líneas por Tecnología y Pres.'!$A$156,'Líneas por Tecnología y Pres.'!$A$168,'Líneas por Tecnología y Pres.'!$A$180,'Líneas por Tecnología y Pres.'!$A$192,'Líneas por Tecnología y Pres.'!$A$204,'Líneas por Tecnología y Pres.'!$A$216,'Líneas por Tecnología y Pres.'!$A$217,'Líneas por Tecnología y Pres.'!$A$218,'Líneas por Tecnología y Pres.'!$A$219,'Líneas por Tecnología y Pres.'!$A$220,'Líneas por Tecnología y Pres.'!$A$221,'Líneas por Tecnología y Pres.'!$A$222)</c:f>
              <c:strCache>
                <c:ptCount val="2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Ene2026</c:v>
                </c:pt>
                <c:pt idx="19">
                  <c:v>Feb2026</c:v>
                </c:pt>
                <c:pt idx="20">
                  <c:v>Mar2026</c:v>
                </c:pt>
                <c:pt idx="21">
                  <c:v>Abr2026</c:v>
                </c:pt>
                <c:pt idx="22">
                  <c:v>May2026</c:v>
                </c:pt>
                <c:pt idx="23">
                  <c:v>Jun2026</c:v>
                </c:pt>
              </c:strCache>
            </c:strRef>
          </c:cat>
          <c:val>
            <c:numRef>
              <c:f>('Líneas por Tecnología y Pres.'!$Q$12,'Líneas por Tecnología y Pres.'!$Q$24,'Líneas por Tecnología y Pres.'!$Q$36,'Líneas por Tecnología y Pres.'!$Q$48,'Líneas por Tecnología y Pres.'!$Q$60,'Líneas por Tecnología y Pres.'!$Q$72,'Líneas por Tecnología y Pres.'!$Q$84,'Líneas por Tecnología y Pres.'!$Q$96,'Líneas por Tecnología y Pres.'!$Q$108,'Líneas por Tecnología y Pres.'!$Q$120,'Líneas por Tecnología y Pres.'!$Q$132,'Líneas por Tecnología y Pres.'!$Q$144,'Líneas por Tecnología y Pres.'!$Q$156,'Líneas por Tecnología y Pres.'!$Q$168,'Líneas por Tecnología y Pres.'!$Q$180,'Líneas por Tecnología y Pres.'!$Q$192,'Líneas por Tecnología y Pres.'!$Q$204,'Líneas por Tecnología y Pres.'!$Q$216,'Líneas por Tecnología y Pres.'!$Q$217,'Líneas por Tecnología y Pres.'!$Q$218,'Líneas por Tecnología y Pres.'!$Q$219,'Líneas por Tecnología y Pres.'!$Q$220,'Líneas por Tecnología y Pres.'!$Q$221,'Líneas por Tecnología y Pres.'!$Q$222)</c:f>
              <c:numCache>
                <c:formatCode>#,##0</c:formatCode>
                <c:ptCount val="24"/>
                <c:pt idx="0">
                  <c:v>168816</c:v>
                </c:pt>
                <c:pt idx="1">
                  <c:v>183298</c:v>
                </c:pt>
                <c:pt idx="2">
                  <c:v>176292</c:v>
                </c:pt>
                <c:pt idx="3">
                  <c:v>201253</c:v>
                </c:pt>
                <c:pt idx="4">
                  <c:v>233874</c:v>
                </c:pt>
                <c:pt idx="5">
                  <c:v>130396</c:v>
                </c:pt>
                <c:pt idx="6">
                  <c:v>246983</c:v>
                </c:pt>
                <c:pt idx="7">
                  <c:v>185171</c:v>
                </c:pt>
                <c:pt idx="8">
                  <c:v>167794</c:v>
                </c:pt>
                <c:pt idx="9">
                  <c:v>105840</c:v>
                </c:pt>
                <c:pt idx="10">
                  <c:v>104907</c:v>
                </c:pt>
                <c:pt idx="11">
                  <c:v>90785</c:v>
                </c:pt>
                <c:pt idx="12">
                  <c:v>88328</c:v>
                </c:pt>
                <c:pt idx="13">
                  <c:v>90490</c:v>
                </c:pt>
                <c:pt idx="14">
                  <c:v>89457</c:v>
                </c:pt>
                <c:pt idx="15">
                  <c:v>91216</c:v>
                </c:pt>
                <c:pt idx="16">
                  <c:v>11298</c:v>
                </c:pt>
                <c:pt idx="17">
                  <c:v>13638</c:v>
                </c:pt>
                <c:pt idx="18">
                  <c:v>13630</c:v>
                </c:pt>
                <c:pt idx="19">
                  <c:v>13624</c:v>
                </c:pt>
                <c:pt idx="20">
                  <c:v>9817</c:v>
                </c:pt>
                <c:pt idx="21">
                  <c:v>9256</c:v>
                </c:pt>
                <c:pt idx="22">
                  <c:v>9276</c:v>
                </c:pt>
                <c:pt idx="23">
                  <c:v>9273</c:v>
                </c:pt>
              </c:numCache>
            </c:numRef>
          </c:val>
          <c:extLst xmlns:c16r2="http://schemas.microsoft.com/office/drawing/2015/06/chart">
            <c:ext xmlns:c16="http://schemas.microsoft.com/office/drawing/2014/chart" uri="{C3380CC4-5D6E-409C-BE32-E72D297353CC}">
              <c16:uniqueId val="{00000001-0876-4D0A-9548-9FB7965FF3A0}"/>
            </c:ext>
          </c:extLst>
        </c:ser>
        <c:ser>
          <c:idx val="2"/>
          <c:order val="2"/>
          <c:tx>
            <c:strRef>
              <c:f>'Líneas por Tecnología y Pres.'!$R$11</c:f>
              <c:strCache>
                <c:ptCount val="1"/>
                <c:pt idx="0">
                  <c:v>UMTS</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('Líneas por Tecnología y Pres.'!$A$12,'Líneas por Tecnología y Pres.'!$A$24,'Líneas por Tecnología y Pres.'!$A$36,'Líneas por Tecnología y Pres.'!$A$48,'Líneas por Tecnología y Pres.'!$A$60,'Líneas por Tecnología y Pres.'!$A$72,'Líneas por Tecnología y Pres.'!$A$84,'Líneas por Tecnología y Pres.'!$A$96,'Líneas por Tecnología y Pres.'!$A$108,'Líneas por Tecnología y Pres.'!$A$120,'Líneas por Tecnología y Pres.'!$A$132,'Líneas por Tecnología y Pres.'!$A$144,'Líneas por Tecnología y Pres.'!$A$156,'Líneas por Tecnología y Pres.'!$A$168,'Líneas por Tecnología y Pres.'!$A$180,'Líneas por Tecnología y Pres.'!$A$192,'Líneas por Tecnología y Pres.'!$A$204,'Líneas por Tecnología y Pres.'!$A$216,'Líneas por Tecnología y Pres.'!$A$217,'Líneas por Tecnología y Pres.'!$A$218,'Líneas por Tecnología y Pres.'!$A$219,'Líneas por Tecnología y Pres.'!$A$220,'Líneas por Tecnología y Pres.'!$A$221,'Líneas por Tecnología y Pres.'!$A$222)</c:f>
              <c:strCache>
                <c:ptCount val="2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Ene2026</c:v>
                </c:pt>
                <c:pt idx="19">
                  <c:v>Feb2026</c:v>
                </c:pt>
                <c:pt idx="20">
                  <c:v>Mar2026</c:v>
                </c:pt>
                <c:pt idx="21">
                  <c:v>Abr2026</c:v>
                </c:pt>
                <c:pt idx="22">
                  <c:v>May2026</c:v>
                </c:pt>
                <c:pt idx="23">
                  <c:v>Jun2026</c:v>
                </c:pt>
              </c:strCache>
            </c:strRef>
          </c:cat>
          <c:val>
            <c:numRef>
              <c:f>('Líneas por Tecnología y Pres.'!$R$12,'Líneas por Tecnología y Pres.'!$R$24,'Líneas por Tecnología y Pres.'!$R$36,'Líneas por Tecnología y Pres.'!$R$48,'Líneas por Tecnología y Pres.'!$R$60,'Líneas por Tecnología y Pres.'!$R$72,'Líneas por Tecnología y Pres.'!$R$84,'Líneas por Tecnología y Pres.'!$R$96,'Líneas por Tecnología y Pres.'!$R$108,'Líneas por Tecnología y Pres.'!$R$120,'Líneas por Tecnología y Pres.'!$R$132,'Líneas por Tecnología y Pres.'!$R$144,'Líneas por Tecnología y Pres.'!$R$156,'Líneas por Tecnología y Pres.'!$R$168,'Líneas por Tecnología y Pres.'!$R$180,'Líneas por Tecnología y Pres.'!$R$192,'Líneas por Tecnología y Pres.'!$R$204,'Líneas por Tecnología y Pres.'!$R$216,'Líneas por Tecnología y Pres.'!$R$217,'Líneas por Tecnología y Pres.'!$R$218,'Líneas por Tecnología y Pres.'!$R$219,'Líneas por Tecnología y Pres.'!$R$220,'Líneas por Tecnología y Pres.'!$R$221,'Líneas por Tecnología y Pres.'!$R$222)</c:f>
              <c:numCache>
                <c:formatCode>#,##0</c:formatCode>
                <c:ptCount val="24"/>
                <c:pt idx="0">
                  <c:v>0</c:v>
                </c:pt>
                <c:pt idx="1">
                  <c:v>0</c:v>
                </c:pt>
                <c:pt idx="2">
                  <c:v>0</c:v>
                </c:pt>
                <c:pt idx="3">
                  <c:v>0</c:v>
                </c:pt>
                <c:pt idx="4">
                  <c:v>218</c:v>
                </c:pt>
                <c:pt idx="5">
                  <c:v>148416</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xmlns:c16r2="http://schemas.microsoft.com/office/drawing/2015/06/chart">
            <c:ext xmlns:c16="http://schemas.microsoft.com/office/drawing/2014/chart" uri="{C3380CC4-5D6E-409C-BE32-E72D297353CC}">
              <c16:uniqueId val="{00000002-0876-4D0A-9548-9FB7965FF3A0}"/>
            </c:ext>
          </c:extLst>
        </c:ser>
        <c:ser>
          <c:idx val="3"/>
          <c:order val="3"/>
          <c:tx>
            <c:strRef>
              <c:f>'Líneas por Tecnología y Pres.'!$S$11</c:f>
              <c:strCache>
                <c:ptCount val="1"/>
                <c:pt idx="0">
                  <c:v>HSPA +</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('Líneas por Tecnología y Pres.'!$A$12,'Líneas por Tecnología y Pres.'!$A$24,'Líneas por Tecnología y Pres.'!$A$36,'Líneas por Tecnología y Pres.'!$A$48,'Líneas por Tecnología y Pres.'!$A$60,'Líneas por Tecnología y Pres.'!$A$72,'Líneas por Tecnología y Pres.'!$A$84,'Líneas por Tecnología y Pres.'!$A$96,'Líneas por Tecnología y Pres.'!$A$108,'Líneas por Tecnología y Pres.'!$A$120,'Líneas por Tecnología y Pres.'!$A$132,'Líneas por Tecnología y Pres.'!$A$144,'Líneas por Tecnología y Pres.'!$A$156,'Líneas por Tecnología y Pres.'!$A$168,'Líneas por Tecnología y Pres.'!$A$180,'Líneas por Tecnología y Pres.'!$A$192,'Líneas por Tecnología y Pres.'!$A$204,'Líneas por Tecnología y Pres.'!$A$216,'Líneas por Tecnología y Pres.'!$A$217,'Líneas por Tecnología y Pres.'!$A$218,'Líneas por Tecnología y Pres.'!$A$219,'Líneas por Tecnología y Pres.'!$A$220,'Líneas por Tecnología y Pres.'!$A$221,'Líneas por Tecnología y Pres.'!$A$222)</c:f>
              <c:strCache>
                <c:ptCount val="2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Ene2026</c:v>
                </c:pt>
                <c:pt idx="19">
                  <c:v>Feb2026</c:v>
                </c:pt>
                <c:pt idx="20">
                  <c:v>Mar2026</c:v>
                </c:pt>
                <c:pt idx="21">
                  <c:v>Abr2026</c:v>
                </c:pt>
                <c:pt idx="22">
                  <c:v>May2026</c:v>
                </c:pt>
                <c:pt idx="23">
                  <c:v>Jun2026</c:v>
                </c:pt>
              </c:strCache>
            </c:strRef>
          </c:cat>
          <c:val>
            <c:numRef>
              <c:f>('Líneas por Tecnología y Pres.'!$S$12,'Líneas por Tecnología y Pres.'!$S$24,'Líneas por Tecnología y Pres.'!$S$36,'Líneas por Tecnología y Pres.'!$S$48,'Líneas por Tecnología y Pres.'!$S$60,'Líneas por Tecnología y Pres.'!$S$72,'Líneas por Tecnología y Pres.'!$S$84,'Líneas por Tecnología y Pres.'!$S$96,'Líneas por Tecnología y Pres.'!$S$108,'Líneas por Tecnología y Pres.'!$S$120,'Líneas por Tecnología y Pres.'!$S$132,'Líneas por Tecnología y Pres.'!$S$144,'Líneas por Tecnología y Pres.'!$S$156,'Líneas por Tecnología y Pres.'!$S$168,'Líneas por Tecnología y Pres.'!$S$180,'Líneas por Tecnología y Pres.'!$S$192,'Líneas por Tecnología y Pres.'!$S$204,'Líneas por Tecnología y Pres.'!$S$216,'Líneas por Tecnología y Pres.'!$S$217,'Líneas por Tecnología y Pres.'!$S$218,'Líneas por Tecnología y Pres.'!$S$219,'Líneas por Tecnología y Pres.'!$S$220,'Líneas por Tecnología y Pres.'!$S$221,'Líneas por Tecnología y Pres.'!$S$222)</c:f>
              <c:numCache>
                <c:formatCode>#,##0</c:formatCode>
                <c:ptCount val="24"/>
                <c:pt idx="0">
                  <c:v>0</c:v>
                </c:pt>
                <c:pt idx="1">
                  <c:v>0</c:v>
                </c:pt>
                <c:pt idx="2">
                  <c:v>0</c:v>
                </c:pt>
                <c:pt idx="3">
                  <c:v>0</c:v>
                </c:pt>
                <c:pt idx="4">
                  <c:v>0</c:v>
                </c:pt>
                <c:pt idx="5">
                  <c:v>0</c:v>
                </c:pt>
                <c:pt idx="6">
                  <c:v>498724</c:v>
                </c:pt>
                <c:pt idx="7">
                  <c:v>316427</c:v>
                </c:pt>
                <c:pt idx="8">
                  <c:v>297924</c:v>
                </c:pt>
                <c:pt idx="9">
                  <c:v>265966</c:v>
                </c:pt>
                <c:pt idx="10">
                  <c:v>252233</c:v>
                </c:pt>
                <c:pt idx="11">
                  <c:v>57576</c:v>
                </c:pt>
                <c:pt idx="12">
                  <c:v>42633</c:v>
                </c:pt>
                <c:pt idx="13">
                  <c:v>41720</c:v>
                </c:pt>
                <c:pt idx="14">
                  <c:v>40667</c:v>
                </c:pt>
                <c:pt idx="15">
                  <c:v>40016</c:v>
                </c:pt>
                <c:pt idx="16">
                  <c:v>35706</c:v>
                </c:pt>
                <c:pt idx="17">
                  <c:v>35031</c:v>
                </c:pt>
                <c:pt idx="18">
                  <c:v>35006</c:v>
                </c:pt>
                <c:pt idx="19">
                  <c:v>34967</c:v>
                </c:pt>
                <c:pt idx="20">
                  <c:v>33996</c:v>
                </c:pt>
                <c:pt idx="21">
                  <c:v>33357</c:v>
                </c:pt>
                <c:pt idx="22">
                  <c:v>32468</c:v>
                </c:pt>
                <c:pt idx="23">
                  <c:v>14593</c:v>
                </c:pt>
              </c:numCache>
            </c:numRef>
          </c:val>
          <c:extLst xmlns:c16r2="http://schemas.microsoft.com/office/drawing/2015/06/chart">
            <c:ext xmlns:c16="http://schemas.microsoft.com/office/drawing/2014/chart" uri="{C3380CC4-5D6E-409C-BE32-E72D297353CC}">
              <c16:uniqueId val="{00000009-0876-4D0A-9548-9FB7965FF3A0}"/>
            </c:ext>
          </c:extLst>
        </c:ser>
        <c:ser>
          <c:idx val="4"/>
          <c:order val="4"/>
          <c:tx>
            <c:strRef>
              <c:f>'Líneas por Tecnología y Pres.'!$T$11</c:f>
              <c:strCache>
                <c:ptCount val="1"/>
                <c:pt idx="0">
                  <c:v>LTE</c:v>
                </c:pt>
              </c:strCache>
            </c:strRef>
          </c:tx>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cat>
            <c:strRef>
              <c:f>('Líneas por Tecnología y Pres.'!$A$12,'Líneas por Tecnología y Pres.'!$A$24,'Líneas por Tecnología y Pres.'!$A$36,'Líneas por Tecnología y Pres.'!$A$48,'Líneas por Tecnología y Pres.'!$A$60,'Líneas por Tecnología y Pres.'!$A$72,'Líneas por Tecnología y Pres.'!$A$84,'Líneas por Tecnología y Pres.'!$A$96,'Líneas por Tecnología y Pres.'!$A$108,'Líneas por Tecnología y Pres.'!$A$120,'Líneas por Tecnología y Pres.'!$A$132,'Líneas por Tecnología y Pres.'!$A$144,'Líneas por Tecnología y Pres.'!$A$156,'Líneas por Tecnología y Pres.'!$A$168,'Líneas por Tecnología y Pres.'!$A$180,'Líneas por Tecnología y Pres.'!$A$192,'Líneas por Tecnología y Pres.'!$A$204,'Líneas por Tecnología y Pres.'!$A$216,'Líneas por Tecnología y Pres.'!$A$217,'Líneas por Tecnología y Pres.'!$A$218,'Líneas por Tecnología y Pres.'!$A$219,'Líneas por Tecnología y Pres.'!$A$220,'Líneas por Tecnología y Pres.'!$A$221,'Líneas por Tecnología y Pres.'!$A$222)</c:f>
              <c:strCache>
                <c:ptCount val="2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Ene2026</c:v>
                </c:pt>
                <c:pt idx="19">
                  <c:v>Feb2026</c:v>
                </c:pt>
                <c:pt idx="20">
                  <c:v>Mar2026</c:v>
                </c:pt>
                <c:pt idx="21">
                  <c:v>Abr2026</c:v>
                </c:pt>
                <c:pt idx="22">
                  <c:v>May2026</c:v>
                </c:pt>
                <c:pt idx="23">
                  <c:v>Jun2026</c:v>
                </c:pt>
              </c:strCache>
            </c:strRef>
          </c:cat>
          <c:val>
            <c:numRef>
              <c:f>('Líneas por Tecnología y Pres.'!$T$12,'Líneas por Tecnología y Pres.'!$T$24,'Líneas por Tecnología y Pres.'!$T$36,'Líneas por Tecnología y Pres.'!$T$48,'Líneas por Tecnología y Pres.'!$T$60,'Líneas por Tecnología y Pres.'!$T$72,'Líneas por Tecnología y Pres.'!$T$84,'Líneas por Tecnología y Pres.'!$T$96,'Líneas por Tecnología y Pres.'!$T$108,'Líneas por Tecnología y Pres.'!$T$120,'Líneas por Tecnología y Pres.'!$T$132,'Líneas por Tecnología y Pres.'!$T$144,'Líneas por Tecnología y Pres.'!$T$156,'Líneas por Tecnología y Pres.'!$T$168,'Líneas por Tecnología y Pres.'!$T$180,'Líneas por Tecnología y Pres.'!$T$192,'Líneas por Tecnología y Pres.'!$T$204,'Líneas por Tecnología y Pres.'!$T$216,'Líneas por Tecnología y Pres.'!$T$217,'Líneas por Tecnología y Pres.'!$T$218,'Líneas por Tecnología y Pres.'!$T$219,'Líneas por Tecnología y Pres.'!$T$220,'Líneas por Tecnología y Pres.'!$T$221,'Líneas por Tecnología y Pres.'!$T$222)</c:f>
              <c:numCache>
                <c:formatCode>#,##0</c:formatCode>
                <c:ptCount val="24"/>
                <c:pt idx="0">
                  <c:v>0</c:v>
                </c:pt>
                <c:pt idx="1">
                  <c:v>0</c:v>
                </c:pt>
                <c:pt idx="2">
                  <c:v>0</c:v>
                </c:pt>
                <c:pt idx="3">
                  <c:v>0</c:v>
                </c:pt>
                <c:pt idx="4">
                  <c:v>0</c:v>
                </c:pt>
                <c:pt idx="5">
                  <c:v>0</c:v>
                </c:pt>
                <c:pt idx="6">
                  <c:v>28176</c:v>
                </c:pt>
                <c:pt idx="7">
                  <c:v>564105</c:v>
                </c:pt>
                <c:pt idx="8">
                  <c:v>1075501</c:v>
                </c:pt>
                <c:pt idx="9">
                  <c:v>1770311</c:v>
                </c:pt>
                <c:pt idx="10">
                  <c:v>2488002</c:v>
                </c:pt>
                <c:pt idx="11">
                  <c:v>2755329</c:v>
                </c:pt>
                <c:pt idx="12">
                  <c:v>2695427</c:v>
                </c:pt>
                <c:pt idx="13">
                  <c:v>2737207</c:v>
                </c:pt>
                <c:pt idx="14">
                  <c:v>2881775</c:v>
                </c:pt>
                <c:pt idx="15">
                  <c:v>3119071</c:v>
                </c:pt>
                <c:pt idx="16">
                  <c:v>3263422</c:v>
                </c:pt>
                <c:pt idx="17">
                  <c:v>3188606</c:v>
                </c:pt>
                <c:pt idx="18">
                  <c:v>3187935</c:v>
                </c:pt>
                <c:pt idx="19">
                  <c:v>3182504</c:v>
                </c:pt>
                <c:pt idx="20">
                  <c:v>3142491</c:v>
                </c:pt>
                <c:pt idx="21">
                  <c:v>3156308</c:v>
                </c:pt>
                <c:pt idx="22">
                  <c:v>3149400</c:v>
                </c:pt>
                <c:pt idx="23">
                  <c:v>1616051</c:v>
                </c:pt>
              </c:numCache>
            </c:numRef>
          </c:val>
          <c:extLst xmlns:c16r2="http://schemas.microsoft.com/office/drawing/2015/06/chart">
            <c:ext xmlns:c16="http://schemas.microsoft.com/office/drawing/2014/chart" uri="{C3380CC4-5D6E-409C-BE32-E72D297353CC}">
              <c16:uniqueId val="{00000011-0876-4D0A-9548-9FB7965FF3A0}"/>
            </c:ext>
          </c:extLst>
        </c:ser>
        <c:ser>
          <c:idx val="5"/>
          <c:order val="5"/>
          <c:tx>
            <c:strRef>
              <c:f>'Líneas por Tecnología y Pres.'!$U$11</c:f>
              <c:strCache>
                <c:ptCount val="1"/>
                <c:pt idx="0">
                  <c:v>5G</c:v>
                </c:pt>
              </c:strCache>
            </c:strRef>
          </c:tx>
          <c:invertIfNegative val="0"/>
          <c:cat>
            <c:strRef>
              <c:f>('Líneas por Tecnología y Pres.'!$A$12,'Líneas por Tecnología y Pres.'!$A$24,'Líneas por Tecnología y Pres.'!$A$36,'Líneas por Tecnología y Pres.'!$A$48,'Líneas por Tecnología y Pres.'!$A$60,'Líneas por Tecnología y Pres.'!$A$72,'Líneas por Tecnología y Pres.'!$A$84,'Líneas por Tecnología y Pres.'!$A$96,'Líneas por Tecnología y Pres.'!$A$108,'Líneas por Tecnología y Pres.'!$A$120,'Líneas por Tecnología y Pres.'!$A$132,'Líneas por Tecnología y Pres.'!$A$144,'Líneas por Tecnología y Pres.'!$A$156,'Líneas por Tecnología y Pres.'!$A$168,'Líneas por Tecnología y Pres.'!$A$180,'Líneas por Tecnología y Pres.'!$A$192,'Líneas por Tecnología y Pres.'!$A$204,'Líneas por Tecnología y Pres.'!$A$216,'Líneas por Tecnología y Pres.'!$A$217,'Líneas por Tecnología y Pres.'!$A$218,'Líneas por Tecnología y Pres.'!$A$219,'Líneas por Tecnología y Pres.'!$A$220,'Líneas por Tecnología y Pres.'!$A$221,'Líneas por Tecnología y Pres.'!$A$222)</c:f>
              <c:strCache>
                <c:ptCount val="2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Ene2026</c:v>
                </c:pt>
                <c:pt idx="19">
                  <c:v>Feb2026</c:v>
                </c:pt>
                <c:pt idx="20">
                  <c:v>Mar2026</c:v>
                </c:pt>
                <c:pt idx="21">
                  <c:v>Abr2026</c:v>
                </c:pt>
                <c:pt idx="22">
                  <c:v>May2026</c:v>
                </c:pt>
                <c:pt idx="23">
                  <c:v>Jun2026</c:v>
                </c:pt>
              </c:strCache>
            </c:strRef>
          </c:cat>
          <c:val>
            <c:numRef>
              <c:f>('Líneas por Tecnología y Pres.'!$U$12,'Líneas por Tecnología y Pres.'!$U$24,'Líneas por Tecnología y Pres.'!$U$36,'Líneas por Tecnología y Pres.'!$U$48,'Líneas por Tecnología y Pres.'!$U$60,'Líneas por Tecnología y Pres.'!$U$72,'Líneas por Tecnología y Pres.'!$U$84,'Líneas por Tecnología y Pres.'!$U$96,'Líneas por Tecnología y Pres.'!$U$108,'Líneas por Tecnología y Pres.'!$U$120,'Líneas por Tecnología y Pres.'!$U$132,'Líneas por Tecnología y Pres.'!$U$144,'Líneas por Tecnología y Pres.'!$U$156,'Líneas por Tecnología y Pres.'!$U$168,'Líneas por Tecnología y Pres.'!$U$180,'Líneas por Tecnología y Pres.'!$U$192,'Líneas por Tecnología y Pres.'!$U$204,'Líneas por Tecnología y Pres.'!$U$216,'Líneas por Tecnología y Pres.'!$U$217,'Líneas por Tecnología y Pres.'!$U$218,'Líneas por Tecnología y Pres.'!$U$219,'Líneas por Tecnología y Pres.'!$U$220,'Líneas por Tecnología y Pres.'!$U$221,'Líneas por Tecnología y Pres.'!$U$222)</c:f>
              <c:numCache>
                <c:formatCode>#,##0</c:formatCode>
                <c:ptCount val="24"/>
                <c:pt idx="17">
                  <c:v>2896</c:v>
                </c:pt>
                <c:pt idx="18">
                  <c:v>4331</c:v>
                </c:pt>
                <c:pt idx="19">
                  <c:v>6144</c:v>
                </c:pt>
                <c:pt idx="20">
                  <c:v>8485</c:v>
                </c:pt>
                <c:pt idx="21">
                  <c:v>10940</c:v>
                </c:pt>
                <c:pt idx="22">
                  <c:v>13339</c:v>
                </c:pt>
                <c:pt idx="23">
                  <c:v>15642</c:v>
                </c:pt>
              </c:numCache>
            </c:numRef>
          </c:val>
        </c:ser>
        <c:dLbls>
          <c:showLegendKey val="0"/>
          <c:showVal val="0"/>
          <c:showCatName val="0"/>
          <c:showSerName val="0"/>
          <c:showPercent val="0"/>
          <c:showBubbleSize val="0"/>
        </c:dLbls>
        <c:gapWidth val="80"/>
        <c:overlap val="100"/>
        <c:axId val="841743360"/>
        <c:axId val="841743904"/>
      </c:barChart>
      <c:catAx>
        <c:axId val="841743360"/>
        <c:scaling>
          <c:orientation val="minMax"/>
        </c:scaling>
        <c:delete val="0"/>
        <c:axPos val="b"/>
        <c:numFmt formatCode="@" sourceLinked="0"/>
        <c:majorTickMark val="out"/>
        <c:minorTickMark val="none"/>
        <c:tickLblPos val="nextTo"/>
        <c:spPr>
          <a:noFill/>
          <a:ln w="12700" cap="flat" cmpd="sng" algn="ctr">
            <a:solidFill>
              <a:schemeClr val="lt1">
                <a:lumMod val="95000"/>
                <a:alpha val="54000"/>
              </a:schemeClr>
            </a:solidFill>
            <a:round/>
          </a:ln>
          <a:effectLst/>
        </c:spPr>
        <c:txPr>
          <a:bodyPr rot="-5400000" vert="horz"/>
          <a:lstStyle/>
          <a:p>
            <a:pPr>
              <a:defRPr sz="900" b="0" i="0" u="none" strike="noStrike" baseline="0">
                <a:solidFill>
                  <a:schemeClr val="bg1"/>
                </a:solidFill>
                <a:latin typeface="Calibri"/>
                <a:ea typeface="Calibri"/>
                <a:cs typeface="Calibri"/>
              </a:defRPr>
            </a:pPr>
            <a:endParaRPr lang="es-EC"/>
          </a:p>
        </c:txPr>
        <c:crossAx val="841743904"/>
        <c:crosses val="autoZero"/>
        <c:auto val="1"/>
        <c:lblAlgn val="ctr"/>
        <c:lblOffset val="100"/>
        <c:noMultiLvlLbl val="0"/>
      </c:catAx>
      <c:valAx>
        <c:axId val="841743904"/>
        <c:scaling>
          <c:orientation val="minMax"/>
          <c:max val="3400000"/>
          <c:min val="0"/>
        </c:scaling>
        <c:delete val="0"/>
        <c:axPos val="l"/>
        <c:majorGridlines>
          <c:spPr>
            <a:ln w="9525" cap="flat" cmpd="sng" algn="ctr">
              <a:solidFill>
                <a:schemeClr val="lt1">
                  <a:lumMod val="95000"/>
                  <a:alpha val="10000"/>
                </a:schemeClr>
              </a:solidFill>
              <a:round/>
            </a:ln>
            <a:effectLst/>
          </c:spPr>
        </c:majorGridlines>
        <c:numFmt formatCode="#,##0" sourceLinked="1"/>
        <c:majorTickMark val="out"/>
        <c:minorTickMark val="none"/>
        <c:tickLblPos val="nextTo"/>
        <c:spPr>
          <a:noFill/>
          <a:ln>
            <a:noFill/>
          </a:ln>
          <a:effectLst/>
        </c:spPr>
        <c:txPr>
          <a:bodyPr rot="0" vert="horz"/>
          <a:lstStyle/>
          <a:p>
            <a:pPr>
              <a:defRPr sz="900" b="0" i="0" u="none" strike="noStrike" baseline="0">
                <a:solidFill>
                  <a:schemeClr val="bg1"/>
                </a:solidFill>
                <a:latin typeface="Calibri"/>
                <a:ea typeface="Calibri"/>
                <a:cs typeface="Calibri"/>
              </a:defRPr>
            </a:pPr>
            <a:endParaRPr lang="es-EC"/>
          </a:p>
        </c:txPr>
        <c:crossAx val="841743360"/>
        <c:crosses val="autoZero"/>
        <c:crossBetween val="between"/>
        <c:majorUnit val="400000"/>
        <c:minorUnit val="200000"/>
      </c:valAx>
      <c:spPr>
        <a:noFill/>
        <a:ln w="25400">
          <a:noFill/>
        </a:ln>
      </c:spPr>
    </c:plotArea>
    <c:legend>
      <c:legendPos val="t"/>
      <c:layout/>
      <c:overlay val="0"/>
      <c:txPr>
        <a:bodyPr/>
        <a:lstStyle/>
        <a:p>
          <a:pPr>
            <a:defRPr sz="900">
              <a:solidFill>
                <a:schemeClr val="bg1"/>
              </a:solidFill>
            </a:defRPr>
          </a:pPr>
          <a:endParaRPr lang="es-EC"/>
        </a:p>
      </c:txPr>
    </c:legend>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a:scene3d>
      <a:camera prst="orthographicFront"/>
      <a:lightRig rig="threePt" dir="t"/>
    </a:scene3d>
    <a:sp3d>
      <a:bevelT w="190500" h="38100"/>
    </a:sp3d>
  </c:spPr>
  <c:txPr>
    <a:bodyPr/>
    <a:lstStyle/>
    <a:p>
      <a:pPr>
        <a:defRPr sz="1000" b="0" i="0" u="none" strike="noStrike" baseline="0">
          <a:solidFill>
            <a:srgbClr val="000000"/>
          </a:solidFill>
          <a:latin typeface="Calibri"/>
          <a:ea typeface="Calibri"/>
          <a:cs typeface="Calibri"/>
        </a:defRPr>
      </a:pPr>
      <a:endParaRPr lang="es-EC"/>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chemeClr val="bg1"/>
                </a:solidFill>
                <a:latin typeface="Calibri"/>
                <a:ea typeface="Calibri"/>
                <a:cs typeface="Calibri"/>
              </a:defRPr>
            </a:pPr>
            <a:r>
              <a:rPr lang="es-EC">
                <a:solidFill>
                  <a:schemeClr val="bg1"/>
                </a:solidFill>
              </a:rPr>
              <a:t>EVOLUCIÓN DE LÍNEAS ACTIVAS POR TECNOLOGÍA</a:t>
            </a:r>
          </a:p>
        </c:rich>
      </c:tx>
      <c:layout/>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stacked"/>
        <c:varyColors val="0"/>
        <c:ser>
          <c:idx val="0"/>
          <c:order val="0"/>
          <c:tx>
            <c:strRef>
              <c:f>'Líneas por Tecnología y Pres.'!$W$11</c:f>
              <c:strCache>
                <c:ptCount val="1"/>
                <c:pt idx="0">
                  <c:v>CDMA</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cat>
            <c:strRef>
              <c:f>('Líneas por Tecnología y Pres.'!$A$12,'Líneas por Tecnología y Pres.'!$A$24,'Líneas por Tecnología y Pres.'!$A$36,'Líneas por Tecnología y Pres.'!$A$48,'Líneas por Tecnología y Pres.'!$A$60,'Líneas por Tecnología y Pres.'!$A$72,'Líneas por Tecnología y Pres.'!$A$84,'Líneas por Tecnología y Pres.'!$A$96,'Líneas por Tecnología y Pres.'!$A$108,'Líneas por Tecnología y Pres.'!$A$120,'Líneas por Tecnología y Pres.'!$A$132,'Líneas por Tecnología y Pres.'!$A$144,'Líneas por Tecnología y Pres.'!$A$156,'Líneas por Tecnología y Pres.'!$A$168,'Líneas por Tecnología y Pres.'!$A$180,'Líneas por Tecnología y Pres.'!$A$192,'Líneas por Tecnología y Pres.'!$A$204,'Líneas por Tecnología y Pres.'!$A$216,'Líneas por Tecnología y Pres.'!$A$217,'Líneas por Tecnología y Pres.'!$A$218,'Líneas por Tecnología y Pres.'!$A$219,'Líneas por Tecnología y Pres.'!$A$220,'Líneas por Tecnología y Pres.'!$A$221,'Líneas por Tecnología y Pres.'!$A$222)</c:f>
              <c:strCache>
                <c:ptCount val="2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Ene2026</c:v>
                </c:pt>
                <c:pt idx="19">
                  <c:v>Feb2026</c:v>
                </c:pt>
                <c:pt idx="20">
                  <c:v>Mar2026</c:v>
                </c:pt>
                <c:pt idx="21">
                  <c:v>Abr2026</c:v>
                </c:pt>
                <c:pt idx="22">
                  <c:v>May2026</c:v>
                </c:pt>
                <c:pt idx="23">
                  <c:v>Jun2026</c:v>
                </c:pt>
              </c:strCache>
            </c:strRef>
          </c:cat>
          <c:val>
            <c:numRef>
              <c:f>('Líneas por Tecnología y Pres.'!$W$12,'Líneas por Tecnología y Pres.'!$W$24,'Líneas por Tecnología y Pres.'!$W$36,'Líneas por Tecnología y Pres.'!$W$48,'Líneas por Tecnología y Pres.'!$W$60,'Líneas por Tecnología y Pres.'!$W$72,'Líneas por Tecnología y Pres.'!$W$84,'Líneas por Tecnología y Pres.'!$W$96,'Líneas por Tecnología y Pres.'!$W$108,'Líneas por Tecnología y Pres.'!$W$120,'Líneas por Tecnología y Pres.'!$W$132,'Líneas por Tecnología y Pres.'!$W$144,'Líneas por Tecnología y Pres.'!$W$156,'Líneas por Tecnología y Pres.'!$W$168,'Líneas por Tecnología y Pres.'!$W$180,'Líneas por Tecnología y Pres.'!$W$192,'Líneas por Tecnología y Pres.'!$W$204,'Líneas por Tecnología y Pres.'!$W$216,'Líneas por Tecnología y Pres.'!$W$217,'Líneas por Tecnología y Pres.'!$W$218,'Líneas por Tecnología y Pres.'!$W$219,'Líneas por Tecnología y Pres.'!$W$220,'Líneas por Tecnología y Pres.'!$W$221,'Líneas por Tecnología y Pres.'!$W$222)</c:f>
              <c:numCache>
                <c:formatCode>#,##0</c:formatCode>
                <c:ptCount val="24"/>
                <c:pt idx="0">
                  <c:v>688357</c:v>
                </c:pt>
                <c:pt idx="1">
                  <c:v>544313</c:v>
                </c:pt>
                <c:pt idx="2">
                  <c:v>389834</c:v>
                </c:pt>
                <c:pt idx="3">
                  <c:v>102115</c:v>
                </c:pt>
                <c:pt idx="4">
                  <c:v>75179</c:v>
                </c:pt>
                <c:pt idx="5">
                  <c:v>83748</c:v>
                </c:pt>
                <c:pt idx="6">
                  <c:v>3009</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numCache>
            </c:numRef>
          </c:val>
          <c:extLst xmlns:c16r2="http://schemas.microsoft.com/office/drawing/2015/06/chart">
            <c:ext xmlns:c16="http://schemas.microsoft.com/office/drawing/2014/chart" uri="{C3380CC4-5D6E-409C-BE32-E72D297353CC}">
              <c16:uniqueId val="{00000000-D3FC-41FD-9BF4-D6A61F6FCEEF}"/>
            </c:ext>
          </c:extLst>
        </c:ser>
        <c:ser>
          <c:idx val="1"/>
          <c:order val="1"/>
          <c:tx>
            <c:strRef>
              <c:f>'Líneas por Tecnología y Pres.'!$X$11</c:f>
              <c:strCache>
                <c:ptCount val="1"/>
                <c:pt idx="0">
                  <c:v>GSM</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cat>
            <c:strRef>
              <c:f>('Líneas por Tecnología y Pres.'!$A$12,'Líneas por Tecnología y Pres.'!$A$24,'Líneas por Tecnología y Pres.'!$A$36,'Líneas por Tecnología y Pres.'!$A$48,'Líneas por Tecnología y Pres.'!$A$60,'Líneas por Tecnología y Pres.'!$A$72,'Líneas por Tecnología y Pres.'!$A$84,'Líneas por Tecnología y Pres.'!$A$96,'Líneas por Tecnología y Pres.'!$A$108,'Líneas por Tecnología y Pres.'!$A$120,'Líneas por Tecnología y Pres.'!$A$132,'Líneas por Tecnología y Pres.'!$A$144,'Líneas por Tecnología y Pres.'!$A$156,'Líneas por Tecnología y Pres.'!$A$168,'Líneas por Tecnología y Pres.'!$A$180,'Líneas por Tecnología y Pres.'!$A$192,'Líneas por Tecnología y Pres.'!$A$204,'Líneas por Tecnología y Pres.'!$A$216,'Líneas por Tecnología y Pres.'!$A$217,'Líneas por Tecnología y Pres.'!$A$218,'Líneas por Tecnología y Pres.'!$A$219,'Líneas por Tecnología y Pres.'!$A$220,'Líneas por Tecnología y Pres.'!$A$221,'Líneas por Tecnología y Pres.'!$A$222)</c:f>
              <c:strCache>
                <c:ptCount val="2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Ene2026</c:v>
                </c:pt>
                <c:pt idx="19">
                  <c:v>Feb2026</c:v>
                </c:pt>
                <c:pt idx="20">
                  <c:v>Mar2026</c:v>
                </c:pt>
                <c:pt idx="21">
                  <c:v>Abr2026</c:v>
                </c:pt>
                <c:pt idx="22">
                  <c:v>May2026</c:v>
                </c:pt>
                <c:pt idx="23">
                  <c:v>Jun2026</c:v>
                </c:pt>
              </c:strCache>
            </c:strRef>
          </c:cat>
          <c:val>
            <c:numRef>
              <c:f>('Líneas por Tecnología y Pres.'!$X$12,'Líneas por Tecnología y Pres.'!$X$24,'Líneas por Tecnología y Pres.'!$X$36,'Líneas por Tecnología y Pres.'!$X$48,'Líneas por Tecnología y Pres.'!$X$60,'Líneas por Tecnología y Pres.'!$X$72,'Líneas por Tecnología y Pres.'!$X$84,'Líneas por Tecnología y Pres.'!$X$96,'Líneas por Tecnología y Pres.'!$X$108,'Líneas por Tecnología y Pres.'!$X$120,'Líneas por Tecnología y Pres.'!$X$132,'Líneas por Tecnología y Pres.'!$X$144,'Líneas por Tecnología y Pres.'!$X$156,'Líneas por Tecnología y Pres.'!$X$168,'Líneas por Tecnología y Pres.'!$X$180,'Líneas por Tecnología y Pres.'!$X$192,'Líneas por Tecnología y Pres.'!$X$204,'Líneas por Tecnología y Pres.'!$X$216,'Líneas por Tecnología y Pres.'!$X$217,'Líneas por Tecnología y Pres.'!$X$218,'Líneas por Tecnología y Pres.'!$X$219,'Líneas por Tecnología y Pres.'!$X$220,'Líneas por Tecnología y Pres.'!$X$221,'Líneas por Tecnología y Pres.'!$X$222)</c:f>
              <c:numCache>
                <c:formatCode>#,##0</c:formatCode>
                <c:ptCount val="24"/>
                <c:pt idx="0">
                  <c:v>10346902</c:v>
                </c:pt>
                <c:pt idx="1">
                  <c:v>12151710</c:v>
                </c:pt>
                <c:pt idx="2">
                  <c:v>13657394</c:v>
                </c:pt>
                <c:pt idx="3">
                  <c:v>14379423</c:v>
                </c:pt>
                <c:pt idx="4">
                  <c:v>15310006</c:v>
                </c:pt>
                <c:pt idx="5">
                  <c:v>15215287</c:v>
                </c:pt>
                <c:pt idx="6">
                  <c:v>14418144</c:v>
                </c:pt>
                <c:pt idx="7">
                  <c:v>9252920</c:v>
                </c:pt>
                <c:pt idx="8">
                  <c:v>6621574</c:v>
                </c:pt>
                <c:pt idx="9">
                  <c:v>2903370.6344552212</c:v>
                </c:pt>
                <c:pt idx="10">
                  <c:v>1909938.8910835921</c:v>
                </c:pt>
                <c:pt idx="11">
                  <c:v>2068130.5049464263</c:v>
                </c:pt>
                <c:pt idx="12">
                  <c:v>1595680.6210543658</c:v>
                </c:pt>
                <c:pt idx="13">
                  <c:v>1804531</c:v>
                </c:pt>
                <c:pt idx="14">
                  <c:v>1749209.5360672809</c:v>
                </c:pt>
                <c:pt idx="15">
                  <c:v>1668858.5513092671</c:v>
                </c:pt>
                <c:pt idx="16">
                  <c:v>1452746.3204586122</c:v>
                </c:pt>
                <c:pt idx="17">
                  <c:v>1176308.0314678061</c:v>
                </c:pt>
                <c:pt idx="18">
                  <c:v>1111812.8491823021</c:v>
                </c:pt>
                <c:pt idx="19">
                  <c:v>944871.69942642748</c:v>
                </c:pt>
                <c:pt idx="20">
                  <c:v>890849.57355466729</c:v>
                </c:pt>
                <c:pt idx="21">
                  <c:v>886155.02431552857</c:v>
                </c:pt>
                <c:pt idx="22">
                  <c:v>869615.788585798</c:v>
                </c:pt>
                <c:pt idx="23">
                  <c:v>889896.4386983841</c:v>
                </c:pt>
              </c:numCache>
            </c:numRef>
          </c:val>
          <c:extLst xmlns:c16r2="http://schemas.microsoft.com/office/drawing/2015/06/chart">
            <c:ext xmlns:c16="http://schemas.microsoft.com/office/drawing/2014/chart" uri="{C3380CC4-5D6E-409C-BE32-E72D297353CC}">
              <c16:uniqueId val="{00000001-D3FC-41FD-9BF4-D6A61F6FCEEF}"/>
            </c:ext>
          </c:extLst>
        </c:ser>
        <c:ser>
          <c:idx val="2"/>
          <c:order val="2"/>
          <c:tx>
            <c:strRef>
              <c:f>'Líneas por Tecnología y Pres.'!$Y$11</c:f>
              <c:strCache>
                <c:ptCount val="1"/>
                <c:pt idx="0">
                  <c:v>UMTS</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cat>
            <c:strRef>
              <c:f>('Líneas por Tecnología y Pres.'!$A$12,'Líneas por Tecnología y Pres.'!$A$24,'Líneas por Tecnología y Pres.'!$A$36,'Líneas por Tecnología y Pres.'!$A$48,'Líneas por Tecnología y Pres.'!$A$60,'Líneas por Tecnología y Pres.'!$A$72,'Líneas por Tecnología y Pres.'!$A$84,'Líneas por Tecnología y Pres.'!$A$96,'Líneas por Tecnología y Pres.'!$A$108,'Líneas por Tecnología y Pres.'!$A$120,'Líneas por Tecnología y Pres.'!$A$132,'Líneas por Tecnología y Pres.'!$A$144,'Líneas por Tecnología y Pres.'!$A$156,'Líneas por Tecnología y Pres.'!$A$168,'Líneas por Tecnología y Pres.'!$A$180,'Líneas por Tecnología y Pres.'!$A$192,'Líneas por Tecnología y Pres.'!$A$204,'Líneas por Tecnología y Pres.'!$A$216,'Líneas por Tecnología y Pres.'!$A$217,'Líneas por Tecnología y Pres.'!$A$218,'Líneas por Tecnología y Pres.'!$A$219,'Líneas por Tecnología y Pres.'!$A$220,'Líneas por Tecnología y Pres.'!$A$221,'Líneas por Tecnología y Pres.'!$A$222)</c:f>
              <c:strCache>
                <c:ptCount val="2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Ene2026</c:v>
                </c:pt>
                <c:pt idx="19">
                  <c:v>Feb2026</c:v>
                </c:pt>
                <c:pt idx="20">
                  <c:v>Mar2026</c:v>
                </c:pt>
                <c:pt idx="21">
                  <c:v>Abr2026</c:v>
                </c:pt>
                <c:pt idx="22">
                  <c:v>May2026</c:v>
                </c:pt>
                <c:pt idx="23">
                  <c:v>Jun2026</c:v>
                </c:pt>
              </c:strCache>
            </c:strRef>
          </c:cat>
          <c:val>
            <c:numRef>
              <c:f>('Líneas por Tecnología y Pres.'!$Y$12,'Líneas por Tecnología y Pres.'!$Y$24,'Líneas por Tecnología y Pres.'!$Y$36,'Líneas por Tecnología y Pres.'!$Y$48,'Líneas por Tecnología y Pres.'!$Y$60,'Líneas por Tecnología y Pres.'!$Y$72,'Líneas por Tecnología y Pres.'!$Y$84,'Líneas por Tecnología y Pres.'!$Y$96,'Líneas por Tecnología y Pres.'!$Y$108,'Líneas por Tecnología y Pres.'!$Y$120,'Líneas por Tecnología y Pres.'!$Y$132,'Líneas por Tecnología y Pres.'!$Y$144,'Líneas por Tecnología y Pres.'!$Y$156,'Líneas por Tecnología y Pres.'!$Y$168,'Líneas por Tecnología y Pres.'!$Y$180,'Líneas por Tecnología y Pres.'!$Y$192,'Líneas por Tecnología y Pres.'!$Y$204,'Líneas por Tecnología y Pres.'!$Y$216,'Líneas por Tecnología y Pres.'!$Y$217,'Líneas por Tecnología y Pres.'!$Y$218,'Líneas por Tecnología y Pres.'!$Y$219,'Líneas por Tecnología y Pres.'!$Y$220,'Líneas por Tecnología y Pres.'!$Y$221,'Líneas por Tecnología y Pres.'!$Y$222)</c:f>
              <c:numCache>
                <c:formatCode>#,##0</c:formatCode>
                <c:ptCount val="24"/>
                <c:pt idx="0">
                  <c:v>656989</c:v>
                </c:pt>
                <c:pt idx="1">
                  <c:v>758577</c:v>
                </c:pt>
                <c:pt idx="2">
                  <c:v>1071603</c:v>
                </c:pt>
                <c:pt idx="3">
                  <c:v>1393020</c:v>
                </c:pt>
                <c:pt idx="4">
                  <c:v>1658596</c:v>
                </c:pt>
                <c:pt idx="5">
                  <c:v>2043321</c:v>
                </c:pt>
                <c:pt idx="6">
                  <c:v>2006405</c:v>
                </c:pt>
                <c:pt idx="7">
                  <c:v>3019889</c:v>
                </c:pt>
                <c:pt idx="8">
                  <c:v>5027714</c:v>
                </c:pt>
                <c:pt idx="9">
                  <c:v>4688270.0659754639</c:v>
                </c:pt>
                <c:pt idx="10">
                  <c:v>4302462.4152026623</c:v>
                </c:pt>
                <c:pt idx="11">
                  <c:v>3468519.7049002838</c:v>
                </c:pt>
                <c:pt idx="12">
                  <c:v>3315009.0989486258</c:v>
                </c:pt>
                <c:pt idx="13">
                  <c:v>3688873</c:v>
                </c:pt>
                <c:pt idx="14">
                  <c:v>3590258.2833697842</c:v>
                </c:pt>
                <c:pt idx="15">
                  <c:v>3437383.8728804835</c:v>
                </c:pt>
                <c:pt idx="16">
                  <c:v>5111296.3216542695</c:v>
                </c:pt>
                <c:pt idx="17">
                  <c:v>4200102.0992402537</c:v>
                </c:pt>
                <c:pt idx="18">
                  <c:v>3622916.0548982071</c:v>
                </c:pt>
                <c:pt idx="19">
                  <c:v>3233503.6853043828</c:v>
                </c:pt>
                <c:pt idx="20">
                  <c:v>2772924.5869630957</c:v>
                </c:pt>
                <c:pt idx="21">
                  <c:v>2127582.8027007687</c:v>
                </c:pt>
                <c:pt idx="22">
                  <c:v>1473425.1578816487</c:v>
                </c:pt>
                <c:pt idx="23">
                  <c:v>1465780.369101993</c:v>
                </c:pt>
              </c:numCache>
            </c:numRef>
          </c:val>
          <c:extLst xmlns:c16r2="http://schemas.microsoft.com/office/drawing/2015/06/chart">
            <c:ext xmlns:c16="http://schemas.microsoft.com/office/drawing/2014/chart" uri="{C3380CC4-5D6E-409C-BE32-E72D297353CC}">
              <c16:uniqueId val="{00000002-D3FC-41FD-9BF4-D6A61F6FCEEF}"/>
            </c:ext>
          </c:extLst>
        </c:ser>
        <c:ser>
          <c:idx val="3"/>
          <c:order val="3"/>
          <c:tx>
            <c:strRef>
              <c:f>'Líneas por Tecnología y Pres.'!$Z$11</c:f>
              <c:strCache>
                <c:ptCount val="1"/>
                <c:pt idx="0">
                  <c:v>HSPA +</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cat>
            <c:strRef>
              <c:f>('Líneas por Tecnología y Pres.'!$A$12,'Líneas por Tecnología y Pres.'!$A$24,'Líneas por Tecnología y Pres.'!$A$36,'Líneas por Tecnología y Pres.'!$A$48,'Líneas por Tecnología y Pres.'!$A$60,'Líneas por Tecnología y Pres.'!$A$72,'Líneas por Tecnología y Pres.'!$A$84,'Líneas por Tecnología y Pres.'!$A$96,'Líneas por Tecnología y Pres.'!$A$108,'Líneas por Tecnología y Pres.'!$A$120,'Líneas por Tecnología y Pres.'!$A$132,'Líneas por Tecnología y Pres.'!$A$144,'Líneas por Tecnología y Pres.'!$A$156,'Líneas por Tecnología y Pres.'!$A$168,'Líneas por Tecnología y Pres.'!$A$180,'Líneas por Tecnología y Pres.'!$A$192,'Líneas por Tecnología y Pres.'!$A$204,'Líneas por Tecnología y Pres.'!$A$216,'Líneas por Tecnología y Pres.'!$A$217,'Líneas por Tecnología y Pres.'!$A$218,'Líneas por Tecnología y Pres.'!$A$219,'Líneas por Tecnología y Pres.'!$A$220,'Líneas por Tecnología y Pres.'!$A$221,'Líneas por Tecnología y Pres.'!$A$222)</c:f>
              <c:strCache>
                <c:ptCount val="2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Ene2026</c:v>
                </c:pt>
                <c:pt idx="19">
                  <c:v>Feb2026</c:v>
                </c:pt>
                <c:pt idx="20">
                  <c:v>Mar2026</c:v>
                </c:pt>
                <c:pt idx="21">
                  <c:v>Abr2026</c:v>
                </c:pt>
                <c:pt idx="22">
                  <c:v>May2026</c:v>
                </c:pt>
                <c:pt idx="23">
                  <c:v>Jun2026</c:v>
                </c:pt>
              </c:strCache>
            </c:strRef>
          </c:cat>
          <c:val>
            <c:numRef>
              <c:f>('Líneas por Tecnología y Pres.'!$Z$12,'Líneas por Tecnología y Pres.'!$Z$24,'Líneas por Tecnología y Pres.'!$Z$36,'Líneas por Tecnología y Pres.'!$Z$48,'Líneas por Tecnología y Pres.'!$Z$60,'Líneas por Tecnología y Pres.'!$Z$72,'Líneas por Tecnología y Pres.'!$Z$84,'Líneas por Tecnología y Pres.'!$Z$96,'Líneas por Tecnología y Pres.'!$Z$108,'Líneas por Tecnología y Pres.'!$Z$120,'Líneas por Tecnología y Pres.'!$Z$132,'Líneas por Tecnología y Pres.'!$Z$144,'Líneas por Tecnología y Pres.'!$Z$156,'Líneas por Tecnología y Pres.'!$Z$168,'Líneas por Tecnología y Pres.'!$Z$180,'Líneas por Tecnología y Pres.'!$Z$192,'Líneas por Tecnología y Pres.'!$Z$204,'Líneas por Tecnología y Pres.'!$Z$216,'Líneas por Tecnología y Pres.'!$Z$217,'Líneas por Tecnología y Pres.'!$Z$218,'Líneas por Tecnología y Pres.'!$Z$219,'Líneas por Tecnología y Pres.'!$Z$220,'Líneas por Tecnología y Pres.'!$Z$221,'Líneas por Tecnología y Pres.'!$Z$222)</c:f>
              <c:numCache>
                <c:formatCode>#,##0</c:formatCode>
                <c:ptCount val="24"/>
                <c:pt idx="0">
                  <c:v>0</c:v>
                </c:pt>
                <c:pt idx="1">
                  <c:v>0</c:v>
                </c:pt>
                <c:pt idx="2">
                  <c:v>0</c:v>
                </c:pt>
                <c:pt idx="3">
                  <c:v>0</c:v>
                </c:pt>
                <c:pt idx="4">
                  <c:v>43082</c:v>
                </c:pt>
                <c:pt idx="5">
                  <c:v>199398</c:v>
                </c:pt>
                <c:pt idx="6">
                  <c:v>1148823</c:v>
                </c:pt>
                <c:pt idx="7">
                  <c:v>636488</c:v>
                </c:pt>
                <c:pt idx="8">
                  <c:v>748032</c:v>
                </c:pt>
                <c:pt idx="9">
                  <c:v>2852941.1985817719</c:v>
                </c:pt>
                <c:pt idx="10">
                  <c:v>2301651</c:v>
                </c:pt>
                <c:pt idx="11">
                  <c:v>1995507</c:v>
                </c:pt>
                <c:pt idx="12">
                  <c:v>1591073</c:v>
                </c:pt>
                <c:pt idx="13">
                  <c:v>1717066</c:v>
                </c:pt>
                <c:pt idx="14">
                  <c:v>1786029</c:v>
                </c:pt>
                <c:pt idx="15">
                  <c:v>1762453</c:v>
                </c:pt>
                <c:pt idx="16">
                  <c:v>35706</c:v>
                </c:pt>
                <c:pt idx="17">
                  <c:v>35031</c:v>
                </c:pt>
                <c:pt idx="18">
                  <c:v>35006</c:v>
                </c:pt>
                <c:pt idx="19">
                  <c:v>34967</c:v>
                </c:pt>
                <c:pt idx="20">
                  <c:v>33996</c:v>
                </c:pt>
                <c:pt idx="21">
                  <c:v>33357</c:v>
                </c:pt>
                <c:pt idx="22">
                  <c:v>32468</c:v>
                </c:pt>
                <c:pt idx="23">
                  <c:v>14593</c:v>
                </c:pt>
              </c:numCache>
            </c:numRef>
          </c:val>
          <c:extLst xmlns:c16r2="http://schemas.microsoft.com/office/drawing/2015/06/chart">
            <c:ext xmlns:c16="http://schemas.microsoft.com/office/drawing/2014/chart" uri="{C3380CC4-5D6E-409C-BE32-E72D297353CC}">
              <c16:uniqueId val="{00000003-D3FC-41FD-9BF4-D6A61F6FCEEF}"/>
            </c:ext>
          </c:extLst>
        </c:ser>
        <c:ser>
          <c:idx val="4"/>
          <c:order val="4"/>
          <c:tx>
            <c:strRef>
              <c:f>'Líneas por Tecnología y Pres.'!$AA$11</c:f>
              <c:strCache>
                <c:ptCount val="1"/>
                <c:pt idx="0">
                  <c:v>LTE</c:v>
                </c:pt>
              </c:strCache>
            </c:strRef>
          </c:tx>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invertIfNegative val="0"/>
          <c:cat>
            <c:strRef>
              <c:f>('Líneas por Tecnología y Pres.'!$A$12,'Líneas por Tecnología y Pres.'!$A$24,'Líneas por Tecnología y Pres.'!$A$36,'Líneas por Tecnología y Pres.'!$A$48,'Líneas por Tecnología y Pres.'!$A$60,'Líneas por Tecnología y Pres.'!$A$72,'Líneas por Tecnología y Pres.'!$A$84,'Líneas por Tecnología y Pres.'!$A$96,'Líneas por Tecnología y Pres.'!$A$108,'Líneas por Tecnología y Pres.'!$A$120,'Líneas por Tecnología y Pres.'!$A$132,'Líneas por Tecnología y Pres.'!$A$144,'Líneas por Tecnología y Pres.'!$A$156,'Líneas por Tecnología y Pres.'!$A$168,'Líneas por Tecnología y Pres.'!$A$180,'Líneas por Tecnología y Pres.'!$A$192,'Líneas por Tecnología y Pres.'!$A$204,'Líneas por Tecnología y Pres.'!$A$216,'Líneas por Tecnología y Pres.'!$A$217,'Líneas por Tecnología y Pres.'!$A$218,'Líneas por Tecnología y Pres.'!$A$219,'Líneas por Tecnología y Pres.'!$A$220,'Líneas por Tecnología y Pres.'!$A$221,'Líneas por Tecnología y Pres.'!$A$222)</c:f>
              <c:strCache>
                <c:ptCount val="2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Ene2026</c:v>
                </c:pt>
                <c:pt idx="19">
                  <c:v>Feb2026</c:v>
                </c:pt>
                <c:pt idx="20">
                  <c:v>Mar2026</c:v>
                </c:pt>
                <c:pt idx="21">
                  <c:v>Abr2026</c:v>
                </c:pt>
                <c:pt idx="22">
                  <c:v>May2026</c:v>
                </c:pt>
                <c:pt idx="23">
                  <c:v>Jun2026</c:v>
                </c:pt>
              </c:strCache>
            </c:strRef>
          </c:cat>
          <c:val>
            <c:numRef>
              <c:f>('Líneas por Tecnología y Pres.'!$AA$12,'Líneas por Tecnología y Pres.'!$AA$24,'Líneas por Tecnología y Pres.'!$AA$36,'Líneas por Tecnología y Pres.'!$AA$48,'Líneas por Tecnología y Pres.'!$AA$60,'Líneas por Tecnología y Pres.'!$AA$72,'Líneas por Tecnología y Pres.'!$AA$84,'Líneas por Tecnología y Pres.'!$AA$96,'Líneas por Tecnología y Pres.'!$AA$108,'Líneas por Tecnología y Pres.'!$AA$120,'Líneas por Tecnología y Pres.'!$AA$132,'Líneas por Tecnología y Pres.'!$AA$144,'Líneas por Tecnología y Pres.'!$AA$156,'Líneas por Tecnología y Pres.'!$AA$168,'Líneas por Tecnología y Pres.'!$AA$180,'Líneas por Tecnología y Pres.'!$AA$192,'Líneas por Tecnología y Pres.'!$AA$204,'Líneas por Tecnología y Pres.'!$AA$216,'Líneas por Tecnología y Pres.'!$AA$217,'Líneas por Tecnología y Pres.'!$AA$218,'Líneas por Tecnología y Pres.'!$AA$219,'Líneas por Tecnología y Pres.'!$AA$220,'Líneas por Tecnología y Pres.'!$AA$221,'Líneas por Tecnología y Pres.'!$AA$222)</c:f>
              <c:numCache>
                <c:formatCode>#,##0</c:formatCode>
                <c:ptCount val="24"/>
                <c:pt idx="0">
                  <c:v>0</c:v>
                </c:pt>
                <c:pt idx="1">
                  <c:v>0</c:v>
                </c:pt>
                <c:pt idx="2">
                  <c:v>0</c:v>
                </c:pt>
                <c:pt idx="3">
                  <c:v>0</c:v>
                </c:pt>
                <c:pt idx="4">
                  <c:v>0</c:v>
                </c:pt>
                <c:pt idx="5">
                  <c:v>0</c:v>
                </c:pt>
                <c:pt idx="6">
                  <c:v>28176</c:v>
                </c:pt>
                <c:pt idx="7">
                  <c:v>949723</c:v>
                </c:pt>
                <c:pt idx="8">
                  <c:v>2450814</c:v>
                </c:pt>
                <c:pt idx="9">
                  <c:v>4206822.1009875434</c:v>
                </c:pt>
                <c:pt idx="10">
                  <c:v>7258785.693713746</c:v>
                </c:pt>
                <c:pt idx="11">
                  <c:v>8320942.7901532901</c:v>
                </c:pt>
                <c:pt idx="12">
                  <c:v>8983603.2799970079</c:v>
                </c:pt>
                <c:pt idx="13">
                  <c:v>9579130</c:v>
                </c:pt>
                <c:pt idx="14">
                  <c:v>10365254.180562934</c:v>
                </c:pt>
                <c:pt idx="15">
                  <c:v>11296897.57581025</c:v>
                </c:pt>
                <c:pt idx="16">
                  <c:v>11906069.357887119</c:v>
                </c:pt>
                <c:pt idx="17">
                  <c:v>12684864.869291941</c:v>
                </c:pt>
                <c:pt idx="18">
                  <c:v>13143824.653062347</c:v>
                </c:pt>
                <c:pt idx="19">
                  <c:v>13567717.472412046</c:v>
                </c:pt>
                <c:pt idx="20">
                  <c:v>13927225.839482237</c:v>
                </c:pt>
                <c:pt idx="21">
                  <c:v>14464321.976783702</c:v>
                </c:pt>
                <c:pt idx="22">
                  <c:v>14917469.737232553</c:v>
                </c:pt>
                <c:pt idx="23">
                  <c:v>13182424.192199623</c:v>
                </c:pt>
              </c:numCache>
            </c:numRef>
          </c:val>
          <c:extLst xmlns:c16r2="http://schemas.microsoft.com/office/drawing/2015/06/chart">
            <c:ext xmlns:c16="http://schemas.microsoft.com/office/drawing/2014/chart" uri="{C3380CC4-5D6E-409C-BE32-E72D297353CC}">
              <c16:uniqueId val="{00000004-D3FC-41FD-9BF4-D6A61F6FCEEF}"/>
            </c:ext>
          </c:extLst>
        </c:ser>
        <c:ser>
          <c:idx val="5"/>
          <c:order val="5"/>
          <c:tx>
            <c:strRef>
              <c:f>'Líneas por Tecnología y Pres.'!$AB$11</c:f>
              <c:strCache>
                <c:ptCount val="1"/>
                <c:pt idx="0">
                  <c:v>5G</c:v>
                </c:pt>
              </c:strCache>
            </c:strRef>
          </c:tx>
          <c:invertIfNegative val="0"/>
          <c:cat>
            <c:strRef>
              <c:f>('Líneas por Tecnología y Pres.'!$A$12,'Líneas por Tecnología y Pres.'!$A$24,'Líneas por Tecnología y Pres.'!$A$36,'Líneas por Tecnología y Pres.'!$A$48,'Líneas por Tecnología y Pres.'!$A$60,'Líneas por Tecnología y Pres.'!$A$72,'Líneas por Tecnología y Pres.'!$A$84,'Líneas por Tecnología y Pres.'!$A$96,'Líneas por Tecnología y Pres.'!$A$108,'Líneas por Tecnología y Pres.'!$A$120,'Líneas por Tecnología y Pres.'!$A$132,'Líneas por Tecnología y Pres.'!$A$144,'Líneas por Tecnología y Pres.'!$A$156,'Líneas por Tecnología y Pres.'!$A$168,'Líneas por Tecnología y Pres.'!$A$180,'Líneas por Tecnología y Pres.'!$A$192,'Líneas por Tecnología y Pres.'!$A$204,'Líneas por Tecnología y Pres.'!$A$216,'Líneas por Tecnología y Pres.'!$A$217,'Líneas por Tecnología y Pres.'!$A$218,'Líneas por Tecnología y Pres.'!$A$219,'Líneas por Tecnología y Pres.'!$A$220,'Líneas por Tecnología y Pres.'!$A$221,'Líneas por Tecnología y Pres.'!$A$222)</c:f>
              <c:strCache>
                <c:ptCount val="24"/>
                <c:pt idx="0">
                  <c:v>2008</c:v>
                </c:pt>
                <c:pt idx="1">
                  <c:v>2009</c:v>
                </c:pt>
                <c:pt idx="2">
                  <c:v>2010</c:v>
                </c:pt>
                <c:pt idx="3">
                  <c:v>2011</c:v>
                </c:pt>
                <c:pt idx="4">
                  <c:v>2012</c:v>
                </c:pt>
                <c:pt idx="5">
                  <c:v>2013</c:v>
                </c:pt>
                <c:pt idx="6">
                  <c:v>2014</c:v>
                </c:pt>
                <c:pt idx="7">
                  <c:v>2015</c:v>
                </c:pt>
                <c:pt idx="8">
                  <c:v>2016</c:v>
                </c:pt>
                <c:pt idx="9">
                  <c:v>2017</c:v>
                </c:pt>
                <c:pt idx="10">
                  <c:v>2018</c:v>
                </c:pt>
                <c:pt idx="11">
                  <c:v>2019</c:v>
                </c:pt>
                <c:pt idx="12">
                  <c:v>2020</c:v>
                </c:pt>
                <c:pt idx="13">
                  <c:v>2021</c:v>
                </c:pt>
                <c:pt idx="14">
                  <c:v>2022</c:v>
                </c:pt>
                <c:pt idx="15">
                  <c:v>2023</c:v>
                </c:pt>
                <c:pt idx="16">
                  <c:v>2024</c:v>
                </c:pt>
                <c:pt idx="17">
                  <c:v>2025</c:v>
                </c:pt>
                <c:pt idx="18">
                  <c:v>Ene2026</c:v>
                </c:pt>
                <c:pt idx="19">
                  <c:v>Feb2026</c:v>
                </c:pt>
                <c:pt idx="20">
                  <c:v>Mar2026</c:v>
                </c:pt>
                <c:pt idx="21">
                  <c:v>Abr2026</c:v>
                </c:pt>
                <c:pt idx="22">
                  <c:v>May2026</c:v>
                </c:pt>
                <c:pt idx="23">
                  <c:v>Jun2026</c:v>
                </c:pt>
              </c:strCache>
            </c:strRef>
          </c:cat>
          <c:val>
            <c:numRef>
              <c:f>('Líneas por Tecnología y Pres.'!$AB$12,'Líneas por Tecnología y Pres.'!$AB$24,'Líneas por Tecnología y Pres.'!$AB$36,'Líneas por Tecnología y Pres.'!$AB$48,'Líneas por Tecnología y Pres.'!$AB$60,'Líneas por Tecnología y Pres.'!$AB$72,'Líneas por Tecnología y Pres.'!$AB$84,'Líneas por Tecnología y Pres.'!$AB$96,'Líneas por Tecnología y Pres.'!$AB$108,'Líneas por Tecnología y Pres.'!$AB$120,'Líneas por Tecnología y Pres.'!$AB$132,'Líneas por Tecnología y Pres.'!$AB$144,'Líneas por Tecnología y Pres.'!$AB$156,'Líneas por Tecnología y Pres.'!$AB$168,'Líneas por Tecnología y Pres.'!$AB$180,'Líneas por Tecnología y Pres.'!$AB$192,'Líneas por Tecnología y Pres.'!$AB$204,'Líneas por Tecnología y Pres.'!$AB$216,'Líneas por Tecnología y Pres.'!$AB$217,'Líneas por Tecnología y Pres.'!$AB$218,'Líneas por Tecnología y Pres.'!$AB$219,'Líneas por Tecnología y Pres.'!$AB$220,'Líneas por Tecnología y Pres.'!$AB$221,'Líneas por Tecnología y Pres.'!$AB$222)</c:f>
              <c:numCache>
                <c:formatCode>#,##0</c:formatCode>
                <c:ptCount val="24"/>
                <c:pt idx="17">
                  <c:v>231634</c:v>
                </c:pt>
                <c:pt idx="18">
                  <c:v>416508</c:v>
                </c:pt>
                <c:pt idx="19">
                  <c:v>484622</c:v>
                </c:pt>
                <c:pt idx="20">
                  <c:v>555310</c:v>
                </c:pt>
                <c:pt idx="21">
                  <c:v>731043.06254164164</c:v>
                </c:pt>
                <c:pt idx="22">
                  <c:v>927194.31629999995</c:v>
                </c:pt>
                <c:pt idx="23">
                  <c:v>1085145</c:v>
                </c:pt>
              </c:numCache>
            </c:numRef>
          </c:val>
        </c:ser>
        <c:dLbls>
          <c:showLegendKey val="0"/>
          <c:showVal val="0"/>
          <c:showCatName val="0"/>
          <c:showSerName val="0"/>
          <c:showPercent val="0"/>
          <c:showBubbleSize val="0"/>
        </c:dLbls>
        <c:gapWidth val="150"/>
        <c:shape val="box"/>
        <c:axId val="841744992"/>
        <c:axId val="841752064"/>
        <c:axId val="0"/>
      </c:bar3DChart>
      <c:catAx>
        <c:axId val="841744992"/>
        <c:scaling>
          <c:orientation val="minMax"/>
        </c:scaling>
        <c:delete val="0"/>
        <c:axPos val="b"/>
        <c:numFmt formatCode="General" sourceLinked="1"/>
        <c:majorTickMark val="none"/>
        <c:minorTickMark val="none"/>
        <c:tickLblPos val="nextTo"/>
        <c:spPr>
          <a:noFill/>
          <a:ln>
            <a:noFill/>
          </a:ln>
          <a:effectLst/>
        </c:spPr>
        <c:txPr>
          <a:bodyPr rot="-5400000" vert="horz"/>
          <a:lstStyle/>
          <a:p>
            <a:pPr>
              <a:defRPr sz="900" b="0" i="0" u="none" strike="noStrike" baseline="0">
                <a:solidFill>
                  <a:schemeClr val="bg1"/>
                </a:solidFill>
                <a:latin typeface="Calibri"/>
                <a:ea typeface="Calibri"/>
                <a:cs typeface="Calibri"/>
              </a:defRPr>
            </a:pPr>
            <a:endParaRPr lang="es-EC"/>
          </a:p>
        </c:txPr>
        <c:crossAx val="841752064"/>
        <c:crosses val="autoZero"/>
        <c:auto val="1"/>
        <c:lblAlgn val="ctr"/>
        <c:lblOffset val="100"/>
        <c:noMultiLvlLbl val="0"/>
      </c:catAx>
      <c:valAx>
        <c:axId val="841752064"/>
        <c:scaling>
          <c:orientation val="minMax"/>
        </c:scaling>
        <c:delete val="0"/>
        <c:axPos val="l"/>
        <c:majorGridlines>
          <c:spPr>
            <a:ln w="9525" cap="flat" cmpd="sng" algn="ctr">
              <a:solidFill>
                <a:schemeClr val="dk1">
                  <a:lumMod val="50000"/>
                  <a:lumOff val="50000"/>
                </a:schemeClr>
              </a:solidFill>
              <a:round/>
            </a:ln>
            <a:effectLst/>
          </c:spPr>
        </c:majorGridlines>
        <c:numFmt formatCode="#,##0" sourceLinked="1"/>
        <c:majorTickMark val="none"/>
        <c:minorTickMark val="none"/>
        <c:tickLblPos val="nextTo"/>
        <c:spPr>
          <a:noFill/>
          <a:ln>
            <a:noFill/>
          </a:ln>
          <a:effectLst/>
        </c:spPr>
        <c:txPr>
          <a:bodyPr rot="0" vert="horz"/>
          <a:lstStyle/>
          <a:p>
            <a:pPr>
              <a:defRPr sz="900" b="0" i="0" u="none" strike="noStrike" baseline="0">
                <a:solidFill>
                  <a:schemeClr val="bg1"/>
                </a:solidFill>
                <a:latin typeface="Calibri"/>
                <a:ea typeface="Calibri"/>
                <a:cs typeface="Calibri"/>
              </a:defRPr>
            </a:pPr>
            <a:endParaRPr lang="es-EC"/>
          </a:p>
        </c:txPr>
        <c:crossAx val="841744992"/>
        <c:crosses val="autoZero"/>
        <c:crossBetween val="between"/>
      </c:valAx>
      <c:spPr>
        <a:noFill/>
        <a:ln w="25400">
          <a:noFill/>
        </a:ln>
      </c:spPr>
    </c:plotArea>
    <c:legend>
      <c:legendPos val="t"/>
      <c:layout/>
      <c:overlay val="0"/>
      <c:spPr>
        <a:noFill/>
        <a:ln>
          <a:noFill/>
        </a:ln>
        <a:effectLst/>
      </c:spPr>
      <c:txPr>
        <a:bodyPr/>
        <a:lstStyle/>
        <a:p>
          <a:pPr>
            <a:defRPr sz="825" b="0" i="0" u="none" strike="noStrike" baseline="0">
              <a:solidFill>
                <a:schemeClr val="bg1"/>
              </a:solidFill>
              <a:latin typeface="Calibri"/>
              <a:ea typeface="Calibri"/>
              <a:cs typeface="Calibri"/>
            </a:defRPr>
          </a:pPr>
          <a:endParaRPr lang="es-EC"/>
        </a:p>
      </c:txPr>
    </c:legend>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a:scene3d>
      <a:camera prst="orthographicFront"/>
      <a:lightRig rig="threePt" dir="t"/>
    </a:scene3d>
    <a:sp3d>
      <a:bevelT prst="angle"/>
    </a:sp3d>
  </c:spPr>
  <c:txPr>
    <a:bodyPr/>
    <a:lstStyle/>
    <a:p>
      <a:pPr>
        <a:defRPr sz="1000" b="0" i="0" u="none" strike="noStrike" baseline="0">
          <a:solidFill>
            <a:srgbClr val="000000"/>
          </a:solidFill>
          <a:latin typeface="Calibri"/>
          <a:ea typeface="Calibri"/>
          <a:cs typeface="Calibri"/>
        </a:defRPr>
      </a:pPr>
      <a:endParaRPr lang="es-EC"/>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7</xdr:col>
      <xdr:colOff>742950</xdr:colOff>
      <xdr:row>0</xdr:row>
      <xdr:rowOff>197982</xdr:rowOff>
    </xdr:from>
    <xdr:to>
      <xdr:col>10</xdr:col>
      <xdr:colOff>581025</xdr:colOff>
      <xdr:row>3</xdr:row>
      <xdr:rowOff>87130</xdr:rowOff>
    </xdr:to>
    <xdr:pic>
      <xdr:nvPicPr>
        <xdr:cNvPr id="4" name="Imagen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10325" y="197982"/>
          <a:ext cx="2124075" cy="63209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24</xdr:col>
      <xdr:colOff>295275</xdr:colOff>
      <xdr:row>1</xdr:row>
      <xdr:rowOff>19050</xdr:rowOff>
    </xdr:from>
    <xdr:to>
      <xdr:col>27</xdr:col>
      <xdr:colOff>561975</xdr:colOff>
      <xdr:row>3</xdr:row>
      <xdr:rowOff>155848</xdr:rowOff>
    </xdr:to>
    <xdr:pic>
      <xdr:nvPicPr>
        <xdr:cNvPr id="4" name="Imagen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392150" y="266700"/>
          <a:ext cx="2124075" cy="63209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10</xdr:row>
      <xdr:rowOff>104775</xdr:rowOff>
    </xdr:from>
    <xdr:to>
      <xdr:col>14</xdr:col>
      <xdr:colOff>744682</xdr:colOff>
      <xdr:row>29</xdr:row>
      <xdr:rowOff>19050</xdr:rowOff>
    </xdr:to>
    <xdr:graphicFrame macro="">
      <xdr:nvGraphicFramePr>
        <xdr:cNvPr id="3074" name="Gráfico 3">
          <a:extLst>
            <a:ext uri="{FF2B5EF4-FFF2-40B4-BE49-F238E27FC236}">
              <a16:creationId xmlns:a16="http://schemas.microsoft.com/office/drawing/2014/main" xmlns="" id="{00000000-0008-0000-0200-000002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29</xdr:row>
      <xdr:rowOff>104775</xdr:rowOff>
    </xdr:from>
    <xdr:to>
      <xdr:col>14</xdr:col>
      <xdr:colOff>718705</xdr:colOff>
      <xdr:row>48</xdr:row>
      <xdr:rowOff>0</xdr:rowOff>
    </xdr:to>
    <xdr:graphicFrame macro="">
      <xdr:nvGraphicFramePr>
        <xdr:cNvPr id="3075" name="Gráfico 4">
          <a:extLst>
            <a:ext uri="{FF2B5EF4-FFF2-40B4-BE49-F238E27FC236}">
              <a16:creationId xmlns:a16="http://schemas.microsoft.com/office/drawing/2014/main" xmlns="" id="{00000000-0008-0000-0200-000003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48</xdr:row>
      <xdr:rowOff>95250</xdr:rowOff>
    </xdr:from>
    <xdr:to>
      <xdr:col>14</xdr:col>
      <xdr:colOff>676275</xdr:colOff>
      <xdr:row>67</xdr:row>
      <xdr:rowOff>180976</xdr:rowOff>
    </xdr:to>
    <xdr:graphicFrame macro="">
      <xdr:nvGraphicFramePr>
        <xdr:cNvPr id="3076" name="Gráfico 8">
          <a:extLst>
            <a:ext uri="{FF2B5EF4-FFF2-40B4-BE49-F238E27FC236}">
              <a16:creationId xmlns:a16="http://schemas.microsoft.com/office/drawing/2014/main" xmlns="" id="{00000000-0008-0000-0200-0000040C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12</xdr:col>
      <xdr:colOff>43296</xdr:colOff>
      <xdr:row>1</xdr:row>
      <xdr:rowOff>51954</xdr:rowOff>
    </xdr:from>
    <xdr:to>
      <xdr:col>14</xdr:col>
      <xdr:colOff>643371</xdr:colOff>
      <xdr:row>3</xdr:row>
      <xdr:rowOff>181825</xdr:rowOff>
    </xdr:to>
    <xdr:pic>
      <xdr:nvPicPr>
        <xdr:cNvPr id="7" name="Imagen 6"/>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9187296" y="303068"/>
          <a:ext cx="2124075" cy="63209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xdr:colOff>
      <xdr:row>9</xdr:row>
      <xdr:rowOff>9525</xdr:rowOff>
    </xdr:from>
    <xdr:to>
      <xdr:col>14</xdr:col>
      <xdr:colOff>752474</xdr:colOff>
      <xdr:row>34</xdr:row>
      <xdr:rowOff>0</xdr:rowOff>
    </xdr:to>
    <xdr:graphicFrame macro="">
      <xdr:nvGraphicFramePr>
        <xdr:cNvPr id="4098" name="Gráfico 3">
          <a:extLst>
            <a:ext uri="{FF2B5EF4-FFF2-40B4-BE49-F238E27FC236}">
              <a16:creationId xmlns:a16="http://schemas.microsoft.com/office/drawing/2014/main" xmlns="" id="{00000000-0008-0000-0300-0000021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11</xdr:col>
      <xdr:colOff>593725</xdr:colOff>
      <xdr:row>1</xdr:row>
      <xdr:rowOff>28575</xdr:rowOff>
    </xdr:from>
    <xdr:to>
      <xdr:col>14</xdr:col>
      <xdr:colOff>431800</xdr:colOff>
      <xdr:row>3</xdr:row>
      <xdr:rowOff>165373</xdr:rowOff>
    </xdr:to>
    <xdr:pic>
      <xdr:nvPicPr>
        <xdr:cNvPr id="5" name="Imagen 4"/>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975725" y="282575"/>
          <a:ext cx="2162175" cy="64479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showGridLines="0" tabSelected="1" zoomScaleNormal="100" zoomScaleSheetLayoutView="100" workbookViewId="0"/>
  </sheetViews>
  <sheetFormatPr baseColWidth="10" defaultColWidth="0" defaultRowHeight="14.5" zeroHeight="1" x14ac:dyDescent="0.35"/>
  <cols>
    <col min="1" max="3" width="11.453125" customWidth="1"/>
    <col min="4" max="4" width="16.453125" customWidth="1"/>
    <col min="5" max="12" width="11.453125" customWidth="1"/>
    <col min="13" max="16384" width="11.453125" hidden="1"/>
  </cols>
  <sheetData>
    <row r="1" spans="1:12" ht="20.149999999999999" customHeight="1" x14ac:dyDescent="0.35">
      <c r="A1" s="70"/>
      <c r="B1" s="71"/>
      <c r="C1" s="71"/>
      <c r="D1" s="71"/>
      <c r="E1" s="71"/>
      <c r="F1" s="71"/>
      <c r="G1" s="71"/>
      <c r="H1" s="71"/>
      <c r="I1" s="71"/>
      <c r="J1" s="71"/>
      <c r="K1" s="72"/>
    </row>
    <row r="2" spans="1:12" ht="20.149999999999999" customHeight="1" x14ac:dyDescent="0.4">
      <c r="A2" s="73"/>
      <c r="B2" s="66" t="s">
        <v>92</v>
      </c>
      <c r="C2" s="67"/>
      <c r="D2" s="67"/>
      <c r="E2" s="67"/>
      <c r="F2" s="67"/>
      <c r="G2" s="67"/>
      <c r="H2" s="67"/>
      <c r="I2" s="67"/>
      <c r="J2" s="67"/>
      <c r="K2" s="74"/>
    </row>
    <row r="3" spans="1:12" ht="20.149999999999999" customHeight="1" x14ac:dyDescent="0.4">
      <c r="A3" s="73"/>
      <c r="B3" s="214"/>
      <c r="C3" s="214"/>
      <c r="D3" s="214"/>
      <c r="E3" s="214"/>
      <c r="F3" s="214"/>
      <c r="G3" s="67"/>
      <c r="H3" s="67"/>
      <c r="I3" s="67"/>
      <c r="J3" s="67"/>
      <c r="K3" s="74"/>
    </row>
    <row r="4" spans="1:12" ht="20.149999999999999" customHeight="1" x14ac:dyDescent="0.35">
      <c r="A4" s="73"/>
      <c r="B4" s="160" t="s">
        <v>110</v>
      </c>
      <c r="C4" s="68"/>
      <c r="D4" s="68"/>
      <c r="E4" s="68"/>
      <c r="F4" s="67"/>
      <c r="G4" s="67"/>
      <c r="H4" s="67"/>
      <c r="I4" s="67"/>
      <c r="J4" s="67"/>
      <c r="K4" s="74"/>
    </row>
    <row r="5" spans="1:12" ht="20.149999999999999" customHeight="1" thickBot="1" x14ac:dyDescent="0.4">
      <c r="A5" s="73"/>
      <c r="B5" s="160" t="s">
        <v>111</v>
      </c>
      <c r="C5" s="67"/>
      <c r="D5" s="67"/>
      <c r="E5" s="67"/>
      <c r="F5" s="67"/>
      <c r="G5" s="67"/>
      <c r="H5" s="67"/>
      <c r="I5" s="67"/>
      <c r="J5" s="67"/>
      <c r="K5" s="74"/>
    </row>
    <row r="6" spans="1:12" ht="20.149999999999999" customHeight="1" x14ac:dyDescent="0.35">
      <c r="A6" s="77"/>
      <c r="B6" s="78" t="s">
        <v>93</v>
      </c>
      <c r="C6" s="79"/>
      <c r="D6" s="79"/>
      <c r="E6" s="79"/>
      <c r="F6" s="79"/>
      <c r="G6" s="79"/>
      <c r="H6" s="79"/>
      <c r="I6" s="79"/>
      <c r="J6" s="79"/>
      <c r="K6" s="80"/>
    </row>
    <row r="7" spans="1:12" ht="20.149999999999999" customHeight="1" x14ac:dyDescent="0.35">
      <c r="A7" s="75"/>
      <c r="B7" s="142" t="s">
        <v>286</v>
      </c>
      <c r="C7" s="142"/>
      <c r="D7" s="142"/>
      <c r="E7" s="142"/>
      <c r="F7" s="142"/>
      <c r="G7" s="142"/>
      <c r="H7" s="69"/>
      <c r="I7" s="69"/>
      <c r="J7" s="69"/>
      <c r="K7" s="76"/>
    </row>
    <row r="8" spans="1:12" ht="20.149999999999999" customHeight="1" thickBot="1" x14ac:dyDescent="0.4">
      <c r="A8" s="81"/>
      <c r="B8" s="143" t="s">
        <v>287</v>
      </c>
      <c r="C8" s="143"/>
      <c r="D8" s="143"/>
      <c r="E8" s="143"/>
      <c r="F8" s="143"/>
      <c r="G8" s="143"/>
      <c r="H8" s="82"/>
      <c r="I8" s="82"/>
      <c r="J8" s="82"/>
      <c r="K8" s="83"/>
    </row>
    <row r="9" spans="1:12" ht="20.149999999999999" customHeight="1" thickBot="1" x14ac:dyDescent="0.4">
      <c r="A9" s="84"/>
      <c r="B9" s="85"/>
      <c r="C9" s="85"/>
      <c r="D9" s="85"/>
      <c r="E9" s="85"/>
      <c r="F9" s="85"/>
      <c r="G9" s="85"/>
      <c r="H9" s="85"/>
      <c r="I9" s="85"/>
      <c r="J9" s="85"/>
      <c r="K9" s="86"/>
    </row>
    <row r="10" spans="1:12" ht="20.149999999999999" customHeight="1" x14ac:dyDescent="0.35">
      <c r="A10" s="88"/>
      <c r="B10" s="90" t="s">
        <v>94</v>
      </c>
      <c r="C10" s="89"/>
      <c r="D10" s="89"/>
      <c r="E10" s="89"/>
      <c r="F10" s="216" t="s">
        <v>95</v>
      </c>
      <c r="G10" s="216"/>
      <c r="H10" s="216"/>
      <c r="I10" s="216"/>
      <c r="J10" s="216"/>
      <c r="K10" s="217"/>
      <c r="L10" s="87"/>
    </row>
    <row r="11" spans="1:12" s="87" customFormat="1" ht="15.75" customHeight="1" x14ac:dyDescent="0.35">
      <c r="A11" s="153"/>
      <c r="B11" s="151"/>
      <c r="C11" s="150"/>
      <c r="D11" s="150"/>
      <c r="E11" s="150"/>
      <c r="F11" s="152"/>
      <c r="G11" s="152"/>
      <c r="H11" s="152"/>
      <c r="I11" s="152"/>
      <c r="J11" s="152"/>
      <c r="K11" s="159"/>
    </row>
    <row r="12" spans="1:12" ht="20.149999999999999" customHeight="1" x14ac:dyDescent="0.35">
      <c r="A12" s="153"/>
      <c r="B12" s="215" t="s">
        <v>104</v>
      </c>
      <c r="C12" s="215"/>
      <c r="D12" s="215"/>
      <c r="E12" s="150"/>
      <c r="F12" s="212" t="s">
        <v>102</v>
      </c>
      <c r="G12" s="212"/>
      <c r="H12" s="212"/>
      <c r="I12" s="212"/>
      <c r="J12" s="212"/>
      <c r="K12" s="213"/>
    </row>
    <row r="13" spans="1:12" ht="20.149999999999999" customHeight="1" x14ac:dyDescent="0.35">
      <c r="A13" s="153"/>
      <c r="B13" s="154"/>
      <c r="C13" s="154"/>
      <c r="D13" s="154"/>
      <c r="E13" s="150"/>
      <c r="F13" s="150"/>
      <c r="G13" s="150"/>
      <c r="H13" s="150"/>
      <c r="I13" s="150"/>
      <c r="J13" s="150"/>
      <c r="K13" s="155"/>
    </row>
    <row r="14" spans="1:12" x14ac:dyDescent="0.35">
      <c r="A14" s="153"/>
      <c r="B14" s="215" t="s">
        <v>103</v>
      </c>
      <c r="C14" s="215"/>
      <c r="D14" s="215"/>
      <c r="E14" s="150"/>
      <c r="F14" s="212" t="s">
        <v>108</v>
      </c>
      <c r="G14" s="212"/>
      <c r="H14" s="212"/>
      <c r="I14" s="212"/>
      <c r="J14" s="212"/>
      <c r="K14" s="213"/>
    </row>
    <row r="15" spans="1:12" ht="20.149999999999999" customHeight="1" x14ac:dyDescent="0.35">
      <c r="A15" s="153"/>
      <c r="B15" s="154"/>
      <c r="C15" s="154"/>
      <c r="D15" s="154"/>
      <c r="E15" s="150"/>
      <c r="F15" s="150"/>
      <c r="G15" s="150"/>
      <c r="H15" s="150"/>
      <c r="I15" s="150"/>
      <c r="J15" s="150"/>
      <c r="K15" s="155"/>
    </row>
    <row r="16" spans="1:12" x14ac:dyDescent="0.35">
      <c r="A16" s="153"/>
      <c r="B16" s="215" t="s">
        <v>101</v>
      </c>
      <c r="C16" s="215"/>
      <c r="D16" s="215"/>
      <c r="E16" s="150"/>
      <c r="F16" s="212" t="s">
        <v>109</v>
      </c>
      <c r="G16" s="212"/>
      <c r="H16" s="212"/>
      <c r="I16" s="212"/>
      <c r="J16" s="212"/>
      <c r="K16" s="213"/>
    </row>
    <row r="17" spans="1:11" ht="20.149999999999999" customHeight="1" thickBot="1" x14ac:dyDescent="0.4">
      <c r="A17" s="156"/>
      <c r="B17" s="157"/>
      <c r="C17" s="157"/>
      <c r="D17" s="157"/>
      <c r="E17" s="157"/>
      <c r="F17" s="157"/>
      <c r="G17" s="157"/>
      <c r="H17" s="157"/>
      <c r="I17" s="157"/>
      <c r="J17" s="157"/>
      <c r="K17" s="158"/>
    </row>
    <row r="18" spans="1:11" ht="20.149999999999999" customHeight="1" x14ac:dyDescent="0.35"/>
    <row r="19" spans="1:11" ht="20.149999999999999" hidden="1" customHeight="1" x14ac:dyDescent="0.35"/>
    <row r="20" spans="1:11" ht="20.149999999999999" hidden="1" customHeight="1" x14ac:dyDescent="0.35"/>
    <row r="21" spans="1:11" ht="20.149999999999999" hidden="1" customHeight="1" x14ac:dyDescent="0.35"/>
    <row r="22" spans="1:11" ht="20.149999999999999" hidden="1" customHeight="1" x14ac:dyDescent="0.35"/>
  </sheetData>
  <mergeCells count="8">
    <mergeCell ref="F16:K16"/>
    <mergeCell ref="B3:F3"/>
    <mergeCell ref="F12:K12"/>
    <mergeCell ref="F14:K14"/>
    <mergeCell ref="B12:D12"/>
    <mergeCell ref="B14:D14"/>
    <mergeCell ref="B16:D16"/>
    <mergeCell ref="F10:K10"/>
  </mergeCells>
  <hyperlinks>
    <hyperlink ref="B12" location="'Tecnologia y operador'!A1" display="1. Tecnología y operador"/>
    <hyperlink ref="B14" location="'POR OPERADORA'!A1" display="2. Por Operadora"/>
    <hyperlink ref="B16" location="EVOLUCION!A1" display="3. Evolución"/>
    <hyperlink ref="B12:D12" location="'Líneas por Tecnología y Pres.'!A1" display="1. Líneas por Tecnología y Operador"/>
    <hyperlink ref="B14:D14" location="'Evolución por prestador '!A1" display="2. Evolución de Tecnología por Prestadora"/>
    <hyperlink ref="B16:D16" location="'Evolución Tecnológica'!A1" display="3. Evolución Tecnológica"/>
  </hyperlinks>
  <pageMargins left="0.7" right="0.7" top="0.75" bottom="0.75" header="0.3" footer="0.3"/>
  <pageSetup scale="6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323"/>
  <sheetViews>
    <sheetView showGridLines="0" zoomScaleNormal="100" workbookViewId="0">
      <pane xSplit="1" ySplit="11" topLeftCell="B209" activePane="bottomRight" state="frozen"/>
      <selection pane="topRight" activeCell="B1" sqref="B1"/>
      <selection pane="bottomLeft" activeCell="A12" sqref="A12"/>
      <selection pane="bottomRight"/>
    </sheetView>
  </sheetViews>
  <sheetFormatPr baseColWidth="10" defaultRowHeight="14.5" x14ac:dyDescent="0.35"/>
  <cols>
    <col min="1" max="2" width="10" customWidth="1"/>
    <col min="3" max="29" width="9.26953125" style="9" customWidth="1"/>
  </cols>
  <sheetData>
    <row r="1" spans="1:29" s="1" customFormat="1" ht="20.149999999999999" customHeight="1" x14ac:dyDescent="0.2">
      <c r="A1" s="40"/>
      <c r="B1" s="41"/>
      <c r="C1" s="42"/>
      <c r="D1" s="42"/>
      <c r="E1" s="42"/>
      <c r="F1" s="42"/>
      <c r="G1" s="42"/>
      <c r="H1" s="42"/>
      <c r="I1" s="42"/>
      <c r="J1" s="42"/>
      <c r="K1" s="42"/>
      <c r="L1" s="42"/>
      <c r="M1" s="42"/>
      <c r="N1" s="42"/>
      <c r="O1" s="42"/>
      <c r="P1" s="42"/>
      <c r="Q1" s="42"/>
      <c r="R1" s="42"/>
      <c r="S1" s="42"/>
      <c r="T1" s="42"/>
      <c r="U1" s="42"/>
      <c r="V1" s="42"/>
      <c r="W1" s="42"/>
      <c r="X1" s="42"/>
      <c r="Y1" s="42"/>
      <c r="Z1" s="42"/>
      <c r="AA1" s="42"/>
      <c r="AB1" s="42"/>
      <c r="AC1" s="43"/>
    </row>
    <row r="2" spans="1:29" s="1" customFormat="1" ht="20.149999999999999" customHeight="1" x14ac:dyDescent="0.4">
      <c r="A2" s="44"/>
      <c r="B2" s="45" t="s">
        <v>92</v>
      </c>
      <c r="C2" s="46"/>
      <c r="D2" s="46"/>
      <c r="E2" s="46"/>
      <c r="F2" s="46"/>
      <c r="G2" s="46"/>
      <c r="H2" s="46"/>
      <c r="I2" s="46"/>
      <c r="J2" s="46"/>
      <c r="K2" s="46"/>
      <c r="L2" s="46"/>
      <c r="M2" s="46"/>
      <c r="N2" s="46"/>
      <c r="O2" s="46"/>
      <c r="P2" s="46"/>
      <c r="Q2" s="46"/>
      <c r="R2" s="46"/>
      <c r="S2" s="46"/>
      <c r="T2" s="46"/>
      <c r="U2" s="46"/>
      <c r="V2" s="46"/>
      <c r="W2" s="46"/>
      <c r="X2" s="46"/>
      <c r="Y2" s="46"/>
      <c r="Z2" s="46"/>
      <c r="AA2" s="46"/>
      <c r="AB2" s="46"/>
      <c r="AC2" s="47"/>
    </row>
    <row r="3" spans="1:29" s="1" customFormat="1" ht="20.149999999999999" customHeight="1" x14ac:dyDescent="0.4">
      <c r="A3" s="44"/>
      <c r="B3" s="46"/>
      <c r="C3" s="46"/>
      <c r="D3" s="46"/>
      <c r="E3" s="46"/>
      <c r="F3" s="46"/>
      <c r="G3" s="46"/>
      <c r="H3" s="48"/>
      <c r="I3" s="48"/>
      <c r="J3" s="48"/>
      <c r="K3" s="48"/>
      <c r="L3" s="48"/>
      <c r="M3" s="48"/>
      <c r="N3" s="48"/>
      <c r="O3" s="46"/>
      <c r="P3" s="46"/>
      <c r="Q3" s="46"/>
      <c r="R3" s="46"/>
      <c r="S3" s="46"/>
      <c r="T3" s="46"/>
      <c r="U3" s="46"/>
      <c r="V3" s="46"/>
      <c r="W3" s="46"/>
      <c r="X3" s="46"/>
      <c r="Y3" s="46"/>
      <c r="Z3" s="46"/>
      <c r="AA3" s="46"/>
      <c r="AB3" s="46"/>
      <c r="AC3" s="47"/>
    </row>
    <row r="4" spans="1:29" s="1" customFormat="1" ht="20.149999999999999" customHeight="1" x14ac:dyDescent="0.35">
      <c r="A4" s="44"/>
      <c r="B4" s="161" t="s">
        <v>106</v>
      </c>
      <c r="C4" s="46"/>
      <c r="D4" s="46"/>
      <c r="E4" s="46"/>
      <c r="F4" s="46"/>
      <c r="G4" s="46"/>
      <c r="H4" s="50"/>
      <c r="I4" s="49"/>
      <c r="J4" s="49"/>
      <c r="K4" s="49"/>
      <c r="L4" s="51"/>
      <c r="M4" s="51"/>
      <c r="N4" s="51"/>
      <c r="O4" s="46"/>
      <c r="P4" s="46"/>
      <c r="Q4" s="46"/>
      <c r="R4" s="46"/>
      <c r="S4" s="46"/>
      <c r="T4" s="46"/>
      <c r="U4" s="46"/>
      <c r="V4" s="46"/>
      <c r="W4" s="46"/>
      <c r="X4" s="46"/>
      <c r="Y4" s="46"/>
      <c r="Z4" s="46"/>
      <c r="AA4" s="46"/>
      <c r="AB4" s="46"/>
      <c r="AC4" s="47"/>
    </row>
    <row r="5" spans="1:29" s="1" customFormat="1" ht="20.149999999999999" customHeight="1" thickBot="1" x14ac:dyDescent="0.4">
      <c r="A5" s="44"/>
      <c r="B5" s="46"/>
      <c r="C5" s="46"/>
      <c r="D5" s="46"/>
      <c r="E5" s="46"/>
      <c r="F5" s="46"/>
      <c r="G5" s="46"/>
      <c r="H5" s="52"/>
      <c r="I5" s="51"/>
      <c r="J5" s="51"/>
      <c r="K5" s="51"/>
      <c r="L5" s="51"/>
      <c r="M5" s="51"/>
      <c r="N5" s="51"/>
      <c r="O5" s="46"/>
      <c r="P5" s="46"/>
      <c r="Q5" s="46"/>
      <c r="R5" s="46"/>
      <c r="S5" s="46"/>
      <c r="T5" s="46"/>
      <c r="U5" s="46"/>
      <c r="V5" s="46"/>
      <c r="W5" s="46"/>
      <c r="X5" s="46"/>
      <c r="Y5" s="46"/>
      <c r="Z5" s="46"/>
      <c r="AA5" s="46"/>
      <c r="AB5" s="46"/>
      <c r="AC5" s="47"/>
    </row>
    <row r="6" spans="1:29" s="1" customFormat="1" ht="20.149999999999999" customHeight="1" x14ac:dyDescent="0.35">
      <c r="A6" s="30"/>
      <c r="B6" s="144" t="str">
        <f>Índice!B6</f>
        <v>Fuente: Registros administrativos ARCOTEL</v>
      </c>
      <c r="C6" s="144"/>
      <c r="D6" s="144"/>
      <c r="E6" s="144"/>
      <c r="F6" s="144"/>
      <c r="G6" s="144"/>
      <c r="H6" s="144"/>
      <c r="I6" s="144"/>
      <c r="J6" s="31"/>
      <c r="K6" s="31"/>
      <c r="L6" s="31"/>
      <c r="M6" s="31"/>
      <c r="N6" s="31"/>
      <c r="O6" s="32"/>
      <c r="P6" s="32"/>
      <c r="Q6" s="32"/>
      <c r="R6" s="32"/>
      <c r="S6" s="32"/>
      <c r="T6" s="32"/>
      <c r="U6" s="32"/>
      <c r="V6" s="32"/>
      <c r="W6" s="32"/>
      <c r="X6" s="32"/>
      <c r="Y6" s="32"/>
      <c r="Z6" s="32"/>
      <c r="AA6" s="32"/>
      <c r="AB6" s="32"/>
      <c r="AC6" s="33"/>
    </row>
    <row r="7" spans="1:29" s="1" customFormat="1" ht="20.149999999999999" customHeight="1" x14ac:dyDescent="0.35">
      <c r="A7" s="23"/>
      <c r="B7" s="142" t="str">
        <f>Índice!B7</f>
        <v>Fecha de Publicación: julio 2026</v>
      </c>
      <c r="C7" s="142"/>
      <c r="D7" s="142"/>
      <c r="E7" s="142"/>
      <c r="F7" s="142"/>
      <c r="G7" s="142"/>
      <c r="H7" s="142"/>
      <c r="I7" s="142"/>
      <c r="J7" s="24"/>
      <c r="K7" s="24"/>
      <c r="L7" s="24"/>
      <c r="M7" s="24"/>
      <c r="N7" s="24"/>
      <c r="O7" s="25"/>
      <c r="P7" s="218" t="s">
        <v>99</v>
      </c>
      <c r="Q7" s="218"/>
      <c r="R7" s="218"/>
      <c r="S7" s="25"/>
      <c r="T7" s="25"/>
      <c r="U7" s="25"/>
      <c r="V7" s="25"/>
      <c r="W7" s="25"/>
      <c r="X7" s="147"/>
      <c r="Y7" s="25"/>
      <c r="Z7" s="25"/>
      <c r="AA7" s="25"/>
      <c r="AB7" s="25"/>
      <c r="AC7" s="26"/>
    </row>
    <row r="8" spans="1:29" s="1" customFormat="1" ht="20.149999999999999" customHeight="1" thickBot="1" x14ac:dyDescent="0.25">
      <c r="A8" s="27"/>
      <c r="B8" s="143" t="str">
        <f>Índice!B8</f>
        <v>Fecha de corte: junio 2026</v>
      </c>
      <c r="C8" s="143"/>
      <c r="D8" s="143"/>
      <c r="E8" s="143"/>
      <c r="F8" s="143"/>
      <c r="G8" s="143"/>
      <c r="H8" s="143"/>
      <c r="I8" s="143"/>
      <c r="J8" s="28"/>
      <c r="K8" s="28"/>
      <c r="L8" s="28"/>
      <c r="M8" s="28"/>
      <c r="N8" s="28"/>
      <c r="O8" s="28"/>
      <c r="P8" s="28"/>
      <c r="Q8" s="28"/>
      <c r="R8" s="28"/>
      <c r="S8" s="28"/>
      <c r="T8" s="28"/>
      <c r="U8" s="28"/>
      <c r="V8" s="28"/>
      <c r="W8" s="28"/>
      <c r="X8" s="28"/>
      <c r="Y8" s="28"/>
      <c r="Z8" s="28"/>
      <c r="AA8" s="28"/>
      <c r="AB8" s="28"/>
      <c r="AC8" s="29"/>
    </row>
    <row r="9" spans="1:29" s="1" customFormat="1" ht="12" customHeight="1" thickBot="1" x14ac:dyDescent="0.4">
      <c r="A9" s="21"/>
      <c r="B9" s="21"/>
      <c r="C9" s="22"/>
      <c r="D9" s="22"/>
      <c r="E9" s="22"/>
      <c r="F9" s="22"/>
      <c r="G9" s="22"/>
      <c r="H9" s="22"/>
      <c r="I9" s="22"/>
      <c r="J9" s="22"/>
      <c r="K9" s="22"/>
      <c r="L9" s="22"/>
      <c r="M9" s="22"/>
      <c r="N9" s="22"/>
      <c r="O9" s="22"/>
      <c r="P9" s="22"/>
      <c r="Q9" s="22"/>
      <c r="R9" s="22"/>
      <c r="S9" s="22"/>
      <c r="T9" s="22"/>
      <c r="U9" s="22"/>
      <c r="V9" s="22"/>
      <c r="W9" s="22"/>
      <c r="X9" s="22"/>
      <c r="Y9" s="22"/>
      <c r="Z9" s="22"/>
      <c r="AA9" s="22"/>
      <c r="AB9" s="22"/>
      <c r="AC9" s="22"/>
    </row>
    <row r="10" spans="1:29" s="2" customFormat="1" ht="15.75" customHeight="1" thickBot="1" x14ac:dyDescent="0.3">
      <c r="A10" s="34"/>
      <c r="B10" s="229" t="s">
        <v>1</v>
      </c>
      <c r="C10" s="230"/>
      <c r="D10" s="230"/>
      <c r="E10" s="230"/>
      <c r="F10" s="230"/>
      <c r="G10" s="231"/>
      <c r="H10" s="36" t="s">
        <v>2</v>
      </c>
      <c r="I10" s="229" t="s">
        <v>3</v>
      </c>
      <c r="J10" s="230"/>
      <c r="K10" s="230"/>
      <c r="L10" s="230"/>
      <c r="M10" s="230"/>
      <c r="N10" s="231"/>
      <c r="O10" s="36" t="s">
        <v>2</v>
      </c>
      <c r="P10" s="229" t="s">
        <v>98</v>
      </c>
      <c r="Q10" s="230"/>
      <c r="R10" s="230"/>
      <c r="S10" s="230"/>
      <c r="T10" s="230"/>
      <c r="U10" s="231"/>
      <c r="V10" s="37" t="s">
        <v>2</v>
      </c>
      <c r="W10" s="36" t="s">
        <v>2</v>
      </c>
      <c r="X10" s="36" t="s">
        <v>2</v>
      </c>
      <c r="Y10" s="36" t="s">
        <v>2</v>
      </c>
      <c r="Z10" s="36" t="s">
        <v>2</v>
      </c>
      <c r="AA10" s="37" t="s">
        <v>2</v>
      </c>
      <c r="AB10" s="37" t="s">
        <v>2</v>
      </c>
      <c r="AC10" s="222" t="s">
        <v>2</v>
      </c>
    </row>
    <row r="11" spans="1:29" s="2" customFormat="1" ht="15.75" customHeight="1" thickBot="1" x14ac:dyDescent="0.3">
      <c r="A11" s="35" t="s">
        <v>0</v>
      </c>
      <c r="B11" s="94" t="s">
        <v>11</v>
      </c>
      <c r="C11" s="94" t="s">
        <v>7</v>
      </c>
      <c r="D11" s="95" t="s">
        <v>8</v>
      </c>
      <c r="E11" s="95" t="s">
        <v>9</v>
      </c>
      <c r="F11" s="132" t="s">
        <v>10</v>
      </c>
      <c r="G11" s="133" t="s">
        <v>275</v>
      </c>
      <c r="H11" s="38" t="s">
        <v>4</v>
      </c>
      <c r="I11" s="131" t="s">
        <v>11</v>
      </c>
      <c r="J11" s="132" t="s">
        <v>7</v>
      </c>
      <c r="K11" s="132" t="s">
        <v>8</v>
      </c>
      <c r="L11" s="132" t="s">
        <v>12</v>
      </c>
      <c r="M11" s="132" t="s">
        <v>10</v>
      </c>
      <c r="N11" s="133" t="s">
        <v>275</v>
      </c>
      <c r="O11" s="38" t="s">
        <v>5</v>
      </c>
      <c r="P11" s="140" t="s">
        <v>11</v>
      </c>
      <c r="Q11" s="132" t="s">
        <v>7</v>
      </c>
      <c r="R11" s="132" t="s">
        <v>8</v>
      </c>
      <c r="S11" s="132" t="s">
        <v>9</v>
      </c>
      <c r="T11" s="132" t="s">
        <v>10</v>
      </c>
      <c r="U11" s="133" t="s">
        <v>275</v>
      </c>
      <c r="V11" s="141" t="s">
        <v>6</v>
      </c>
      <c r="W11" s="39" t="s">
        <v>11</v>
      </c>
      <c r="X11" s="39" t="s">
        <v>7</v>
      </c>
      <c r="Y11" s="39" t="s">
        <v>8</v>
      </c>
      <c r="Z11" s="39" t="s">
        <v>9</v>
      </c>
      <c r="AA11" s="39" t="s">
        <v>10</v>
      </c>
      <c r="AB11" s="39" t="s">
        <v>275</v>
      </c>
      <c r="AC11" s="223"/>
    </row>
    <row r="12" spans="1:29" s="2" customFormat="1" ht="12.5" x14ac:dyDescent="0.25">
      <c r="A12" s="12">
        <v>2008</v>
      </c>
      <c r="B12" s="180">
        <v>0</v>
      </c>
      <c r="C12" s="181">
        <v>7499370</v>
      </c>
      <c r="D12" s="199">
        <v>656989</v>
      </c>
      <c r="E12" s="180">
        <v>0</v>
      </c>
      <c r="F12" s="180">
        <v>0</v>
      </c>
      <c r="G12" s="200"/>
      <c r="H12" s="206">
        <f>SUM(B12:F12)</f>
        <v>8156359</v>
      </c>
      <c r="I12" s="201">
        <v>533206</v>
      </c>
      <c r="J12" s="130">
        <v>2678716</v>
      </c>
      <c r="K12" s="135">
        <v>0</v>
      </c>
      <c r="L12" s="135">
        <v>0</v>
      </c>
      <c r="M12" s="135">
        <v>0</v>
      </c>
      <c r="N12" s="192"/>
      <c r="O12" s="206">
        <f t="shared" ref="O12:O43" si="0">+SUM(I12:M12)</f>
        <v>3211922</v>
      </c>
      <c r="P12" s="201">
        <v>155151</v>
      </c>
      <c r="Q12" s="130">
        <v>168816</v>
      </c>
      <c r="R12" s="135">
        <v>0</v>
      </c>
      <c r="S12" s="135">
        <v>0</v>
      </c>
      <c r="T12" s="135">
        <v>0</v>
      </c>
      <c r="U12" s="194"/>
      <c r="V12" s="206">
        <f t="shared" ref="V12:V59" si="1">+SUM(P12:T12)</f>
        <v>323967</v>
      </c>
      <c r="W12" s="136">
        <f>SUM(B12,I12,P12)</f>
        <v>688357</v>
      </c>
      <c r="X12" s="15">
        <f>SUM(C12,J12,Q12)</f>
        <v>10346902</v>
      </c>
      <c r="Y12" s="15">
        <f>SUM(D12,K12,R12)</f>
        <v>656989</v>
      </c>
      <c r="Z12" s="17">
        <f>SUM(E12,L12,S12)</f>
        <v>0</v>
      </c>
      <c r="AA12" s="17">
        <f>SUM(F12,M12,T12)</f>
        <v>0</v>
      </c>
      <c r="AB12" s="197"/>
      <c r="AC12" s="16">
        <f t="shared" ref="AC12:AC43" si="2">+H12+O12+V12</f>
        <v>11692248</v>
      </c>
    </row>
    <row r="13" spans="1:29" s="2" customFormat="1" ht="12.5" x14ac:dyDescent="0.25">
      <c r="A13" s="10" t="s">
        <v>13</v>
      </c>
      <c r="B13" s="180">
        <v>0</v>
      </c>
      <c r="C13" s="181">
        <v>7603388</v>
      </c>
      <c r="D13" s="199">
        <v>684096</v>
      </c>
      <c r="E13" s="180">
        <v>0</v>
      </c>
      <c r="F13" s="180">
        <v>0</v>
      </c>
      <c r="G13" s="200"/>
      <c r="H13" s="207">
        <f t="shared" ref="H13:H76" si="3">SUM(B13:F13)</f>
        <v>8287484</v>
      </c>
      <c r="I13" s="202">
        <v>520002</v>
      </c>
      <c r="J13" s="129">
        <v>2653202</v>
      </c>
      <c r="K13" s="134">
        <v>0</v>
      </c>
      <c r="L13" s="134">
        <v>0</v>
      </c>
      <c r="M13" s="134">
        <v>0</v>
      </c>
      <c r="N13" s="193"/>
      <c r="O13" s="207">
        <f t="shared" si="0"/>
        <v>3173204</v>
      </c>
      <c r="P13" s="202">
        <v>167804</v>
      </c>
      <c r="Q13" s="129">
        <v>162465</v>
      </c>
      <c r="R13" s="134">
        <v>0</v>
      </c>
      <c r="S13" s="134">
        <v>0</v>
      </c>
      <c r="T13" s="134">
        <v>0</v>
      </c>
      <c r="U13" s="195"/>
      <c r="V13" s="207">
        <f t="shared" si="1"/>
        <v>330269</v>
      </c>
      <c r="W13" s="137">
        <f t="shared" ref="W13:W76" si="4">SUM(B13,I13,P13)</f>
        <v>687806</v>
      </c>
      <c r="X13" s="13">
        <f t="shared" ref="X13:X76" si="5">SUM(C13,J13,Q13)</f>
        <v>10419055</v>
      </c>
      <c r="Y13" s="13">
        <f t="shared" ref="Y13:Y76" si="6">SUM(D13,K13,R13)</f>
        <v>684096</v>
      </c>
      <c r="Z13" s="18">
        <f t="shared" ref="Z13:Z76" si="7">SUM(E13,L13,S13)</f>
        <v>0</v>
      </c>
      <c r="AA13" s="18">
        <f t="shared" ref="AA13:AA76" si="8">SUM(F13,M13,T13)</f>
        <v>0</v>
      </c>
      <c r="AB13" s="138"/>
      <c r="AC13" s="14">
        <f t="shared" si="2"/>
        <v>11790957</v>
      </c>
    </row>
    <row r="14" spans="1:29" s="2" customFormat="1" ht="12.5" x14ac:dyDescent="0.25">
      <c r="A14" s="10" t="s">
        <v>14</v>
      </c>
      <c r="B14" s="180">
        <v>0</v>
      </c>
      <c r="C14" s="181">
        <v>7815731</v>
      </c>
      <c r="D14" s="199">
        <v>572803</v>
      </c>
      <c r="E14" s="180">
        <v>0</v>
      </c>
      <c r="F14" s="180">
        <v>0</v>
      </c>
      <c r="G14" s="200"/>
      <c r="H14" s="207">
        <f t="shared" si="3"/>
        <v>8388534</v>
      </c>
      <c r="I14" s="202">
        <v>505813</v>
      </c>
      <c r="J14" s="129">
        <v>2670689</v>
      </c>
      <c r="K14" s="134">
        <v>0</v>
      </c>
      <c r="L14" s="134">
        <v>0</v>
      </c>
      <c r="M14" s="134">
        <v>0</v>
      </c>
      <c r="N14" s="193"/>
      <c r="O14" s="207">
        <f t="shared" si="0"/>
        <v>3176502</v>
      </c>
      <c r="P14" s="202">
        <v>167698</v>
      </c>
      <c r="Q14" s="129">
        <v>166643</v>
      </c>
      <c r="R14" s="134">
        <v>0</v>
      </c>
      <c r="S14" s="134">
        <v>0</v>
      </c>
      <c r="T14" s="134">
        <v>0</v>
      </c>
      <c r="U14" s="195"/>
      <c r="V14" s="207">
        <f t="shared" si="1"/>
        <v>334341</v>
      </c>
      <c r="W14" s="137">
        <f t="shared" si="4"/>
        <v>673511</v>
      </c>
      <c r="X14" s="13">
        <f t="shared" si="5"/>
        <v>10653063</v>
      </c>
      <c r="Y14" s="13">
        <f t="shared" si="6"/>
        <v>572803</v>
      </c>
      <c r="Z14" s="18">
        <f t="shared" si="7"/>
        <v>0</v>
      </c>
      <c r="AA14" s="18">
        <f t="shared" si="8"/>
        <v>0</v>
      </c>
      <c r="AB14" s="138"/>
      <c r="AC14" s="14">
        <f t="shared" si="2"/>
        <v>11899377</v>
      </c>
    </row>
    <row r="15" spans="1:29" s="2" customFormat="1" ht="12.5" x14ac:dyDescent="0.25">
      <c r="A15" s="10" t="s">
        <v>15</v>
      </c>
      <c r="B15" s="180">
        <v>0</v>
      </c>
      <c r="C15" s="181">
        <v>7802923</v>
      </c>
      <c r="D15" s="199">
        <v>660611</v>
      </c>
      <c r="E15" s="180">
        <v>0</v>
      </c>
      <c r="F15" s="180">
        <v>0</v>
      </c>
      <c r="G15" s="200"/>
      <c r="H15" s="207">
        <f t="shared" si="3"/>
        <v>8463534</v>
      </c>
      <c r="I15" s="202">
        <v>497862</v>
      </c>
      <c r="J15" s="129">
        <v>2759837</v>
      </c>
      <c r="K15" s="134">
        <v>0</v>
      </c>
      <c r="L15" s="134">
        <v>0</v>
      </c>
      <c r="M15" s="134">
        <v>0</v>
      </c>
      <c r="N15" s="193"/>
      <c r="O15" s="207">
        <f t="shared" si="0"/>
        <v>3257699</v>
      </c>
      <c r="P15" s="202">
        <v>167698</v>
      </c>
      <c r="Q15" s="129">
        <v>166643</v>
      </c>
      <c r="R15" s="134">
        <v>0</v>
      </c>
      <c r="S15" s="134">
        <v>0</v>
      </c>
      <c r="T15" s="134">
        <v>0</v>
      </c>
      <c r="U15" s="195"/>
      <c r="V15" s="207">
        <f t="shared" si="1"/>
        <v>334341</v>
      </c>
      <c r="W15" s="137">
        <f t="shared" si="4"/>
        <v>665560</v>
      </c>
      <c r="X15" s="13">
        <f t="shared" si="5"/>
        <v>10729403</v>
      </c>
      <c r="Y15" s="13">
        <f t="shared" si="6"/>
        <v>660611</v>
      </c>
      <c r="Z15" s="18">
        <f t="shared" si="7"/>
        <v>0</v>
      </c>
      <c r="AA15" s="18">
        <f t="shared" si="8"/>
        <v>0</v>
      </c>
      <c r="AB15" s="138"/>
      <c r="AC15" s="14">
        <f t="shared" si="2"/>
        <v>12055574</v>
      </c>
    </row>
    <row r="16" spans="1:29" s="2" customFormat="1" ht="12.5" x14ac:dyDescent="0.25">
      <c r="A16" s="10" t="s">
        <v>16</v>
      </c>
      <c r="B16" s="180">
        <v>0</v>
      </c>
      <c r="C16" s="181">
        <v>7947261</v>
      </c>
      <c r="D16" s="199">
        <v>593793</v>
      </c>
      <c r="E16" s="180">
        <v>0</v>
      </c>
      <c r="F16" s="180">
        <v>0</v>
      </c>
      <c r="G16" s="200"/>
      <c r="H16" s="207">
        <f t="shared" si="3"/>
        <v>8541054</v>
      </c>
      <c r="I16" s="202">
        <v>483139</v>
      </c>
      <c r="J16" s="129">
        <v>2779563</v>
      </c>
      <c r="K16" s="134">
        <v>0</v>
      </c>
      <c r="L16" s="134">
        <v>0</v>
      </c>
      <c r="M16" s="134">
        <v>0</v>
      </c>
      <c r="N16" s="193"/>
      <c r="O16" s="207">
        <f t="shared" si="0"/>
        <v>3262702</v>
      </c>
      <c r="P16" s="202">
        <v>167772</v>
      </c>
      <c r="Q16" s="129">
        <v>163484</v>
      </c>
      <c r="R16" s="134">
        <v>0</v>
      </c>
      <c r="S16" s="134">
        <v>0</v>
      </c>
      <c r="T16" s="134">
        <v>0</v>
      </c>
      <c r="U16" s="195"/>
      <c r="V16" s="207">
        <f t="shared" si="1"/>
        <v>331256</v>
      </c>
      <c r="W16" s="137">
        <f t="shared" si="4"/>
        <v>650911</v>
      </c>
      <c r="X16" s="13">
        <f t="shared" si="5"/>
        <v>10890308</v>
      </c>
      <c r="Y16" s="13">
        <f t="shared" si="6"/>
        <v>593793</v>
      </c>
      <c r="Z16" s="18">
        <f t="shared" si="7"/>
        <v>0</v>
      </c>
      <c r="AA16" s="18">
        <f t="shared" si="8"/>
        <v>0</v>
      </c>
      <c r="AB16" s="138"/>
      <c r="AC16" s="14">
        <f t="shared" si="2"/>
        <v>12135012</v>
      </c>
    </row>
    <row r="17" spans="1:30" s="2" customFormat="1" ht="12.5" x14ac:dyDescent="0.25">
      <c r="A17" s="10" t="s">
        <v>17</v>
      </c>
      <c r="B17" s="180">
        <v>0</v>
      </c>
      <c r="C17" s="181">
        <v>8009207</v>
      </c>
      <c r="D17" s="199">
        <v>622374</v>
      </c>
      <c r="E17" s="180">
        <v>0</v>
      </c>
      <c r="F17" s="180">
        <v>0</v>
      </c>
      <c r="G17" s="200"/>
      <c r="H17" s="207">
        <f t="shared" si="3"/>
        <v>8631581</v>
      </c>
      <c r="I17" s="202">
        <v>473401</v>
      </c>
      <c r="J17" s="129">
        <v>2834228</v>
      </c>
      <c r="K17" s="134">
        <v>0</v>
      </c>
      <c r="L17" s="134">
        <v>0</v>
      </c>
      <c r="M17" s="134">
        <v>0</v>
      </c>
      <c r="N17" s="193"/>
      <c r="O17" s="207">
        <f t="shared" si="0"/>
        <v>3307629</v>
      </c>
      <c r="P17" s="202">
        <v>163025</v>
      </c>
      <c r="Q17" s="129">
        <v>172700</v>
      </c>
      <c r="R17" s="134">
        <v>0</v>
      </c>
      <c r="S17" s="134">
        <v>0</v>
      </c>
      <c r="T17" s="134">
        <v>0</v>
      </c>
      <c r="U17" s="195"/>
      <c r="V17" s="207">
        <f t="shared" si="1"/>
        <v>335725</v>
      </c>
      <c r="W17" s="137">
        <f t="shared" si="4"/>
        <v>636426</v>
      </c>
      <c r="X17" s="13">
        <f t="shared" si="5"/>
        <v>11016135</v>
      </c>
      <c r="Y17" s="13">
        <f t="shared" si="6"/>
        <v>622374</v>
      </c>
      <c r="Z17" s="18">
        <f t="shared" si="7"/>
        <v>0</v>
      </c>
      <c r="AA17" s="18">
        <f t="shared" si="8"/>
        <v>0</v>
      </c>
      <c r="AB17" s="138"/>
      <c r="AC17" s="14">
        <f t="shared" si="2"/>
        <v>12274935</v>
      </c>
    </row>
    <row r="18" spans="1:30" s="2" customFormat="1" ht="12.5" x14ac:dyDescent="0.25">
      <c r="A18" s="10" t="s">
        <v>18</v>
      </c>
      <c r="B18" s="180">
        <v>0</v>
      </c>
      <c r="C18" s="181">
        <v>8092652</v>
      </c>
      <c r="D18" s="199">
        <v>600318</v>
      </c>
      <c r="E18" s="180">
        <v>0</v>
      </c>
      <c r="F18" s="180">
        <v>0</v>
      </c>
      <c r="G18" s="200"/>
      <c r="H18" s="207">
        <f t="shared" si="3"/>
        <v>8692970</v>
      </c>
      <c r="I18" s="202">
        <v>455938</v>
      </c>
      <c r="J18" s="129">
        <v>2874018</v>
      </c>
      <c r="K18" s="134">
        <v>0</v>
      </c>
      <c r="L18" s="134">
        <v>0</v>
      </c>
      <c r="M18" s="134">
        <v>0</v>
      </c>
      <c r="N18" s="193"/>
      <c r="O18" s="207">
        <f t="shared" si="0"/>
        <v>3329956</v>
      </c>
      <c r="P18" s="202">
        <v>165982</v>
      </c>
      <c r="Q18" s="129">
        <v>181770</v>
      </c>
      <c r="R18" s="134">
        <v>0</v>
      </c>
      <c r="S18" s="134">
        <v>0</v>
      </c>
      <c r="T18" s="134">
        <v>0</v>
      </c>
      <c r="U18" s="195"/>
      <c r="V18" s="207">
        <f t="shared" si="1"/>
        <v>347752</v>
      </c>
      <c r="W18" s="137">
        <f t="shared" si="4"/>
        <v>621920</v>
      </c>
      <c r="X18" s="13">
        <f t="shared" si="5"/>
        <v>11148440</v>
      </c>
      <c r="Y18" s="13">
        <f t="shared" si="6"/>
        <v>600318</v>
      </c>
      <c r="Z18" s="18">
        <f t="shared" si="7"/>
        <v>0</v>
      </c>
      <c r="AA18" s="18">
        <f t="shared" si="8"/>
        <v>0</v>
      </c>
      <c r="AB18" s="138"/>
      <c r="AC18" s="14">
        <f t="shared" si="2"/>
        <v>12370678</v>
      </c>
    </row>
    <row r="19" spans="1:30" s="2" customFormat="1" ht="12.5" x14ac:dyDescent="0.25">
      <c r="A19" s="10" t="s">
        <v>19</v>
      </c>
      <c r="B19" s="180">
        <v>0</v>
      </c>
      <c r="C19" s="199">
        <v>8084564</v>
      </c>
      <c r="D19" s="199">
        <v>672757</v>
      </c>
      <c r="E19" s="180">
        <v>0</v>
      </c>
      <c r="F19" s="180">
        <v>0</v>
      </c>
      <c r="G19" s="200"/>
      <c r="H19" s="207">
        <f t="shared" si="3"/>
        <v>8757321</v>
      </c>
      <c r="I19" s="202">
        <v>440911</v>
      </c>
      <c r="J19" s="129">
        <v>2944822</v>
      </c>
      <c r="K19" s="134">
        <v>0</v>
      </c>
      <c r="L19" s="134">
        <v>0</v>
      </c>
      <c r="M19" s="134">
        <v>0</v>
      </c>
      <c r="N19" s="193"/>
      <c r="O19" s="207">
        <f t="shared" si="0"/>
        <v>3385733</v>
      </c>
      <c r="P19" s="202">
        <v>166528</v>
      </c>
      <c r="Q19" s="129">
        <v>187029</v>
      </c>
      <c r="R19" s="134">
        <v>0</v>
      </c>
      <c r="S19" s="134">
        <v>0</v>
      </c>
      <c r="T19" s="134">
        <v>0</v>
      </c>
      <c r="U19" s="195"/>
      <c r="V19" s="207">
        <f t="shared" si="1"/>
        <v>353557</v>
      </c>
      <c r="W19" s="137">
        <f t="shared" si="4"/>
        <v>607439</v>
      </c>
      <c r="X19" s="13">
        <f t="shared" si="5"/>
        <v>11216415</v>
      </c>
      <c r="Y19" s="13">
        <f t="shared" si="6"/>
        <v>672757</v>
      </c>
      <c r="Z19" s="18">
        <f t="shared" si="7"/>
        <v>0</v>
      </c>
      <c r="AA19" s="18">
        <f t="shared" si="8"/>
        <v>0</v>
      </c>
      <c r="AB19" s="138"/>
      <c r="AC19" s="14">
        <f t="shared" si="2"/>
        <v>12496611</v>
      </c>
    </row>
    <row r="20" spans="1:30" s="3" customFormat="1" ht="12.5" x14ac:dyDescent="0.25">
      <c r="A20" s="10" t="s">
        <v>20</v>
      </c>
      <c r="B20" s="180">
        <v>0</v>
      </c>
      <c r="C20" s="199">
        <v>8135589</v>
      </c>
      <c r="D20" s="199">
        <v>680120</v>
      </c>
      <c r="E20" s="180">
        <v>0</v>
      </c>
      <c r="F20" s="180">
        <v>0</v>
      </c>
      <c r="G20" s="200"/>
      <c r="H20" s="207">
        <f t="shared" si="3"/>
        <v>8815709</v>
      </c>
      <c r="I20" s="202">
        <v>426996</v>
      </c>
      <c r="J20" s="129">
        <v>3039217</v>
      </c>
      <c r="K20" s="134">
        <v>0</v>
      </c>
      <c r="L20" s="134">
        <v>0</v>
      </c>
      <c r="M20" s="134">
        <v>0</v>
      </c>
      <c r="N20" s="193"/>
      <c r="O20" s="207">
        <f t="shared" si="0"/>
        <v>3466213</v>
      </c>
      <c r="P20" s="202">
        <v>167120</v>
      </c>
      <c r="Q20" s="129">
        <v>189207</v>
      </c>
      <c r="R20" s="134">
        <v>0</v>
      </c>
      <c r="S20" s="134">
        <v>0</v>
      </c>
      <c r="T20" s="134">
        <v>0</v>
      </c>
      <c r="U20" s="195"/>
      <c r="V20" s="207">
        <f t="shared" si="1"/>
        <v>356327</v>
      </c>
      <c r="W20" s="137">
        <f t="shared" si="4"/>
        <v>594116</v>
      </c>
      <c r="X20" s="13">
        <f t="shared" si="5"/>
        <v>11364013</v>
      </c>
      <c r="Y20" s="13">
        <f t="shared" si="6"/>
        <v>680120</v>
      </c>
      <c r="Z20" s="18">
        <f t="shared" si="7"/>
        <v>0</v>
      </c>
      <c r="AA20" s="18">
        <f t="shared" si="8"/>
        <v>0</v>
      </c>
      <c r="AB20" s="138"/>
      <c r="AC20" s="14">
        <f t="shared" si="2"/>
        <v>12638249</v>
      </c>
      <c r="AD20" s="2"/>
    </row>
    <row r="21" spans="1:30" s="3" customFormat="1" ht="12.5" x14ac:dyDescent="0.25">
      <c r="A21" s="10" t="s">
        <v>21</v>
      </c>
      <c r="B21" s="180">
        <v>0</v>
      </c>
      <c r="C21" s="199">
        <v>8170036</v>
      </c>
      <c r="D21" s="199">
        <v>719529</v>
      </c>
      <c r="E21" s="180">
        <v>0</v>
      </c>
      <c r="F21" s="180">
        <v>0</v>
      </c>
      <c r="G21" s="200"/>
      <c r="H21" s="207">
        <f t="shared" si="3"/>
        <v>8889565</v>
      </c>
      <c r="I21" s="202">
        <v>413505</v>
      </c>
      <c r="J21" s="129">
        <v>3119180</v>
      </c>
      <c r="K21" s="134">
        <v>0</v>
      </c>
      <c r="L21" s="134">
        <v>0</v>
      </c>
      <c r="M21" s="134">
        <v>0</v>
      </c>
      <c r="N21" s="193"/>
      <c r="O21" s="207">
        <f t="shared" si="0"/>
        <v>3532685</v>
      </c>
      <c r="P21" s="202">
        <v>167120</v>
      </c>
      <c r="Q21" s="129">
        <v>189207</v>
      </c>
      <c r="R21" s="134">
        <v>0</v>
      </c>
      <c r="S21" s="134">
        <v>0</v>
      </c>
      <c r="T21" s="134">
        <v>0</v>
      </c>
      <c r="U21" s="195"/>
      <c r="V21" s="207">
        <f t="shared" si="1"/>
        <v>356327</v>
      </c>
      <c r="W21" s="137">
        <f t="shared" si="4"/>
        <v>580625</v>
      </c>
      <c r="X21" s="13">
        <f t="shared" si="5"/>
        <v>11478423</v>
      </c>
      <c r="Y21" s="13">
        <f t="shared" si="6"/>
        <v>719529</v>
      </c>
      <c r="Z21" s="18">
        <f t="shared" si="7"/>
        <v>0</v>
      </c>
      <c r="AA21" s="18">
        <f t="shared" si="8"/>
        <v>0</v>
      </c>
      <c r="AB21" s="138"/>
      <c r="AC21" s="14">
        <f t="shared" si="2"/>
        <v>12778577</v>
      </c>
      <c r="AD21" s="2"/>
    </row>
    <row r="22" spans="1:30" s="4" customFormat="1" ht="12.5" x14ac:dyDescent="0.25">
      <c r="A22" s="10" t="s">
        <v>22</v>
      </c>
      <c r="B22" s="180">
        <v>0</v>
      </c>
      <c r="C22" s="181">
        <v>8320558</v>
      </c>
      <c r="D22" s="181">
        <v>659001</v>
      </c>
      <c r="E22" s="180">
        <v>0</v>
      </c>
      <c r="F22" s="180">
        <v>0</v>
      </c>
      <c r="G22" s="200"/>
      <c r="H22" s="207">
        <f t="shared" si="3"/>
        <v>8979559</v>
      </c>
      <c r="I22" s="203">
        <v>397954</v>
      </c>
      <c r="J22" s="128">
        <v>3196942</v>
      </c>
      <c r="K22" s="134">
        <v>0</v>
      </c>
      <c r="L22" s="134">
        <v>0</v>
      </c>
      <c r="M22" s="134">
        <v>0</v>
      </c>
      <c r="N22" s="193"/>
      <c r="O22" s="207">
        <f t="shared" si="0"/>
        <v>3594896</v>
      </c>
      <c r="P22" s="203">
        <v>170384</v>
      </c>
      <c r="Q22" s="128">
        <v>186186</v>
      </c>
      <c r="R22" s="134">
        <v>0</v>
      </c>
      <c r="S22" s="134">
        <v>0</v>
      </c>
      <c r="T22" s="134">
        <v>0</v>
      </c>
      <c r="U22" s="195"/>
      <c r="V22" s="207">
        <f t="shared" si="1"/>
        <v>356570</v>
      </c>
      <c r="W22" s="137">
        <f t="shared" si="4"/>
        <v>568338</v>
      </c>
      <c r="X22" s="13">
        <f t="shared" si="5"/>
        <v>11703686</v>
      </c>
      <c r="Y22" s="13">
        <f t="shared" si="6"/>
        <v>659001</v>
      </c>
      <c r="Z22" s="18">
        <f t="shared" si="7"/>
        <v>0</v>
      </c>
      <c r="AA22" s="18">
        <f t="shared" si="8"/>
        <v>0</v>
      </c>
      <c r="AB22" s="138"/>
      <c r="AC22" s="14">
        <f t="shared" si="2"/>
        <v>12931025</v>
      </c>
    </row>
    <row r="23" spans="1:30" s="2" customFormat="1" ht="12.5" x14ac:dyDescent="0.25">
      <c r="A23" s="10" t="s">
        <v>23</v>
      </c>
      <c r="B23" s="180">
        <v>0</v>
      </c>
      <c r="C23" s="181">
        <v>8402701</v>
      </c>
      <c r="D23" s="181">
        <v>682348</v>
      </c>
      <c r="E23" s="180">
        <v>0</v>
      </c>
      <c r="F23" s="180">
        <v>0</v>
      </c>
      <c r="G23" s="200"/>
      <c r="H23" s="207">
        <f t="shared" si="3"/>
        <v>9085049</v>
      </c>
      <c r="I23" s="203">
        <v>385729</v>
      </c>
      <c r="J23" s="128">
        <v>3260265</v>
      </c>
      <c r="K23" s="134">
        <v>0</v>
      </c>
      <c r="L23" s="134">
        <v>0</v>
      </c>
      <c r="M23" s="134">
        <v>0</v>
      </c>
      <c r="N23" s="193"/>
      <c r="O23" s="207">
        <f t="shared" si="0"/>
        <v>3645994</v>
      </c>
      <c r="P23" s="203">
        <v>173602</v>
      </c>
      <c r="Q23" s="128">
        <v>183298</v>
      </c>
      <c r="R23" s="134">
        <v>0</v>
      </c>
      <c r="S23" s="134">
        <v>0</v>
      </c>
      <c r="T23" s="134">
        <v>0</v>
      </c>
      <c r="U23" s="195"/>
      <c r="V23" s="207">
        <f t="shared" si="1"/>
        <v>356900</v>
      </c>
      <c r="W23" s="137">
        <f t="shared" si="4"/>
        <v>559331</v>
      </c>
      <c r="X23" s="13">
        <f t="shared" si="5"/>
        <v>11846264</v>
      </c>
      <c r="Y23" s="13">
        <f t="shared" si="6"/>
        <v>682348</v>
      </c>
      <c r="Z23" s="18">
        <f t="shared" si="7"/>
        <v>0</v>
      </c>
      <c r="AA23" s="18">
        <f t="shared" si="8"/>
        <v>0</v>
      </c>
      <c r="AB23" s="138"/>
      <c r="AC23" s="14">
        <f t="shared" si="2"/>
        <v>13087943</v>
      </c>
    </row>
    <row r="24" spans="1:30" s="2" customFormat="1" ht="12.5" x14ac:dyDescent="0.25">
      <c r="A24" s="10" t="s">
        <v>24</v>
      </c>
      <c r="B24" s="180">
        <v>0</v>
      </c>
      <c r="C24" s="181">
        <v>8532691</v>
      </c>
      <c r="D24" s="181">
        <v>758577</v>
      </c>
      <c r="E24" s="180">
        <v>0</v>
      </c>
      <c r="F24" s="180">
        <v>0</v>
      </c>
      <c r="G24" s="200"/>
      <c r="H24" s="207">
        <f t="shared" si="3"/>
        <v>9291268</v>
      </c>
      <c r="I24" s="203">
        <v>370711</v>
      </c>
      <c r="J24" s="128">
        <v>3435721</v>
      </c>
      <c r="K24" s="134">
        <v>0</v>
      </c>
      <c r="L24" s="134">
        <v>0</v>
      </c>
      <c r="M24" s="134">
        <v>0</v>
      </c>
      <c r="N24" s="193"/>
      <c r="O24" s="207">
        <f t="shared" si="0"/>
        <v>3806432</v>
      </c>
      <c r="P24" s="203">
        <v>173602</v>
      </c>
      <c r="Q24" s="128">
        <v>183298</v>
      </c>
      <c r="R24" s="134">
        <v>0</v>
      </c>
      <c r="S24" s="134">
        <v>0</v>
      </c>
      <c r="T24" s="134">
        <v>0</v>
      </c>
      <c r="U24" s="195"/>
      <c r="V24" s="207">
        <f t="shared" si="1"/>
        <v>356900</v>
      </c>
      <c r="W24" s="137">
        <f t="shared" si="4"/>
        <v>544313</v>
      </c>
      <c r="X24" s="13">
        <f t="shared" si="5"/>
        <v>12151710</v>
      </c>
      <c r="Y24" s="13">
        <f t="shared" si="6"/>
        <v>758577</v>
      </c>
      <c r="Z24" s="18">
        <f t="shared" si="7"/>
        <v>0</v>
      </c>
      <c r="AA24" s="18">
        <f t="shared" si="8"/>
        <v>0</v>
      </c>
      <c r="AB24" s="138"/>
      <c r="AC24" s="14">
        <f t="shared" si="2"/>
        <v>13454600</v>
      </c>
    </row>
    <row r="25" spans="1:30" s="4" customFormat="1" ht="12.5" x14ac:dyDescent="0.25">
      <c r="A25" s="10" t="s">
        <v>25</v>
      </c>
      <c r="B25" s="180">
        <v>0</v>
      </c>
      <c r="C25" s="181">
        <v>8653128</v>
      </c>
      <c r="D25" s="181">
        <v>759892</v>
      </c>
      <c r="E25" s="180">
        <v>0</v>
      </c>
      <c r="F25" s="180">
        <v>0</v>
      </c>
      <c r="G25" s="200"/>
      <c r="H25" s="207">
        <f t="shared" si="3"/>
        <v>9413020</v>
      </c>
      <c r="I25" s="203">
        <v>366081</v>
      </c>
      <c r="J25" s="128">
        <v>3490808</v>
      </c>
      <c r="K25" s="128">
        <v>11678</v>
      </c>
      <c r="L25" s="134">
        <v>0</v>
      </c>
      <c r="M25" s="134">
        <v>0</v>
      </c>
      <c r="N25" s="193"/>
      <c r="O25" s="207">
        <f t="shared" si="0"/>
        <v>3868567</v>
      </c>
      <c r="P25" s="203">
        <v>172131</v>
      </c>
      <c r="Q25" s="128">
        <v>185213</v>
      </c>
      <c r="R25" s="134">
        <v>0</v>
      </c>
      <c r="S25" s="134">
        <v>0</v>
      </c>
      <c r="T25" s="134">
        <v>0</v>
      </c>
      <c r="U25" s="195"/>
      <c r="V25" s="207">
        <f t="shared" si="1"/>
        <v>357344</v>
      </c>
      <c r="W25" s="137">
        <f t="shared" si="4"/>
        <v>538212</v>
      </c>
      <c r="X25" s="13">
        <f t="shared" si="5"/>
        <v>12329149</v>
      </c>
      <c r="Y25" s="13">
        <f t="shared" si="6"/>
        <v>771570</v>
      </c>
      <c r="Z25" s="18">
        <f t="shared" si="7"/>
        <v>0</v>
      </c>
      <c r="AA25" s="18">
        <f t="shared" si="8"/>
        <v>0</v>
      </c>
      <c r="AB25" s="138"/>
      <c r="AC25" s="14">
        <f t="shared" si="2"/>
        <v>13638931</v>
      </c>
    </row>
    <row r="26" spans="1:30" s="2" customFormat="1" ht="12.5" x14ac:dyDescent="0.25">
      <c r="A26" s="10" t="s">
        <v>26</v>
      </c>
      <c r="B26" s="180">
        <v>0</v>
      </c>
      <c r="C26" s="181">
        <v>8770619</v>
      </c>
      <c r="D26" s="181">
        <v>743980</v>
      </c>
      <c r="E26" s="180">
        <v>0</v>
      </c>
      <c r="F26" s="180">
        <v>0</v>
      </c>
      <c r="G26" s="200"/>
      <c r="H26" s="207">
        <f t="shared" si="3"/>
        <v>9514599</v>
      </c>
      <c r="I26" s="203">
        <v>353858</v>
      </c>
      <c r="J26" s="128">
        <v>3537657</v>
      </c>
      <c r="K26" s="128">
        <v>12875</v>
      </c>
      <c r="L26" s="134">
        <v>0</v>
      </c>
      <c r="M26" s="134">
        <v>0</v>
      </c>
      <c r="N26" s="193"/>
      <c r="O26" s="207">
        <f t="shared" si="0"/>
        <v>3904390</v>
      </c>
      <c r="P26" s="203">
        <v>173294</v>
      </c>
      <c r="Q26" s="128">
        <v>179887</v>
      </c>
      <c r="R26" s="134">
        <v>0</v>
      </c>
      <c r="S26" s="134">
        <v>0</v>
      </c>
      <c r="T26" s="134">
        <v>0</v>
      </c>
      <c r="U26" s="195"/>
      <c r="V26" s="207">
        <f t="shared" si="1"/>
        <v>353181</v>
      </c>
      <c r="W26" s="137">
        <f t="shared" si="4"/>
        <v>527152</v>
      </c>
      <c r="X26" s="13">
        <f t="shared" si="5"/>
        <v>12488163</v>
      </c>
      <c r="Y26" s="13">
        <f t="shared" si="6"/>
        <v>756855</v>
      </c>
      <c r="Z26" s="18">
        <f t="shared" si="7"/>
        <v>0</v>
      </c>
      <c r="AA26" s="18">
        <f t="shared" si="8"/>
        <v>0</v>
      </c>
      <c r="AB26" s="138"/>
      <c r="AC26" s="14">
        <f t="shared" si="2"/>
        <v>13772170</v>
      </c>
    </row>
    <row r="27" spans="1:30" s="2" customFormat="1" ht="12.5" x14ac:dyDescent="0.25">
      <c r="A27" s="10" t="s">
        <v>27</v>
      </c>
      <c r="B27" s="180">
        <v>0</v>
      </c>
      <c r="C27" s="181">
        <v>8796369</v>
      </c>
      <c r="D27" s="181">
        <v>832116</v>
      </c>
      <c r="E27" s="180">
        <v>0</v>
      </c>
      <c r="F27" s="180">
        <v>0</v>
      </c>
      <c r="G27" s="200"/>
      <c r="H27" s="207">
        <f t="shared" si="3"/>
        <v>9628485</v>
      </c>
      <c r="I27" s="203">
        <v>338784</v>
      </c>
      <c r="J27" s="128">
        <v>3582186</v>
      </c>
      <c r="K27" s="128">
        <v>14637</v>
      </c>
      <c r="L27" s="134">
        <v>0</v>
      </c>
      <c r="M27" s="134">
        <v>0</v>
      </c>
      <c r="N27" s="193"/>
      <c r="O27" s="207">
        <f t="shared" si="0"/>
        <v>3935607</v>
      </c>
      <c r="P27" s="203">
        <v>171645</v>
      </c>
      <c r="Q27" s="128">
        <v>185699</v>
      </c>
      <c r="R27" s="134">
        <v>0</v>
      </c>
      <c r="S27" s="134">
        <v>0</v>
      </c>
      <c r="T27" s="134">
        <v>0</v>
      </c>
      <c r="U27" s="195"/>
      <c r="V27" s="207">
        <f t="shared" si="1"/>
        <v>357344</v>
      </c>
      <c r="W27" s="137">
        <f t="shared" si="4"/>
        <v>510429</v>
      </c>
      <c r="X27" s="13">
        <f t="shared" si="5"/>
        <v>12564254</v>
      </c>
      <c r="Y27" s="13">
        <f t="shared" si="6"/>
        <v>846753</v>
      </c>
      <c r="Z27" s="18">
        <f t="shared" si="7"/>
        <v>0</v>
      </c>
      <c r="AA27" s="18">
        <f t="shared" si="8"/>
        <v>0</v>
      </c>
      <c r="AB27" s="138"/>
      <c r="AC27" s="14">
        <f t="shared" si="2"/>
        <v>13921436</v>
      </c>
    </row>
    <row r="28" spans="1:30" s="2" customFormat="1" ht="12.5" x14ac:dyDescent="0.25">
      <c r="A28" s="10" t="s">
        <v>28</v>
      </c>
      <c r="B28" s="180">
        <v>0</v>
      </c>
      <c r="C28" s="181">
        <v>8909214</v>
      </c>
      <c r="D28" s="181">
        <v>810429</v>
      </c>
      <c r="E28" s="180">
        <v>0</v>
      </c>
      <c r="F28" s="180">
        <v>0</v>
      </c>
      <c r="G28" s="200"/>
      <c r="H28" s="207">
        <f t="shared" si="3"/>
        <v>9719643</v>
      </c>
      <c r="I28" s="203">
        <v>325985</v>
      </c>
      <c r="J28" s="128">
        <v>3643422</v>
      </c>
      <c r="K28" s="128">
        <v>14638</v>
      </c>
      <c r="L28" s="134">
        <v>0</v>
      </c>
      <c r="M28" s="134">
        <v>0</v>
      </c>
      <c r="N28" s="193"/>
      <c r="O28" s="207">
        <f t="shared" si="0"/>
        <v>3984045</v>
      </c>
      <c r="P28" s="203">
        <v>167328</v>
      </c>
      <c r="Q28" s="128">
        <v>188347</v>
      </c>
      <c r="R28" s="134">
        <v>0</v>
      </c>
      <c r="S28" s="134">
        <v>0</v>
      </c>
      <c r="T28" s="134">
        <v>0</v>
      </c>
      <c r="U28" s="195"/>
      <c r="V28" s="207">
        <f t="shared" si="1"/>
        <v>355675</v>
      </c>
      <c r="W28" s="137">
        <f t="shared" si="4"/>
        <v>493313</v>
      </c>
      <c r="X28" s="13">
        <f t="shared" si="5"/>
        <v>12740983</v>
      </c>
      <c r="Y28" s="13">
        <f t="shared" si="6"/>
        <v>825067</v>
      </c>
      <c r="Z28" s="18">
        <f t="shared" si="7"/>
        <v>0</v>
      </c>
      <c r="AA28" s="18">
        <f t="shared" si="8"/>
        <v>0</v>
      </c>
      <c r="AB28" s="138"/>
      <c r="AC28" s="14">
        <f t="shared" si="2"/>
        <v>14059363</v>
      </c>
    </row>
    <row r="29" spans="1:30" s="2" customFormat="1" ht="12.5" x14ac:dyDescent="0.25">
      <c r="A29" s="10" t="s">
        <v>29</v>
      </c>
      <c r="B29" s="180">
        <v>0</v>
      </c>
      <c r="C29" s="181">
        <v>8986610</v>
      </c>
      <c r="D29" s="181">
        <v>827865</v>
      </c>
      <c r="E29" s="180">
        <v>0</v>
      </c>
      <c r="F29" s="180">
        <v>0</v>
      </c>
      <c r="G29" s="200"/>
      <c r="H29" s="207">
        <f t="shared" si="3"/>
        <v>9814475</v>
      </c>
      <c r="I29" s="203">
        <v>314164</v>
      </c>
      <c r="J29" s="128">
        <v>3710073</v>
      </c>
      <c r="K29" s="128">
        <v>14925</v>
      </c>
      <c r="L29" s="134">
        <v>0</v>
      </c>
      <c r="M29" s="134">
        <v>0</v>
      </c>
      <c r="N29" s="193"/>
      <c r="O29" s="207">
        <f t="shared" si="0"/>
        <v>4039162</v>
      </c>
      <c r="P29" s="203">
        <v>167828</v>
      </c>
      <c r="Q29" s="128">
        <v>159491</v>
      </c>
      <c r="R29" s="134">
        <v>0</v>
      </c>
      <c r="S29" s="134">
        <v>0</v>
      </c>
      <c r="T29" s="134">
        <v>0</v>
      </c>
      <c r="U29" s="195"/>
      <c r="V29" s="207">
        <f t="shared" si="1"/>
        <v>327319</v>
      </c>
      <c r="W29" s="137">
        <f t="shared" si="4"/>
        <v>481992</v>
      </c>
      <c r="X29" s="13">
        <f t="shared" si="5"/>
        <v>12856174</v>
      </c>
      <c r="Y29" s="13">
        <f t="shared" si="6"/>
        <v>842790</v>
      </c>
      <c r="Z29" s="18">
        <f t="shared" si="7"/>
        <v>0</v>
      </c>
      <c r="AA29" s="18">
        <f t="shared" si="8"/>
        <v>0</v>
      </c>
      <c r="AB29" s="138"/>
      <c r="AC29" s="14">
        <f t="shared" si="2"/>
        <v>14180956</v>
      </c>
    </row>
    <row r="30" spans="1:30" s="2" customFormat="1" ht="12.5" x14ac:dyDescent="0.25">
      <c r="A30" s="10" t="s">
        <v>30</v>
      </c>
      <c r="B30" s="180">
        <v>0</v>
      </c>
      <c r="C30" s="181">
        <v>9075650</v>
      </c>
      <c r="D30" s="181">
        <v>829949</v>
      </c>
      <c r="E30" s="180">
        <v>0</v>
      </c>
      <c r="F30" s="180">
        <v>0</v>
      </c>
      <c r="G30" s="200"/>
      <c r="H30" s="207">
        <f t="shared" si="3"/>
        <v>9905599</v>
      </c>
      <c r="I30" s="203">
        <v>303058</v>
      </c>
      <c r="J30" s="128">
        <v>3748376</v>
      </c>
      <c r="K30" s="128">
        <v>18541</v>
      </c>
      <c r="L30" s="134">
        <v>0</v>
      </c>
      <c r="M30" s="134">
        <v>0</v>
      </c>
      <c r="N30" s="193"/>
      <c r="O30" s="207">
        <f t="shared" si="0"/>
        <v>4069975</v>
      </c>
      <c r="P30" s="203">
        <v>163982</v>
      </c>
      <c r="Q30" s="128">
        <v>175736</v>
      </c>
      <c r="R30" s="134">
        <v>0</v>
      </c>
      <c r="S30" s="134">
        <v>0</v>
      </c>
      <c r="T30" s="134">
        <v>0</v>
      </c>
      <c r="U30" s="195"/>
      <c r="V30" s="207">
        <f t="shared" si="1"/>
        <v>339718</v>
      </c>
      <c r="W30" s="137">
        <f t="shared" si="4"/>
        <v>467040</v>
      </c>
      <c r="X30" s="13">
        <f t="shared" si="5"/>
        <v>12999762</v>
      </c>
      <c r="Y30" s="13">
        <f t="shared" si="6"/>
        <v>848490</v>
      </c>
      <c r="Z30" s="18">
        <f t="shared" si="7"/>
        <v>0</v>
      </c>
      <c r="AA30" s="18">
        <f t="shared" si="8"/>
        <v>0</v>
      </c>
      <c r="AB30" s="138"/>
      <c r="AC30" s="14">
        <f t="shared" si="2"/>
        <v>14315292</v>
      </c>
    </row>
    <row r="31" spans="1:30" s="2" customFormat="1" ht="12.5" x14ac:dyDescent="0.25">
      <c r="A31" s="10" t="s">
        <v>31</v>
      </c>
      <c r="B31" s="180">
        <v>0</v>
      </c>
      <c r="C31" s="181">
        <v>9132968</v>
      </c>
      <c r="D31" s="181">
        <v>873677</v>
      </c>
      <c r="E31" s="180">
        <v>0</v>
      </c>
      <c r="F31" s="180">
        <v>0</v>
      </c>
      <c r="G31" s="200"/>
      <c r="H31" s="207">
        <f t="shared" si="3"/>
        <v>10006645</v>
      </c>
      <c r="I31" s="203">
        <v>293734</v>
      </c>
      <c r="J31" s="128">
        <v>3772471</v>
      </c>
      <c r="K31" s="128">
        <v>17326</v>
      </c>
      <c r="L31" s="134">
        <v>0</v>
      </c>
      <c r="M31" s="134">
        <v>0</v>
      </c>
      <c r="N31" s="193"/>
      <c r="O31" s="207">
        <f t="shared" si="0"/>
        <v>4083531</v>
      </c>
      <c r="P31" s="203">
        <v>155525</v>
      </c>
      <c r="Q31" s="128">
        <v>162359</v>
      </c>
      <c r="R31" s="134">
        <v>0</v>
      </c>
      <c r="S31" s="134">
        <v>0</v>
      </c>
      <c r="T31" s="134">
        <v>0</v>
      </c>
      <c r="U31" s="195"/>
      <c r="V31" s="207">
        <f t="shared" si="1"/>
        <v>317884</v>
      </c>
      <c r="W31" s="137">
        <f t="shared" si="4"/>
        <v>449259</v>
      </c>
      <c r="X31" s="13">
        <f t="shared" si="5"/>
        <v>13067798</v>
      </c>
      <c r="Y31" s="13">
        <f t="shared" si="6"/>
        <v>891003</v>
      </c>
      <c r="Z31" s="18">
        <f t="shared" si="7"/>
        <v>0</v>
      </c>
      <c r="AA31" s="18">
        <f t="shared" si="8"/>
        <v>0</v>
      </c>
      <c r="AB31" s="138"/>
      <c r="AC31" s="14">
        <f t="shared" si="2"/>
        <v>14408060</v>
      </c>
    </row>
    <row r="32" spans="1:30" s="2" customFormat="1" ht="12.5" x14ac:dyDescent="0.25">
      <c r="A32" s="10" t="s">
        <v>32</v>
      </c>
      <c r="B32" s="180">
        <v>0</v>
      </c>
      <c r="C32" s="181">
        <v>9219596</v>
      </c>
      <c r="D32" s="181">
        <v>881174</v>
      </c>
      <c r="E32" s="180">
        <v>0</v>
      </c>
      <c r="F32" s="180">
        <v>0</v>
      </c>
      <c r="G32" s="200"/>
      <c r="H32" s="207">
        <f t="shared" si="3"/>
        <v>10100770</v>
      </c>
      <c r="I32" s="203">
        <v>283611</v>
      </c>
      <c r="J32" s="128">
        <v>3807181</v>
      </c>
      <c r="K32" s="128">
        <v>17859</v>
      </c>
      <c r="L32" s="134">
        <v>0</v>
      </c>
      <c r="M32" s="134">
        <v>0</v>
      </c>
      <c r="N32" s="193"/>
      <c r="O32" s="207">
        <f t="shared" si="0"/>
        <v>4108651</v>
      </c>
      <c r="P32" s="203">
        <v>158180</v>
      </c>
      <c r="Q32" s="128">
        <v>162235</v>
      </c>
      <c r="R32" s="134">
        <v>0</v>
      </c>
      <c r="S32" s="134">
        <v>0</v>
      </c>
      <c r="T32" s="134">
        <v>0</v>
      </c>
      <c r="U32" s="195"/>
      <c r="V32" s="207">
        <f t="shared" si="1"/>
        <v>320415</v>
      </c>
      <c r="W32" s="137">
        <f t="shared" si="4"/>
        <v>441791</v>
      </c>
      <c r="X32" s="13">
        <f t="shared" si="5"/>
        <v>13189012</v>
      </c>
      <c r="Y32" s="13">
        <f t="shared" si="6"/>
        <v>899033</v>
      </c>
      <c r="Z32" s="18">
        <f t="shared" si="7"/>
        <v>0</v>
      </c>
      <c r="AA32" s="18">
        <f t="shared" si="8"/>
        <v>0</v>
      </c>
      <c r="AB32" s="138"/>
      <c r="AC32" s="14">
        <f t="shared" si="2"/>
        <v>14529836</v>
      </c>
    </row>
    <row r="33" spans="1:29" s="2" customFormat="1" ht="12.5" x14ac:dyDescent="0.25">
      <c r="A33" s="10" t="s">
        <v>33</v>
      </c>
      <c r="B33" s="180">
        <v>0</v>
      </c>
      <c r="C33" s="181">
        <v>9299957</v>
      </c>
      <c r="D33" s="181">
        <v>872114</v>
      </c>
      <c r="E33" s="180">
        <v>0</v>
      </c>
      <c r="F33" s="180">
        <v>0</v>
      </c>
      <c r="G33" s="200"/>
      <c r="H33" s="207">
        <f t="shared" si="3"/>
        <v>10172071</v>
      </c>
      <c r="I33" s="203">
        <v>274313</v>
      </c>
      <c r="J33" s="128">
        <v>3862072</v>
      </c>
      <c r="K33" s="128">
        <v>18388</v>
      </c>
      <c r="L33" s="134">
        <v>0</v>
      </c>
      <c r="M33" s="134">
        <v>0</v>
      </c>
      <c r="N33" s="193"/>
      <c r="O33" s="207">
        <f t="shared" si="0"/>
        <v>4154773</v>
      </c>
      <c r="P33" s="203">
        <v>160898</v>
      </c>
      <c r="Q33" s="128">
        <v>158054</v>
      </c>
      <c r="R33" s="134">
        <v>0</v>
      </c>
      <c r="S33" s="134">
        <v>0</v>
      </c>
      <c r="T33" s="134">
        <v>0</v>
      </c>
      <c r="U33" s="193"/>
      <c r="V33" s="207">
        <f t="shared" si="1"/>
        <v>318952</v>
      </c>
      <c r="W33" s="137">
        <f t="shared" si="4"/>
        <v>435211</v>
      </c>
      <c r="X33" s="13">
        <f t="shared" si="5"/>
        <v>13320083</v>
      </c>
      <c r="Y33" s="13">
        <f t="shared" si="6"/>
        <v>890502</v>
      </c>
      <c r="Z33" s="18">
        <f t="shared" si="7"/>
        <v>0</v>
      </c>
      <c r="AA33" s="18">
        <f t="shared" si="8"/>
        <v>0</v>
      </c>
      <c r="AB33" s="138"/>
      <c r="AC33" s="14">
        <f t="shared" si="2"/>
        <v>14645796</v>
      </c>
    </row>
    <row r="34" spans="1:29" s="5" customFormat="1" ht="12.5" x14ac:dyDescent="0.35">
      <c r="A34" s="11" t="s">
        <v>34</v>
      </c>
      <c r="B34" s="180">
        <v>0</v>
      </c>
      <c r="C34" s="181">
        <v>9238584</v>
      </c>
      <c r="D34" s="181">
        <v>1020104</v>
      </c>
      <c r="E34" s="180">
        <v>0</v>
      </c>
      <c r="F34" s="180">
        <v>0</v>
      </c>
      <c r="G34" s="200"/>
      <c r="H34" s="207">
        <f t="shared" si="3"/>
        <v>10258688</v>
      </c>
      <c r="I34" s="203">
        <v>264185</v>
      </c>
      <c r="J34" s="128">
        <v>3911189</v>
      </c>
      <c r="K34" s="128">
        <v>19206</v>
      </c>
      <c r="L34" s="134">
        <v>0</v>
      </c>
      <c r="M34" s="134">
        <v>0</v>
      </c>
      <c r="N34" s="193"/>
      <c r="O34" s="207">
        <f t="shared" si="0"/>
        <v>4194580</v>
      </c>
      <c r="P34" s="203">
        <v>163016</v>
      </c>
      <c r="Q34" s="128">
        <v>153172</v>
      </c>
      <c r="R34" s="134">
        <v>0</v>
      </c>
      <c r="S34" s="134">
        <v>0</v>
      </c>
      <c r="T34" s="134">
        <v>0</v>
      </c>
      <c r="U34" s="193"/>
      <c r="V34" s="207">
        <f t="shared" si="1"/>
        <v>316188</v>
      </c>
      <c r="W34" s="137">
        <f t="shared" si="4"/>
        <v>427201</v>
      </c>
      <c r="X34" s="13">
        <f t="shared" si="5"/>
        <v>13302945</v>
      </c>
      <c r="Y34" s="13">
        <f t="shared" si="6"/>
        <v>1039310</v>
      </c>
      <c r="Z34" s="18">
        <f t="shared" si="7"/>
        <v>0</v>
      </c>
      <c r="AA34" s="18">
        <f t="shared" si="8"/>
        <v>0</v>
      </c>
      <c r="AB34" s="138"/>
      <c r="AC34" s="14">
        <f t="shared" si="2"/>
        <v>14769456</v>
      </c>
    </row>
    <row r="35" spans="1:29" s="2" customFormat="1" ht="12.75" customHeight="1" x14ac:dyDescent="0.25">
      <c r="A35" s="10" t="s">
        <v>35</v>
      </c>
      <c r="B35" s="180">
        <v>0</v>
      </c>
      <c r="C35" s="181">
        <v>9411356</v>
      </c>
      <c r="D35" s="181">
        <v>937913</v>
      </c>
      <c r="E35" s="180">
        <v>0</v>
      </c>
      <c r="F35" s="180">
        <v>0</v>
      </c>
      <c r="G35" s="200"/>
      <c r="H35" s="207">
        <f t="shared" si="3"/>
        <v>10349269</v>
      </c>
      <c r="I35" s="203">
        <v>253753</v>
      </c>
      <c r="J35" s="128">
        <v>3948242</v>
      </c>
      <c r="K35" s="128">
        <v>19598</v>
      </c>
      <c r="L35" s="134">
        <v>0</v>
      </c>
      <c r="M35" s="134">
        <v>0</v>
      </c>
      <c r="N35" s="193"/>
      <c r="O35" s="207">
        <f t="shared" si="0"/>
        <v>4221593</v>
      </c>
      <c r="P35" s="203">
        <v>156845</v>
      </c>
      <c r="Q35" s="128">
        <v>163474</v>
      </c>
      <c r="R35" s="134">
        <v>0</v>
      </c>
      <c r="S35" s="134">
        <v>0</v>
      </c>
      <c r="T35" s="134">
        <v>0</v>
      </c>
      <c r="U35" s="193"/>
      <c r="V35" s="207">
        <f t="shared" si="1"/>
        <v>320319</v>
      </c>
      <c r="W35" s="137">
        <f t="shared" si="4"/>
        <v>410598</v>
      </c>
      <c r="X35" s="13">
        <f t="shared" si="5"/>
        <v>13523072</v>
      </c>
      <c r="Y35" s="13">
        <f t="shared" si="6"/>
        <v>957511</v>
      </c>
      <c r="Z35" s="18">
        <f t="shared" si="7"/>
        <v>0</v>
      </c>
      <c r="AA35" s="18">
        <f t="shared" si="8"/>
        <v>0</v>
      </c>
      <c r="AB35" s="138"/>
      <c r="AC35" s="14">
        <f t="shared" si="2"/>
        <v>14891181</v>
      </c>
    </row>
    <row r="36" spans="1:29" s="2" customFormat="1" ht="12.5" x14ac:dyDescent="0.25">
      <c r="A36" s="10" t="s">
        <v>36</v>
      </c>
      <c r="B36" s="180">
        <v>0</v>
      </c>
      <c r="C36" s="181">
        <v>9419193</v>
      </c>
      <c r="D36" s="181">
        <v>1051309</v>
      </c>
      <c r="E36" s="180">
        <v>0</v>
      </c>
      <c r="F36" s="180">
        <v>0</v>
      </c>
      <c r="G36" s="200"/>
      <c r="H36" s="207">
        <f t="shared" si="3"/>
        <v>10470502</v>
      </c>
      <c r="I36" s="203">
        <v>232396</v>
      </c>
      <c r="J36" s="128">
        <v>4061909</v>
      </c>
      <c r="K36" s="128">
        <v>20294</v>
      </c>
      <c r="L36" s="134">
        <v>0</v>
      </c>
      <c r="M36" s="134">
        <v>0</v>
      </c>
      <c r="N36" s="193"/>
      <c r="O36" s="207">
        <f t="shared" si="0"/>
        <v>4314599</v>
      </c>
      <c r="P36" s="203">
        <v>157438</v>
      </c>
      <c r="Q36" s="128">
        <v>176292</v>
      </c>
      <c r="R36" s="134">
        <v>0</v>
      </c>
      <c r="S36" s="134">
        <v>0</v>
      </c>
      <c r="T36" s="134">
        <v>0</v>
      </c>
      <c r="U36" s="193"/>
      <c r="V36" s="207">
        <f t="shared" si="1"/>
        <v>333730</v>
      </c>
      <c r="W36" s="137">
        <f t="shared" si="4"/>
        <v>389834</v>
      </c>
      <c r="X36" s="13">
        <f t="shared" si="5"/>
        <v>13657394</v>
      </c>
      <c r="Y36" s="13">
        <f t="shared" si="6"/>
        <v>1071603</v>
      </c>
      <c r="Z36" s="18">
        <f t="shared" si="7"/>
        <v>0</v>
      </c>
      <c r="AA36" s="18">
        <f t="shared" si="8"/>
        <v>0</v>
      </c>
      <c r="AB36" s="138"/>
      <c r="AC36" s="14">
        <f t="shared" si="2"/>
        <v>15118831</v>
      </c>
    </row>
    <row r="37" spans="1:29" s="2" customFormat="1" ht="13.5" customHeight="1" x14ac:dyDescent="0.25">
      <c r="A37" s="10" t="s">
        <v>37</v>
      </c>
      <c r="B37" s="180">
        <v>0</v>
      </c>
      <c r="C37" s="181">
        <v>9450397</v>
      </c>
      <c r="D37" s="181">
        <v>1092439</v>
      </c>
      <c r="E37" s="180">
        <v>0</v>
      </c>
      <c r="F37" s="180">
        <v>0</v>
      </c>
      <c r="G37" s="200"/>
      <c r="H37" s="207">
        <f t="shared" si="3"/>
        <v>10542836</v>
      </c>
      <c r="I37" s="203">
        <v>211616</v>
      </c>
      <c r="J37" s="128">
        <v>4128875</v>
      </c>
      <c r="K37" s="128">
        <v>55507</v>
      </c>
      <c r="L37" s="134">
        <v>0</v>
      </c>
      <c r="M37" s="134">
        <v>0</v>
      </c>
      <c r="N37" s="193"/>
      <c r="O37" s="207">
        <f t="shared" si="0"/>
        <v>4395998</v>
      </c>
      <c r="P37" s="203">
        <v>160043</v>
      </c>
      <c r="Q37" s="128">
        <v>180160</v>
      </c>
      <c r="R37" s="134">
        <v>0</v>
      </c>
      <c r="S37" s="134">
        <v>0</v>
      </c>
      <c r="T37" s="134">
        <v>0</v>
      </c>
      <c r="U37" s="193"/>
      <c r="V37" s="207">
        <f t="shared" si="1"/>
        <v>340203</v>
      </c>
      <c r="W37" s="137">
        <f t="shared" si="4"/>
        <v>371659</v>
      </c>
      <c r="X37" s="13">
        <f t="shared" si="5"/>
        <v>13759432</v>
      </c>
      <c r="Y37" s="13">
        <f t="shared" si="6"/>
        <v>1147946</v>
      </c>
      <c r="Z37" s="18">
        <f t="shared" si="7"/>
        <v>0</v>
      </c>
      <c r="AA37" s="18">
        <f t="shared" si="8"/>
        <v>0</v>
      </c>
      <c r="AB37" s="138"/>
      <c r="AC37" s="14">
        <f t="shared" si="2"/>
        <v>15279037</v>
      </c>
    </row>
    <row r="38" spans="1:29" s="2" customFormat="1" ht="12.5" x14ac:dyDescent="0.25">
      <c r="A38" s="10" t="s">
        <v>38</v>
      </c>
      <c r="B38" s="180">
        <v>0</v>
      </c>
      <c r="C38" s="181">
        <v>9535293</v>
      </c>
      <c r="D38" s="181">
        <v>1080253</v>
      </c>
      <c r="E38" s="180">
        <v>0</v>
      </c>
      <c r="F38" s="180">
        <v>0</v>
      </c>
      <c r="G38" s="200"/>
      <c r="H38" s="207">
        <f t="shared" si="3"/>
        <v>10615546</v>
      </c>
      <c r="I38" s="203">
        <v>191478</v>
      </c>
      <c r="J38" s="128">
        <v>4200921</v>
      </c>
      <c r="K38" s="128">
        <v>65557</v>
      </c>
      <c r="L38" s="134">
        <v>0</v>
      </c>
      <c r="M38" s="134">
        <v>0</v>
      </c>
      <c r="N38" s="193"/>
      <c r="O38" s="207">
        <f t="shared" si="0"/>
        <v>4457956</v>
      </c>
      <c r="P38" s="203">
        <v>154720</v>
      </c>
      <c r="Q38" s="128">
        <v>186457</v>
      </c>
      <c r="R38" s="134">
        <v>0</v>
      </c>
      <c r="S38" s="134">
        <v>0</v>
      </c>
      <c r="T38" s="134">
        <v>0</v>
      </c>
      <c r="U38" s="193"/>
      <c r="V38" s="207">
        <f t="shared" si="1"/>
        <v>341177</v>
      </c>
      <c r="W38" s="137">
        <f t="shared" si="4"/>
        <v>346198</v>
      </c>
      <c r="X38" s="13">
        <f t="shared" si="5"/>
        <v>13922671</v>
      </c>
      <c r="Y38" s="13">
        <f t="shared" si="6"/>
        <v>1145810</v>
      </c>
      <c r="Z38" s="18">
        <f t="shared" si="7"/>
        <v>0</v>
      </c>
      <c r="AA38" s="18">
        <f t="shared" si="8"/>
        <v>0</v>
      </c>
      <c r="AB38" s="138"/>
      <c r="AC38" s="14">
        <f t="shared" si="2"/>
        <v>15414679</v>
      </c>
    </row>
    <row r="39" spans="1:29" s="2" customFormat="1" ht="12.5" x14ac:dyDescent="0.25">
      <c r="A39" s="10" t="s">
        <v>39</v>
      </c>
      <c r="B39" s="180">
        <v>0</v>
      </c>
      <c r="C39" s="181">
        <v>9711813</v>
      </c>
      <c r="D39" s="181">
        <v>994798</v>
      </c>
      <c r="E39" s="180">
        <v>0</v>
      </c>
      <c r="F39" s="180">
        <v>0</v>
      </c>
      <c r="G39" s="200"/>
      <c r="H39" s="207">
        <f t="shared" si="3"/>
        <v>10706611</v>
      </c>
      <c r="I39" s="203">
        <v>161851</v>
      </c>
      <c r="J39" s="128">
        <v>4225950</v>
      </c>
      <c r="K39" s="128">
        <v>81130</v>
      </c>
      <c r="L39" s="134">
        <v>0</v>
      </c>
      <c r="M39" s="134">
        <v>0</v>
      </c>
      <c r="N39" s="193"/>
      <c r="O39" s="207">
        <f t="shared" si="0"/>
        <v>4468931</v>
      </c>
      <c r="P39" s="203">
        <v>147629</v>
      </c>
      <c r="Q39" s="128">
        <v>184169</v>
      </c>
      <c r="R39" s="134">
        <v>0</v>
      </c>
      <c r="S39" s="134">
        <v>0</v>
      </c>
      <c r="T39" s="134">
        <v>0</v>
      </c>
      <c r="U39" s="193"/>
      <c r="V39" s="207">
        <f t="shared" si="1"/>
        <v>331798</v>
      </c>
      <c r="W39" s="137">
        <f t="shared" si="4"/>
        <v>309480</v>
      </c>
      <c r="X39" s="13">
        <f t="shared" si="5"/>
        <v>14121932</v>
      </c>
      <c r="Y39" s="13">
        <f t="shared" si="6"/>
        <v>1075928</v>
      </c>
      <c r="Z39" s="18">
        <f t="shared" si="7"/>
        <v>0</v>
      </c>
      <c r="AA39" s="18">
        <f t="shared" si="8"/>
        <v>0</v>
      </c>
      <c r="AB39" s="138"/>
      <c r="AC39" s="14">
        <f t="shared" si="2"/>
        <v>15507340</v>
      </c>
    </row>
    <row r="40" spans="1:29" s="2" customFormat="1" ht="12.5" x14ac:dyDescent="0.25">
      <c r="A40" s="10" t="s">
        <v>40</v>
      </c>
      <c r="B40" s="180">
        <v>0</v>
      </c>
      <c r="C40" s="181">
        <v>9776606</v>
      </c>
      <c r="D40" s="181">
        <v>1011119</v>
      </c>
      <c r="E40" s="180">
        <v>0</v>
      </c>
      <c r="F40" s="180">
        <v>0</v>
      </c>
      <c r="G40" s="200"/>
      <c r="H40" s="207">
        <f t="shared" si="3"/>
        <v>10787725</v>
      </c>
      <c r="I40" s="203">
        <v>146962</v>
      </c>
      <c r="J40" s="128">
        <v>4206992</v>
      </c>
      <c r="K40" s="128">
        <v>83000</v>
      </c>
      <c r="L40" s="134">
        <v>0</v>
      </c>
      <c r="M40" s="134">
        <v>0</v>
      </c>
      <c r="N40" s="193"/>
      <c r="O40" s="207">
        <f t="shared" si="0"/>
        <v>4436954</v>
      </c>
      <c r="P40" s="203">
        <v>143947</v>
      </c>
      <c r="Q40" s="128">
        <v>184694</v>
      </c>
      <c r="R40" s="134">
        <v>0</v>
      </c>
      <c r="S40" s="134">
        <v>0</v>
      </c>
      <c r="T40" s="134">
        <v>0</v>
      </c>
      <c r="U40" s="193"/>
      <c r="V40" s="207">
        <f t="shared" si="1"/>
        <v>328641</v>
      </c>
      <c r="W40" s="137">
        <f t="shared" si="4"/>
        <v>290909</v>
      </c>
      <c r="X40" s="13">
        <f t="shared" si="5"/>
        <v>14168292</v>
      </c>
      <c r="Y40" s="13">
        <f t="shared" si="6"/>
        <v>1094119</v>
      </c>
      <c r="Z40" s="18">
        <f t="shared" si="7"/>
        <v>0</v>
      </c>
      <c r="AA40" s="18">
        <f t="shared" si="8"/>
        <v>0</v>
      </c>
      <c r="AB40" s="138"/>
      <c r="AC40" s="14">
        <f t="shared" si="2"/>
        <v>15553320</v>
      </c>
    </row>
    <row r="41" spans="1:29" s="2" customFormat="1" ht="12.5" x14ac:dyDescent="0.25">
      <c r="A41" s="10" t="s">
        <v>41</v>
      </c>
      <c r="B41" s="180">
        <v>0</v>
      </c>
      <c r="C41" s="181">
        <v>9735671</v>
      </c>
      <c r="D41" s="181">
        <v>1123607</v>
      </c>
      <c r="E41" s="180">
        <v>0</v>
      </c>
      <c r="F41" s="180">
        <v>0</v>
      </c>
      <c r="G41" s="200"/>
      <c r="H41" s="207">
        <f t="shared" si="3"/>
        <v>10859278</v>
      </c>
      <c r="I41" s="203">
        <v>131742</v>
      </c>
      <c r="J41" s="128">
        <v>4267217</v>
      </c>
      <c r="K41" s="128">
        <v>77125</v>
      </c>
      <c r="L41" s="134">
        <v>0</v>
      </c>
      <c r="M41" s="134">
        <v>0</v>
      </c>
      <c r="N41" s="193"/>
      <c r="O41" s="207">
        <f t="shared" si="0"/>
        <v>4476084</v>
      </c>
      <c r="P41" s="203">
        <v>136521</v>
      </c>
      <c r="Q41" s="128">
        <v>198808</v>
      </c>
      <c r="R41" s="134">
        <v>0</v>
      </c>
      <c r="S41" s="134">
        <v>0</v>
      </c>
      <c r="T41" s="134">
        <v>0</v>
      </c>
      <c r="U41" s="193"/>
      <c r="V41" s="207">
        <f t="shared" si="1"/>
        <v>335329</v>
      </c>
      <c r="W41" s="137">
        <f t="shared" si="4"/>
        <v>268263</v>
      </c>
      <c r="X41" s="13">
        <f t="shared" si="5"/>
        <v>14201696</v>
      </c>
      <c r="Y41" s="13">
        <f t="shared" si="6"/>
        <v>1200732</v>
      </c>
      <c r="Z41" s="18">
        <f t="shared" si="7"/>
        <v>0</v>
      </c>
      <c r="AA41" s="18">
        <f t="shared" si="8"/>
        <v>0</v>
      </c>
      <c r="AB41" s="138"/>
      <c r="AC41" s="14">
        <f t="shared" si="2"/>
        <v>15670691</v>
      </c>
    </row>
    <row r="42" spans="1:29" s="2" customFormat="1" ht="12.5" x14ac:dyDescent="0.25">
      <c r="A42" s="10" t="s">
        <v>42</v>
      </c>
      <c r="B42" s="180">
        <v>0</v>
      </c>
      <c r="C42" s="181">
        <v>9725717</v>
      </c>
      <c r="D42" s="181">
        <v>1179321</v>
      </c>
      <c r="E42" s="180">
        <v>0</v>
      </c>
      <c r="F42" s="180">
        <v>0</v>
      </c>
      <c r="G42" s="200"/>
      <c r="H42" s="207">
        <f t="shared" si="3"/>
        <v>10905038</v>
      </c>
      <c r="I42" s="203">
        <v>114020</v>
      </c>
      <c r="J42" s="128">
        <v>4325717</v>
      </c>
      <c r="K42" s="128">
        <v>74229</v>
      </c>
      <c r="L42" s="134">
        <v>0</v>
      </c>
      <c r="M42" s="134">
        <v>0</v>
      </c>
      <c r="N42" s="193"/>
      <c r="O42" s="207">
        <f t="shared" si="0"/>
        <v>4513966</v>
      </c>
      <c r="P42" s="203">
        <v>129998</v>
      </c>
      <c r="Q42" s="128">
        <v>199726</v>
      </c>
      <c r="R42" s="134">
        <v>0</v>
      </c>
      <c r="S42" s="134">
        <v>0</v>
      </c>
      <c r="T42" s="134">
        <v>0</v>
      </c>
      <c r="U42" s="193"/>
      <c r="V42" s="207">
        <f t="shared" si="1"/>
        <v>329724</v>
      </c>
      <c r="W42" s="137">
        <f t="shared" si="4"/>
        <v>244018</v>
      </c>
      <c r="X42" s="13">
        <f t="shared" si="5"/>
        <v>14251160</v>
      </c>
      <c r="Y42" s="13">
        <f t="shared" si="6"/>
        <v>1253550</v>
      </c>
      <c r="Z42" s="18">
        <f t="shared" si="7"/>
        <v>0</v>
      </c>
      <c r="AA42" s="18">
        <f t="shared" si="8"/>
        <v>0</v>
      </c>
      <c r="AB42" s="138"/>
      <c r="AC42" s="14">
        <f t="shared" si="2"/>
        <v>15748728</v>
      </c>
    </row>
    <row r="43" spans="1:29" s="2" customFormat="1" ht="12.5" x14ac:dyDescent="0.25">
      <c r="A43" s="10" t="s">
        <v>43</v>
      </c>
      <c r="B43" s="180">
        <v>0</v>
      </c>
      <c r="C43" s="181">
        <v>9737593</v>
      </c>
      <c r="D43" s="181">
        <v>1219338</v>
      </c>
      <c r="E43" s="180">
        <v>0</v>
      </c>
      <c r="F43" s="180">
        <v>0</v>
      </c>
      <c r="G43" s="200"/>
      <c r="H43" s="207">
        <f t="shared" si="3"/>
        <v>10956931</v>
      </c>
      <c r="I43" s="203">
        <v>106632</v>
      </c>
      <c r="J43" s="128">
        <v>4301273</v>
      </c>
      <c r="K43" s="128">
        <v>89044</v>
      </c>
      <c r="L43" s="134">
        <v>0</v>
      </c>
      <c r="M43" s="134">
        <v>0</v>
      </c>
      <c r="N43" s="193"/>
      <c r="O43" s="207">
        <f t="shared" si="0"/>
        <v>4496949</v>
      </c>
      <c r="P43" s="203">
        <v>128073</v>
      </c>
      <c r="Q43" s="128">
        <v>204431</v>
      </c>
      <c r="R43" s="134">
        <v>0</v>
      </c>
      <c r="S43" s="134">
        <v>0</v>
      </c>
      <c r="T43" s="134">
        <v>0</v>
      </c>
      <c r="U43" s="193"/>
      <c r="V43" s="207">
        <f t="shared" si="1"/>
        <v>332504</v>
      </c>
      <c r="W43" s="137">
        <f t="shared" si="4"/>
        <v>234705</v>
      </c>
      <c r="X43" s="13">
        <f t="shared" si="5"/>
        <v>14243297</v>
      </c>
      <c r="Y43" s="13">
        <f t="shared" si="6"/>
        <v>1308382</v>
      </c>
      <c r="Z43" s="18">
        <f t="shared" si="7"/>
        <v>0</v>
      </c>
      <c r="AA43" s="18">
        <f t="shared" si="8"/>
        <v>0</v>
      </c>
      <c r="AB43" s="138"/>
      <c r="AC43" s="14">
        <f t="shared" si="2"/>
        <v>15786384</v>
      </c>
    </row>
    <row r="44" spans="1:29" s="2" customFormat="1" ht="12.5" x14ac:dyDescent="0.25">
      <c r="A44" s="10" t="s">
        <v>44</v>
      </c>
      <c r="B44" s="180">
        <v>0</v>
      </c>
      <c r="C44" s="181">
        <v>9770734</v>
      </c>
      <c r="D44" s="181">
        <v>1235917</v>
      </c>
      <c r="E44" s="180">
        <v>0</v>
      </c>
      <c r="F44" s="180">
        <v>0</v>
      </c>
      <c r="G44" s="200"/>
      <c r="H44" s="207">
        <f t="shared" si="3"/>
        <v>11006651</v>
      </c>
      <c r="I44" s="203">
        <v>92587</v>
      </c>
      <c r="J44" s="128">
        <v>4345598</v>
      </c>
      <c r="K44" s="128">
        <v>83573</v>
      </c>
      <c r="L44" s="134">
        <v>0</v>
      </c>
      <c r="M44" s="134">
        <v>0</v>
      </c>
      <c r="N44" s="193"/>
      <c r="O44" s="207">
        <f t="shared" ref="O44:O75" si="9">+SUM(I44:M44)</f>
        <v>4521758</v>
      </c>
      <c r="P44" s="203">
        <v>117113</v>
      </c>
      <c r="Q44" s="128">
        <v>201361</v>
      </c>
      <c r="R44" s="134">
        <v>0</v>
      </c>
      <c r="S44" s="134">
        <v>0</v>
      </c>
      <c r="T44" s="134">
        <v>0</v>
      </c>
      <c r="U44" s="193"/>
      <c r="V44" s="207">
        <f t="shared" si="1"/>
        <v>318474</v>
      </c>
      <c r="W44" s="137">
        <f t="shared" si="4"/>
        <v>209700</v>
      </c>
      <c r="X44" s="13">
        <f t="shared" si="5"/>
        <v>14317693</v>
      </c>
      <c r="Y44" s="13">
        <f t="shared" si="6"/>
        <v>1319490</v>
      </c>
      <c r="Z44" s="18">
        <f t="shared" si="7"/>
        <v>0</v>
      </c>
      <c r="AA44" s="18">
        <f t="shared" si="8"/>
        <v>0</v>
      </c>
      <c r="AB44" s="138"/>
      <c r="AC44" s="14">
        <f t="shared" ref="AC44:AC75" si="10">+H44+O44+V44</f>
        <v>15846883</v>
      </c>
    </row>
    <row r="45" spans="1:29" s="2" customFormat="1" ht="12.5" x14ac:dyDescent="0.25">
      <c r="A45" s="10" t="s">
        <v>45</v>
      </c>
      <c r="B45" s="180">
        <v>0</v>
      </c>
      <c r="C45" s="181">
        <v>9847550</v>
      </c>
      <c r="D45" s="181">
        <v>1209571</v>
      </c>
      <c r="E45" s="180">
        <v>0</v>
      </c>
      <c r="F45" s="180">
        <v>0</v>
      </c>
      <c r="G45" s="200"/>
      <c r="H45" s="207">
        <f t="shared" si="3"/>
        <v>11057121</v>
      </c>
      <c r="I45" s="203">
        <v>68522</v>
      </c>
      <c r="J45" s="128">
        <v>4340581</v>
      </c>
      <c r="K45" s="128">
        <v>92369</v>
      </c>
      <c r="L45" s="134">
        <v>0</v>
      </c>
      <c r="M45" s="134">
        <v>0</v>
      </c>
      <c r="N45" s="193"/>
      <c r="O45" s="207">
        <f t="shared" si="9"/>
        <v>4501472</v>
      </c>
      <c r="P45" s="203">
        <v>111994</v>
      </c>
      <c r="Q45" s="128">
        <v>197425</v>
      </c>
      <c r="R45" s="134">
        <v>0</v>
      </c>
      <c r="S45" s="134">
        <v>0</v>
      </c>
      <c r="T45" s="134">
        <v>0</v>
      </c>
      <c r="U45" s="193"/>
      <c r="V45" s="207">
        <f t="shared" si="1"/>
        <v>309419</v>
      </c>
      <c r="W45" s="137">
        <f t="shared" si="4"/>
        <v>180516</v>
      </c>
      <c r="X45" s="13">
        <f t="shared" si="5"/>
        <v>14385556</v>
      </c>
      <c r="Y45" s="13">
        <f t="shared" si="6"/>
        <v>1301940</v>
      </c>
      <c r="Z45" s="18">
        <f t="shared" si="7"/>
        <v>0</v>
      </c>
      <c r="AA45" s="18">
        <f t="shared" si="8"/>
        <v>0</v>
      </c>
      <c r="AB45" s="138"/>
      <c r="AC45" s="14">
        <f t="shared" si="10"/>
        <v>15868012</v>
      </c>
    </row>
    <row r="46" spans="1:29" s="2" customFormat="1" ht="12.5" x14ac:dyDescent="0.25">
      <c r="A46" s="10" t="s">
        <v>46</v>
      </c>
      <c r="B46" s="180">
        <v>0</v>
      </c>
      <c r="C46" s="181">
        <v>9746336</v>
      </c>
      <c r="D46" s="181">
        <v>1354381</v>
      </c>
      <c r="E46" s="180">
        <v>0</v>
      </c>
      <c r="F46" s="180">
        <v>0</v>
      </c>
      <c r="G46" s="200"/>
      <c r="H46" s="207">
        <f t="shared" si="3"/>
        <v>11100717</v>
      </c>
      <c r="I46" s="203">
        <v>47871</v>
      </c>
      <c r="J46" s="128">
        <v>4342342</v>
      </c>
      <c r="K46" s="128">
        <v>95158</v>
      </c>
      <c r="L46" s="134">
        <v>0</v>
      </c>
      <c r="M46" s="134">
        <v>0</v>
      </c>
      <c r="N46" s="193"/>
      <c r="O46" s="207">
        <f t="shared" si="9"/>
        <v>4485371</v>
      </c>
      <c r="P46" s="203">
        <v>108087</v>
      </c>
      <c r="Q46" s="128">
        <v>203255</v>
      </c>
      <c r="R46" s="134">
        <v>0</v>
      </c>
      <c r="S46" s="134">
        <v>0</v>
      </c>
      <c r="T46" s="134">
        <v>0</v>
      </c>
      <c r="U46" s="193"/>
      <c r="V46" s="207">
        <f t="shared" si="1"/>
        <v>311342</v>
      </c>
      <c r="W46" s="137">
        <f t="shared" si="4"/>
        <v>155958</v>
      </c>
      <c r="X46" s="13">
        <f t="shared" si="5"/>
        <v>14291933</v>
      </c>
      <c r="Y46" s="13">
        <f t="shared" si="6"/>
        <v>1449539</v>
      </c>
      <c r="Z46" s="18">
        <f t="shared" si="7"/>
        <v>0</v>
      </c>
      <c r="AA46" s="18">
        <f t="shared" si="8"/>
        <v>0</v>
      </c>
      <c r="AB46" s="138"/>
      <c r="AC46" s="14">
        <f t="shared" si="10"/>
        <v>15897430</v>
      </c>
    </row>
    <row r="47" spans="1:29" s="2" customFormat="1" ht="12.5" x14ac:dyDescent="0.25">
      <c r="A47" s="10" t="s">
        <v>47</v>
      </c>
      <c r="B47" s="180">
        <v>0</v>
      </c>
      <c r="C47" s="181">
        <v>9859674</v>
      </c>
      <c r="D47" s="181">
        <v>1269240</v>
      </c>
      <c r="E47" s="180">
        <v>0</v>
      </c>
      <c r="F47" s="180">
        <v>0</v>
      </c>
      <c r="G47" s="200"/>
      <c r="H47" s="207">
        <f t="shared" si="3"/>
        <v>11128914</v>
      </c>
      <c r="I47" s="203">
        <v>33775</v>
      </c>
      <c r="J47" s="128">
        <v>4338159</v>
      </c>
      <c r="K47" s="128">
        <v>100347</v>
      </c>
      <c r="L47" s="134">
        <v>0</v>
      </c>
      <c r="M47" s="134">
        <v>0</v>
      </c>
      <c r="N47" s="193"/>
      <c r="O47" s="207">
        <f t="shared" si="9"/>
        <v>4472281</v>
      </c>
      <c r="P47" s="203">
        <v>100619</v>
      </c>
      <c r="Q47" s="128">
        <v>184419</v>
      </c>
      <c r="R47" s="134">
        <v>0</v>
      </c>
      <c r="S47" s="134">
        <v>0</v>
      </c>
      <c r="T47" s="134">
        <v>0</v>
      </c>
      <c r="U47" s="193"/>
      <c r="V47" s="207">
        <f t="shared" si="1"/>
        <v>285038</v>
      </c>
      <c r="W47" s="137">
        <f t="shared" si="4"/>
        <v>134394</v>
      </c>
      <c r="X47" s="13">
        <f t="shared" si="5"/>
        <v>14382252</v>
      </c>
      <c r="Y47" s="13">
        <f t="shared" si="6"/>
        <v>1369587</v>
      </c>
      <c r="Z47" s="18">
        <f t="shared" si="7"/>
        <v>0</v>
      </c>
      <c r="AA47" s="18">
        <f t="shared" si="8"/>
        <v>0</v>
      </c>
      <c r="AB47" s="138"/>
      <c r="AC47" s="14">
        <f t="shared" si="10"/>
        <v>15886233</v>
      </c>
    </row>
    <row r="48" spans="1:29" s="2" customFormat="1" ht="12.5" x14ac:dyDescent="0.25">
      <c r="A48" s="10" t="s">
        <v>48</v>
      </c>
      <c r="B48" s="180">
        <v>0</v>
      </c>
      <c r="C48" s="181">
        <v>9774865</v>
      </c>
      <c r="D48" s="181">
        <v>1282451</v>
      </c>
      <c r="E48" s="180">
        <v>0</v>
      </c>
      <c r="F48" s="180">
        <v>0</v>
      </c>
      <c r="G48" s="200"/>
      <c r="H48" s="207">
        <f t="shared" si="3"/>
        <v>11057316</v>
      </c>
      <c r="I48" s="204">
        <v>0</v>
      </c>
      <c r="J48" s="128">
        <v>4403305</v>
      </c>
      <c r="K48" s="128">
        <v>110569</v>
      </c>
      <c r="L48" s="134">
        <v>0</v>
      </c>
      <c r="M48" s="134">
        <v>0</v>
      </c>
      <c r="N48" s="193"/>
      <c r="O48" s="207">
        <f t="shared" si="9"/>
        <v>4513874</v>
      </c>
      <c r="P48" s="203">
        <v>102115</v>
      </c>
      <c r="Q48" s="128">
        <v>201253</v>
      </c>
      <c r="R48" s="134">
        <v>0</v>
      </c>
      <c r="S48" s="134">
        <v>0</v>
      </c>
      <c r="T48" s="134">
        <v>0</v>
      </c>
      <c r="U48" s="193"/>
      <c r="V48" s="207">
        <f t="shared" si="1"/>
        <v>303368</v>
      </c>
      <c r="W48" s="137">
        <f t="shared" si="4"/>
        <v>102115</v>
      </c>
      <c r="X48" s="13">
        <f t="shared" si="5"/>
        <v>14379423</v>
      </c>
      <c r="Y48" s="13">
        <f t="shared" si="6"/>
        <v>1393020</v>
      </c>
      <c r="Z48" s="18">
        <f t="shared" si="7"/>
        <v>0</v>
      </c>
      <c r="AA48" s="18">
        <f t="shared" si="8"/>
        <v>0</v>
      </c>
      <c r="AB48" s="138"/>
      <c r="AC48" s="14">
        <f t="shared" si="10"/>
        <v>15874558</v>
      </c>
    </row>
    <row r="49" spans="1:29" s="2" customFormat="1" ht="12.5" x14ac:dyDescent="0.25">
      <c r="A49" s="10" t="s">
        <v>49</v>
      </c>
      <c r="B49" s="180">
        <v>0</v>
      </c>
      <c r="C49" s="181">
        <v>9797595</v>
      </c>
      <c r="D49" s="181">
        <v>1288373</v>
      </c>
      <c r="E49" s="180">
        <v>0</v>
      </c>
      <c r="F49" s="180">
        <v>0</v>
      </c>
      <c r="G49" s="200"/>
      <c r="H49" s="207">
        <f t="shared" si="3"/>
        <v>11085968</v>
      </c>
      <c r="I49" s="204">
        <v>0</v>
      </c>
      <c r="J49" s="128">
        <v>4440536</v>
      </c>
      <c r="K49" s="128">
        <v>117860</v>
      </c>
      <c r="L49" s="134">
        <v>0</v>
      </c>
      <c r="M49" s="134">
        <v>0</v>
      </c>
      <c r="N49" s="193"/>
      <c r="O49" s="207">
        <f t="shared" si="9"/>
        <v>4558396</v>
      </c>
      <c r="P49" s="203">
        <v>101614</v>
      </c>
      <c r="Q49" s="128">
        <v>220074</v>
      </c>
      <c r="R49" s="134">
        <v>0</v>
      </c>
      <c r="S49" s="134">
        <v>0</v>
      </c>
      <c r="T49" s="134">
        <v>0</v>
      </c>
      <c r="U49" s="193"/>
      <c r="V49" s="207">
        <f t="shared" si="1"/>
        <v>321688</v>
      </c>
      <c r="W49" s="137">
        <f t="shared" si="4"/>
        <v>101614</v>
      </c>
      <c r="X49" s="13">
        <f t="shared" si="5"/>
        <v>14458205</v>
      </c>
      <c r="Y49" s="13">
        <f t="shared" si="6"/>
        <v>1406233</v>
      </c>
      <c r="Z49" s="18">
        <f t="shared" si="7"/>
        <v>0</v>
      </c>
      <c r="AA49" s="18">
        <f t="shared" si="8"/>
        <v>0</v>
      </c>
      <c r="AB49" s="138"/>
      <c r="AC49" s="14">
        <f t="shared" si="10"/>
        <v>15966052</v>
      </c>
    </row>
    <row r="50" spans="1:29" s="2" customFormat="1" ht="12.5" x14ac:dyDescent="0.25">
      <c r="A50" s="10" t="s">
        <v>50</v>
      </c>
      <c r="B50" s="180">
        <v>0</v>
      </c>
      <c r="C50" s="181">
        <v>9813983</v>
      </c>
      <c r="D50" s="181">
        <v>1302381</v>
      </c>
      <c r="E50" s="180">
        <v>0</v>
      </c>
      <c r="F50" s="180">
        <v>0</v>
      </c>
      <c r="G50" s="200"/>
      <c r="H50" s="207">
        <f t="shared" si="3"/>
        <v>11116364</v>
      </c>
      <c r="I50" s="204">
        <v>0</v>
      </c>
      <c r="J50" s="128">
        <v>4492653</v>
      </c>
      <c r="K50" s="128">
        <v>124207</v>
      </c>
      <c r="L50" s="134">
        <v>0</v>
      </c>
      <c r="M50" s="134">
        <v>0</v>
      </c>
      <c r="N50" s="193"/>
      <c r="O50" s="207">
        <f t="shared" si="9"/>
        <v>4616860</v>
      </c>
      <c r="P50" s="203">
        <v>98125</v>
      </c>
      <c r="Q50" s="128">
        <v>240338</v>
      </c>
      <c r="R50" s="134">
        <v>0</v>
      </c>
      <c r="S50" s="134">
        <v>0</v>
      </c>
      <c r="T50" s="134">
        <v>0</v>
      </c>
      <c r="U50" s="193"/>
      <c r="V50" s="207">
        <f t="shared" si="1"/>
        <v>338463</v>
      </c>
      <c r="W50" s="137">
        <f t="shared" si="4"/>
        <v>98125</v>
      </c>
      <c r="X50" s="13">
        <f t="shared" si="5"/>
        <v>14546974</v>
      </c>
      <c r="Y50" s="13">
        <f t="shared" si="6"/>
        <v>1426588</v>
      </c>
      <c r="Z50" s="18">
        <f t="shared" si="7"/>
        <v>0</v>
      </c>
      <c r="AA50" s="18">
        <f t="shared" si="8"/>
        <v>0</v>
      </c>
      <c r="AB50" s="138"/>
      <c r="AC50" s="14">
        <f t="shared" si="10"/>
        <v>16071687</v>
      </c>
    </row>
    <row r="51" spans="1:29" s="2" customFormat="1" ht="12.5" x14ac:dyDescent="0.25">
      <c r="A51" s="10" t="s">
        <v>51</v>
      </c>
      <c r="B51" s="180">
        <v>0</v>
      </c>
      <c r="C51" s="181">
        <v>9828446</v>
      </c>
      <c r="D51" s="181">
        <v>1313458</v>
      </c>
      <c r="E51" s="181">
        <v>6655</v>
      </c>
      <c r="F51" s="180">
        <v>0</v>
      </c>
      <c r="G51" s="200"/>
      <c r="H51" s="207">
        <f t="shared" si="3"/>
        <v>11148559</v>
      </c>
      <c r="I51" s="204">
        <v>0</v>
      </c>
      <c r="J51" s="128">
        <v>4535724</v>
      </c>
      <c r="K51" s="128">
        <v>132497</v>
      </c>
      <c r="L51" s="134">
        <v>0</v>
      </c>
      <c r="M51" s="134">
        <v>0</v>
      </c>
      <c r="N51" s="193"/>
      <c r="O51" s="207">
        <f t="shared" si="9"/>
        <v>4668221</v>
      </c>
      <c r="P51" s="203">
        <v>88918</v>
      </c>
      <c r="Q51" s="128">
        <v>240460</v>
      </c>
      <c r="R51" s="134">
        <v>0</v>
      </c>
      <c r="S51" s="134">
        <v>0</v>
      </c>
      <c r="T51" s="134">
        <v>0</v>
      </c>
      <c r="U51" s="193"/>
      <c r="V51" s="207">
        <f t="shared" si="1"/>
        <v>329378</v>
      </c>
      <c r="W51" s="137">
        <f t="shared" si="4"/>
        <v>88918</v>
      </c>
      <c r="X51" s="13">
        <f t="shared" si="5"/>
        <v>14604630</v>
      </c>
      <c r="Y51" s="13">
        <f t="shared" si="6"/>
        <v>1445955</v>
      </c>
      <c r="Z51" s="13">
        <f t="shared" si="7"/>
        <v>6655</v>
      </c>
      <c r="AA51" s="18">
        <f t="shared" si="8"/>
        <v>0</v>
      </c>
      <c r="AB51" s="138"/>
      <c r="AC51" s="14">
        <f t="shared" si="10"/>
        <v>16146158</v>
      </c>
    </row>
    <row r="52" spans="1:29" s="2" customFormat="1" ht="12.5" x14ac:dyDescent="0.25">
      <c r="A52" s="10" t="s">
        <v>52</v>
      </c>
      <c r="B52" s="180">
        <v>0</v>
      </c>
      <c r="C52" s="181">
        <v>9855491</v>
      </c>
      <c r="D52" s="181">
        <v>1327059</v>
      </c>
      <c r="E52" s="181">
        <v>7602</v>
      </c>
      <c r="F52" s="180">
        <v>0</v>
      </c>
      <c r="G52" s="200"/>
      <c r="H52" s="207">
        <f t="shared" si="3"/>
        <v>11190152</v>
      </c>
      <c r="I52" s="204">
        <v>0</v>
      </c>
      <c r="J52" s="128">
        <v>4547743</v>
      </c>
      <c r="K52" s="128">
        <v>137775</v>
      </c>
      <c r="L52" s="134">
        <v>0</v>
      </c>
      <c r="M52" s="134">
        <v>0</v>
      </c>
      <c r="N52" s="193"/>
      <c r="O52" s="207">
        <f t="shared" si="9"/>
        <v>4685518</v>
      </c>
      <c r="P52" s="203">
        <v>94518</v>
      </c>
      <c r="Q52" s="128">
        <v>262318</v>
      </c>
      <c r="R52" s="134">
        <v>0</v>
      </c>
      <c r="S52" s="134">
        <v>0</v>
      </c>
      <c r="T52" s="134">
        <v>0</v>
      </c>
      <c r="U52" s="193"/>
      <c r="V52" s="207">
        <f t="shared" si="1"/>
        <v>356836</v>
      </c>
      <c r="W52" s="137">
        <f t="shared" si="4"/>
        <v>94518</v>
      </c>
      <c r="X52" s="13">
        <f t="shared" si="5"/>
        <v>14665552</v>
      </c>
      <c r="Y52" s="13">
        <f t="shared" si="6"/>
        <v>1464834</v>
      </c>
      <c r="Z52" s="13">
        <f t="shared" si="7"/>
        <v>7602</v>
      </c>
      <c r="AA52" s="18">
        <f t="shared" si="8"/>
        <v>0</v>
      </c>
      <c r="AB52" s="138"/>
      <c r="AC52" s="14">
        <f t="shared" si="10"/>
        <v>16232506</v>
      </c>
    </row>
    <row r="53" spans="1:29" s="2" customFormat="1" ht="12.5" x14ac:dyDescent="0.25">
      <c r="A53" s="10" t="s">
        <v>53</v>
      </c>
      <c r="B53" s="180">
        <v>0</v>
      </c>
      <c r="C53" s="181">
        <v>9889363</v>
      </c>
      <c r="D53" s="181">
        <v>1346262</v>
      </c>
      <c r="E53" s="181">
        <v>9653</v>
      </c>
      <c r="F53" s="180">
        <v>0</v>
      </c>
      <c r="G53" s="200"/>
      <c r="H53" s="207">
        <f t="shared" si="3"/>
        <v>11245278</v>
      </c>
      <c r="I53" s="204">
        <v>0</v>
      </c>
      <c r="J53" s="128">
        <v>4592169</v>
      </c>
      <c r="K53" s="128">
        <v>140131</v>
      </c>
      <c r="L53" s="128">
        <v>5977</v>
      </c>
      <c r="M53" s="134">
        <v>0</v>
      </c>
      <c r="N53" s="193"/>
      <c r="O53" s="207">
        <f t="shared" si="9"/>
        <v>4738277</v>
      </c>
      <c r="P53" s="203">
        <v>92800</v>
      </c>
      <c r="Q53" s="128">
        <v>266333</v>
      </c>
      <c r="R53" s="134">
        <v>0</v>
      </c>
      <c r="S53" s="134">
        <v>0</v>
      </c>
      <c r="T53" s="134">
        <v>0</v>
      </c>
      <c r="U53" s="193"/>
      <c r="V53" s="207">
        <f t="shared" si="1"/>
        <v>359133</v>
      </c>
      <c r="W53" s="137">
        <f t="shared" si="4"/>
        <v>92800</v>
      </c>
      <c r="X53" s="13">
        <f t="shared" si="5"/>
        <v>14747865</v>
      </c>
      <c r="Y53" s="13">
        <f t="shared" si="6"/>
        <v>1486393</v>
      </c>
      <c r="Z53" s="13">
        <f t="shared" si="7"/>
        <v>15630</v>
      </c>
      <c r="AA53" s="18">
        <f t="shared" si="8"/>
        <v>0</v>
      </c>
      <c r="AB53" s="138"/>
      <c r="AC53" s="14">
        <f t="shared" si="10"/>
        <v>16342688</v>
      </c>
    </row>
    <row r="54" spans="1:29" s="2" customFormat="1" ht="12.5" x14ac:dyDescent="0.25">
      <c r="A54" s="10" t="s">
        <v>54</v>
      </c>
      <c r="B54" s="180">
        <v>0</v>
      </c>
      <c r="C54" s="181">
        <v>9917796</v>
      </c>
      <c r="D54" s="181">
        <v>1363647</v>
      </c>
      <c r="E54" s="181">
        <v>11691</v>
      </c>
      <c r="F54" s="180">
        <v>0</v>
      </c>
      <c r="G54" s="200"/>
      <c r="H54" s="207">
        <f t="shared" si="3"/>
        <v>11293134</v>
      </c>
      <c r="I54" s="204">
        <v>0</v>
      </c>
      <c r="J54" s="128">
        <v>4596233</v>
      </c>
      <c r="K54" s="128">
        <v>147416</v>
      </c>
      <c r="L54" s="128">
        <v>6763</v>
      </c>
      <c r="M54" s="134">
        <v>0</v>
      </c>
      <c r="N54" s="193"/>
      <c r="O54" s="207">
        <f t="shared" si="9"/>
        <v>4750412</v>
      </c>
      <c r="P54" s="203">
        <v>90859</v>
      </c>
      <c r="Q54" s="128">
        <v>258810</v>
      </c>
      <c r="R54" s="134">
        <v>0</v>
      </c>
      <c r="S54" s="134">
        <v>0</v>
      </c>
      <c r="T54" s="134">
        <v>0</v>
      </c>
      <c r="U54" s="193"/>
      <c r="V54" s="207">
        <f t="shared" si="1"/>
        <v>349669</v>
      </c>
      <c r="W54" s="137">
        <f t="shared" si="4"/>
        <v>90859</v>
      </c>
      <c r="X54" s="13">
        <f t="shared" si="5"/>
        <v>14772839</v>
      </c>
      <c r="Y54" s="13">
        <f t="shared" si="6"/>
        <v>1511063</v>
      </c>
      <c r="Z54" s="13">
        <f t="shared" si="7"/>
        <v>18454</v>
      </c>
      <c r="AA54" s="18">
        <f t="shared" si="8"/>
        <v>0</v>
      </c>
      <c r="AB54" s="138"/>
      <c r="AC54" s="14">
        <f t="shared" si="10"/>
        <v>16393215</v>
      </c>
    </row>
    <row r="55" spans="1:29" s="2" customFormat="1" ht="12.5" x14ac:dyDescent="0.25">
      <c r="A55" s="10" t="s">
        <v>55</v>
      </c>
      <c r="B55" s="180">
        <v>0</v>
      </c>
      <c r="C55" s="181">
        <v>9958735</v>
      </c>
      <c r="D55" s="181">
        <v>1381981</v>
      </c>
      <c r="E55" s="181">
        <v>12607</v>
      </c>
      <c r="F55" s="180">
        <v>0</v>
      </c>
      <c r="G55" s="200"/>
      <c r="H55" s="207">
        <f t="shared" si="3"/>
        <v>11353323</v>
      </c>
      <c r="I55" s="204">
        <v>0</v>
      </c>
      <c r="J55" s="128">
        <v>4571621</v>
      </c>
      <c r="K55" s="128">
        <v>152101</v>
      </c>
      <c r="L55" s="128">
        <v>7541</v>
      </c>
      <c r="M55" s="134">
        <v>0</v>
      </c>
      <c r="N55" s="193"/>
      <c r="O55" s="207">
        <f t="shared" si="9"/>
        <v>4731263</v>
      </c>
      <c r="P55" s="203">
        <v>88288</v>
      </c>
      <c r="Q55" s="128">
        <v>259714</v>
      </c>
      <c r="R55" s="134">
        <v>0</v>
      </c>
      <c r="S55" s="134">
        <v>0</v>
      </c>
      <c r="T55" s="134">
        <v>0</v>
      </c>
      <c r="U55" s="193"/>
      <c r="V55" s="207">
        <f t="shared" si="1"/>
        <v>348002</v>
      </c>
      <c r="W55" s="137">
        <f t="shared" si="4"/>
        <v>88288</v>
      </c>
      <c r="X55" s="13">
        <f t="shared" si="5"/>
        <v>14790070</v>
      </c>
      <c r="Y55" s="13">
        <f t="shared" si="6"/>
        <v>1534082</v>
      </c>
      <c r="Z55" s="13">
        <f t="shared" si="7"/>
        <v>20148</v>
      </c>
      <c r="AA55" s="18">
        <f t="shared" si="8"/>
        <v>0</v>
      </c>
      <c r="AB55" s="138"/>
      <c r="AC55" s="14">
        <f t="shared" si="10"/>
        <v>16432588</v>
      </c>
    </row>
    <row r="56" spans="1:29" s="2" customFormat="1" ht="12.5" x14ac:dyDescent="0.25">
      <c r="A56" s="10" t="s">
        <v>56</v>
      </c>
      <c r="B56" s="180">
        <v>0</v>
      </c>
      <c r="C56" s="181">
        <v>9994234</v>
      </c>
      <c r="D56" s="181">
        <v>1400104</v>
      </c>
      <c r="E56" s="181">
        <v>13338</v>
      </c>
      <c r="F56" s="180">
        <v>0</v>
      </c>
      <c r="G56" s="200"/>
      <c r="H56" s="207">
        <f t="shared" si="3"/>
        <v>11407676</v>
      </c>
      <c r="I56" s="204">
        <v>0</v>
      </c>
      <c r="J56" s="128">
        <v>4572675</v>
      </c>
      <c r="K56" s="128">
        <v>156746</v>
      </c>
      <c r="L56" s="128">
        <v>8459</v>
      </c>
      <c r="M56" s="134">
        <v>0</v>
      </c>
      <c r="N56" s="193"/>
      <c r="O56" s="207">
        <f t="shared" si="9"/>
        <v>4737880</v>
      </c>
      <c r="P56" s="203">
        <v>85395</v>
      </c>
      <c r="Q56" s="128">
        <v>253593</v>
      </c>
      <c r="R56" s="134">
        <v>0</v>
      </c>
      <c r="S56" s="134">
        <v>0</v>
      </c>
      <c r="T56" s="134">
        <v>0</v>
      </c>
      <c r="U56" s="193"/>
      <c r="V56" s="207">
        <f t="shared" si="1"/>
        <v>338988</v>
      </c>
      <c r="W56" s="137">
        <f t="shared" si="4"/>
        <v>85395</v>
      </c>
      <c r="X56" s="13">
        <f t="shared" si="5"/>
        <v>14820502</v>
      </c>
      <c r="Y56" s="13">
        <f t="shared" si="6"/>
        <v>1556850</v>
      </c>
      <c r="Z56" s="13">
        <f t="shared" si="7"/>
        <v>21797</v>
      </c>
      <c r="AA56" s="18">
        <f t="shared" si="8"/>
        <v>0</v>
      </c>
      <c r="AB56" s="138"/>
      <c r="AC56" s="14">
        <f t="shared" si="10"/>
        <v>16484544</v>
      </c>
    </row>
    <row r="57" spans="1:29" s="2" customFormat="1" ht="12.5" x14ac:dyDescent="0.25">
      <c r="A57" s="10" t="s">
        <v>57</v>
      </c>
      <c r="B57" s="180">
        <v>0</v>
      </c>
      <c r="C57" s="181">
        <v>9877885</v>
      </c>
      <c r="D57" s="181">
        <v>1568017</v>
      </c>
      <c r="E57" s="181">
        <v>16410</v>
      </c>
      <c r="F57" s="180">
        <v>0</v>
      </c>
      <c r="G57" s="200"/>
      <c r="H57" s="207">
        <f t="shared" si="3"/>
        <v>11462312</v>
      </c>
      <c r="I57" s="204">
        <v>0</v>
      </c>
      <c r="J57" s="128">
        <v>4585425</v>
      </c>
      <c r="K57" s="128">
        <v>156953</v>
      </c>
      <c r="L57" s="128">
        <v>13187</v>
      </c>
      <c r="M57" s="134">
        <v>0</v>
      </c>
      <c r="N57" s="193"/>
      <c r="O57" s="207">
        <f t="shared" si="9"/>
        <v>4755565</v>
      </c>
      <c r="P57" s="203">
        <v>83794</v>
      </c>
      <c r="Q57" s="128">
        <v>251067</v>
      </c>
      <c r="R57" s="134">
        <v>0</v>
      </c>
      <c r="S57" s="134">
        <v>0</v>
      </c>
      <c r="T57" s="134">
        <v>0</v>
      </c>
      <c r="U57" s="193"/>
      <c r="V57" s="207">
        <f t="shared" si="1"/>
        <v>334861</v>
      </c>
      <c r="W57" s="137">
        <f t="shared" si="4"/>
        <v>83794</v>
      </c>
      <c r="X57" s="13">
        <f t="shared" si="5"/>
        <v>14714377</v>
      </c>
      <c r="Y57" s="13">
        <f t="shared" si="6"/>
        <v>1724970</v>
      </c>
      <c r="Z57" s="13">
        <f t="shared" si="7"/>
        <v>29597</v>
      </c>
      <c r="AA57" s="18">
        <f t="shared" si="8"/>
        <v>0</v>
      </c>
      <c r="AB57" s="138"/>
      <c r="AC57" s="14">
        <f t="shared" si="10"/>
        <v>16552738</v>
      </c>
    </row>
    <row r="58" spans="1:29" s="2" customFormat="1" ht="12.5" x14ac:dyDescent="0.25">
      <c r="A58" s="10" t="s">
        <v>58</v>
      </c>
      <c r="B58" s="180">
        <v>0</v>
      </c>
      <c r="C58" s="181">
        <v>10075412</v>
      </c>
      <c r="D58" s="181">
        <v>1439286</v>
      </c>
      <c r="E58" s="181">
        <v>18205</v>
      </c>
      <c r="F58" s="180">
        <v>0</v>
      </c>
      <c r="G58" s="200"/>
      <c r="H58" s="207">
        <f t="shared" si="3"/>
        <v>11532903</v>
      </c>
      <c r="I58" s="204">
        <v>0</v>
      </c>
      <c r="J58" s="128">
        <v>4733302</v>
      </c>
      <c r="K58" s="128">
        <v>162055</v>
      </c>
      <c r="L58" s="128">
        <v>15220</v>
      </c>
      <c r="M58" s="134">
        <v>0</v>
      </c>
      <c r="N58" s="193"/>
      <c r="O58" s="207">
        <f t="shared" si="9"/>
        <v>4910577</v>
      </c>
      <c r="P58" s="203">
        <v>83872</v>
      </c>
      <c r="Q58" s="128">
        <v>249297</v>
      </c>
      <c r="R58" s="134">
        <v>0</v>
      </c>
      <c r="S58" s="134">
        <v>0</v>
      </c>
      <c r="T58" s="134">
        <v>0</v>
      </c>
      <c r="U58" s="193"/>
      <c r="V58" s="207">
        <f t="shared" si="1"/>
        <v>333169</v>
      </c>
      <c r="W58" s="137">
        <f t="shared" si="4"/>
        <v>83872</v>
      </c>
      <c r="X58" s="13">
        <f t="shared" si="5"/>
        <v>15058011</v>
      </c>
      <c r="Y58" s="13">
        <f t="shared" si="6"/>
        <v>1601341</v>
      </c>
      <c r="Z58" s="13">
        <f t="shared" si="7"/>
        <v>33425</v>
      </c>
      <c r="AA58" s="18">
        <f t="shared" si="8"/>
        <v>0</v>
      </c>
      <c r="AB58" s="138"/>
      <c r="AC58" s="14">
        <f t="shared" si="10"/>
        <v>16776649</v>
      </c>
    </row>
    <row r="59" spans="1:29" s="2" customFormat="1" ht="12.5" x14ac:dyDescent="0.25">
      <c r="A59" s="10" t="s">
        <v>59</v>
      </c>
      <c r="B59" s="180">
        <v>0</v>
      </c>
      <c r="C59" s="181">
        <v>10156415</v>
      </c>
      <c r="D59" s="181">
        <v>1459521</v>
      </c>
      <c r="E59" s="181">
        <v>20542</v>
      </c>
      <c r="F59" s="180">
        <v>0</v>
      </c>
      <c r="G59" s="200"/>
      <c r="H59" s="207">
        <f t="shared" si="3"/>
        <v>11636478</v>
      </c>
      <c r="I59" s="204">
        <v>0</v>
      </c>
      <c r="J59" s="128">
        <v>4774536</v>
      </c>
      <c r="K59" s="128">
        <v>165964</v>
      </c>
      <c r="L59" s="128">
        <v>17950</v>
      </c>
      <c r="M59" s="134">
        <v>0</v>
      </c>
      <c r="N59" s="193"/>
      <c r="O59" s="207">
        <f t="shared" si="9"/>
        <v>4958450</v>
      </c>
      <c r="P59" s="203">
        <v>82852</v>
      </c>
      <c r="Q59" s="128">
        <v>244221</v>
      </c>
      <c r="R59" s="134">
        <v>0</v>
      </c>
      <c r="S59" s="134">
        <v>0</v>
      </c>
      <c r="T59" s="134">
        <v>0</v>
      </c>
      <c r="U59" s="193"/>
      <c r="V59" s="207">
        <f t="shared" si="1"/>
        <v>327073</v>
      </c>
      <c r="W59" s="137">
        <f t="shared" si="4"/>
        <v>82852</v>
      </c>
      <c r="X59" s="13">
        <f t="shared" si="5"/>
        <v>15175172</v>
      </c>
      <c r="Y59" s="13">
        <f t="shared" si="6"/>
        <v>1625485</v>
      </c>
      <c r="Z59" s="13">
        <f t="shared" si="7"/>
        <v>38492</v>
      </c>
      <c r="AA59" s="18">
        <f t="shared" si="8"/>
        <v>0</v>
      </c>
      <c r="AB59" s="138"/>
      <c r="AC59" s="14">
        <f t="shared" si="10"/>
        <v>16922001</v>
      </c>
    </row>
    <row r="60" spans="1:29" s="2" customFormat="1" ht="12.5" x14ac:dyDescent="0.25">
      <c r="A60" s="10" t="s">
        <v>60</v>
      </c>
      <c r="B60" s="180">
        <v>0</v>
      </c>
      <c r="C60" s="181">
        <v>10252457</v>
      </c>
      <c r="D60" s="181">
        <v>1484003</v>
      </c>
      <c r="E60" s="181">
        <v>21446</v>
      </c>
      <c r="F60" s="180">
        <v>0</v>
      </c>
      <c r="G60" s="200"/>
      <c r="H60" s="207">
        <f t="shared" si="3"/>
        <v>11757906</v>
      </c>
      <c r="I60" s="204">
        <v>0</v>
      </c>
      <c r="J60" s="128">
        <v>4823675</v>
      </c>
      <c r="K60" s="128">
        <v>174375</v>
      </c>
      <c r="L60" s="128">
        <v>21636</v>
      </c>
      <c r="M60" s="134">
        <v>0</v>
      </c>
      <c r="N60" s="193"/>
      <c r="O60" s="207">
        <f t="shared" si="9"/>
        <v>5019686</v>
      </c>
      <c r="P60" s="203">
        <v>75179</v>
      </c>
      <c r="Q60" s="128">
        <v>233874</v>
      </c>
      <c r="R60" s="162">
        <v>218</v>
      </c>
      <c r="S60" s="134">
        <v>0</v>
      </c>
      <c r="T60" s="134">
        <v>0</v>
      </c>
      <c r="U60" s="193"/>
      <c r="V60" s="207">
        <f>+SUM(P60+Q60+R60+T60)</f>
        <v>309271</v>
      </c>
      <c r="W60" s="137">
        <f t="shared" si="4"/>
        <v>75179</v>
      </c>
      <c r="X60" s="13">
        <f t="shared" si="5"/>
        <v>15310006</v>
      </c>
      <c r="Y60" s="13">
        <f t="shared" si="6"/>
        <v>1658596</v>
      </c>
      <c r="Z60" s="13">
        <f t="shared" si="7"/>
        <v>43082</v>
      </c>
      <c r="AA60" s="18">
        <f t="shared" si="8"/>
        <v>0</v>
      </c>
      <c r="AB60" s="138"/>
      <c r="AC60" s="14">
        <f t="shared" si="10"/>
        <v>17086863</v>
      </c>
    </row>
    <row r="61" spans="1:29" s="2" customFormat="1" ht="12.5" x14ac:dyDescent="0.25">
      <c r="A61" s="10" t="s">
        <v>61</v>
      </c>
      <c r="B61" s="180">
        <v>0</v>
      </c>
      <c r="C61" s="181">
        <v>10332675</v>
      </c>
      <c r="D61" s="181">
        <v>1501189</v>
      </c>
      <c r="E61" s="181">
        <v>21264</v>
      </c>
      <c r="F61" s="180">
        <v>0</v>
      </c>
      <c r="G61" s="200"/>
      <c r="H61" s="207">
        <f t="shared" si="3"/>
        <v>11855128</v>
      </c>
      <c r="I61" s="204">
        <v>0</v>
      </c>
      <c r="J61" s="128">
        <v>4826362</v>
      </c>
      <c r="K61" s="128">
        <v>182503</v>
      </c>
      <c r="L61" s="128">
        <v>24779</v>
      </c>
      <c r="M61" s="134">
        <v>0</v>
      </c>
      <c r="N61" s="193"/>
      <c r="O61" s="207">
        <f t="shared" si="9"/>
        <v>5033644</v>
      </c>
      <c r="P61" s="203">
        <v>70753</v>
      </c>
      <c r="Q61" s="128">
        <v>123445</v>
      </c>
      <c r="R61" s="162">
        <v>154853</v>
      </c>
      <c r="S61" s="134">
        <v>0</v>
      </c>
      <c r="T61" s="134">
        <v>0</v>
      </c>
      <c r="U61" s="193"/>
      <c r="V61" s="207">
        <f t="shared" ref="V61:V72" si="11">+SUM(P61+Q61+R61+T61)</f>
        <v>349051</v>
      </c>
      <c r="W61" s="137">
        <f t="shared" si="4"/>
        <v>70753</v>
      </c>
      <c r="X61" s="13">
        <f t="shared" si="5"/>
        <v>15282482</v>
      </c>
      <c r="Y61" s="13">
        <f t="shared" si="6"/>
        <v>1838545</v>
      </c>
      <c r="Z61" s="13">
        <f t="shared" si="7"/>
        <v>46043</v>
      </c>
      <c r="AA61" s="18">
        <f t="shared" si="8"/>
        <v>0</v>
      </c>
      <c r="AB61" s="138"/>
      <c r="AC61" s="14">
        <f t="shared" si="10"/>
        <v>17237823</v>
      </c>
    </row>
    <row r="62" spans="1:29" s="2" customFormat="1" ht="12.5" x14ac:dyDescent="0.25">
      <c r="A62" s="10" t="s">
        <v>62</v>
      </c>
      <c r="B62" s="180">
        <v>0</v>
      </c>
      <c r="C62" s="181">
        <v>10417477</v>
      </c>
      <c r="D62" s="181">
        <v>1518484</v>
      </c>
      <c r="E62" s="181">
        <v>20602</v>
      </c>
      <c r="F62" s="180">
        <v>0</v>
      </c>
      <c r="G62" s="200"/>
      <c r="H62" s="207">
        <f t="shared" si="3"/>
        <v>11956563</v>
      </c>
      <c r="I62" s="204">
        <v>0</v>
      </c>
      <c r="J62" s="128">
        <v>4833804</v>
      </c>
      <c r="K62" s="128">
        <v>189584</v>
      </c>
      <c r="L62" s="128">
        <v>27811</v>
      </c>
      <c r="M62" s="134">
        <v>0</v>
      </c>
      <c r="N62" s="193"/>
      <c r="O62" s="207">
        <f t="shared" si="9"/>
        <v>5051199</v>
      </c>
      <c r="P62" s="203">
        <v>84948</v>
      </c>
      <c r="Q62" s="128">
        <v>118974</v>
      </c>
      <c r="R62" s="162">
        <v>145491</v>
      </c>
      <c r="S62" s="134">
        <v>0</v>
      </c>
      <c r="T62" s="134">
        <v>0</v>
      </c>
      <c r="U62" s="193"/>
      <c r="V62" s="207">
        <f t="shared" si="11"/>
        <v>349413</v>
      </c>
      <c r="W62" s="137">
        <f t="shared" si="4"/>
        <v>84948</v>
      </c>
      <c r="X62" s="13">
        <f t="shared" si="5"/>
        <v>15370255</v>
      </c>
      <c r="Y62" s="13">
        <f t="shared" si="6"/>
        <v>1853559</v>
      </c>
      <c r="Z62" s="13">
        <f t="shared" si="7"/>
        <v>48413</v>
      </c>
      <c r="AA62" s="18">
        <f t="shared" si="8"/>
        <v>0</v>
      </c>
      <c r="AB62" s="138"/>
      <c r="AC62" s="14">
        <f t="shared" si="10"/>
        <v>17357175</v>
      </c>
    </row>
    <row r="63" spans="1:29" s="2" customFormat="1" ht="12.5" x14ac:dyDescent="0.25">
      <c r="A63" s="10" t="s">
        <v>63</v>
      </c>
      <c r="B63" s="180">
        <v>0</v>
      </c>
      <c r="C63" s="181">
        <v>10451340</v>
      </c>
      <c r="D63" s="181">
        <v>1534483</v>
      </c>
      <c r="E63" s="181">
        <v>20892</v>
      </c>
      <c r="F63" s="180">
        <v>0</v>
      </c>
      <c r="G63" s="200"/>
      <c r="H63" s="207">
        <f t="shared" si="3"/>
        <v>12006715</v>
      </c>
      <c r="I63" s="204">
        <v>0</v>
      </c>
      <c r="J63" s="128">
        <v>4792575</v>
      </c>
      <c r="K63" s="128">
        <v>200111</v>
      </c>
      <c r="L63" s="128">
        <v>40611</v>
      </c>
      <c r="M63" s="134">
        <v>0</v>
      </c>
      <c r="N63" s="193"/>
      <c r="O63" s="207">
        <f t="shared" si="9"/>
        <v>5033297</v>
      </c>
      <c r="P63" s="203">
        <v>83748</v>
      </c>
      <c r="Q63" s="128">
        <v>130396</v>
      </c>
      <c r="R63" s="162">
        <v>148416</v>
      </c>
      <c r="S63" s="134">
        <v>0</v>
      </c>
      <c r="T63" s="134">
        <v>0</v>
      </c>
      <c r="U63" s="193"/>
      <c r="V63" s="207">
        <f t="shared" si="11"/>
        <v>362560</v>
      </c>
      <c r="W63" s="137">
        <f t="shared" si="4"/>
        <v>83748</v>
      </c>
      <c r="X63" s="13">
        <f t="shared" si="5"/>
        <v>15374311</v>
      </c>
      <c r="Y63" s="13">
        <f t="shared" si="6"/>
        <v>1883010</v>
      </c>
      <c r="Z63" s="13">
        <f t="shared" si="7"/>
        <v>61503</v>
      </c>
      <c r="AA63" s="18">
        <f t="shared" si="8"/>
        <v>0</v>
      </c>
      <c r="AB63" s="138"/>
      <c r="AC63" s="14">
        <f t="shared" si="10"/>
        <v>17402572</v>
      </c>
    </row>
    <row r="64" spans="1:29" s="2" customFormat="1" ht="12.5" x14ac:dyDescent="0.25">
      <c r="A64" s="10" t="s">
        <v>64</v>
      </c>
      <c r="B64" s="180">
        <v>0</v>
      </c>
      <c r="C64" s="181">
        <v>10513587</v>
      </c>
      <c r="D64" s="181">
        <v>1551075</v>
      </c>
      <c r="E64" s="181">
        <v>20126</v>
      </c>
      <c r="F64" s="180">
        <v>0</v>
      </c>
      <c r="G64" s="200"/>
      <c r="H64" s="207">
        <f t="shared" si="3"/>
        <v>12084788</v>
      </c>
      <c r="I64" s="204">
        <v>0</v>
      </c>
      <c r="J64" s="128">
        <v>4791133</v>
      </c>
      <c r="K64" s="128">
        <v>208921</v>
      </c>
      <c r="L64" s="128">
        <v>43592</v>
      </c>
      <c r="M64" s="134">
        <v>0</v>
      </c>
      <c r="N64" s="193"/>
      <c r="O64" s="207">
        <f t="shared" si="9"/>
        <v>5043646</v>
      </c>
      <c r="P64" s="203">
        <v>83748</v>
      </c>
      <c r="Q64" s="128">
        <v>130396</v>
      </c>
      <c r="R64" s="162">
        <v>148416</v>
      </c>
      <c r="S64" s="134">
        <v>0</v>
      </c>
      <c r="T64" s="134">
        <v>0</v>
      </c>
      <c r="U64" s="193"/>
      <c r="V64" s="207">
        <f t="shared" si="11"/>
        <v>362560</v>
      </c>
      <c r="W64" s="137">
        <f t="shared" si="4"/>
        <v>83748</v>
      </c>
      <c r="X64" s="13">
        <f t="shared" si="5"/>
        <v>15435116</v>
      </c>
      <c r="Y64" s="13">
        <f t="shared" si="6"/>
        <v>1908412</v>
      </c>
      <c r="Z64" s="13">
        <f t="shared" si="7"/>
        <v>63718</v>
      </c>
      <c r="AA64" s="18">
        <f t="shared" si="8"/>
        <v>0</v>
      </c>
      <c r="AB64" s="138"/>
      <c r="AC64" s="14">
        <f t="shared" si="10"/>
        <v>17490994</v>
      </c>
    </row>
    <row r="65" spans="1:29" s="2" customFormat="1" ht="12.5" x14ac:dyDescent="0.25">
      <c r="A65" s="10" t="s">
        <v>65</v>
      </c>
      <c r="B65" s="180">
        <v>0</v>
      </c>
      <c r="C65" s="181">
        <v>9996082</v>
      </c>
      <c r="D65" s="181">
        <v>1543562</v>
      </c>
      <c r="E65" s="181">
        <v>107758</v>
      </c>
      <c r="F65" s="180">
        <v>0</v>
      </c>
      <c r="G65" s="200"/>
      <c r="H65" s="207">
        <f t="shared" si="3"/>
        <v>11647402</v>
      </c>
      <c r="I65" s="204">
        <v>0</v>
      </c>
      <c r="J65" s="128">
        <v>4793971</v>
      </c>
      <c r="K65" s="128">
        <v>218576</v>
      </c>
      <c r="L65" s="128">
        <v>46650</v>
      </c>
      <c r="M65" s="134">
        <v>0</v>
      </c>
      <c r="N65" s="193"/>
      <c r="O65" s="207">
        <f t="shared" si="9"/>
        <v>5059197</v>
      </c>
      <c r="P65" s="203">
        <v>83748</v>
      </c>
      <c r="Q65" s="128">
        <v>130396</v>
      </c>
      <c r="R65" s="162">
        <v>148416</v>
      </c>
      <c r="S65" s="134">
        <v>0</v>
      </c>
      <c r="T65" s="134">
        <v>0</v>
      </c>
      <c r="U65" s="193"/>
      <c r="V65" s="207">
        <f t="shared" si="11"/>
        <v>362560</v>
      </c>
      <c r="W65" s="137">
        <f t="shared" si="4"/>
        <v>83748</v>
      </c>
      <c r="X65" s="13">
        <f t="shared" si="5"/>
        <v>14920449</v>
      </c>
      <c r="Y65" s="13">
        <f t="shared" si="6"/>
        <v>1910554</v>
      </c>
      <c r="Z65" s="13">
        <f t="shared" si="7"/>
        <v>154408</v>
      </c>
      <c r="AA65" s="18">
        <f t="shared" si="8"/>
        <v>0</v>
      </c>
      <c r="AB65" s="138"/>
      <c r="AC65" s="14">
        <f t="shared" si="10"/>
        <v>17069159</v>
      </c>
    </row>
    <row r="66" spans="1:29" s="2" customFormat="1" ht="12.5" x14ac:dyDescent="0.25">
      <c r="A66" s="10" t="s">
        <v>66</v>
      </c>
      <c r="B66" s="180">
        <v>0</v>
      </c>
      <c r="C66" s="181">
        <v>10036386</v>
      </c>
      <c r="D66" s="181">
        <v>1556247</v>
      </c>
      <c r="E66" s="181">
        <v>107391</v>
      </c>
      <c r="F66" s="180">
        <v>0</v>
      </c>
      <c r="G66" s="200"/>
      <c r="H66" s="207">
        <f t="shared" si="3"/>
        <v>11700024</v>
      </c>
      <c r="I66" s="204">
        <v>0</v>
      </c>
      <c r="J66" s="128">
        <v>4812366</v>
      </c>
      <c r="K66" s="128">
        <v>218576</v>
      </c>
      <c r="L66" s="128">
        <v>47308</v>
      </c>
      <c r="M66" s="134">
        <v>0</v>
      </c>
      <c r="N66" s="193"/>
      <c r="O66" s="207">
        <f t="shared" si="9"/>
        <v>5078250</v>
      </c>
      <c r="P66" s="203">
        <v>83748</v>
      </c>
      <c r="Q66" s="128">
        <v>130396</v>
      </c>
      <c r="R66" s="162">
        <v>148416</v>
      </c>
      <c r="S66" s="134">
        <v>0</v>
      </c>
      <c r="T66" s="134">
        <v>0</v>
      </c>
      <c r="U66" s="193"/>
      <c r="V66" s="207">
        <f t="shared" si="11"/>
        <v>362560</v>
      </c>
      <c r="W66" s="137">
        <f t="shared" si="4"/>
        <v>83748</v>
      </c>
      <c r="X66" s="13">
        <f t="shared" si="5"/>
        <v>14979148</v>
      </c>
      <c r="Y66" s="13">
        <f t="shared" si="6"/>
        <v>1923239</v>
      </c>
      <c r="Z66" s="13">
        <f t="shared" si="7"/>
        <v>154699</v>
      </c>
      <c r="AA66" s="18">
        <f t="shared" si="8"/>
        <v>0</v>
      </c>
      <c r="AB66" s="138"/>
      <c r="AC66" s="14">
        <f t="shared" si="10"/>
        <v>17140834</v>
      </c>
    </row>
    <row r="67" spans="1:29" s="2" customFormat="1" ht="12.5" x14ac:dyDescent="0.25">
      <c r="A67" s="10" t="s">
        <v>67</v>
      </c>
      <c r="B67" s="180">
        <v>0</v>
      </c>
      <c r="C67" s="181">
        <v>10083309</v>
      </c>
      <c r="D67" s="181">
        <v>1570123</v>
      </c>
      <c r="E67" s="181">
        <v>107014</v>
      </c>
      <c r="F67" s="180">
        <v>0</v>
      </c>
      <c r="G67" s="200"/>
      <c r="H67" s="207">
        <f t="shared" si="3"/>
        <v>11760446</v>
      </c>
      <c r="I67" s="204">
        <v>0</v>
      </c>
      <c r="J67" s="128">
        <v>4802340</v>
      </c>
      <c r="K67" s="128">
        <v>238366</v>
      </c>
      <c r="L67" s="128">
        <v>51332</v>
      </c>
      <c r="M67" s="134">
        <v>0</v>
      </c>
      <c r="N67" s="193"/>
      <c r="O67" s="207">
        <f t="shared" si="9"/>
        <v>5092038</v>
      </c>
      <c r="P67" s="203">
        <v>83748</v>
      </c>
      <c r="Q67" s="128">
        <v>130396</v>
      </c>
      <c r="R67" s="162">
        <v>148416</v>
      </c>
      <c r="S67" s="134">
        <v>0</v>
      </c>
      <c r="T67" s="134">
        <v>0</v>
      </c>
      <c r="U67" s="193"/>
      <c r="V67" s="207">
        <f t="shared" si="11"/>
        <v>362560</v>
      </c>
      <c r="W67" s="137">
        <f t="shared" si="4"/>
        <v>83748</v>
      </c>
      <c r="X67" s="13">
        <f t="shared" si="5"/>
        <v>15016045</v>
      </c>
      <c r="Y67" s="13">
        <f t="shared" si="6"/>
        <v>1956905</v>
      </c>
      <c r="Z67" s="13">
        <f t="shared" si="7"/>
        <v>158346</v>
      </c>
      <c r="AA67" s="18">
        <f t="shared" si="8"/>
        <v>0</v>
      </c>
      <c r="AB67" s="138"/>
      <c r="AC67" s="14">
        <f t="shared" si="10"/>
        <v>17215044</v>
      </c>
    </row>
    <row r="68" spans="1:29" s="2" customFormat="1" ht="12.5" x14ac:dyDescent="0.25">
      <c r="A68" s="10" t="s">
        <v>68</v>
      </c>
      <c r="B68" s="180">
        <v>0</v>
      </c>
      <c r="C68" s="181">
        <v>10134493</v>
      </c>
      <c r="D68" s="181">
        <v>1583693</v>
      </c>
      <c r="E68" s="181">
        <v>104485</v>
      </c>
      <c r="F68" s="180">
        <v>0</v>
      </c>
      <c r="G68" s="200"/>
      <c r="H68" s="207">
        <f t="shared" si="3"/>
        <v>11822671</v>
      </c>
      <c r="I68" s="204">
        <v>0</v>
      </c>
      <c r="J68" s="128">
        <v>4799113</v>
      </c>
      <c r="K68" s="128">
        <v>245992</v>
      </c>
      <c r="L68" s="128">
        <v>53158</v>
      </c>
      <c r="M68" s="134">
        <v>0</v>
      </c>
      <c r="N68" s="193"/>
      <c r="O68" s="207">
        <f t="shared" si="9"/>
        <v>5098263</v>
      </c>
      <c r="P68" s="203">
        <v>83748</v>
      </c>
      <c r="Q68" s="128">
        <v>130396</v>
      </c>
      <c r="R68" s="162">
        <v>148416</v>
      </c>
      <c r="S68" s="134">
        <v>0</v>
      </c>
      <c r="T68" s="134">
        <v>0</v>
      </c>
      <c r="U68" s="193"/>
      <c r="V68" s="207">
        <f t="shared" si="11"/>
        <v>362560</v>
      </c>
      <c r="W68" s="137">
        <f t="shared" si="4"/>
        <v>83748</v>
      </c>
      <c r="X68" s="13">
        <f t="shared" si="5"/>
        <v>15064002</v>
      </c>
      <c r="Y68" s="13">
        <f t="shared" si="6"/>
        <v>1978101</v>
      </c>
      <c r="Z68" s="13">
        <f t="shared" si="7"/>
        <v>157643</v>
      </c>
      <c r="AA68" s="18">
        <f t="shared" si="8"/>
        <v>0</v>
      </c>
      <c r="AB68" s="138"/>
      <c r="AC68" s="14">
        <f t="shared" si="10"/>
        <v>17283494</v>
      </c>
    </row>
    <row r="69" spans="1:29" s="2" customFormat="1" ht="12.5" x14ac:dyDescent="0.25">
      <c r="A69" s="10" t="s">
        <v>69</v>
      </c>
      <c r="B69" s="180">
        <v>0</v>
      </c>
      <c r="C69" s="181">
        <v>10183985</v>
      </c>
      <c r="D69" s="181">
        <v>1592977</v>
      </c>
      <c r="E69" s="181">
        <v>109841</v>
      </c>
      <c r="F69" s="180">
        <v>0</v>
      </c>
      <c r="G69" s="200"/>
      <c r="H69" s="207">
        <f t="shared" si="3"/>
        <v>11886803</v>
      </c>
      <c r="I69" s="204">
        <v>0</v>
      </c>
      <c r="J69" s="128">
        <v>4788476</v>
      </c>
      <c r="K69" s="128">
        <v>251467</v>
      </c>
      <c r="L69" s="128">
        <v>56123</v>
      </c>
      <c r="M69" s="134">
        <v>0</v>
      </c>
      <c r="N69" s="193"/>
      <c r="O69" s="207">
        <f t="shared" si="9"/>
        <v>5096066</v>
      </c>
      <c r="P69" s="203">
        <v>83748</v>
      </c>
      <c r="Q69" s="128">
        <v>130396</v>
      </c>
      <c r="R69" s="162">
        <v>148416</v>
      </c>
      <c r="S69" s="134">
        <v>0</v>
      </c>
      <c r="T69" s="134">
        <v>0</v>
      </c>
      <c r="U69" s="193"/>
      <c r="V69" s="207">
        <f t="shared" si="11"/>
        <v>362560</v>
      </c>
      <c r="W69" s="137">
        <f t="shared" si="4"/>
        <v>83748</v>
      </c>
      <c r="X69" s="13">
        <f t="shared" si="5"/>
        <v>15102857</v>
      </c>
      <c r="Y69" s="13">
        <f t="shared" si="6"/>
        <v>1992860</v>
      </c>
      <c r="Z69" s="13">
        <f t="shared" si="7"/>
        <v>165964</v>
      </c>
      <c r="AA69" s="18">
        <f t="shared" si="8"/>
        <v>0</v>
      </c>
      <c r="AB69" s="138"/>
      <c r="AC69" s="14">
        <f t="shared" si="10"/>
        <v>17345429</v>
      </c>
    </row>
    <row r="70" spans="1:29" s="2" customFormat="1" ht="12.5" x14ac:dyDescent="0.25">
      <c r="A70" s="10" t="s">
        <v>70</v>
      </c>
      <c r="B70" s="180">
        <v>0</v>
      </c>
      <c r="C70" s="181">
        <v>10245644</v>
      </c>
      <c r="D70" s="181">
        <v>1606574</v>
      </c>
      <c r="E70" s="181">
        <v>116226</v>
      </c>
      <c r="F70" s="180">
        <v>0</v>
      </c>
      <c r="G70" s="200"/>
      <c r="H70" s="207">
        <f t="shared" si="3"/>
        <v>11968444</v>
      </c>
      <c r="I70" s="204">
        <v>0</v>
      </c>
      <c r="J70" s="128">
        <v>4779229</v>
      </c>
      <c r="K70" s="128">
        <v>257128</v>
      </c>
      <c r="L70" s="128">
        <v>62345</v>
      </c>
      <c r="M70" s="134">
        <v>0</v>
      </c>
      <c r="N70" s="193"/>
      <c r="O70" s="207">
        <f t="shared" si="9"/>
        <v>5098702</v>
      </c>
      <c r="P70" s="203">
        <v>83748</v>
      </c>
      <c r="Q70" s="128">
        <v>130396</v>
      </c>
      <c r="R70" s="162">
        <v>148416</v>
      </c>
      <c r="S70" s="134">
        <v>0</v>
      </c>
      <c r="T70" s="134">
        <v>0</v>
      </c>
      <c r="U70" s="193"/>
      <c r="V70" s="207">
        <f t="shared" si="11"/>
        <v>362560</v>
      </c>
      <c r="W70" s="137">
        <f t="shared" si="4"/>
        <v>83748</v>
      </c>
      <c r="X70" s="13">
        <f t="shared" si="5"/>
        <v>15155269</v>
      </c>
      <c r="Y70" s="13">
        <f t="shared" si="6"/>
        <v>2012118</v>
      </c>
      <c r="Z70" s="13">
        <f t="shared" si="7"/>
        <v>178571</v>
      </c>
      <c r="AA70" s="18">
        <f t="shared" si="8"/>
        <v>0</v>
      </c>
      <c r="AB70" s="138"/>
      <c r="AC70" s="14">
        <f t="shared" si="10"/>
        <v>17429706</v>
      </c>
    </row>
    <row r="71" spans="1:29" s="2" customFormat="1" ht="12.5" x14ac:dyDescent="0.25">
      <c r="A71" s="10" t="s">
        <v>71</v>
      </c>
      <c r="B71" s="180">
        <v>0</v>
      </c>
      <c r="C71" s="181">
        <v>10278555</v>
      </c>
      <c r="D71" s="181">
        <v>1613046</v>
      </c>
      <c r="E71" s="181">
        <v>117386</v>
      </c>
      <c r="F71" s="180">
        <v>0</v>
      </c>
      <c r="G71" s="200"/>
      <c r="H71" s="207">
        <f t="shared" si="3"/>
        <v>12008987</v>
      </c>
      <c r="I71" s="204">
        <v>0</v>
      </c>
      <c r="J71" s="128">
        <v>4756247</v>
      </c>
      <c r="K71" s="128">
        <v>263986</v>
      </c>
      <c r="L71" s="128">
        <v>70259</v>
      </c>
      <c r="M71" s="134">
        <v>0</v>
      </c>
      <c r="N71" s="193"/>
      <c r="O71" s="207">
        <f t="shared" si="9"/>
        <v>5090492</v>
      </c>
      <c r="P71" s="203">
        <v>83748</v>
      </c>
      <c r="Q71" s="128">
        <v>130396</v>
      </c>
      <c r="R71" s="162">
        <v>148416</v>
      </c>
      <c r="S71" s="134">
        <v>0</v>
      </c>
      <c r="T71" s="134">
        <v>0</v>
      </c>
      <c r="U71" s="193"/>
      <c r="V71" s="207">
        <f t="shared" si="11"/>
        <v>362560</v>
      </c>
      <c r="W71" s="137">
        <f t="shared" si="4"/>
        <v>83748</v>
      </c>
      <c r="X71" s="13">
        <f t="shared" si="5"/>
        <v>15165198</v>
      </c>
      <c r="Y71" s="13">
        <f t="shared" si="6"/>
        <v>2025448</v>
      </c>
      <c r="Z71" s="13">
        <f t="shared" si="7"/>
        <v>187645</v>
      </c>
      <c r="AA71" s="18">
        <f t="shared" si="8"/>
        <v>0</v>
      </c>
      <c r="AB71" s="138"/>
      <c r="AC71" s="14">
        <f t="shared" si="10"/>
        <v>17462039</v>
      </c>
    </row>
    <row r="72" spans="1:29" s="2" customFormat="1" ht="12.5" x14ac:dyDescent="0.25">
      <c r="A72" s="10" t="s">
        <v>72</v>
      </c>
      <c r="B72" s="180">
        <v>0</v>
      </c>
      <c r="C72" s="181">
        <v>10287259</v>
      </c>
      <c r="D72" s="181">
        <v>1622034</v>
      </c>
      <c r="E72" s="181">
        <v>121593</v>
      </c>
      <c r="F72" s="180">
        <v>0</v>
      </c>
      <c r="G72" s="200"/>
      <c r="H72" s="207">
        <f t="shared" si="3"/>
        <v>12030886</v>
      </c>
      <c r="I72" s="204">
        <v>0</v>
      </c>
      <c r="J72" s="128">
        <v>4797632</v>
      </c>
      <c r="K72" s="128">
        <v>272871</v>
      </c>
      <c r="L72" s="128">
        <v>77805</v>
      </c>
      <c r="M72" s="134">
        <v>0</v>
      </c>
      <c r="N72" s="193"/>
      <c r="O72" s="207">
        <f t="shared" si="9"/>
        <v>5148308</v>
      </c>
      <c r="P72" s="203">
        <v>83748</v>
      </c>
      <c r="Q72" s="128">
        <v>130396</v>
      </c>
      <c r="R72" s="162">
        <v>148416</v>
      </c>
      <c r="S72" s="134">
        <v>0</v>
      </c>
      <c r="T72" s="134">
        <v>0</v>
      </c>
      <c r="U72" s="193"/>
      <c r="V72" s="207">
        <f t="shared" si="11"/>
        <v>362560</v>
      </c>
      <c r="W72" s="137">
        <f t="shared" si="4"/>
        <v>83748</v>
      </c>
      <c r="X72" s="13">
        <f t="shared" si="5"/>
        <v>15215287</v>
      </c>
      <c r="Y72" s="13">
        <f t="shared" si="6"/>
        <v>2043321</v>
      </c>
      <c r="Z72" s="13">
        <f t="shared" si="7"/>
        <v>199398</v>
      </c>
      <c r="AA72" s="18">
        <f t="shared" si="8"/>
        <v>0</v>
      </c>
      <c r="AB72" s="138"/>
      <c r="AC72" s="14">
        <f t="shared" si="10"/>
        <v>17541754</v>
      </c>
    </row>
    <row r="73" spans="1:29" s="2" customFormat="1" ht="12.5" x14ac:dyDescent="0.25">
      <c r="A73" s="10" t="s">
        <v>73</v>
      </c>
      <c r="B73" s="180">
        <v>0</v>
      </c>
      <c r="C73" s="181">
        <v>10310310</v>
      </c>
      <c r="D73" s="181">
        <v>1629482</v>
      </c>
      <c r="E73" s="181">
        <v>124168</v>
      </c>
      <c r="F73" s="180">
        <v>0</v>
      </c>
      <c r="G73" s="200"/>
      <c r="H73" s="207">
        <f t="shared" si="3"/>
        <v>12063960</v>
      </c>
      <c r="I73" s="204">
        <v>0</v>
      </c>
      <c r="J73" s="128">
        <v>4818105</v>
      </c>
      <c r="K73" s="128">
        <v>347797</v>
      </c>
      <c r="L73" s="128">
        <v>80817</v>
      </c>
      <c r="M73" s="134">
        <v>0</v>
      </c>
      <c r="N73" s="193"/>
      <c r="O73" s="207">
        <f t="shared" si="9"/>
        <v>5246719</v>
      </c>
      <c r="P73" s="203">
        <v>78082</v>
      </c>
      <c r="Q73" s="128">
        <v>243864</v>
      </c>
      <c r="R73" s="162">
        <v>119789</v>
      </c>
      <c r="S73" s="128">
        <v>116162</v>
      </c>
      <c r="T73" s="128">
        <v>310</v>
      </c>
      <c r="U73" s="193"/>
      <c r="V73" s="207">
        <f t="shared" ref="V73:V83" si="12">+SUM(P73:T73)</f>
        <v>558207</v>
      </c>
      <c r="W73" s="137">
        <f t="shared" si="4"/>
        <v>78082</v>
      </c>
      <c r="X73" s="13">
        <f t="shared" si="5"/>
        <v>15372279</v>
      </c>
      <c r="Y73" s="13">
        <f t="shared" si="6"/>
        <v>2097068</v>
      </c>
      <c r="Z73" s="13">
        <f t="shared" si="7"/>
        <v>321147</v>
      </c>
      <c r="AA73" s="13">
        <f t="shared" si="8"/>
        <v>310</v>
      </c>
      <c r="AB73" s="138"/>
      <c r="AC73" s="14">
        <f t="shared" si="10"/>
        <v>17868886</v>
      </c>
    </row>
    <row r="74" spans="1:29" s="2" customFormat="1" ht="12.5" x14ac:dyDescent="0.25">
      <c r="A74" s="10" t="s">
        <v>74</v>
      </c>
      <c r="B74" s="180">
        <v>0</v>
      </c>
      <c r="C74" s="181">
        <v>10341475</v>
      </c>
      <c r="D74" s="181">
        <v>1642202</v>
      </c>
      <c r="E74" s="181">
        <v>124363</v>
      </c>
      <c r="F74" s="180">
        <v>0</v>
      </c>
      <c r="G74" s="200"/>
      <c r="H74" s="207">
        <f t="shared" si="3"/>
        <v>12108040</v>
      </c>
      <c r="I74" s="204">
        <v>0</v>
      </c>
      <c r="J74" s="128">
        <v>4808957</v>
      </c>
      <c r="K74" s="128">
        <v>351461</v>
      </c>
      <c r="L74" s="128">
        <v>83163</v>
      </c>
      <c r="M74" s="134">
        <v>0</v>
      </c>
      <c r="N74" s="193"/>
      <c r="O74" s="207">
        <f t="shared" si="9"/>
        <v>5243581</v>
      </c>
      <c r="P74" s="203">
        <v>77966</v>
      </c>
      <c r="Q74" s="128">
        <v>244414</v>
      </c>
      <c r="R74" s="162">
        <v>119007</v>
      </c>
      <c r="S74" s="128">
        <v>124298</v>
      </c>
      <c r="T74" s="128">
        <v>476</v>
      </c>
      <c r="U74" s="193"/>
      <c r="V74" s="207">
        <f t="shared" si="12"/>
        <v>566161</v>
      </c>
      <c r="W74" s="137">
        <f t="shared" si="4"/>
        <v>77966</v>
      </c>
      <c r="X74" s="13">
        <f t="shared" si="5"/>
        <v>15394846</v>
      </c>
      <c r="Y74" s="13">
        <f t="shared" si="6"/>
        <v>2112670</v>
      </c>
      <c r="Z74" s="13">
        <f t="shared" si="7"/>
        <v>331824</v>
      </c>
      <c r="AA74" s="13">
        <f t="shared" si="8"/>
        <v>476</v>
      </c>
      <c r="AB74" s="138"/>
      <c r="AC74" s="14">
        <f t="shared" si="10"/>
        <v>17917782</v>
      </c>
    </row>
    <row r="75" spans="1:29" s="2" customFormat="1" ht="12.5" x14ac:dyDescent="0.25">
      <c r="A75" s="10" t="s">
        <v>75</v>
      </c>
      <c r="B75" s="180">
        <v>0</v>
      </c>
      <c r="C75" s="181">
        <v>10369827</v>
      </c>
      <c r="D75" s="181">
        <v>1651362</v>
      </c>
      <c r="E75" s="181">
        <v>124104</v>
      </c>
      <c r="F75" s="180">
        <v>0</v>
      </c>
      <c r="G75" s="200"/>
      <c r="H75" s="207">
        <f t="shared" si="3"/>
        <v>12145293</v>
      </c>
      <c r="I75" s="204">
        <v>0</v>
      </c>
      <c r="J75" s="128">
        <v>4781171</v>
      </c>
      <c r="K75" s="128">
        <v>359490</v>
      </c>
      <c r="L75" s="128">
        <v>84233</v>
      </c>
      <c r="M75" s="134">
        <v>0</v>
      </c>
      <c r="N75" s="193"/>
      <c r="O75" s="207">
        <f t="shared" si="9"/>
        <v>5224894</v>
      </c>
      <c r="P75" s="203">
        <v>78629</v>
      </c>
      <c r="Q75" s="128">
        <v>247159</v>
      </c>
      <c r="R75" s="162">
        <v>119989</v>
      </c>
      <c r="S75" s="128">
        <v>143876</v>
      </c>
      <c r="T75" s="128">
        <v>822</v>
      </c>
      <c r="U75" s="193"/>
      <c r="V75" s="207">
        <f t="shared" si="12"/>
        <v>590475</v>
      </c>
      <c r="W75" s="137">
        <f t="shared" si="4"/>
        <v>78629</v>
      </c>
      <c r="X75" s="13">
        <f t="shared" si="5"/>
        <v>15398157</v>
      </c>
      <c r="Y75" s="13">
        <f t="shared" si="6"/>
        <v>2130841</v>
      </c>
      <c r="Z75" s="13">
        <f t="shared" si="7"/>
        <v>352213</v>
      </c>
      <c r="AA75" s="13">
        <f t="shared" si="8"/>
        <v>822</v>
      </c>
      <c r="AB75" s="138"/>
      <c r="AC75" s="14">
        <f t="shared" si="10"/>
        <v>17960662</v>
      </c>
    </row>
    <row r="76" spans="1:29" s="2" customFormat="1" ht="12.5" x14ac:dyDescent="0.25">
      <c r="A76" s="10" t="s">
        <v>76</v>
      </c>
      <c r="B76" s="180">
        <v>0</v>
      </c>
      <c r="C76" s="181">
        <v>10397234</v>
      </c>
      <c r="D76" s="181">
        <v>1660266</v>
      </c>
      <c r="E76" s="181">
        <v>123507</v>
      </c>
      <c r="F76" s="180">
        <v>0</v>
      </c>
      <c r="G76" s="200"/>
      <c r="H76" s="207">
        <f t="shared" si="3"/>
        <v>12181007</v>
      </c>
      <c r="I76" s="204">
        <v>0</v>
      </c>
      <c r="J76" s="128">
        <v>4766106</v>
      </c>
      <c r="K76" s="128">
        <v>360582</v>
      </c>
      <c r="L76" s="128">
        <v>86191</v>
      </c>
      <c r="M76" s="134">
        <v>0</v>
      </c>
      <c r="N76" s="193"/>
      <c r="O76" s="207">
        <f t="shared" ref="O76:O90" si="13">+SUM(I76:M76)</f>
        <v>5212879</v>
      </c>
      <c r="P76" s="203">
        <v>72068</v>
      </c>
      <c r="Q76" s="128">
        <v>245841</v>
      </c>
      <c r="R76" s="162">
        <v>120940</v>
      </c>
      <c r="S76" s="128">
        <v>154224</v>
      </c>
      <c r="T76" s="128">
        <v>1420</v>
      </c>
      <c r="U76" s="193"/>
      <c r="V76" s="207">
        <f t="shared" si="12"/>
        <v>594493</v>
      </c>
      <c r="W76" s="137">
        <f t="shared" si="4"/>
        <v>72068</v>
      </c>
      <c r="X76" s="13">
        <f t="shared" si="5"/>
        <v>15409181</v>
      </c>
      <c r="Y76" s="13">
        <f t="shared" si="6"/>
        <v>2141788</v>
      </c>
      <c r="Z76" s="13">
        <f t="shared" si="7"/>
        <v>363922</v>
      </c>
      <c r="AA76" s="13">
        <f t="shared" si="8"/>
        <v>1420</v>
      </c>
      <c r="AB76" s="138"/>
      <c r="AC76" s="14">
        <f t="shared" ref="AC76:AC90" si="14">+H76+O76+V76</f>
        <v>17988379</v>
      </c>
    </row>
    <row r="77" spans="1:29" s="2" customFormat="1" ht="12.5" x14ac:dyDescent="0.25">
      <c r="A77" s="10" t="s">
        <v>77</v>
      </c>
      <c r="B77" s="180">
        <v>0</v>
      </c>
      <c r="C77" s="181">
        <v>10410517</v>
      </c>
      <c r="D77" s="181">
        <v>1670603</v>
      </c>
      <c r="E77" s="181">
        <v>124303</v>
      </c>
      <c r="F77" s="180">
        <v>0</v>
      </c>
      <c r="G77" s="200"/>
      <c r="H77" s="207">
        <f t="shared" ref="H77:H90" si="15">SUM(B77:F77)</f>
        <v>12205423</v>
      </c>
      <c r="I77" s="204">
        <v>0</v>
      </c>
      <c r="J77" s="128">
        <v>4742622</v>
      </c>
      <c r="K77" s="128">
        <v>358884</v>
      </c>
      <c r="L77" s="128">
        <v>87015</v>
      </c>
      <c r="M77" s="134">
        <v>0</v>
      </c>
      <c r="N77" s="193"/>
      <c r="O77" s="207">
        <f t="shared" si="13"/>
        <v>5188521</v>
      </c>
      <c r="P77" s="203">
        <v>70162</v>
      </c>
      <c r="Q77" s="128">
        <v>243918</v>
      </c>
      <c r="R77" s="162">
        <v>121814</v>
      </c>
      <c r="S77" s="128">
        <v>167677</v>
      </c>
      <c r="T77" s="128">
        <v>2333</v>
      </c>
      <c r="U77" s="193"/>
      <c r="V77" s="207">
        <f t="shared" si="12"/>
        <v>605904</v>
      </c>
      <c r="W77" s="137">
        <f t="shared" ref="W77:W90" si="16">SUM(B77,I77,P77)</f>
        <v>70162</v>
      </c>
      <c r="X77" s="13">
        <f t="shared" ref="X77:X90" si="17">SUM(C77,J77,Q77)</f>
        <v>15397057</v>
      </c>
      <c r="Y77" s="13">
        <f t="shared" ref="Y77:Y90" si="18">SUM(D77,K77,R77)</f>
        <v>2151301</v>
      </c>
      <c r="Z77" s="13">
        <f t="shared" ref="Z77:Z90" si="19">SUM(E77,L77,S77)</f>
        <v>378995</v>
      </c>
      <c r="AA77" s="13">
        <f t="shared" ref="AA77:AA90" si="20">SUM(F77,M77,T77)</f>
        <v>2333</v>
      </c>
      <c r="AB77" s="138"/>
      <c r="AC77" s="14">
        <f t="shared" si="14"/>
        <v>17999848</v>
      </c>
    </row>
    <row r="78" spans="1:29" s="2" customFormat="1" ht="12.5" x14ac:dyDescent="0.25">
      <c r="A78" s="10" t="s">
        <v>78</v>
      </c>
      <c r="B78" s="180">
        <v>0</v>
      </c>
      <c r="C78" s="181">
        <v>10423067</v>
      </c>
      <c r="D78" s="181">
        <v>1676933</v>
      </c>
      <c r="E78" s="181">
        <v>125752</v>
      </c>
      <c r="F78" s="180">
        <v>0</v>
      </c>
      <c r="G78" s="200"/>
      <c r="H78" s="207">
        <f t="shared" si="15"/>
        <v>12225752</v>
      </c>
      <c r="I78" s="204">
        <v>0</v>
      </c>
      <c r="J78" s="128">
        <v>4758766</v>
      </c>
      <c r="K78" s="128">
        <v>355935</v>
      </c>
      <c r="L78" s="128">
        <v>90246</v>
      </c>
      <c r="M78" s="134">
        <v>0</v>
      </c>
      <c r="N78" s="193"/>
      <c r="O78" s="207">
        <f t="shared" si="13"/>
        <v>5204947</v>
      </c>
      <c r="P78" s="203">
        <v>69251</v>
      </c>
      <c r="Q78" s="128">
        <v>244263</v>
      </c>
      <c r="R78" s="162">
        <v>122409</v>
      </c>
      <c r="S78" s="128">
        <v>186769</v>
      </c>
      <c r="T78" s="128">
        <v>3658</v>
      </c>
      <c r="U78" s="193"/>
      <c r="V78" s="207">
        <f t="shared" si="12"/>
        <v>626350</v>
      </c>
      <c r="W78" s="137">
        <f t="shared" si="16"/>
        <v>69251</v>
      </c>
      <c r="X78" s="13">
        <f t="shared" si="17"/>
        <v>15426096</v>
      </c>
      <c r="Y78" s="13">
        <f t="shared" si="18"/>
        <v>2155277</v>
      </c>
      <c r="Z78" s="13">
        <f t="shared" si="19"/>
        <v>402767</v>
      </c>
      <c r="AA78" s="13">
        <f t="shared" si="20"/>
        <v>3658</v>
      </c>
      <c r="AB78" s="138"/>
      <c r="AC78" s="14">
        <f t="shared" si="14"/>
        <v>18057049</v>
      </c>
    </row>
    <row r="79" spans="1:29" s="2" customFormat="1" ht="12.5" x14ac:dyDescent="0.25">
      <c r="A79" s="10" t="s">
        <v>79</v>
      </c>
      <c r="B79" s="180">
        <v>0</v>
      </c>
      <c r="C79" s="181">
        <v>10434854</v>
      </c>
      <c r="D79" s="181">
        <v>1681450</v>
      </c>
      <c r="E79" s="181">
        <v>129700</v>
      </c>
      <c r="F79" s="180">
        <v>0</v>
      </c>
      <c r="G79" s="200"/>
      <c r="H79" s="207">
        <f t="shared" si="15"/>
        <v>12246004</v>
      </c>
      <c r="I79" s="204">
        <v>0</v>
      </c>
      <c r="J79" s="128">
        <v>4710161</v>
      </c>
      <c r="K79" s="128">
        <v>352658</v>
      </c>
      <c r="L79" s="128">
        <v>93713</v>
      </c>
      <c r="M79" s="134">
        <v>0</v>
      </c>
      <c r="N79" s="193"/>
      <c r="O79" s="207">
        <f t="shared" si="13"/>
        <v>5156532</v>
      </c>
      <c r="P79" s="203">
        <v>53733</v>
      </c>
      <c r="Q79" s="128">
        <v>245637</v>
      </c>
      <c r="R79" s="162">
        <v>123670</v>
      </c>
      <c r="S79" s="128">
        <v>207662</v>
      </c>
      <c r="T79" s="128">
        <v>5218</v>
      </c>
      <c r="U79" s="193"/>
      <c r="V79" s="207">
        <f t="shared" si="12"/>
        <v>635920</v>
      </c>
      <c r="W79" s="137">
        <f t="shared" si="16"/>
        <v>53733</v>
      </c>
      <c r="X79" s="13">
        <f t="shared" si="17"/>
        <v>15390652</v>
      </c>
      <c r="Y79" s="13">
        <f t="shared" si="18"/>
        <v>2157778</v>
      </c>
      <c r="Z79" s="13">
        <f t="shared" si="19"/>
        <v>431075</v>
      </c>
      <c r="AA79" s="13">
        <f t="shared" si="20"/>
        <v>5218</v>
      </c>
      <c r="AB79" s="138"/>
      <c r="AC79" s="14">
        <f t="shared" si="14"/>
        <v>18038456</v>
      </c>
    </row>
    <row r="80" spans="1:29" s="2" customFormat="1" ht="12.5" x14ac:dyDescent="0.25">
      <c r="A80" s="10" t="s">
        <v>80</v>
      </c>
      <c r="B80" s="180">
        <v>0</v>
      </c>
      <c r="C80" s="181">
        <v>10444455</v>
      </c>
      <c r="D80" s="181">
        <v>1684063</v>
      </c>
      <c r="E80" s="181">
        <v>138038</v>
      </c>
      <c r="F80" s="180">
        <v>0</v>
      </c>
      <c r="G80" s="200"/>
      <c r="H80" s="207">
        <f t="shared" si="15"/>
        <v>12266556</v>
      </c>
      <c r="I80" s="204">
        <v>0</v>
      </c>
      <c r="J80" s="128">
        <v>4700908</v>
      </c>
      <c r="K80" s="128">
        <v>350378</v>
      </c>
      <c r="L80" s="128">
        <v>97462</v>
      </c>
      <c r="M80" s="134">
        <v>0</v>
      </c>
      <c r="N80" s="193"/>
      <c r="O80" s="207">
        <f t="shared" si="13"/>
        <v>5148748</v>
      </c>
      <c r="P80" s="203">
        <v>40096</v>
      </c>
      <c r="Q80" s="128">
        <v>246636</v>
      </c>
      <c r="R80" s="127">
        <v>0</v>
      </c>
      <c r="S80" s="128">
        <v>356720</v>
      </c>
      <c r="T80" s="128">
        <v>7230</v>
      </c>
      <c r="U80" s="193"/>
      <c r="V80" s="207">
        <f t="shared" si="12"/>
        <v>650682</v>
      </c>
      <c r="W80" s="137">
        <f t="shared" si="16"/>
        <v>40096</v>
      </c>
      <c r="X80" s="13">
        <f t="shared" si="17"/>
        <v>15391999</v>
      </c>
      <c r="Y80" s="13">
        <f t="shared" si="18"/>
        <v>2034441</v>
      </c>
      <c r="Z80" s="13">
        <f t="shared" si="19"/>
        <v>592220</v>
      </c>
      <c r="AA80" s="13">
        <f t="shared" si="20"/>
        <v>7230</v>
      </c>
      <c r="AB80" s="138"/>
      <c r="AC80" s="14">
        <f t="shared" si="14"/>
        <v>18065986</v>
      </c>
    </row>
    <row r="81" spans="1:29" s="2" customFormat="1" ht="12.5" x14ac:dyDescent="0.25">
      <c r="A81" s="10" t="s">
        <v>81</v>
      </c>
      <c r="B81" s="180">
        <v>0</v>
      </c>
      <c r="C81" s="181">
        <v>10370114</v>
      </c>
      <c r="D81" s="181">
        <v>1686293</v>
      </c>
      <c r="E81" s="181">
        <v>223821</v>
      </c>
      <c r="F81" s="180">
        <v>0</v>
      </c>
      <c r="G81" s="200"/>
      <c r="H81" s="207">
        <f t="shared" si="15"/>
        <v>12280228</v>
      </c>
      <c r="I81" s="204">
        <v>0</v>
      </c>
      <c r="J81" s="128">
        <v>4597240</v>
      </c>
      <c r="K81" s="128">
        <v>348699</v>
      </c>
      <c r="L81" s="128">
        <v>101324</v>
      </c>
      <c r="M81" s="134">
        <v>0</v>
      </c>
      <c r="N81" s="193"/>
      <c r="O81" s="207">
        <f t="shared" si="13"/>
        <v>5047263</v>
      </c>
      <c r="P81" s="203">
        <v>39222</v>
      </c>
      <c r="Q81" s="128">
        <v>243463</v>
      </c>
      <c r="R81" s="127">
        <v>0</v>
      </c>
      <c r="S81" s="128">
        <v>399614</v>
      </c>
      <c r="T81" s="128">
        <v>11522</v>
      </c>
      <c r="U81" s="193"/>
      <c r="V81" s="207">
        <f t="shared" si="12"/>
        <v>693821</v>
      </c>
      <c r="W81" s="137">
        <f t="shared" si="16"/>
        <v>39222</v>
      </c>
      <c r="X81" s="13">
        <f t="shared" si="17"/>
        <v>15210817</v>
      </c>
      <c r="Y81" s="13">
        <f t="shared" si="18"/>
        <v>2034992</v>
      </c>
      <c r="Z81" s="13">
        <f t="shared" si="19"/>
        <v>724759</v>
      </c>
      <c r="AA81" s="13">
        <f t="shared" si="20"/>
        <v>11522</v>
      </c>
      <c r="AB81" s="138"/>
      <c r="AC81" s="14">
        <f t="shared" si="14"/>
        <v>18021312</v>
      </c>
    </row>
    <row r="82" spans="1:29" s="2" customFormat="1" ht="12.5" x14ac:dyDescent="0.25">
      <c r="A82" s="10" t="s">
        <v>82</v>
      </c>
      <c r="B82" s="180">
        <v>0</v>
      </c>
      <c r="C82" s="181">
        <v>10218872</v>
      </c>
      <c r="D82" s="181">
        <v>1687159</v>
      </c>
      <c r="E82" s="181">
        <v>375403</v>
      </c>
      <c r="F82" s="180">
        <v>0</v>
      </c>
      <c r="G82" s="200"/>
      <c r="H82" s="207">
        <f t="shared" si="15"/>
        <v>12281434</v>
      </c>
      <c r="I82" s="204">
        <v>0</v>
      </c>
      <c r="J82" s="128">
        <v>4574077</v>
      </c>
      <c r="K82" s="128">
        <v>344972</v>
      </c>
      <c r="L82" s="128">
        <v>106918</v>
      </c>
      <c r="M82" s="134">
        <v>0</v>
      </c>
      <c r="N82" s="193"/>
      <c r="O82" s="207">
        <f t="shared" si="13"/>
        <v>5025967</v>
      </c>
      <c r="P82" s="203">
        <v>18361</v>
      </c>
      <c r="Q82" s="128">
        <v>243568</v>
      </c>
      <c r="R82" s="127">
        <v>0</v>
      </c>
      <c r="S82" s="128">
        <v>438789</v>
      </c>
      <c r="T82" s="128">
        <v>16912</v>
      </c>
      <c r="U82" s="193"/>
      <c r="V82" s="207">
        <f t="shared" si="12"/>
        <v>717630</v>
      </c>
      <c r="W82" s="137">
        <f t="shared" si="16"/>
        <v>18361</v>
      </c>
      <c r="X82" s="13">
        <f t="shared" si="17"/>
        <v>15036517</v>
      </c>
      <c r="Y82" s="13">
        <f t="shared" si="18"/>
        <v>2032131</v>
      </c>
      <c r="Z82" s="13">
        <f t="shared" si="19"/>
        <v>921110</v>
      </c>
      <c r="AA82" s="13">
        <f t="shared" si="20"/>
        <v>16912</v>
      </c>
      <c r="AB82" s="138"/>
      <c r="AC82" s="14">
        <f t="shared" si="14"/>
        <v>18025031</v>
      </c>
    </row>
    <row r="83" spans="1:29" s="2" customFormat="1" ht="12.5" x14ac:dyDescent="0.25">
      <c r="A83" s="10" t="s">
        <v>83</v>
      </c>
      <c r="B83" s="180">
        <v>0</v>
      </c>
      <c r="C83" s="181">
        <v>10134243</v>
      </c>
      <c r="D83" s="181">
        <v>1684907</v>
      </c>
      <c r="E83" s="181">
        <v>451234</v>
      </c>
      <c r="F83" s="180">
        <v>0</v>
      </c>
      <c r="G83" s="200"/>
      <c r="H83" s="207">
        <f t="shared" si="15"/>
        <v>12270384</v>
      </c>
      <c r="I83" s="204">
        <v>0</v>
      </c>
      <c r="J83" s="128">
        <v>4540113</v>
      </c>
      <c r="K83" s="128">
        <v>342781</v>
      </c>
      <c r="L83" s="128">
        <v>113043</v>
      </c>
      <c r="M83" s="134">
        <v>0</v>
      </c>
      <c r="N83" s="193"/>
      <c r="O83" s="207">
        <f t="shared" si="13"/>
        <v>4995937</v>
      </c>
      <c r="P83" s="203">
        <v>8472</v>
      </c>
      <c r="Q83" s="128">
        <v>244483</v>
      </c>
      <c r="R83" s="127">
        <v>0</v>
      </c>
      <c r="S83" s="128">
        <v>491699</v>
      </c>
      <c r="T83" s="128">
        <v>22256</v>
      </c>
      <c r="U83" s="193"/>
      <c r="V83" s="207">
        <f t="shared" si="12"/>
        <v>766910</v>
      </c>
      <c r="W83" s="137">
        <f t="shared" si="16"/>
        <v>8472</v>
      </c>
      <c r="X83" s="13">
        <f t="shared" si="17"/>
        <v>14918839</v>
      </c>
      <c r="Y83" s="13">
        <f t="shared" si="18"/>
        <v>2027688</v>
      </c>
      <c r="Z83" s="13">
        <f t="shared" si="19"/>
        <v>1055976</v>
      </c>
      <c r="AA83" s="13">
        <f t="shared" si="20"/>
        <v>22256</v>
      </c>
      <c r="AB83" s="138"/>
      <c r="AC83" s="14">
        <f t="shared" si="14"/>
        <v>18033231</v>
      </c>
    </row>
    <row r="84" spans="1:29" s="2" customFormat="1" ht="12.5" x14ac:dyDescent="0.25">
      <c r="A84" s="10" t="s">
        <v>84</v>
      </c>
      <c r="B84" s="180">
        <v>0</v>
      </c>
      <c r="C84" s="181">
        <v>9581956</v>
      </c>
      <c r="D84" s="181">
        <v>1664758</v>
      </c>
      <c r="E84" s="181">
        <v>525306</v>
      </c>
      <c r="F84" s="180">
        <v>0</v>
      </c>
      <c r="G84" s="200"/>
      <c r="H84" s="207">
        <f t="shared" si="15"/>
        <v>11772020</v>
      </c>
      <c r="I84" s="204">
        <v>0</v>
      </c>
      <c r="J84" s="128">
        <v>4589205</v>
      </c>
      <c r="K84" s="128">
        <v>341647</v>
      </c>
      <c r="L84" s="128">
        <v>124793</v>
      </c>
      <c r="M84" s="134">
        <v>0</v>
      </c>
      <c r="N84" s="193"/>
      <c r="O84" s="207">
        <f t="shared" si="13"/>
        <v>5055645</v>
      </c>
      <c r="P84" s="203">
        <v>3009</v>
      </c>
      <c r="Q84" s="128">
        <v>246983</v>
      </c>
      <c r="R84" s="127">
        <v>0</v>
      </c>
      <c r="S84" s="128">
        <v>498724</v>
      </c>
      <c r="T84" s="128">
        <v>28176</v>
      </c>
      <c r="U84" s="193"/>
      <c r="V84" s="207">
        <f t="shared" ref="V84:V90" si="21">SUM(P84:T84)</f>
        <v>776892</v>
      </c>
      <c r="W84" s="137">
        <f t="shared" si="16"/>
        <v>3009</v>
      </c>
      <c r="X84" s="13">
        <f t="shared" si="17"/>
        <v>14418144</v>
      </c>
      <c r="Y84" s="13">
        <f t="shared" si="18"/>
        <v>2006405</v>
      </c>
      <c r="Z84" s="13">
        <f t="shared" si="19"/>
        <v>1148823</v>
      </c>
      <c r="AA84" s="13">
        <f t="shared" si="20"/>
        <v>28176</v>
      </c>
      <c r="AB84" s="138"/>
      <c r="AC84" s="14">
        <f t="shared" si="14"/>
        <v>17604557</v>
      </c>
    </row>
    <row r="85" spans="1:29" s="2" customFormat="1" ht="12.5" x14ac:dyDescent="0.25">
      <c r="A85" s="10" t="s">
        <v>85</v>
      </c>
      <c r="B85" s="180">
        <v>0</v>
      </c>
      <c r="C85" s="181">
        <v>9146755</v>
      </c>
      <c r="D85" s="181">
        <v>1641546</v>
      </c>
      <c r="E85" s="181">
        <v>542170</v>
      </c>
      <c r="F85" s="180">
        <v>0</v>
      </c>
      <c r="G85" s="200"/>
      <c r="H85" s="207">
        <f t="shared" si="15"/>
        <v>11330471</v>
      </c>
      <c r="I85" s="204">
        <v>0</v>
      </c>
      <c r="J85" s="128">
        <v>4571476</v>
      </c>
      <c r="K85" s="128">
        <v>337990</v>
      </c>
      <c r="L85" s="128">
        <v>132078</v>
      </c>
      <c r="M85" s="134">
        <v>0</v>
      </c>
      <c r="N85" s="193"/>
      <c r="O85" s="207">
        <f t="shared" si="13"/>
        <v>5041544</v>
      </c>
      <c r="P85" s="203">
        <v>2310</v>
      </c>
      <c r="Q85" s="128">
        <v>229810</v>
      </c>
      <c r="R85" s="127">
        <v>0</v>
      </c>
      <c r="S85" s="128">
        <v>548441</v>
      </c>
      <c r="T85" s="128">
        <v>108216</v>
      </c>
      <c r="U85" s="193"/>
      <c r="V85" s="207">
        <f t="shared" si="21"/>
        <v>888777</v>
      </c>
      <c r="W85" s="137">
        <f t="shared" si="16"/>
        <v>2310</v>
      </c>
      <c r="X85" s="13">
        <f t="shared" si="17"/>
        <v>13948041</v>
      </c>
      <c r="Y85" s="13">
        <f t="shared" si="18"/>
        <v>1979536</v>
      </c>
      <c r="Z85" s="13">
        <f t="shared" si="19"/>
        <v>1222689</v>
      </c>
      <c r="AA85" s="13">
        <f t="shared" si="20"/>
        <v>108216</v>
      </c>
      <c r="AB85" s="138"/>
      <c r="AC85" s="14">
        <f t="shared" si="14"/>
        <v>17260792</v>
      </c>
    </row>
    <row r="86" spans="1:29" s="2" customFormat="1" ht="12.5" x14ac:dyDescent="0.25">
      <c r="A86" s="10" t="s">
        <v>86</v>
      </c>
      <c r="B86" s="180">
        <v>0</v>
      </c>
      <c r="C86" s="181">
        <v>8685881</v>
      </c>
      <c r="D86" s="181">
        <v>1616146</v>
      </c>
      <c r="E86" s="181">
        <v>567987</v>
      </c>
      <c r="F86" s="180">
        <v>0</v>
      </c>
      <c r="G86" s="200"/>
      <c r="H86" s="207">
        <f t="shared" si="15"/>
        <v>10870014</v>
      </c>
      <c r="I86" s="204">
        <v>0</v>
      </c>
      <c r="J86" s="128">
        <v>4564274</v>
      </c>
      <c r="K86" s="128">
        <v>335472</v>
      </c>
      <c r="L86" s="128">
        <v>138890</v>
      </c>
      <c r="M86" s="134">
        <v>0</v>
      </c>
      <c r="N86" s="193"/>
      <c r="O86" s="207">
        <f t="shared" si="13"/>
        <v>5038636</v>
      </c>
      <c r="P86" s="203">
        <v>1716</v>
      </c>
      <c r="Q86" s="128">
        <v>229985</v>
      </c>
      <c r="R86" s="127">
        <v>0</v>
      </c>
      <c r="S86" s="128">
        <v>581320</v>
      </c>
      <c r="T86" s="128">
        <v>132846</v>
      </c>
      <c r="U86" s="193"/>
      <c r="V86" s="207">
        <f t="shared" si="21"/>
        <v>945867</v>
      </c>
      <c r="W86" s="137">
        <f t="shared" si="16"/>
        <v>1716</v>
      </c>
      <c r="X86" s="13">
        <f t="shared" si="17"/>
        <v>13480140</v>
      </c>
      <c r="Y86" s="13">
        <f t="shared" si="18"/>
        <v>1951618</v>
      </c>
      <c r="Z86" s="13">
        <f t="shared" si="19"/>
        <v>1288197</v>
      </c>
      <c r="AA86" s="13">
        <f t="shared" si="20"/>
        <v>132846</v>
      </c>
      <c r="AB86" s="138"/>
      <c r="AC86" s="14">
        <f t="shared" si="14"/>
        <v>16854517</v>
      </c>
    </row>
    <row r="87" spans="1:29" s="2" customFormat="1" ht="12.5" x14ac:dyDescent="0.25">
      <c r="A87" s="10" t="s">
        <v>87</v>
      </c>
      <c r="B87" s="180">
        <v>0</v>
      </c>
      <c r="C87" s="181">
        <v>8347296</v>
      </c>
      <c r="D87" s="181">
        <v>1596466</v>
      </c>
      <c r="E87" s="181">
        <v>561069</v>
      </c>
      <c r="F87" s="180">
        <v>0</v>
      </c>
      <c r="G87" s="200"/>
      <c r="H87" s="207">
        <f t="shared" si="15"/>
        <v>10504831</v>
      </c>
      <c r="I87" s="204">
        <v>0</v>
      </c>
      <c r="J87" s="128">
        <v>4244051</v>
      </c>
      <c r="K87" s="128">
        <v>325738</v>
      </c>
      <c r="L87" s="128">
        <v>153596</v>
      </c>
      <c r="M87" s="134">
        <v>0</v>
      </c>
      <c r="N87" s="193"/>
      <c r="O87" s="207">
        <f t="shared" si="13"/>
        <v>4723385</v>
      </c>
      <c r="P87" s="204">
        <v>0</v>
      </c>
      <c r="Q87" s="128">
        <v>223268</v>
      </c>
      <c r="R87" s="127">
        <v>0</v>
      </c>
      <c r="S87" s="128">
        <v>615250</v>
      </c>
      <c r="T87" s="128">
        <v>193805</v>
      </c>
      <c r="U87" s="193"/>
      <c r="V87" s="207">
        <f t="shared" si="21"/>
        <v>1032323</v>
      </c>
      <c r="W87" s="138">
        <f t="shared" si="16"/>
        <v>0</v>
      </c>
      <c r="X87" s="13">
        <f t="shared" si="17"/>
        <v>12814615</v>
      </c>
      <c r="Y87" s="13">
        <f t="shared" si="18"/>
        <v>1922204</v>
      </c>
      <c r="Z87" s="13">
        <f t="shared" si="19"/>
        <v>1329915</v>
      </c>
      <c r="AA87" s="13">
        <f t="shared" si="20"/>
        <v>193805</v>
      </c>
      <c r="AB87" s="138"/>
      <c r="AC87" s="14">
        <f t="shared" si="14"/>
        <v>16260539</v>
      </c>
    </row>
    <row r="88" spans="1:29" s="2" customFormat="1" ht="12.5" x14ac:dyDescent="0.25">
      <c r="A88" s="10" t="s">
        <v>88</v>
      </c>
      <c r="B88" s="180">
        <v>0</v>
      </c>
      <c r="C88" s="181">
        <v>8137359</v>
      </c>
      <c r="D88" s="181">
        <v>1595756</v>
      </c>
      <c r="E88" s="181">
        <v>559887</v>
      </c>
      <c r="F88" s="180">
        <v>0</v>
      </c>
      <c r="G88" s="200"/>
      <c r="H88" s="207">
        <f t="shared" si="15"/>
        <v>10293002</v>
      </c>
      <c r="I88" s="204">
        <v>0</v>
      </c>
      <c r="J88" s="128">
        <v>4202478</v>
      </c>
      <c r="K88" s="128">
        <v>318105</v>
      </c>
      <c r="L88" s="128">
        <v>168402</v>
      </c>
      <c r="M88" s="134">
        <v>0</v>
      </c>
      <c r="N88" s="193"/>
      <c r="O88" s="207">
        <f t="shared" si="13"/>
        <v>4688985</v>
      </c>
      <c r="P88" s="204">
        <v>0</v>
      </c>
      <c r="Q88" s="128">
        <v>221264</v>
      </c>
      <c r="R88" s="127">
        <v>0</v>
      </c>
      <c r="S88" s="128">
        <v>626708</v>
      </c>
      <c r="T88" s="128">
        <v>224404</v>
      </c>
      <c r="U88" s="193"/>
      <c r="V88" s="207">
        <f t="shared" si="21"/>
        <v>1072376</v>
      </c>
      <c r="W88" s="138">
        <f t="shared" si="16"/>
        <v>0</v>
      </c>
      <c r="X88" s="13">
        <f t="shared" si="17"/>
        <v>12561101</v>
      </c>
      <c r="Y88" s="13">
        <f t="shared" si="18"/>
        <v>1913861</v>
      </c>
      <c r="Z88" s="13">
        <f t="shared" si="19"/>
        <v>1354997</v>
      </c>
      <c r="AA88" s="13">
        <f t="shared" si="20"/>
        <v>224404</v>
      </c>
      <c r="AB88" s="138"/>
      <c r="AC88" s="14">
        <f t="shared" si="14"/>
        <v>16054363</v>
      </c>
    </row>
    <row r="89" spans="1:29" s="2" customFormat="1" ht="12.5" x14ac:dyDescent="0.25">
      <c r="A89" s="10" t="s">
        <v>89</v>
      </c>
      <c r="B89" s="180">
        <v>0</v>
      </c>
      <c r="C89" s="181">
        <v>7867450</v>
      </c>
      <c r="D89" s="181">
        <v>1594391</v>
      </c>
      <c r="E89" s="181">
        <v>645636</v>
      </c>
      <c r="F89" s="180">
        <v>0</v>
      </c>
      <c r="G89" s="200"/>
      <c r="H89" s="207">
        <f t="shared" si="15"/>
        <v>10107477</v>
      </c>
      <c r="I89" s="204">
        <v>0</v>
      </c>
      <c r="J89" s="128">
        <v>4077090</v>
      </c>
      <c r="K89" s="128">
        <v>309061</v>
      </c>
      <c r="L89" s="128">
        <v>146570</v>
      </c>
      <c r="M89" s="128">
        <v>36551</v>
      </c>
      <c r="N89" s="193"/>
      <c r="O89" s="207">
        <f t="shared" si="13"/>
        <v>4569272</v>
      </c>
      <c r="P89" s="204">
        <v>0</v>
      </c>
      <c r="Q89" s="128">
        <v>221691</v>
      </c>
      <c r="R89" s="127">
        <v>0</v>
      </c>
      <c r="S89" s="128">
        <v>638789</v>
      </c>
      <c r="T89" s="128">
        <v>255981</v>
      </c>
      <c r="U89" s="193"/>
      <c r="V89" s="207">
        <f t="shared" si="21"/>
        <v>1116461</v>
      </c>
      <c r="W89" s="138">
        <f t="shared" si="16"/>
        <v>0</v>
      </c>
      <c r="X89" s="13">
        <f t="shared" si="17"/>
        <v>12166231</v>
      </c>
      <c r="Y89" s="13">
        <f t="shared" si="18"/>
        <v>1903452</v>
      </c>
      <c r="Z89" s="13">
        <f t="shared" si="19"/>
        <v>1430995</v>
      </c>
      <c r="AA89" s="13">
        <f t="shared" si="20"/>
        <v>292532</v>
      </c>
      <c r="AB89" s="138"/>
      <c r="AC89" s="14">
        <f t="shared" si="14"/>
        <v>15793210</v>
      </c>
    </row>
    <row r="90" spans="1:29" s="2" customFormat="1" ht="12.5" x14ac:dyDescent="0.25">
      <c r="A90" s="10" t="s">
        <v>90</v>
      </c>
      <c r="B90" s="180">
        <v>0</v>
      </c>
      <c r="C90" s="181">
        <v>7721787</v>
      </c>
      <c r="D90" s="181">
        <v>1569091</v>
      </c>
      <c r="E90" s="181">
        <v>631840</v>
      </c>
      <c r="F90" s="180">
        <v>0</v>
      </c>
      <c r="G90" s="200"/>
      <c r="H90" s="207">
        <f t="shared" si="15"/>
        <v>9922718</v>
      </c>
      <c r="I90" s="204">
        <v>0</v>
      </c>
      <c r="J90" s="128">
        <v>4063644</v>
      </c>
      <c r="K90" s="128">
        <v>301183</v>
      </c>
      <c r="L90" s="128">
        <v>151320</v>
      </c>
      <c r="M90" s="128">
        <v>44179</v>
      </c>
      <c r="N90" s="193"/>
      <c r="O90" s="207">
        <f t="shared" si="13"/>
        <v>4560326</v>
      </c>
      <c r="P90" s="204">
        <v>0</v>
      </c>
      <c r="Q90" s="128">
        <v>221929</v>
      </c>
      <c r="R90" s="127">
        <v>0</v>
      </c>
      <c r="S90" s="128">
        <v>678424</v>
      </c>
      <c r="T90" s="128">
        <v>283486</v>
      </c>
      <c r="U90" s="193"/>
      <c r="V90" s="207">
        <f t="shared" si="21"/>
        <v>1183839</v>
      </c>
      <c r="W90" s="138">
        <f t="shared" si="16"/>
        <v>0</v>
      </c>
      <c r="X90" s="13">
        <f t="shared" si="17"/>
        <v>12007360</v>
      </c>
      <c r="Y90" s="13">
        <f t="shared" si="18"/>
        <v>1870274</v>
      </c>
      <c r="Z90" s="13">
        <f t="shared" si="19"/>
        <v>1461584</v>
      </c>
      <c r="AA90" s="13">
        <f t="shared" si="20"/>
        <v>327665</v>
      </c>
      <c r="AB90" s="138"/>
      <c r="AC90" s="14">
        <f t="shared" si="14"/>
        <v>15666883</v>
      </c>
    </row>
    <row r="91" spans="1:29" s="2" customFormat="1" ht="12.5" x14ac:dyDescent="0.25">
      <c r="A91" s="91" t="s">
        <v>91</v>
      </c>
      <c r="B91" s="180">
        <v>0</v>
      </c>
      <c r="C91" s="181">
        <v>7507427</v>
      </c>
      <c r="D91" s="181">
        <v>1592522</v>
      </c>
      <c r="E91" s="181">
        <v>519676</v>
      </c>
      <c r="F91" s="180">
        <v>0</v>
      </c>
      <c r="G91" s="200"/>
      <c r="H91" s="207">
        <f t="shared" ref="H91:H158" si="22">SUM(B91:F91)</f>
        <v>9619625</v>
      </c>
      <c r="I91" s="204">
        <v>0</v>
      </c>
      <c r="J91" s="128">
        <v>4055726</v>
      </c>
      <c r="K91" s="128">
        <v>291551</v>
      </c>
      <c r="L91" s="128">
        <v>150919</v>
      </c>
      <c r="M91" s="128">
        <v>57106</v>
      </c>
      <c r="N91" s="193"/>
      <c r="O91" s="207">
        <f t="shared" ref="O91:O96" si="23">+SUM(I91:M91)</f>
        <v>4555302</v>
      </c>
      <c r="P91" s="204">
        <v>0</v>
      </c>
      <c r="Q91" s="128">
        <v>221730</v>
      </c>
      <c r="R91" s="127">
        <v>0</v>
      </c>
      <c r="S91" s="128">
        <v>411989</v>
      </c>
      <c r="T91" s="128">
        <v>308750</v>
      </c>
      <c r="U91" s="193"/>
      <c r="V91" s="207">
        <f t="shared" ref="V91:V96" si="24">SUM(P91:T91)</f>
        <v>942469</v>
      </c>
      <c r="W91" s="139">
        <f t="shared" ref="W91:AA94" si="25">SUM(B91,I91,P91)</f>
        <v>0</v>
      </c>
      <c r="X91" s="92">
        <f t="shared" si="25"/>
        <v>11784883</v>
      </c>
      <c r="Y91" s="92">
        <f t="shared" si="25"/>
        <v>1884073</v>
      </c>
      <c r="Z91" s="92">
        <f t="shared" si="25"/>
        <v>1082584</v>
      </c>
      <c r="AA91" s="92">
        <f t="shared" si="25"/>
        <v>365856</v>
      </c>
      <c r="AB91" s="138"/>
      <c r="AC91" s="93">
        <f t="shared" ref="AC91:AC103" si="26">+H91+O91+V91</f>
        <v>15117396</v>
      </c>
    </row>
    <row r="92" spans="1:29" s="2" customFormat="1" ht="12.5" x14ac:dyDescent="0.25">
      <c r="A92" s="91" t="s">
        <v>97</v>
      </c>
      <c r="B92" s="180">
        <v>0</v>
      </c>
      <c r="C92" s="181">
        <v>7439699</v>
      </c>
      <c r="D92" s="181">
        <v>1529088</v>
      </c>
      <c r="E92" s="181">
        <v>479307</v>
      </c>
      <c r="F92" s="180">
        <v>0</v>
      </c>
      <c r="G92" s="200"/>
      <c r="H92" s="207">
        <f t="shared" si="22"/>
        <v>9448094</v>
      </c>
      <c r="I92" s="204">
        <v>0</v>
      </c>
      <c r="J92" s="128">
        <v>4003445</v>
      </c>
      <c r="K92" s="128">
        <v>328679</v>
      </c>
      <c r="L92" s="128">
        <v>127403</v>
      </c>
      <c r="M92" s="128">
        <v>92449</v>
      </c>
      <c r="N92" s="193"/>
      <c r="O92" s="207">
        <f t="shared" si="23"/>
        <v>4551976</v>
      </c>
      <c r="P92" s="204">
        <v>0</v>
      </c>
      <c r="Q92" s="128">
        <v>221564</v>
      </c>
      <c r="R92" s="127">
        <v>0</v>
      </c>
      <c r="S92" s="128">
        <v>413897</v>
      </c>
      <c r="T92" s="128">
        <v>324167</v>
      </c>
      <c r="U92" s="193"/>
      <c r="V92" s="207">
        <f t="shared" si="24"/>
        <v>959628</v>
      </c>
      <c r="W92" s="139">
        <f t="shared" si="25"/>
        <v>0</v>
      </c>
      <c r="X92" s="92">
        <f t="shared" si="25"/>
        <v>11664708</v>
      </c>
      <c r="Y92" s="92">
        <f t="shared" si="25"/>
        <v>1857767</v>
      </c>
      <c r="Z92" s="92">
        <f t="shared" si="25"/>
        <v>1020607</v>
      </c>
      <c r="AA92" s="92">
        <f t="shared" si="25"/>
        <v>416616</v>
      </c>
      <c r="AB92" s="138"/>
      <c r="AC92" s="93">
        <f t="shared" si="26"/>
        <v>14959698</v>
      </c>
    </row>
    <row r="93" spans="1:29" s="2" customFormat="1" ht="12.5" x14ac:dyDescent="0.25">
      <c r="A93" s="91" t="s">
        <v>96</v>
      </c>
      <c r="B93" s="180">
        <v>0</v>
      </c>
      <c r="C93" s="181">
        <v>7324458</v>
      </c>
      <c r="D93" s="181">
        <v>1506883</v>
      </c>
      <c r="E93" s="181">
        <v>441363</v>
      </c>
      <c r="F93" s="180">
        <v>0</v>
      </c>
      <c r="G93" s="200"/>
      <c r="H93" s="208">
        <f t="shared" si="22"/>
        <v>9272704</v>
      </c>
      <c r="I93" s="205">
        <v>0</v>
      </c>
      <c r="J93" s="148">
        <v>3900735</v>
      </c>
      <c r="K93" s="148">
        <v>331079</v>
      </c>
      <c r="L93" s="148">
        <v>104097</v>
      </c>
      <c r="M93" s="148">
        <v>127450</v>
      </c>
      <c r="N93" s="193"/>
      <c r="O93" s="208">
        <f t="shared" si="23"/>
        <v>4463361</v>
      </c>
      <c r="P93" s="205">
        <v>0</v>
      </c>
      <c r="Q93" s="148">
        <v>234000</v>
      </c>
      <c r="R93" s="149">
        <v>0</v>
      </c>
      <c r="S93" s="148">
        <v>332718</v>
      </c>
      <c r="T93" s="148">
        <v>452685</v>
      </c>
      <c r="U93" s="193"/>
      <c r="V93" s="207">
        <f t="shared" si="24"/>
        <v>1019403</v>
      </c>
      <c r="W93" s="139">
        <f t="shared" si="25"/>
        <v>0</v>
      </c>
      <c r="X93" s="92">
        <f t="shared" si="25"/>
        <v>11459193</v>
      </c>
      <c r="Y93" s="92">
        <f t="shared" si="25"/>
        <v>1837962</v>
      </c>
      <c r="Z93" s="92">
        <f t="shared" si="25"/>
        <v>878178</v>
      </c>
      <c r="AA93" s="92">
        <f t="shared" si="25"/>
        <v>580135</v>
      </c>
      <c r="AB93" s="138"/>
      <c r="AC93" s="93">
        <f t="shared" si="26"/>
        <v>14755468</v>
      </c>
    </row>
    <row r="94" spans="1:29" s="2" customFormat="1" ht="12.5" x14ac:dyDescent="0.25">
      <c r="A94" s="91" t="s">
        <v>112</v>
      </c>
      <c r="B94" s="180">
        <v>0</v>
      </c>
      <c r="C94" s="181">
        <v>7225301</v>
      </c>
      <c r="D94" s="181">
        <v>1441047</v>
      </c>
      <c r="E94" s="181">
        <v>312157</v>
      </c>
      <c r="F94" s="182">
        <v>105991</v>
      </c>
      <c r="G94" s="200"/>
      <c r="H94" s="208">
        <f t="shared" si="22"/>
        <v>9084496</v>
      </c>
      <c r="I94" s="205">
        <v>0</v>
      </c>
      <c r="J94" s="148">
        <v>3648796</v>
      </c>
      <c r="K94" s="148">
        <v>333836</v>
      </c>
      <c r="L94" s="148">
        <v>127633</v>
      </c>
      <c r="M94" s="148">
        <v>122163</v>
      </c>
      <c r="N94" s="193"/>
      <c r="O94" s="208">
        <f t="shared" si="23"/>
        <v>4232428</v>
      </c>
      <c r="P94" s="205">
        <v>0</v>
      </c>
      <c r="Q94" s="148">
        <v>234839</v>
      </c>
      <c r="R94" s="149">
        <v>0</v>
      </c>
      <c r="S94" s="148">
        <v>311560</v>
      </c>
      <c r="T94" s="148">
        <v>503670</v>
      </c>
      <c r="U94" s="193"/>
      <c r="V94" s="207">
        <f t="shared" si="24"/>
        <v>1050069</v>
      </c>
      <c r="W94" s="139">
        <f t="shared" si="25"/>
        <v>0</v>
      </c>
      <c r="X94" s="92">
        <f t="shared" si="25"/>
        <v>11108936</v>
      </c>
      <c r="Y94" s="92">
        <f t="shared" si="25"/>
        <v>1774883</v>
      </c>
      <c r="Z94" s="92">
        <f t="shared" si="25"/>
        <v>751350</v>
      </c>
      <c r="AA94" s="92">
        <f t="shared" si="25"/>
        <v>731824</v>
      </c>
      <c r="AB94" s="138"/>
      <c r="AC94" s="93">
        <f t="shared" si="26"/>
        <v>14366993</v>
      </c>
    </row>
    <row r="95" spans="1:29" s="2" customFormat="1" ht="12.5" x14ac:dyDescent="0.25">
      <c r="A95" s="91" t="s">
        <v>113</v>
      </c>
      <c r="B95" s="180">
        <v>0</v>
      </c>
      <c r="C95" s="181">
        <v>7048699</v>
      </c>
      <c r="D95" s="181">
        <v>1346691</v>
      </c>
      <c r="E95" s="181">
        <v>256123</v>
      </c>
      <c r="F95" s="182">
        <v>136398</v>
      </c>
      <c r="G95" s="200"/>
      <c r="H95" s="208">
        <f t="shared" si="22"/>
        <v>8787911</v>
      </c>
      <c r="I95" s="205">
        <v>0</v>
      </c>
      <c r="J95" s="148">
        <v>3816931</v>
      </c>
      <c r="K95" s="148">
        <v>191763</v>
      </c>
      <c r="L95" s="148">
        <v>123354</v>
      </c>
      <c r="M95" s="148">
        <v>171282</v>
      </c>
      <c r="N95" s="193"/>
      <c r="O95" s="208">
        <f t="shared" si="23"/>
        <v>4303330</v>
      </c>
      <c r="P95" s="205">
        <v>0</v>
      </c>
      <c r="Q95" s="148">
        <v>236722</v>
      </c>
      <c r="R95" s="149">
        <v>0</v>
      </c>
      <c r="S95" s="148">
        <v>302529</v>
      </c>
      <c r="T95" s="148">
        <v>491968</v>
      </c>
      <c r="U95" s="193"/>
      <c r="V95" s="207">
        <f t="shared" si="24"/>
        <v>1031219</v>
      </c>
      <c r="W95" s="139">
        <v>0</v>
      </c>
      <c r="X95" s="92">
        <f t="shared" ref="X95:X103" si="27">SUM(C95,J95,Q95)</f>
        <v>11102352</v>
      </c>
      <c r="Y95" s="92">
        <f t="shared" ref="Y95:Y103" si="28">SUM(D95,K95,R95)</f>
        <v>1538454</v>
      </c>
      <c r="Z95" s="92">
        <f t="shared" ref="Z95:Z103" si="29">SUM(E95,L95,S95)</f>
        <v>682006</v>
      </c>
      <c r="AA95" s="92">
        <f t="shared" ref="AA95:AA103" si="30">SUM(F95,M95,T95)</f>
        <v>799648</v>
      </c>
      <c r="AB95" s="138"/>
      <c r="AC95" s="93">
        <f t="shared" si="26"/>
        <v>14122460</v>
      </c>
    </row>
    <row r="96" spans="1:29" s="2" customFormat="1" ht="12.5" x14ac:dyDescent="0.25">
      <c r="A96" s="91" t="s">
        <v>114</v>
      </c>
      <c r="B96" s="180">
        <v>0</v>
      </c>
      <c r="C96" s="181">
        <v>7065313</v>
      </c>
      <c r="D96" s="181">
        <v>1214567</v>
      </c>
      <c r="E96" s="181">
        <v>183109</v>
      </c>
      <c r="F96" s="182">
        <v>195630</v>
      </c>
      <c r="G96" s="200"/>
      <c r="H96" s="208">
        <f t="shared" si="22"/>
        <v>8658619</v>
      </c>
      <c r="I96" s="205">
        <v>0</v>
      </c>
      <c r="J96" s="148">
        <v>2002436</v>
      </c>
      <c r="K96" s="148">
        <v>1805322</v>
      </c>
      <c r="L96" s="148">
        <v>136952</v>
      </c>
      <c r="M96" s="148">
        <v>189988</v>
      </c>
      <c r="N96" s="193"/>
      <c r="O96" s="208">
        <f t="shared" si="23"/>
        <v>4134698</v>
      </c>
      <c r="P96" s="205">
        <v>0</v>
      </c>
      <c r="Q96" s="148">
        <v>185171</v>
      </c>
      <c r="R96" s="149">
        <v>0</v>
      </c>
      <c r="S96" s="148">
        <v>316427</v>
      </c>
      <c r="T96" s="148">
        <v>564105</v>
      </c>
      <c r="U96" s="193"/>
      <c r="V96" s="207">
        <f t="shared" si="24"/>
        <v>1065703</v>
      </c>
      <c r="W96" s="139">
        <f t="shared" ref="W96:W103" si="31">SUM(B96,I96,P96)</f>
        <v>0</v>
      </c>
      <c r="X96" s="92">
        <f t="shared" si="27"/>
        <v>9252920</v>
      </c>
      <c r="Y96" s="92">
        <f t="shared" si="28"/>
        <v>3019889</v>
      </c>
      <c r="Z96" s="92">
        <f t="shared" si="29"/>
        <v>636488</v>
      </c>
      <c r="AA96" s="92">
        <f t="shared" si="30"/>
        <v>949723</v>
      </c>
      <c r="AB96" s="138"/>
      <c r="AC96" s="93">
        <f t="shared" si="26"/>
        <v>13859020</v>
      </c>
    </row>
    <row r="97" spans="1:29" s="2" customFormat="1" ht="12.5" x14ac:dyDescent="0.25">
      <c r="A97" s="91" t="s">
        <v>115</v>
      </c>
      <c r="B97" s="180">
        <v>0</v>
      </c>
      <c r="C97" s="181">
        <v>6935665</v>
      </c>
      <c r="D97" s="181">
        <v>1234616</v>
      </c>
      <c r="E97" s="181">
        <v>141161</v>
      </c>
      <c r="F97" s="182">
        <v>226503</v>
      </c>
      <c r="G97" s="200"/>
      <c r="H97" s="208">
        <f t="shared" si="22"/>
        <v>8537945</v>
      </c>
      <c r="I97" s="205">
        <v>0</v>
      </c>
      <c r="J97" s="148">
        <v>2052400</v>
      </c>
      <c r="K97" s="148">
        <v>1779834</v>
      </c>
      <c r="L97" s="148">
        <v>146855</v>
      </c>
      <c r="M97" s="148">
        <v>221435</v>
      </c>
      <c r="N97" s="193"/>
      <c r="O97" s="208">
        <f t="shared" ref="O97:O117" si="32">+SUM(I97:M97)</f>
        <v>4200524</v>
      </c>
      <c r="P97" s="205">
        <v>0</v>
      </c>
      <c r="Q97" s="148">
        <v>163369</v>
      </c>
      <c r="R97" s="149">
        <v>0</v>
      </c>
      <c r="S97" s="148">
        <v>336631</v>
      </c>
      <c r="T97" s="148">
        <v>595492</v>
      </c>
      <c r="U97" s="193"/>
      <c r="V97" s="207">
        <f t="shared" ref="V97:V106" si="33">SUM(P97:T97)</f>
        <v>1095492</v>
      </c>
      <c r="W97" s="139">
        <f t="shared" si="31"/>
        <v>0</v>
      </c>
      <c r="X97" s="92">
        <f t="shared" si="27"/>
        <v>9151434</v>
      </c>
      <c r="Y97" s="92">
        <f t="shared" si="28"/>
        <v>3014450</v>
      </c>
      <c r="Z97" s="92">
        <f t="shared" si="29"/>
        <v>624647</v>
      </c>
      <c r="AA97" s="92">
        <f t="shared" si="30"/>
        <v>1043430</v>
      </c>
      <c r="AB97" s="138"/>
      <c r="AC97" s="93">
        <f t="shared" si="26"/>
        <v>13833961</v>
      </c>
    </row>
    <row r="98" spans="1:29" s="2" customFormat="1" ht="12.5" x14ac:dyDescent="0.25">
      <c r="A98" s="91" t="s">
        <v>116</v>
      </c>
      <c r="B98" s="180">
        <v>0</v>
      </c>
      <c r="C98" s="181">
        <v>6979874</v>
      </c>
      <c r="D98" s="181">
        <v>1210672</v>
      </c>
      <c r="E98" s="181">
        <v>101253</v>
      </c>
      <c r="F98" s="182">
        <v>308501</v>
      </c>
      <c r="G98" s="200"/>
      <c r="H98" s="208">
        <f t="shared" si="22"/>
        <v>8600300</v>
      </c>
      <c r="I98" s="205">
        <v>0</v>
      </c>
      <c r="J98" s="148">
        <v>1913877</v>
      </c>
      <c r="K98" s="148">
        <v>1716159</v>
      </c>
      <c r="L98" s="148">
        <v>266928</v>
      </c>
      <c r="M98" s="148">
        <v>291133</v>
      </c>
      <c r="N98" s="193"/>
      <c r="O98" s="208">
        <f t="shared" si="32"/>
        <v>4188097</v>
      </c>
      <c r="P98" s="205">
        <v>0</v>
      </c>
      <c r="Q98" s="148">
        <v>166966</v>
      </c>
      <c r="R98" s="149">
        <v>0</v>
      </c>
      <c r="S98" s="148">
        <v>333461</v>
      </c>
      <c r="T98" s="148">
        <v>633795</v>
      </c>
      <c r="U98" s="193"/>
      <c r="V98" s="207">
        <f t="shared" si="33"/>
        <v>1134222</v>
      </c>
      <c r="W98" s="139">
        <f t="shared" si="31"/>
        <v>0</v>
      </c>
      <c r="X98" s="92">
        <f t="shared" si="27"/>
        <v>9060717</v>
      </c>
      <c r="Y98" s="92">
        <f t="shared" si="28"/>
        <v>2926831</v>
      </c>
      <c r="Z98" s="92">
        <f t="shared" si="29"/>
        <v>701642</v>
      </c>
      <c r="AA98" s="92">
        <f t="shared" si="30"/>
        <v>1233429</v>
      </c>
      <c r="AB98" s="138"/>
      <c r="AC98" s="93">
        <f t="shared" si="26"/>
        <v>13922619</v>
      </c>
    </row>
    <row r="99" spans="1:29" s="2" customFormat="1" ht="12.5" x14ac:dyDescent="0.25">
      <c r="A99" s="91" t="s">
        <v>118</v>
      </c>
      <c r="B99" s="180">
        <v>0</v>
      </c>
      <c r="C99" s="181">
        <v>7037382</v>
      </c>
      <c r="D99" s="181">
        <v>1277543</v>
      </c>
      <c r="E99" s="181">
        <v>100391</v>
      </c>
      <c r="F99" s="182">
        <v>249640</v>
      </c>
      <c r="G99" s="200"/>
      <c r="H99" s="208">
        <f t="shared" si="22"/>
        <v>8664956</v>
      </c>
      <c r="I99" s="205">
        <v>0</v>
      </c>
      <c r="J99" s="148">
        <v>1835041</v>
      </c>
      <c r="K99" s="148">
        <v>1768861</v>
      </c>
      <c r="L99" s="148">
        <v>270157</v>
      </c>
      <c r="M99" s="148">
        <v>308707</v>
      </c>
      <c r="N99" s="193"/>
      <c r="O99" s="208">
        <f t="shared" si="32"/>
        <v>4182766</v>
      </c>
      <c r="P99" s="205">
        <v>0</v>
      </c>
      <c r="Q99" s="148">
        <v>166950</v>
      </c>
      <c r="R99" s="149">
        <v>0</v>
      </c>
      <c r="S99" s="148">
        <v>329835</v>
      </c>
      <c r="T99" s="148">
        <v>678162</v>
      </c>
      <c r="U99" s="193"/>
      <c r="V99" s="207">
        <f t="shared" si="33"/>
        <v>1174947</v>
      </c>
      <c r="W99" s="139">
        <f t="shared" si="31"/>
        <v>0</v>
      </c>
      <c r="X99" s="92">
        <f t="shared" si="27"/>
        <v>9039373</v>
      </c>
      <c r="Y99" s="92">
        <f t="shared" si="28"/>
        <v>3046404</v>
      </c>
      <c r="Z99" s="92">
        <f t="shared" si="29"/>
        <v>700383</v>
      </c>
      <c r="AA99" s="92">
        <f t="shared" si="30"/>
        <v>1236509</v>
      </c>
      <c r="AB99" s="138"/>
      <c r="AC99" s="93">
        <f t="shared" si="26"/>
        <v>14022669</v>
      </c>
    </row>
    <row r="100" spans="1:29" s="2" customFormat="1" ht="12.5" x14ac:dyDescent="0.25">
      <c r="A100" s="91" t="s">
        <v>119</v>
      </c>
      <c r="B100" s="180">
        <v>0</v>
      </c>
      <c r="C100" s="181">
        <v>7122276</v>
      </c>
      <c r="D100" s="181">
        <v>1292993</v>
      </c>
      <c r="E100" s="181">
        <v>101745</v>
      </c>
      <c r="F100" s="182">
        <v>246893</v>
      </c>
      <c r="G100" s="200"/>
      <c r="H100" s="208">
        <f t="shared" si="22"/>
        <v>8763907</v>
      </c>
      <c r="I100" s="205">
        <v>0</v>
      </c>
      <c r="J100" s="148">
        <v>1850948</v>
      </c>
      <c r="K100" s="148">
        <v>1781939</v>
      </c>
      <c r="L100" s="148">
        <v>264357</v>
      </c>
      <c r="M100" s="148">
        <v>314705</v>
      </c>
      <c r="N100" s="193"/>
      <c r="O100" s="208">
        <f t="shared" si="32"/>
        <v>4211949</v>
      </c>
      <c r="P100" s="205">
        <v>0</v>
      </c>
      <c r="Q100" s="148">
        <v>168963</v>
      </c>
      <c r="R100" s="149">
        <v>0</v>
      </c>
      <c r="S100" s="148">
        <v>326352</v>
      </c>
      <c r="T100" s="148">
        <v>720323</v>
      </c>
      <c r="U100" s="193"/>
      <c r="V100" s="207">
        <f t="shared" si="33"/>
        <v>1215638</v>
      </c>
      <c r="W100" s="139">
        <f t="shared" si="31"/>
        <v>0</v>
      </c>
      <c r="X100" s="92">
        <f t="shared" si="27"/>
        <v>9142187</v>
      </c>
      <c r="Y100" s="92">
        <f t="shared" si="28"/>
        <v>3074932</v>
      </c>
      <c r="Z100" s="92">
        <f t="shared" si="29"/>
        <v>692454</v>
      </c>
      <c r="AA100" s="92">
        <f t="shared" si="30"/>
        <v>1281921</v>
      </c>
      <c r="AB100" s="138"/>
      <c r="AC100" s="93">
        <f t="shared" si="26"/>
        <v>14191494</v>
      </c>
    </row>
    <row r="101" spans="1:29" s="2" customFormat="1" ht="12.5" x14ac:dyDescent="0.25">
      <c r="A101" s="91" t="s">
        <v>122</v>
      </c>
      <c r="B101" s="180">
        <v>0</v>
      </c>
      <c r="C101" s="181">
        <v>7183309</v>
      </c>
      <c r="D101" s="181">
        <v>1209441</v>
      </c>
      <c r="E101" s="181">
        <v>100701</v>
      </c>
      <c r="F101" s="182">
        <v>336642</v>
      </c>
      <c r="G101" s="200"/>
      <c r="H101" s="208">
        <f t="shared" si="22"/>
        <v>8830093</v>
      </c>
      <c r="I101" s="205">
        <v>0</v>
      </c>
      <c r="J101" s="148">
        <v>1918729</v>
      </c>
      <c r="K101" s="148">
        <v>1639352</v>
      </c>
      <c r="L101" s="148">
        <v>274697</v>
      </c>
      <c r="M101" s="148">
        <v>319013</v>
      </c>
      <c r="N101" s="193"/>
      <c r="O101" s="208">
        <f t="shared" si="32"/>
        <v>4151791</v>
      </c>
      <c r="P101" s="205">
        <v>0</v>
      </c>
      <c r="Q101" s="148">
        <v>169236</v>
      </c>
      <c r="R101" s="149">
        <v>0</v>
      </c>
      <c r="S101" s="148">
        <v>322759</v>
      </c>
      <c r="T101" s="148">
        <v>753158</v>
      </c>
      <c r="U101" s="193"/>
      <c r="V101" s="207">
        <f t="shared" si="33"/>
        <v>1245153</v>
      </c>
      <c r="W101" s="139">
        <f t="shared" si="31"/>
        <v>0</v>
      </c>
      <c r="X101" s="92">
        <f t="shared" si="27"/>
        <v>9271274</v>
      </c>
      <c r="Y101" s="92">
        <f t="shared" si="28"/>
        <v>2848793</v>
      </c>
      <c r="Z101" s="92">
        <f t="shared" si="29"/>
        <v>698157</v>
      </c>
      <c r="AA101" s="92">
        <f t="shared" si="30"/>
        <v>1408813</v>
      </c>
      <c r="AB101" s="138"/>
      <c r="AC101" s="93">
        <f t="shared" si="26"/>
        <v>14227037</v>
      </c>
    </row>
    <row r="102" spans="1:29" s="2" customFormat="1" ht="12.5" x14ac:dyDescent="0.25">
      <c r="A102" s="91" t="s">
        <v>123</v>
      </c>
      <c r="B102" s="180">
        <v>0</v>
      </c>
      <c r="C102" s="181">
        <v>5196081</v>
      </c>
      <c r="D102" s="181">
        <v>3107664</v>
      </c>
      <c r="E102" s="181">
        <v>206627</v>
      </c>
      <c r="F102" s="182">
        <v>354061</v>
      </c>
      <c r="G102" s="200"/>
      <c r="H102" s="208">
        <f t="shared" si="22"/>
        <v>8864433</v>
      </c>
      <c r="I102" s="205">
        <v>0</v>
      </c>
      <c r="J102" s="148">
        <v>1906140</v>
      </c>
      <c r="K102" s="148">
        <v>1839636</v>
      </c>
      <c r="L102" s="148">
        <v>274784</v>
      </c>
      <c r="M102" s="148">
        <v>372145</v>
      </c>
      <c r="N102" s="193"/>
      <c r="O102" s="208">
        <f t="shared" si="32"/>
        <v>4392705</v>
      </c>
      <c r="P102" s="205">
        <v>0</v>
      </c>
      <c r="Q102" s="148">
        <v>169387</v>
      </c>
      <c r="R102" s="149">
        <v>0</v>
      </c>
      <c r="S102" s="148">
        <v>321040</v>
      </c>
      <c r="T102" s="148">
        <v>792499</v>
      </c>
      <c r="U102" s="193"/>
      <c r="V102" s="208">
        <f t="shared" si="33"/>
        <v>1282926</v>
      </c>
      <c r="W102" s="139">
        <f t="shared" si="31"/>
        <v>0</v>
      </c>
      <c r="X102" s="92">
        <f t="shared" si="27"/>
        <v>7271608</v>
      </c>
      <c r="Y102" s="92">
        <f t="shared" si="28"/>
        <v>4947300</v>
      </c>
      <c r="Z102" s="92">
        <f t="shared" si="29"/>
        <v>802451</v>
      </c>
      <c r="AA102" s="92">
        <f t="shared" si="30"/>
        <v>1518705</v>
      </c>
      <c r="AB102" s="138"/>
      <c r="AC102" s="93">
        <f t="shared" si="26"/>
        <v>14540064</v>
      </c>
    </row>
    <row r="103" spans="1:29" s="2" customFormat="1" ht="12.5" x14ac:dyDescent="0.25">
      <c r="A103" s="91" t="s">
        <v>124</v>
      </c>
      <c r="B103" s="180">
        <v>0</v>
      </c>
      <c r="C103" s="181">
        <v>5780893</v>
      </c>
      <c r="D103" s="181">
        <v>2647035</v>
      </c>
      <c r="E103" s="181">
        <v>224895</v>
      </c>
      <c r="F103" s="182">
        <v>240650</v>
      </c>
      <c r="G103" s="200"/>
      <c r="H103" s="208">
        <f t="shared" si="22"/>
        <v>8893473</v>
      </c>
      <c r="I103" s="205">
        <v>0</v>
      </c>
      <c r="J103" s="148">
        <v>1978738</v>
      </c>
      <c r="K103" s="148">
        <v>1768049</v>
      </c>
      <c r="L103" s="148">
        <v>273073</v>
      </c>
      <c r="M103" s="148">
        <v>479965</v>
      </c>
      <c r="N103" s="193"/>
      <c r="O103" s="208">
        <f t="shared" si="32"/>
        <v>4499825</v>
      </c>
      <c r="P103" s="205">
        <v>0</v>
      </c>
      <c r="Q103" s="148">
        <v>168955</v>
      </c>
      <c r="R103" s="149">
        <v>0</v>
      </c>
      <c r="S103" s="148">
        <v>318229</v>
      </c>
      <c r="T103" s="148">
        <v>841023</v>
      </c>
      <c r="U103" s="193"/>
      <c r="V103" s="208">
        <f t="shared" si="33"/>
        <v>1328207</v>
      </c>
      <c r="W103" s="139">
        <f t="shared" si="31"/>
        <v>0</v>
      </c>
      <c r="X103" s="92">
        <f t="shared" si="27"/>
        <v>7928586</v>
      </c>
      <c r="Y103" s="92">
        <f t="shared" si="28"/>
        <v>4415084</v>
      </c>
      <c r="Z103" s="92">
        <f t="shared" si="29"/>
        <v>816197</v>
      </c>
      <c r="AA103" s="92">
        <f t="shared" si="30"/>
        <v>1561638</v>
      </c>
      <c r="AB103" s="138"/>
      <c r="AC103" s="93">
        <f t="shared" si="26"/>
        <v>14721505</v>
      </c>
    </row>
    <row r="104" spans="1:29" s="2" customFormat="1" ht="12.5" x14ac:dyDescent="0.25">
      <c r="A104" s="91" t="s">
        <v>125</v>
      </c>
      <c r="B104" s="180">
        <v>0</v>
      </c>
      <c r="C104" s="181">
        <v>5012052</v>
      </c>
      <c r="D104" s="181">
        <v>3122252</v>
      </c>
      <c r="E104" s="181">
        <v>274598</v>
      </c>
      <c r="F104" s="182">
        <v>493495</v>
      </c>
      <c r="G104" s="200"/>
      <c r="H104" s="208">
        <f t="shared" si="22"/>
        <v>8902397</v>
      </c>
      <c r="I104" s="205">
        <v>0</v>
      </c>
      <c r="J104" s="148">
        <v>2113488</v>
      </c>
      <c r="K104" s="148">
        <v>1821036</v>
      </c>
      <c r="L104" s="148">
        <v>270543</v>
      </c>
      <c r="M104" s="148">
        <v>428664</v>
      </c>
      <c r="N104" s="193"/>
      <c r="O104" s="208">
        <f t="shared" si="32"/>
        <v>4633731</v>
      </c>
      <c r="P104" s="205">
        <v>0</v>
      </c>
      <c r="Q104" s="148">
        <v>168645</v>
      </c>
      <c r="R104" s="149">
        <v>0</v>
      </c>
      <c r="S104" s="148">
        <v>308797</v>
      </c>
      <c r="T104" s="148">
        <v>894645</v>
      </c>
      <c r="U104" s="193"/>
      <c r="V104" s="208">
        <f t="shared" si="33"/>
        <v>1372087</v>
      </c>
      <c r="W104" s="139">
        <f t="shared" ref="W104" si="34">SUM(B104,I104,P104)</f>
        <v>0</v>
      </c>
      <c r="X104" s="92">
        <f t="shared" ref="X104" si="35">SUM(C104,J104,Q104)</f>
        <v>7294185</v>
      </c>
      <c r="Y104" s="92">
        <f t="shared" ref="Y104" si="36">SUM(D104,K104,R104)</f>
        <v>4943288</v>
      </c>
      <c r="Z104" s="92">
        <f t="shared" ref="Z104" si="37">SUM(E104,L104,S104)</f>
        <v>853938</v>
      </c>
      <c r="AA104" s="92">
        <f t="shared" ref="AA104" si="38">SUM(F104,M104,T104)</f>
        <v>1816804</v>
      </c>
      <c r="AB104" s="138"/>
      <c r="AC104" s="93">
        <f t="shared" ref="AC104" si="39">+H104+O104+V104</f>
        <v>14908215</v>
      </c>
    </row>
    <row r="105" spans="1:29" s="2" customFormat="1" ht="12.5" x14ac:dyDescent="0.25">
      <c r="A105" s="91" t="s">
        <v>126</v>
      </c>
      <c r="B105" s="180">
        <v>0</v>
      </c>
      <c r="C105" s="181">
        <v>4973761</v>
      </c>
      <c r="D105" s="181">
        <v>3222201</v>
      </c>
      <c r="E105" s="181">
        <v>195932</v>
      </c>
      <c r="F105" s="182">
        <v>523537</v>
      </c>
      <c r="G105" s="200"/>
      <c r="H105" s="208">
        <f t="shared" si="22"/>
        <v>8915431</v>
      </c>
      <c r="I105" s="205">
        <v>0</v>
      </c>
      <c r="J105" s="148">
        <v>1965717</v>
      </c>
      <c r="K105" s="148">
        <v>1786349</v>
      </c>
      <c r="L105" s="148">
        <v>267976</v>
      </c>
      <c r="M105" s="148">
        <v>528453</v>
      </c>
      <c r="N105" s="193"/>
      <c r="O105" s="208">
        <f t="shared" si="32"/>
        <v>4548495</v>
      </c>
      <c r="P105" s="205">
        <v>0</v>
      </c>
      <c r="Q105" s="148">
        <v>168392</v>
      </c>
      <c r="R105" s="149">
        <v>0</v>
      </c>
      <c r="S105" s="148">
        <v>305974</v>
      </c>
      <c r="T105" s="148">
        <v>906357</v>
      </c>
      <c r="U105" s="193"/>
      <c r="V105" s="208">
        <f t="shared" si="33"/>
        <v>1380723</v>
      </c>
      <c r="W105" s="139">
        <f t="shared" ref="W105" si="40">SUM(B105,I105,P105)</f>
        <v>0</v>
      </c>
      <c r="X105" s="92">
        <f t="shared" ref="X105" si="41">SUM(C105,J105,Q105)</f>
        <v>7107870</v>
      </c>
      <c r="Y105" s="92">
        <f t="shared" ref="Y105" si="42">SUM(D105,K105,R105)</f>
        <v>5008550</v>
      </c>
      <c r="Z105" s="92">
        <f t="shared" ref="Z105" si="43">SUM(E105,L105,S105)</f>
        <v>769882</v>
      </c>
      <c r="AA105" s="92">
        <f t="shared" ref="AA105" si="44">SUM(F105,M105,T105)</f>
        <v>1958347</v>
      </c>
      <c r="AB105" s="138"/>
      <c r="AC105" s="93">
        <f t="shared" ref="AC105" si="45">+H105+O105+V105</f>
        <v>14844649</v>
      </c>
    </row>
    <row r="106" spans="1:29" s="2" customFormat="1" ht="12.5" x14ac:dyDescent="0.25">
      <c r="A106" s="91" t="s">
        <v>127</v>
      </c>
      <c r="B106" s="180">
        <v>0</v>
      </c>
      <c r="C106" s="181">
        <v>4914141</v>
      </c>
      <c r="D106" s="181">
        <v>3224349</v>
      </c>
      <c r="E106" s="181">
        <v>197402</v>
      </c>
      <c r="F106" s="182">
        <v>593235</v>
      </c>
      <c r="G106" s="200"/>
      <c r="H106" s="208">
        <f t="shared" si="22"/>
        <v>8929127</v>
      </c>
      <c r="I106" s="205">
        <v>0</v>
      </c>
      <c r="J106" s="148">
        <v>1930861</v>
      </c>
      <c r="K106" s="148">
        <v>1780785</v>
      </c>
      <c r="L106" s="148">
        <v>262535</v>
      </c>
      <c r="M106" s="148">
        <v>589478</v>
      </c>
      <c r="N106" s="193"/>
      <c r="O106" s="208">
        <f t="shared" si="32"/>
        <v>4563659</v>
      </c>
      <c r="P106" s="205">
        <v>0</v>
      </c>
      <c r="Q106" s="148">
        <v>168501</v>
      </c>
      <c r="R106" s="149">
        <v>0</v>
      </c>
      <c r="S106" s="148">
        <v>302680</v>
      </c>
      <c r="T106" s="148">
        <v>910408</v>
      </c>
      <c r="U106" s="193"/>
      <c r="V106" s="208">
        <f t="shared" si="33"/>
        <v>1381589</v>
      </c>
      <c r="W106" s="139">
        <f t="shared" ref="W106" si="46">SUM(B106,I106,P106)</f>
        <v>0</v>
      </c>
      <c r="X106" s="92">
        <f t="shared" ref="X106" si="47">SUM(C106,J106,Q106)</f>
        <v>7013503</v>
      </c>
      <c r="Y106" s="92">
        <f t="shared" ref="Y106" si="48">SUM(D106,K106,R106)</f>
        <v>5005134</v>
      </c>
      <c r="Z106" s="92">
        <f t="shared" ref="Z106" si="49">SUM(E106,L106,S106)</f>
        <v>762617</v>
      </c>
      <c r="AA106" s="92">
        <f t="shared" ref="AA106" si="50">SUM(F106,M106,T106)</f>
        <v>2093121</v>
      </c>
      <c r="AB106" s="138"/>
      <c r="AC106" s="93">
        <f t="shared" ref="AC106" si="51">+H106+O106+V106</f>
        <v>14874375</v>
      </c>
    </row>
    <row r="107" spans="1:29" s="2" customFormat="1" ht="12.5" x14ac:dyDescent="0.25">
      <c r="A107" s="91" t="s">
        <v>128</v>
      </c>
      <c r="B107" s="180">
        <v>0</v>
      </c>
      <c r="C107" s="181">
        <v>4800686</v>
      </c>
      <c r="D107" s="181">
        <v>3155425</v>
      </c>
      <c r="E107" s="181">
        <v>198683</v>
      </c>
      <c r="F107" s="182">
        <v>623182</v>
      </c>
      <c r="G107" s="200"/>
      <c r="H107" s="208">
        <f t="shared" si="22"/>
        <v>8777976</v>
      </c>
      <c r="I107" s="205">
        <v>0</v>
      </c>
      <c r="J107" s="148">
        <v>1899117</v>
      </c>
      <c r="K107" s="148">
        <v>1717745</v>
      </c>
      <c r="L107" s="148">
        <v>255378</v>
      </c>
      <c r="M107" s="148">
        <v>626771</v>
      </c>
      <c r="N107" s="193"/>
      <c r="O107" s="208">
        <f t="shared" si="32"/>
        <v>4499011</v>
      </c>
      <c r="P107" s="205">
        <v>0</v>
      </c>
      <c r="Q107" s="148">
        <v>168460</v>
      </c>
      <c r="R107" s="149">
        <v>0</v>
      </c>
      <c r="S107" s="148">
        <v>300115</v>
      </c>
      <c r="T107" s="148">
        <v>996861</v>
      </c>
      <c r="U107" s="193"/>
      <c r="V107" s="208">
        <f t="shared" ref="V107:V110" si="52">SUM(P107:T107)</f>
        <v>1465436</v>
      </c>
      <c r="W107" s="139">
        <f t="shared" ref="W107" si="53">SUM(B107,I107,P107)</f>
        <v>0</v>
      </c>
      <c r="X107" s="92">
        <f t="shared" ref="X107" si="54">SUM(C107,J107,Q107)</f>
        <v>6868263</v>
      </c>
      <c r="Y107" s="92">
        <f t="shared" ref="Y107" si="55">SUM(D107,K107,R107)</f>
        <v>4873170</v>
      </c>
      <c r="Z107" s="92">
        <f t="shared" ref="Z107" si="56">SUM(E107,L107,S107)</f>
        <v>754176</v>
      </c>
      <c r="AA107" s="92">
        <f t="shared" ref="AA107" si="57">SUM(F107,M107,T107)</f>
        <v>2246814</v>
      </c>
      <c r="AB107" s="138"/>
      <c r="AC107" s="93">
        <f t="shared" ref="AC107" si="58">+H107+O107+V107</f>
        <v>14742423</v>
      </c>
    </row>
    <row r="108" spans="1:29" s="2" customFormat="1" ht="12.5" x14ac:dyDescent="0.25">
      <c r="A108" s="91" t="s">
        <v>129</v>
      </c>
      <c r="B108" s="180">
        <v>0</v>
      </c>
      <c r="C108" s="181">
        <v>4571999</v>
      </c>
      <c r="D108" s="181">
        <v>3240700</v>
      </c>
      <c r="E108" s="181">
        <v>201567</v>
      </c>
      <c r="F108" s="182">
        <v>712557</v>
      </c>
      <c r="G108" s="200"/>
      <c r="H108" s="208">
        <f t="shared" si="22"/>
        <v>8726823</v>
      </c>
      <c r="I108" s="205">
        <v>0</v>
      </c>
      <c r="J108" s="148">
        <v>1881781</v>
      </c>
      <c r="K108" s="148">
        <v>1787014</v>
      </c>
      <c r="L108" s="148">
        <v>248541</v>
      </c>
      <c r="M108" s="148">
        <v>662756</v>
      </c>
      <c r="N108" s="193"/>
      <c r="O108" s="208">
        <f t="shared" si="32"/>
        <v>4580092</v>
      </c>
      <c r="P108" s="205">
        <v>0</v>
      </c>
      <c r="Q108" s="148">
        <v>167794</v>
      </c>
      <c r="R108" s="149">
        <v>0</v>
      </c>
      <c r="S108" s="148">
        <v>297924</v>
      </c>
      <c r="T108" s="148">
        <v>1075501</v>
      </c>
      <c r="U108" s="193"/>
      <c r="V108" s="208">
        <f t="shared" si="52"/>
        <v>1541219</v>
      </c>
      <c r="W108" s="139">
        <f t="shared" ref="W108" si="59">SUM(B108,I108,P108)</f>
        <v>0</v>
      </c>
      <c r="X108" s="92">
        <f t="shared" ref="X108" si="60">SUM(C108,J108,Q108)</f>
        <v>6621574</v>
      </c>
      <c r="Y108" s="92">
        <f t="shared" ref="Y108" si="61">SUM(D108,K108,R108)</f>
        <v>5027714</v>
      </c>
      <c r="Z108" s="92">
        <f t="shared" ref="Z108" si="62">SUM(E108,L108,S108)</f>
        <v>748032</v>
      </c>
      <c r="AA108" s="92">
        <f t="shared" ref="AA108" si="63">SUM(F108,M108,T108)</f>
        <v>2450814</v>
      </c>
      <c r="AB108" s="138"/>
      <c r="AC108" s="93">
        <f t="shared" ref="AC108:AC109" si="64">+H108+O108+V108</f>
        <v>14848134</v>
      </c>
    </row>
    <row r="109" spans="1:29" s="2" customFormat="1" ht="12.5" x14ac:dyDescent="0.25">
      <c r="A109" s="91" t="s">
        <v>130</v>
      </c>
      <c r="B109" s="180">
        <v>0</v>
      </c>
      <c r="C109" s="181">
        <v>2050264.9312365737</v>
      </c>
      <c r="D109" s="181">
        <v>4026574</v>
      </c>
      <c r="E109" s="181">
        <v>2133964</v>
      </c>
      <c r="F109" s="182">
        <v>530016</v>
      </c>
      <c r="G109" s="200"/>
      <c r="H109" s="208">
        <f t="shared" si="22"/>
        <v>8740818.9312365726</v>
      </c>
      <c r="I109" s="205">
        <v>0</v>
      </c>
      <c r="J109" s="148">
        <v>1858877</v>
      </c>
      <c r="K109" s="148">
        <v>1764699</v>
      </c>
      <c r="L109" s="148">
        <v>240323</v>
      </c>
      <c r="M109" s="148">
        <v>661851</v>
      </c>
      <c r="N109" s="193"/>
      <c r="O109" s="208">
        <f t="shared" si="32"/>
        <v>4525750</v>
      </c>
      <c r="P109" s="205">
        <v>0</v>
      </c>
      <c r="Q109" s="148">
        <v>168362</v>
      </c>
      <c r="R109" s="149">
        <v>0</v>
      </c>
      <c r="S109" s="148">
        <v>292663</v>
      </c>
      <c r="T109" s="148">
        <v>1145632</v>
      </c>
      <c r="U109" s="193"/>
      <c r="V109" s="208">
        <f t="shared" si="52"/>
        <v>1606657</v>
      </c>
      <c r="W109" s="139">
        <f t="shared" ref="W109" si="65">SUM(B109,I109,P109)</f>
        <v>0</v>
      </c>
      <c r="X109" s="92">
        <f t="shared" ref="X109" si="66">SUM(C109,J109,Q109)</f>
        <v>4077503.9312365735</v>
      </c>
      <c r="Y109" s="92">
        <f t="shared" ref="Y109" si="67">SUM(D109,K109,R109)</f>
        <v>5791273</v>
      </c>
      <c r="Z109" s="92">
        <f t="shared" ref="Z109" si="68">SUM(E109,L109,S109)</f>
        <v>2666950</v>
      </c>
      <c r="AA109" s="92">
        <f t="shared" ref="AA109" si="69">SUM(F109,M109,T109)</f>
        <v>2337499</v>
      </c>
      <c r="AB109" s="138"/>
      <c r="AC109" s="93">
        <f t="shared" si="64"/>
        <v>14873225.931236573</v>
      </c>
    </row>
    <row r="110" spans="1:29" s="2" customFormat="1" ht="12.5" x14ac:dyDescent="0.25">
      <c r="A110" s="91" t="s">
        <v>133</v>
      </c>
      <c r="B110" s="180">
        <v>0</v>
      </c>
      <c r="C110" s="181">
        <v>1066466</v>
      </c>
      <c r="D110" s="181">
        <v>4523342</v>
      </c>
      <c r="E110" s="181">
        <v>2557462</v>
      </c>
      <c r="F110" s="182">
        <v>609417</v>
      </c>
      <c r="G110" s="200"/>
      <c r="H110" s="208">
        <f t="shared" si="22"/>
        <v>8756687</v>
      </c>
      <c r="I110" s="205">
        <v>0</v>
      </c>
      <c r="J110" s="148">
        <v>1884291</v>
      </c>
      <c r="K110" s="148">
        <v>1783584</v>
      </c>
      <c r="L110" s="148">
        <v>234461</v>
      </c>
      <c r="M110" s="148">
        <v>676596</v>
      </c>
      <c r="N110" s="193"/>
      <c r="O110" s="208">
        <f t="shared" si="32"/>
        <v>4578932</v>
      </c>
      <c r="P110" s="205">
        <v>0</v>
      </c>
      <c r="Q110" s="148">
        <v>162617</v>
      </c>
      <c r="R110" s="149">
        <v>0</v>
      </c>
      <c r="S110" s="148">
        <v>291626</v>
      </c>
      <c r="T110" s="148">
        <v>1179619</v>
      </c>
      <c r="U110" s="193"/>
      <c r="V110" s="208">
        <f t="shared" si="52"/>
        <v>1633862</v>
      </c>
      <c r="W110" s="139">
        <f t="shared" ref="W110" si="70">SUM(B110,I110,P110)</f>
        <v>0</v>
      </c>
      <c r="X110" s="92">
        <f t="shared" ref="X110" si="71">SUM(C110,J110,Q110)</f>
        <v>3113374</v>
      </c>
      <c r="Y110" s="92">
        <f t="shared" ref="Y110" si="72">SUM(D110,K110,R110)</f>
        <v>6306926</v>
      </c>
      <c r="Z110" s="92">
        <f t="shared" ref="Z110" si="73">SUM(E110,L110,S110)</f>
        <v>3083549</v>
      </c>
      <c r="AA110" s="92">
        <f t="shared" ref="AA110" si="74">SUM(F110,M110,T110)</f>
        <v>2465632</v>
      </c>
      <c r="AB110" s="138"/>
      <c r="AC110" s="93">
        <f t="shared" ref="AC110" si="75">+H110+O110+V110</f>
        <v>14969481</v>
      </c>
    </row>
    <row r="111" spans="1:29" s="2" customFormat="1" ht="12.5" x14ac:dyDescent="0.25">
      <c r="A111" s="91" t="s">
        <v>134</v>
      </c>
      <c r="B111" s="180">
        <v>0</v>
      </c>
      <c r="C111" s="181">
        <v>779614</v>
      </c>
      <c r="D111" s="181">
        <v>4431126</v>
      </c>
      <c r="E111" s="181">
        <v>2770133</v>
      </c>
      <c r="F111" s="182">
        <v>789958</v>
      </c>
      <c r="G111" s="200"/>
      <c r="H111" s="208">
        <f t="shared" si="22"/>
        <v>8770831</v>
      </c>
      <c r="I111" s="205">
        <v>0</v>
      </c>
      <c r="J111" s="148">
        <v>1894010</v>
      </c>
      <c r="K111" s="148">
        <v>1677347</v>
      </c>
      <c r="L111" s="148">
        <v>225823</v>
      </c>
      <c r="M111" s="148">
        <v>747925</v>
      </c>
      <c r="N111" s="193"/>
      <c r="O111" s="208">
        <f t="shared" si="32"/>
        <v>4545105</v>
      </c>
      <c r="P111" s="205">
        <v>0</v>
      </c>
      <c r="Q111" s="148">
        <v>161903</v>
      </c>
      <c r="R111" s="149">
        <v>0</v>
      </c>
      <c r="S111" s="148">
        <v>290472</v>
      </c>
      <c r="T111" s="148">
        <v>1202756</v>
      </c>
      <c r="U111" s="193"/>
      <c r="V111" s="208">
        <f t="shared" ref="V111:V112" si="76">SUM(P111:T111)</f>
        <v>1655131</v>
      </c>
      <c r="W111" s="139">
        <f t="shared" ref="W111" si="77">SUM(B111,I111,P111)</f>
        <v>0</v>
      </c>
      <c r="X111" s="92">
        <f t="shared" ref="X111" si="78">SUM(C111,J111,Q111)</f>
        <v>2835527</v>
      </c>
      <c r="Y111" s="92">
        <f t="shared" ref="Y111" si="79">SUM(D111,K111,R111)</f>
        <v>6108473</v>
      </c>
      <c r="Z111" s="92">
        <f t="shared" ref="Z111" si="80">SUM(E111,L111,S111)</f>
        <v>3286428</v>
      </c>
      <c r="AA111" s="92">
        <f t="shared" ref="AA111" si="81">SUM(F111,M111,T111)</f>
        <v>2740639</v>
      </c>
      <c r="AB111" s="138"/>
      <c r="AC111" s="93">
        <f t="shared" ref="AC111" si="82">+H111+O111+V111</f>
        <v>14971067</v>
      </c>
    </row>
    <row r="112" spans="1:29" s="2" customFormat="1" ht="12.5" x14ac:dyDescent="0.25">
      <c r="A112" s="91" t="s">
        <v>135</v>
      </c>
      <c r="B112" s="180">
        <v>0</v>
      </c>
      <c r="C112" s="181">
        <v>991865</v>
      </c>
      <c r="D112" s="181">
        <v>4139688</v>
      </c>
      <c r="E112" s="181">
        <v>2789011</v>
      </c>
      <c r="F112" s="182">
        <v>859164</v>
      </c>
      <c r="G112" s="200"/>
      <c r="H112" s="208">
        <f t="shared" si="22"/>
        <v>8779728</v>
      </c>
      <c r="I112" s="205">
        <v>0</v>
      </c>
      <c r="J112" s="148">
        <v>1950607</v>
      </c>
      <c r="K112" s="148">
        <v>1684825</v>
      </c>
      <c r="L112" s="148">
        <v>219287</v>
      </c>
      <c r="M112" s="148">
        <v>748611</v>
      </c>
      <c r="N112" s="193"/>
      <c r="O112" s="208">
        <f t="shared" si="32"/>
        <v>4603330</v>
      </c>
      <c r="P112" s="205">
        <v>0</v>
      </c>
      <c r="Q112" s="148">
        <v>161918</v>
      </c>
      <c r="R112" s="149">
        <v>0</v>
      </c>
      <c r="S112" s="148">
        <v>288623</v>
      </c>
      <c r="T112" s="148">
        <v>1270868</v>
      </c>
      <c r="U112" s="193"/>
      <c r="V112" s="208">
        <f t="shared" si="76"/>
        <v>1721409</v>
      </c>
      <c r="W112" s="139">
        <f t="shared" ref="W112" si="83">SUM(B112,I112,P112)</f>
        <v>0</v>
      </c>
      <c r="X112" s="92">
        <f t="shared" ref="X112" si="84">SUM(C112,J112,Q112)</f>
        <v>3104390</v>
      </c>
      <c r="Y112" s="92">
        <f t="shared" ref="Y112" si="85">SUM(D112,K112,R112)</f>
        <v>5824513</v>
      </c>
      <c r="Z112" s="92">
        <f t="shared" ref="Z112" si="86">SUM(E112,L112,S112)</f>
        <v>3296921</v>
      </c>
      <c r="AA112" s="92">
        <f t="shared" ref="AA112" si="87">SUM(F112,M112,T112)</f>
        <v>2878643</v>
      </c>
      <c r="AB112" s="138"/>
      <c r="AC112" s="93">
        <f t="shared" ref="AC112" si="88">+H112+O112+V112</f>
        <v>15104467</v>
      </c>
    </row>
    <row r="113" spans="1:29" s="2" customFormat="1" ht="12.5" x14ac:dyDescent="0.25">
      <c r="A113" s="91" t="s">
        <v>136</v>
      </c>
      <c r="B113" s="180">
        <v>0</v>
      </c>
      <c r="C113" s="181">
        <v>1014576</v>
      </c>
      <c r="D113" s="181">
        <v>4084533</v>
      </c>
      <c r="E113" s="181">
        <v>2771959</v>
      </c>
      <c r="F113" s="182">
        <v>930154</v>
      </c>
      <c r="G113" s="200"/>
      <c r="H113" s="208">
        <f t="shared" si="22"/>
        <v>8801222</v>
      </c>
      <c r="I113" s="205">
        <v>0</v>
      </c>
      <c r="J113" s="148">
        <v>2017118</v>
      </c>
      <c r="K113" s="148">
        <v>1550688</v>
      </c>
      <c r="L113" s="148">
        <v>148788</v>
      </c>
      <c r="M113" s="148">
        <v>820559</v>
      </c>
      <c r="N113" s="193"/>
      <c r="O113" s="208">
        <f t="shared" si="32"/>
        <v>4537153</v>
      </c>
      <c r="P113" s="205">
        <v>0</v>
      </c>
      <c r="Q113" s="148">
        <v>160558</v>
      </c>
      <c r="R113" s="149">
        <v>0</v>
      </c>
      <c r="S113" s="148">
        <v>286873</v>
      </c>
      <c r="T113" s="148">
        <v>1276052</v>
      </c>
      <c r="U113" s="193"/>
      <c r="V113" s="208">
        <f t="shared" ref="V113" si="89">SUM(P113:T113)</f>
        <v>1723483</v>
      </c>
      <c r="W113" s="139">
        <f t="shared" ref="W113" si="90">SUM(B113,I113,P113)</f>
        <v>0</v>
      </c>
      <c r="X113" s="92">
        <f t="shared" ref="X113" si="91">SUM(C113,J113,Q113)</f>
        <v>3192252</v>
      </c>
      <c r="Y113" s="92">
        <f t="shared" ref="Y113" si="92">SUM(D113,K113,R113)</f>
        <v>5635221</v>
      </c>
      <c r="Z113" s="92">
        <f t="shared" ref="Z113" si="93">SUM(E113,L113,S113)</f>
        <v>3207620</v>
      </c>
      <c r="AA113" s="92">
        <f t="shared" ref="AA113" si="94">SUM(F113,M113,T113)</f>
        <v>3026765</v>
      </c>
      <c r="AB113" s="138"/>
      <c r="AC113" s="93">
        <f t="shared" ref="AC113" si="95">+H113+O113+V113</f>
        <v>15061858</v>
      </c>
    </row>
    <row r="114" spans="1:29" s="2" customFormat="1" ht="12.5" x14ac:dyDescent="0.25">
      <c r="A114" s="91" t="s">
        <v>138</v>
      </c>
      <c r="B114" s="180">
        <v>0</v>
      </c>
      <c r="C114" s="181">
        <v>1042895</v>
      </c>
      <c r="D114" s="181">
        <v>4011244</v>
      </c>
      <c r="E114" s="181">
        <v>2710927</v>
      </c>
      <c r="F114" s="182">
        <v>1056510</v>
      </c>
      <c r="G114" s="200"/>
      <c r="H114" s="208">
        <f t="shared" si="22"/>
        <v>8821576</v>
      </c>
      <c r="I114" s="205">
        <v>0</v>
      </c>
      <c r="J114" s="148">
        <v>2088471</v>
      </c>
      <c r="K114" s="148">
        <v>1399745</v>
      </c>
      <c r="L114" s="148">
        <v>199688</v>
      </c>
      <c r="M114" s="148">
        <v>791145</v>
      </c>
      <c r="N114" s="193"/>
      <c r="O114" s="208">
        <f t="shared" si="32"/>
        <v>4479049</v>
      </c>
      <c r="P114" s="205">
        <v>0</v>
      </c>
      <c r="Q114" s="148">
        <v>105646</v>
      </c>
      <c r="R114" s="149">
        <v>0</v>
      </c>
      <c r="S114" s="148">
        <v>284589</v>
      </c>
      <c r="T114" s="148">
        <v>1285911</v>
      </c>
      <c r="U114" s="193"/>
      <c r="V114" s="208">
        <f t="shared" ref="V114" si="96">SUM(P114:T114)</f>
        <v>1676146</v>
      </c>
      <c r="W114" s="139">
        <f t="shared" ref="W114" si="97">SUM(B114,I114,P114)</f>
        <v>0</v>
      </c>
      <c r="X114" s="92">
        <f t="shared" ref="X114" si="98">SUM(C114,J114,Q114)</f>
        <v>3237012</v>
      </c>
      <c r="Y114" s="92">
        <f t="shared" ref="Y114" si="99">SUM(D114,K114,R114)</f>
        <v>5410989</v>
      </c>
      <c r="Z114" s="92">
        <f t="shared" ref="Z114" si="100">SUM(E114,L114,S114)</f>
        <v>3195204</v>
      </c>
      <c r="AA114" s="92">
        <f t="shared" ref="AA114" si="101">SUM(F114,M114,T114)</f>
        <v>3133566</v>
      </c>
      <c r="AB114" s="138"/>
      <c r="AC114" s="93">
        <f t="shared" ref="AC114" si="102">+H114+O114+V114</f>
        <v>14976771</v>
      </c>
    </row>
    <row r="115" spans="1:29" s="2" customFormat="1" ht="12.5" x14ac:dyDescent="0.25">
      <c r="A115" s="91" t="s">
        <v>140</v>
      </c>
      <c r="B115" s="180">
        <v>0</v>
      </c>
      <c r="C115" s="181">
        <v>1031011</v>
      </c>
      <c r="D115" s="181">
        <v>3875422</v>
      </c>
      <c r="E115" s="181">
        <v>2705464</v>
      </c>
      <c r="F115" s="182">
        <v>1139700</v>
      </c>
      <c r="G115" s="200"/>
      <c r="H115" s="208">
        <f t="shared" si="22"/>
        <v>8751597</v>
      </c>
      <c r="I115" s="205">
        <v>0</v>
      </c>
      <c r="J115" s="148">
        <v>2035325</v>
      </c>
      <c r="K115" s="148">
        <v>1396956</v>
      </c>
      <c r="L115" s="148">
        <v>211683</v>
      </c>
      <c r="M115" s="148">
        <v>830492</v>
      </c>
      <c r="N115" s="193"/>
      <c r="O115" s="208">
        <f t="shared" si="32"/>
        <v>4474456</v>
      </c>
      <c r="P115" s="205">
        <v>0</v>
      </c>
      <c r="Q115" s="148">
        <v>105324</v>
      </c>
      <c r="R115" s="149">
        <v>0</v>
      </c>
      <c r="S115" s="148">
        <v>283545</v>
      </c>
      <c r="T115" s="148">
        <v>1440288</v>
      </c>
      <c r="U115" s="193"/>
      <c r="V115" s="208">
        <f t="shared" ref="V115" si="103">SUM(P115:T115)</f>
        <v>1829157</v>
      </c>
      <c r="W115" s="139">
        <f t="shared" ref="W115" si="104">SUM(B115,I115,P115)</f>
        <v>0</v>
      </c>
      <c r="X115" s="92">
        <f t="shared" ref="X115" si="105">SUM(C115,J115,Q115)</f>
        <v>3171660</v>
      </c>
      <c r="Y115" s="92">
        <f t="shared" ref="Y115" si="106">SUM(D115,K115,R115)</f>
        <v>5272378</v>
      </c>
      <c r="Z115" s="92">
        <f t="shared" ref="Z115" si="107">SUM(E115,L115,S115)</f>
        <v>3200692</v>
      </c>
      <c r="AA115" s="92">
        <f t="shared" ref="AA115" si="108">SUM(F115,M115,T115)</f>
        <v>3410480</v>
      </c>
      <c r="AB115" s="138"/>
      <c r="AC115" s="93">
        <f t="shared" ref="AC115" si="109">+H115+O115+V115</f>
        <v>15055210</v>
      </c>
    </row>
    <row r="116" spans="1:29" s="2" customFormat="1" ht="12.5" x14ac:dyDescent="0.25">
      <c r="A116" s="91" t="s">
        <v>141</v>
      </c>
      <c r="B116" s="180">
        <v>0</v>
      </c>
      <c r="C116" s="181">
        <v>1028079</v>
      </c>
      <c r="D116" s="181">
        <v>3767362</v>
      </c>
      <c r="E116" s="181">
        <v>2667594</v>
      </c>
      <c r="F116" s="182">
        <v>1218998</v>
      </c>
      <c r="G116" s="200"/>
      <c r="H116" s="208">
        <f t="shared" si="22"/>
        <v>8682033</v>
      </c>
      <c r="I116" s="205">
        <v>0</v>
      </c>
      <c r="J116" s="148">
        <v>1943751</v>
      </c>
      <c r="K116" s="148">
        <v>1550434</v>
      </c>
      <c r="L116" s="148">
        <v>200473</v>
      </c>
      <c r="M116" s="148">
        <v>791144</v>
      </c>
      <c r="N116" s="193"/>
      <c r="O116" s="208">
        <f t="shared" si="32"/>
        <v>4485802</v>
      </c>
      <c r="P116" s="205">
        <v>0</v>
      </c>
      <c r="Q116" s="148">
        <v>105430</v>
      </c>
      <c r="R116" s="149">
        <v>0</v>
      </c>
      <c r="S116" s="148">
        <v>281683</v>
      </c>
      <c r="T116" s="148">
        <v>1495049</v>
      </c>
      <c r="U116" s="193"/>
      <c r="V116" s="208">
        <f t="shared" ref="V116" si="110">SUM(P116:T116)</f>
        <v>1882162</v>
      </c>
      <c r="W116" s="139">
        <f t="shared" ref="W116" si="111">SUM(B116,I116,P116)</f>
        <v>0</v>
      </c>
      <c r="X116" s="92">
        <f t="shared" ref="X116" si="112">SUM(C116,J116,Q116)</f>
        <v>3077260</v>
      </c>
      <c r="Y116" s="92">
        <f t="shared" ref="Y116" si="113">SUM(D116,K116,R116)</f>
        <v>5317796</v>
      </c>
      <c r="Z116" s="92">
        <f t="shared" ref="Z116" si="114">SUM(E116,L116,S116)</f>
        <v>3149750</v>
      </c>
      <c r="AA116" s="92">
        <f t="shared" ref="AA116" si="115">SUM(F116,M116,T116)</f>
        <v>3505191</v>
      </c>
      <c r="AB116" s="138"/>
      <c r="AC116" s="93">
        <f t="shared" ref="AC116" si="116">+H116+O116+V116</f>
        <v>15049997</v>
      </c>
    </row>
    <row r="117" spans="1:29" s="2" customFormat="1" ht="12.5" x14ac:dyDescent="0.25">
      <c r="A117" s="91" t="s">
        <v>142</v>
      </c>
      <c r="B117" s="180">
        <v>0</v>
      </c>
      <c r="C117" s="181">
        <v>1029752</v>
      </c>
      <c r="D117" s="181">
        <v>3706102</v>
      </c>
      <c r="E117" s="181">
        <v>2595328</v>
      </c>
      <c r="F117" s="182">
        <v>1280371</v>
      </c>
      <c r="G117" s="200"/>
      <c r="H117" s="208">
        <f t="shared" si="22"/>
        <v>8611553</v>
      </c>
      <c r="I117" s="205">
        <v>0</v>
      </c>
      <c r="J117" s="148">
        <v>1912167</v>
      </c>
      <c r="K117" s="148">
        <v>1543974</v>
      </c>
      <c r="L117" s="148">
        <v>182549</v>
      </c>
      <c r="M117" s="148">
        <v>862626</v>
      </c>
      <c r="N117" s="193"/>
      <c r="O117" s="208">
        <f t="shared" si="32"/>
        <v>4501316</v>
      </c>
      <c r="P117" s="205">
        <v>0</v>
      </c>
      <c r="Q117" s="148">
        <v>105531</v>
      </c>
      <c r="R117" s="149">
        <v>0</v>
      </c>
      <c r="S117" s="148">
        <v>279440</v>
      </c>
      <c r="T117" s="148">
        <v>1539381</v>
      </c>
      <c r="U117" s="193"/>
      <c r="V117" s="208">
        <f t="shared" ref="V117:V119" si="117">SUM(P117:T117)</f>
        <v>1924352</v>
      </c>
      <c r="W117" s="139">
        <f t="shared" ref="W117" si="118">SUM(B117,I117,P117)</f>
        <v>0</v>
      </c>
      <c r="X117" s="92">
        <f t="shared" ref="X117" si="119">SUM(C117,J117,Q117)</f>
        <v>3047450</v>
      </c>
      <c r="Y117" s="92">
        <f t="shared" ref="Y117" si="120">SUM(D117,K117,R117)</f>
        <v>5250076</v>
      </c>
      <c r="Z117" s="92">
        <f t="shared" ref="Z117" si="121">SUM(E117,L117,S117)</f>
        <v>3057317</v>
      </c>
      <c r="AA117" s="92">
        <f t="shared" ref="AA117" si="122">SUM(F117,M117,T117)</f>
        <v>3682378</v>
      </c>
      <c r="AB117" s="138"/>
      <c r="AC117" s="93">
        <f t="shared" ref="AC117" si="123">+H117+O117+V117</f>
        <v>15037221</v>
      </c>
    </row>
    <row r="118" spans="1:29" s="2" customFormat="1" ht="12.5" x14ac:dyDescent="0.25">
      <c r="A118" s="91" t="s">
        <v>143</v>
      </c>
      <c r="B118" s="180">
        <v>0</v>
      </c>
      <c r="C118" s="181">
        <v>1091698</v>
      </c>
      <c r="D118" s="181">
        <v>3555300</v>
      </c>
      <c r="E118" s="181">
        <v>2569684</v>
      </c>
      <c r="F118" s="182">
        <v>1304865</v>
      </c>
      <c r="G118" s="200"/>
      <c r="H118" s="208">
        <f t="shared" si="22"/>
        <v>8521547</v>
      </c>
      <c r="I118" s="205">
        <v>0</v>
      </c>
      <c r="J118" s="148">
        <v>1879186.7327834452</v>
      </c>
      <c r="K118" s="148">
        <v>1518573.7414339255</v>
      </c>
      <c r="L118" s="148">
        <v>182171.906767618</v>
      </c>
      <c r="M118" s="148">
        <v>859993.61901501124</v>
      </c>
      <c r="N118" s="193"/>
      <c r="O118" s="208">
        <f t="shared" ref="O118:O166" si="124">+SUM(I118:M118)</f>
        <v>4439926</v>
      </c>
      <c r="P118" s="205">
        <v>0</v>
      </c>
      <c r="Q118" s="148">
        <v>105404</v>
      </c>
      <c r="R118" s="149">
        <v>0</v>
      </c>
      <c r="S118" s="148">
        <v>276280</v>
      </c>
      <c r="T118" s="148">
        <v>1604242</v>
      </c>
      <c r="U118" s="193"/>
      <c r="V118" s="208">
        <f t="shared" si="117"/>
        <v>1985926</v>
      </c>
      <c r="W118" s="139">
        <f t="shared" ref="W118" si="125">SUM(B118,I118,P118)</f>
        <v>0</v>
      </c>
      <c r="X118" s="92">
        <f t="shared" ref="X118" si="126">SUM(C118,J118,Q118)</f>
        <v>3076288.7327834452</v>
      </c>
      <c r="Y118" s="92">
        <f t="shared" ref="Y118" si="127">SUM(D118,K118,R118)</f>
        <v>5073873.7414339259</v>
      </c>
      <c r="Z118" s="92">
        <f t="shared" ref="Z118" si="128">SUM(E118,L118,S118)</f>
        <v>3028135.9067676179</v>
      </c>
      <c r="AA118" s="92">
        <f t="shared" ref="AA118" si="129">SUM(F118,M118,T118)</f>
        <v>3769100.619015011</v>
      </c>
      <c r="AB118" s="138"/>
      <c r="AC118" s="93">
        <f t="shared" ref="AC118" si="130">+H118+O118+V118</f>
        <v>14947399</v>
      </c>
    </row>
    <row r="119" spans="1:29" s="2" customFormat="1" ht="12.5" x14ac:dyDescent="0.25">
      <c r="A119" s="91" t="s">
        <v>146</v>
      </c>
      <c r="B119" s="180">
        <v>0</v>
      </c>
      <c r="C119" s="181">
        <v>902517</v>
      </c>
      <c r="D119" s="181">
        <v>2788678</v>
      </c>
      <c r="E119" s="181">
        <v>3323309</v>
      </c>
      <c r="F119" s="182">
        <v>1406562</v>
      </c>
      <c r="G119" s="200"/>
      <c r="H119" s="208">
        <f t="shared" si="22"/>
        <v>8421066</v>
      </c>
      <c r="I119" s="205">
        <v>0</v>
      </c>
      <c r="J119" s="148">
        <v>1888098.6573392518</v>
      </c>
      <c r="K119" s="148">
        <v>1524114.2243062672</v>
      </c>
      <c r="L119" s="148">
        <v>184590.25607122824</v>
      </c>
      <c r="M119" s="148">
        <v>870714.86228325299</v>
      </c>
      <c r="N119" s="193"/>
      <c r="O119" s="208">
        <f t="shared" si="124"/>
        <v>4467518</v>
      </c>
      <c r="P119" s="205">
        <v>0</v>
      </c>
      <c r="Q119" s="148">
        <v>105422</v>
      </c>
      <c r="R119" s="149">
        <v>0</v>
      </c>
      <c r="S119" s="148">
        <v>257910</v>
      </c>
      <c r="T119" s="148">
        <v>1664077</v>
      </c>
      <c r="U119" s="193"/>
      <c r="V119" s="208">
        <f t="shared" si="117"/>
        <v>2027409</v>
      </c>
      <c r="W119" s="139">
        <f t="shared" ref="W119" si="131">SUM(B119,I119,P119)</f>
        <v>0</v>
      </c>
      <c r="X119" s="92">
        <f t="shared" ref="X119" si="132">SUM(C119,J119,Q119)</f>
        <v>2896037.6573392516</v>
      </c>
      <c r="Y119" s="92">
        <f t="shared" ref="Y119" si="133">SUM(D119,K119,R119)</f>
        <v>4312792.2243062668</v>
      </c>
      <c r="Z119" s="92">
        <f t="shared" ref="Z119" si="134">SUM(E119,L119,S119)</f>
        <v>3765809.2560712281</v>
      </c>
      <c r="AA119" s="92">
        <f t="shared" ref="AA119" si="135">SUM(F119,M119,T119)</f>
        <v>3941353.8622832531</v>
      </c>
      <c r="AB119" s="138"/>
      <c r="AC119" s="93">
        <f t="shared" ref="AC119" si="136">+H119+O119+V119</f>
        <v>14915993</v>
      </c>
    </row>
    <row r="120" spans="1:29" s="2" customFormat="1" ht="12.5" x14ac:dyDescent="0.25">
      <c r="A120" s="91">
        <v>2017</v>
      </c>
      <c r="B120" s="180">
        <v>0</v>
      </c>
      <c r="C120" s="181">
        <v>873346</v>
      </c>
      <c r="D120" s="181">
        <v>3135577</v>
      </c>
      <c r="E120" s="181">
        <v>2399460</v>
      </c>
      <c r="F120" s="182">
        <v>1551880</v>
      </c>
      <c r="G120" s="200"/>
      <c r="H120" s="208">
        <f t="shared" si="22"/>
        <v>7960263</v>
      </c>
      <c r="I120" s="205">
        <v>0</v>
      </c>
      <c r="J120" s="148">
        <v>1924184.6344552212</v>
      </c>
      <c r="K120" s="148">
        <v>1552693.0659754639</v>
      </c>
      <c r="L120" s="148">
        <v>187515.1985817719</v>
      </c>
      <c r="M120" s="148">
        <v>884631.10098754324</v>
      </c>
      <c r="N120" s="193"/>
      <c r="O120" s="208">
        <f t="shared" si="124"/>
        <v>4549024</v>
      </c>
      <c r="P120" s="205">
        <v>0</v>
      </c>
      <c r="Q120" s="148">
        <v>105840</v>
      </c>
      <c r="R120" s="149">
        <v>0</v>
      </c>
      <c r="S120" s="148">
        <v>265966</v>
      </c>
      <c r="T120" s="148">
        <v>1770311</v>
      </c>
      <c r="U120" s="193"/>
      <c r="V120" s="208">
        <f t="shared" ref="V120" si="137">SUM(P120:T120)</f>
        <v>2142117</v>
      </c>
      <c r="W120" s="139">
        <f t="shared" ref="W120" si="138">SUM(B120,I120,P120)</f>
        <v>0</v>
      </c>
      <c r="X120" s="92">
        <f t="shared" ref="X120" si="139">SUM(C120,J120,Q120)</f>
        <v>2903370.6344552212</v>
      </c>
      <c r="Y120" s="92">
        <f t="shared" ref="Y120" si="140">SUM(D120,K120,R120)</f>
        <v>4688270.0659754639</v>
      </c>
      <c r="Z120" s="92">
        <f t="shared" ref="Z120" si="141">SUM(E120,L120,S120)</f>
        <v>2852941.1985817719</v>
      </c>
      <c r="AA120" s="92">
        <f t="shared" ref="AA120" si="142">SUM(F120,M120,T120)</f>
        <v>4206822.1009875434</v>
      </c>
      <c r="AB120" s="138"/>
      <c r="AC120" s="93">
        <f t="shared" ref="AC120" si="143">+H120+O120+V120</f>
        <v>14651404</v>
      </c>
    </row>
    <row r="121" spans="1:29" s="2" customFormat="1" ht="12.5" x14ac:dyDescent="0.25">
      <c r="A121" s="91" t="s">
        <v>149</v>
      </c>
      <c r="B121" s="180">
        <v>0</v>
      </c>
      <c r="C121" s="181">
        <v>1142730</v>
      </c>
      <c r="D121" s="181">
        <v>3197671</v>
      </c>
      <c r="E121" s="181">
        <v>2202568</v>
      </c>
      <c r="F121" s="182">
        <v>1433061</v>
      </c>
      <c r="G121" s="200"/>
      <c r="H121" s="208">
        <f t="shared" si="22"/>
        <v>7976030</v>
      </c>
      <c r="I121" s="205">
        <v>0</v>
      </c>
      <c r="J121" s="148">
        <v>1913275.2343280292</v>
      </c>
      <c r="K121" s="148">
        <v>1537663.541467845</v>
      </c>
      <c r="L121" s="148">
        <v>185976.35408628208</v>
      </c>
      <c r="M121" s="148">
        <v>876770.87011784408</v>
      </c>
      <c r="N121" s="193"/>
      <c r="O121" s="208">
        <f t="shared" si="124"/>
        <v>4513686</v>
      </c>
      <c r="P121" s="205">
        <v>0</v>
      </c>
      <c r="Q121" s="148">
        <v>106026</v>
      </c>
      <c r="R121" s="149">
        <v>0</v>
      </c>
      <c r="S121" s="148">
        <v>257716</v>
      </c>
      <c r="T121" s="148">
        <v>1873098</v>
      </c>
      <c r="U121" s="193"/>
      <c r="V121" s="208">
        <f t="shared" ref="V121" si="144">SUM(P121:T121)</f>
        <v>2236840</v>
      </c>
      <c r="W121" s="139">
        <f t="shared" ref="W121" si="145">SUM(B121,I121,P121)</f>
        <v>0</v>
      </c>
      <c r="X121" s="92">
        <f t="shared" ref="X121" si="146">SUM(C121,J121,Q121)</f>
        <v>3162031.2343280292</v>
      </c>
      <c r="Y121" s="92">
        <f t="shared" ref="Y121" si="147">SUM(D121,K121,R121)</f>
        <v>4735334.5414678454</v>
      </c>
      <c r="Z121" s="92">
        <f t="shared" ref="Z121" si="148">SUM(E121,L121,S121)</f>
        <v>2646260.3540862822</v>
      </c>
      <c r="AA121" s="92">
        <f t="shared" ref="AA121" si="149">SUM(F121,M121,T121)</f>
        <v>4182929.8701178441</v>
      </c>
      <c r="AB121" s="138"/>
      <c r="AC121" s="93">
        <f t="shared" ref="AC121" si="150">+H121+O121+V121</f>
        <v>14726556</v>
      </c>
    </row>
    <row r="122" spans="1:29" s="2" customFormat="1" ht="12.5" x14ac:dyDescent="0.25">
      <c r="A122" s="91" t="s">
        <v>150</v>
      </c>
      <c r="B122" s="180">
        <v>0</v>
      </c>
      <c r="C122" s="181">
        <v>932847</v>
      </c>
      <c r="D122" s="181">
        <v>3219990</v>
      </c>
      <c r="E122" s="181">
        <v>2207718</v>
      </c>
      <c r="F122" s="182">
        <v>1628567</v>
      </c>
      <c r="G122" s="200"/>
      <c r="H122" s="208">
        <f t="shared" si="22"/>
        <v>7989122</v>
      </c>
      <c r="I122" s="205">
        <v>0</v>
      </c>
      <c r="J122" s="148">
        <v>926046.810735974</v>
      </c>
      <c r="K122" s="148">
        <v>985351.79039584962</v>
      </c>
      <c r="L122" s="148">
        <v>666198.97675430553</v>
      </c>
      <c r="M122" s="148">
        <v>1938083.422113871</v>
      </c>
      <c r="N122" s="193"/>
      <c r="O122" s="208">
        <f t="shared" si="124"/>
        <v>4515681</v>
      </c>
      <c r="P122" s="205">
        <v>0</v>
      </c>
      <c r="Q122" s="148">
        <v>106050</v>
      </c>
      <c r="R122" s="149">
        <v>0</v>
      </c>
      <c r="S122" s="148">
        <v>257038</v>
      </c>
      <c r="T122" s="148">
        <v>1934208</v>
      </c>
      <c r="U122" s="193"/>
      <c r="V122" s="208">
        <f t="shared" ref="V122:V123" si="151">SUM(P122:T122)</f>
        <v>2297296</v>
      </c>
      <c r="W122" s="139">
        <f t="shared" ref="W122" si="152">SUM(B122,I122,P122)</f>
        <v>0</v>
      </c>
      <c r="X122" s="92">
        <f t="shared" ref="X122" si="153">SUM(C122,J122,Q122)</f>
        <v>1964943.810735974</v>
      </c>
      <c r="Y122" s="92">
        <f t="shared" ref="Y122" si="154">SUM(D122,K122,R122)</f>
        <v>4205341.7903958494</v>
      </c>
      <c r="Z122" s="92">
        <f t="shared" ref="Z122" si="155">SUM(E122,L122,S122)</f>
        <v>3130954.9767543054</v>
      </c>
      <c r="AA122" s="92">
        <f t="shared" ref="AA122" si="156">SUM(F122,M122,T122)</f>
        <v>5500858.4221138712</v>
      </c>
      <c r="AB122" s="138"/>
      <c r="AC122" s="93">
        <f t="shared" ref="AC122" si="157">+H122+O122+V122</f>
        <v>14802099</v>
      </c>
    </row>
    <row r="123" spans="1:29" s="2" customFormat="1" ht="12.5" x14ac:dyDescent="0.25">
      <c r="A123" s="91" t="s">
        <v>151</v>
      </c>
      <c r="B123" s="180">
        <v>0</v>
      </c>
      <c r="C123" s="181">
        <v>1216860</v>
      </c>
      <c r="D123" s="181">
        <v>2981512</v>
      </c>
      <c r="E123" s="181">
        <v>2187530</v>
      </c>
      <c r="F123" s="182">
        <v>1614473</v>
      </c>
      <c r="G123" s="200"/>
      <c r="H123" s="208">
        <f t="shared" si="22"/>
        <v>8000375</v>
      </c>
      <c r="I123" s="205">
        <v>0</v>
      </c>
      <c r="J123" s="148">
        <v>897642.85473114578</v>
      </c>
      <c r="K123" s="148">
        <v>1631848.5316032141</v>
      </c>
      <c r="L123" s="148">
        <v>0</v>
      </c>
      <c r="M123" s="148">
        <v>1985562.6136656399</v>
      </c>
      <c r="N123" s="193"/>
      <c r="O123" s="208">
        <f t="shared" si="124"/>
        <v>4515054</v>
      </c>
      <c r="P123" s="205">
        <v>0</v>
      </c>
      <c r="Q123" s="148">
        <v>109661</v>
      </c>
      <c r="R123" s="149">
        <v>0</v>
      </c>
      <c r="S123" s="148">
        <v>256835</v>
      </c>
      <c r="T123" s="148">
        <v>2011779</v>
      </c>
      <c r="U123" s="193"/>
      <c r="V123" s="208">
        <f t="shared" si="151"/>
        <v>2378275</v>
      </c>
      <c r="W123" s="139">
        <f t="shared" ref="W123" si="158">SUM(B123,I123,P123)</f>
        <v>0</v>
      </c>
      <c r="X123" s="92">
        <f t="shared" ref="X123" si="159">SUM(C123,J123,Q123)</f>
        <v>2224163.8547311458</v>
      </c>
      <c r="Y123" s="92">
        <f t="shared" ref="Y123" si="160">SUM(D123,K123,R123)</f>
        <v>4613360.5316032143</v>
      </c>
      <c r="Z123" s="92">
        <f t="shared" ref="Z123" si="161">SUM(E123,L123,S123)</f>
        <v>2444365</v>
      </c>
      <c r="AA123" s="92">
        <f t="shared" ref="AA123" si="162">SUM(F123,M123,T123)</f>
        <v>5611814.6136656404</v>
      </c>
      <c r="AB123" s="138"/>
      <c r="AC123" s="93">
        <f t="shared" ref="AC123" si="163">+H123+O123+V123</f>
        <v>14893704</v>
      </c>
    </row>
    <row r="124" spans="1:29" s="2" customFormat="1" ht="12.5" x14ac:dyDescent="0.25">
      <c r="A124" s="91" t="s">
        <v>153</v>
      </c>
      <c r="B124" s="180">
        <v>0</v>
      </c>
      <c r="C124" s="181">
        <v>790043</v>
      </c>
      <c r="D124" s="181">
        <v>3136564</v>
      </c>
      <c r="E124" s="181">
        <v>2293224</v>
      </c>
      <c r="F124" s="182">
        <v>1796874</v>
      </c>
      <c r="G124" s="200"/>
      <c r="H124" s="208">
        <f t="shared" si="22"/>
        <v>8016705</v>
      </c>
      <c r="I124" s="205">
        <v>0</v>
      </c>
      <c r="J124" s="148">
        <v>887216.9308620661</v>
      </c>
      <c r="K124" s="148">
        <v>1636591.1997884631</v>
      </c>
      <c r="L124" s="148">
        <v>0</v>
      </c>
      <c r="M124" s="148">
        <v>2027500.8693494711</v>
      </c>
      <c r="N124" s="193"/>
      <c r="O124" s="208">
        <f t="shared" si="124"/>
        <v>4551309</v>
      </c>
      <c r="P124" s="205">
        <v>0</v>
      </c>
      <c r="Q124" s="148">
        <v>108505</v>
      </c>
      <c r="R124" s="149">
        <v>0</v>
      </c>
      <c r="S124" s="148">
        <v>256101</v>
      </c>
      <c r="T124" s="148">
        <v>2079241</v>
      </c>
      <c r="U124" s="193"/>
      <c r="V124" s="208">
        <f t="shared" ref="V124" si="164">SUM(P124:T124)</f>
        <v>2443847</v>
      </c>
      <c r="W124" s="139">
        <f t="shared" ref="W124" si="165">SUM(B124,I124,P124)</f>
        <v>0</v>
      </c>
      <c r="X124" s="92">
        <f t="shared" ref="X124" si="166">SUM(C124,J124,Q124)</f>
        <v>1785764.9308620661</v>
      </c>
      <c r="Y124" s="92">
        <f t="shared" ref="Y124" si="167">SUM(D124,K124,R124)</f>
        <v>4773155.1997884633</v>
      </c>
      <c r="Z124" s="92">
        <f t="shared" ref="Z124" si="168">SUM(E124,L124,S124)</f>
        <v>2549325</v>
      </c>
      <c r="AA124" s="92">
        <f t="shared" ref="AA124" si="169">SUM(F124,M124,T124)</f>
        <v>5903615.8693494713</v>
      </c>
      <c r="AB124" s="138"/>
      <c r="AC124" s="93">
        <f t="shared" ref="AC124" si="170">+H124+O124+V124</f>
        <v>15011861</v>
      </c>
    </row>
    <row r="125" spans="1:29" s="2" customFormat="1" ht="12.5" x14ac:dyDescent="0.25">
      <c r="A125" s="91" t="s">
        <v>154</v>
      </c>
      <c r="B125" s="180">
        <v>0</v>
      </c>
      <c r="C125" s="181">
        <v>900213</v>
      </c>
      <c r="D125" s="181">
        <v>3100864</v>
      </c>
      <c r="E125" s="181">
        <v>2211990</v>
      </c>
      <c r="F125" s="182">
        <v>1823783</v>
      </c>
      <c r="G125" s="200"/>
      <c r="H125" s="208">
        <f t="shared" si="22"/>
        <v>8036850</v>
      </c>
      <c r="I125" s="205">
        <v>0</v>
      </c>
      <c r="J125" s="148">
        <v>883943.91353950894</v>
      </c>
      <c r="K125" s="148">
        <v>1632150.9708582801</v>
      </c>
      <c r="L125" s="148">
        <v>0</v>
      </c>
      <c r="M125" s="148">
        <v>2065955.1156022109</v>
      </c>
      <c r="N125" s="193"/>
      <c r="O125" s="208">
        <f t="shared" si="124"/>
        <v>4582050</v>
      </c>
      <c r="P125" s="205">
        <v>0</v>
      </c>
      <c r="Q125" s="148">
        <v>108514</v>
      </c>
      <c r="R125" s="149">
        <v>0</v>
      </c>
      <c r="S125" s="148">
        <v>255589</v>
      </c>
      <c r="T125" s="148">
        <v>2131494</v>
      </c>
      <c r="U125" s="193"/>
      <c r="V125" s="208">
        <f t="shared" ref="V125" si="171">SUM(P125:T125)</f>
        <v>2495597</v>
      </c>
      <c r="W125" s="139">
        <f t="shared" ref="W125" si="172">SUM(B125,I125,P125)</f>
        <v>0</v>
      </c>
      <c r="X125" s="92">
        <f t="shared" ref="X125" si="173">SUM(C125,J125,Q125)</f>
        <v>1892670.9135395088</v>
      </c>
      <c r="Y125" s="92">
        <f t="shared" ref="Y125" si="174">SUM(D125,K125,R125)</f>
        <v>4733014.9708582796</v>
      </c>
      <c r="Z125" s="92">
        <f t="shared" ref="Z125" si="175">SUM(E125,L125,S125)</f>
        <v>2467579</v>
      </c>
      <c r="AA125" s="92">
        <f t="shared" ref="AA125" si="176">SUM(F125,M125,T125)</f>
        <v>6021232.1156022111</v>
      </c>
      <c r="AB125" s="138"/>
      <c r="AC125" s="93">
        <f t="shared" ref="AC125" si="177">+H125+O125+V125</f>
        <v>15114497</v>
      </c>
    </row>
    <row r="126" spans="1:29" s="2" customFormat="1" ht="12.5" x14ac:dyDescent="0.25">
      <c r="A126" s="91" t="s">
        <v>157</v>
      </c>
      <c r="B126" s="180">
        <v>0</v>
      </c>
      <c r="C126" s="181">
        <v>1044167</v>
      </c>
      <c r="D126" s="181">
        <v>2967715</v>
      </c>
      <c r="E126" s="181">
        <v>2164715</v>
      </c>
      <c r="F126" s="182">
        <v>1891129</v>
      </c>
      <c r="G126" s="200"/>
      <c r="H126" s="208">
        <f t="shared" si="22"/>
        <v>8067726</v>
      </c>
      <c r="I126" s="205">
        <v>0</v>
      </c>
      <c r="J126" s="148">
        <v>871849.66463728645</v>
      </c>
      <c r="K126" s="148">
        <v>1634117.2174595669</v>
      </c>
      <c r="L126" s="148">
        <v>0</v>
      </c>
      <c r="M126" s="148">
        <v>2116047.1179031474</v>
      </c>
      <c r="N126" s="193"/>
      <c r="O126" s="208">
        <f t="shared" si="124"/>
        <v>4622014</v>
      </c>
      <c r="P126" s="205">
        <v>0</v>
      </c>
      <c r="Q126" s="148">
        <v>108581</v>
      </c>
      <c r="R126" s="149">
        <v>0</v>
      </c>
      <c r="S126" s="148">
        <v>254602</v>
      </c>
      <c r="T126" s="148">
        <v>2170629</v>
      </c>
      <c r="U126" s="193"/>
      <c r="V126" s="208">
        <f t="shared" ref="V126" si="178">SUM(P126:T126)</f>
        <v>2533812</v>
      </c>
      <c r="W126" s="139">
        <f t="shared" ref="W126" si="179">SUM(B126,I126,P126)</f>
        <v>0</v>
      </c>
      <c r="X126" s="92">
        <f t="shared" ref="X126" si="180">SUM(C126,J126,Q126)</f>
        <v>2024597.6646372864</v>
      </c>
      <c r="Y126" s="92">
        <f t="shared" ref="Y126" si="181">SUM(D126,K126,R126)</f>
        <v>4601832.2174595669</v>
      </c>
      <c r="Z126" s="92">
        <f t="shared" ref="Z126" si="182">SUM(E126,L126,S126)</f>
        <v>2419317</v>
      </c>
      <c r="AA126" s="92">
        <f t="shared" ref="AA126" si="183">SUM(F126,M126,T126)</f>
        <v>6177805.1179031469</v>
      </c>
      <c r="AB126" s="138"/>
      <c r="AC126" s="93">
        <f t="shared" ref="AC126" si="184">+H126+O126+V126</f>
        <v>15223552</v>
      </c>
    </row>
    <row r="127" spans="1:29" s="2" customFormat="1" ht="12.5" x14ac:dyDescent="0.25">
      <c r="A127" s="91" t="s">
        <v>159</v>
      </c>
      <c r="B127" s="180">
        <v>0</v>
      </c>
      <c r="C127" s="181">
        <v>1089208</v>
      </c>
      <c r="D127" s="181">
        <v>2911676</v>
      </c>
      <c r="E127" s="181">
        <v>2120850</v>
      </c>
      <c r="F127" s="182">
        <v>1986530</v>
      </c>
      <c r="G127" s="200"/>
      <c r="H127" s="208">
        <f t="shared" si="22"/>
        <v>8108264</v>
      </c>
      <c r="I127" s="205">
        <v>0</v>
      </c>
      <c r="J127" s="148">
        <v>855691.02804449829</v>
      </c>
      <c r="K127" s="148">
        <v>1636347.7251146899</v>
      </c>
      <c r="L127" s="148">
        <v>0</v>
      </c>
      <c r="M127" s="148">
        <v>2174124.2468408118</v>
      </c>
      <c r="N127" s="193"/>
      <c r="O127" s="208">
        <f t="shared" si="124"/>
        <v>4666163</v>
      </c>
      <c r="P127" s="205">
        <v>0</v>
      </c>
      <c r="Q127" s="148">
        <v>105203</v>
      </c>
      <c r="R127" s="149">
        <v>0</v>
      </c>
      <c r="S127" s="148">
        <v>254462</v>
      </c>
      <c r="T127" s="148">
        <v>2249902</v>
      </c>
      <c r="U127" s="193"/>
      <c r="V127" s="208">
        <f t="shared" ref="V127" si="185">SUM(P127:T127)</f>
        <v>2609567</v>
      </c>
      <c r="W127" s="139">
        <f t="shared" ref="W127" si="186">SUM(B127,I127,P127)</f>
        <v>0</v>
      </c>
      <c r="X127" s="92">
        <f t="shared" ref="X127" si="187">SUM(C127,J127,Q127)</f>
        <v>2050102.0280444983</v>
      </c>
      <c r="Y127" s="92">
        <f t="shared" ref="Y127" si="188">SUM(D127,K127,R127)</f>
        <v>4548023.7251146901</v>
      </c>
      <c r="Z127" s="92">
        <f t="shared" ref="Z127" si="189">SUM(E127,L127,S127)</f>
        <v>2375312</v>
      </c>
      <c r="AA127" s="92">
        <f t="shared" ref="AA127" si="190">SUM(F127,M127,T127)</f>
        <v>6410556.2468408123</v>
      </c>
      <c r="AB127" s="138"/>
      <c r="AC127" s="93">
        <f t="shared" ref="AC127" si="191">+H127+O127+V127</f>
        <v>15383994</v>
      </c>
    </row>
    <row r="128" spans="1:29" s="2" customFormat="1" ht="12.5" x14ac:dyDescent="0.25">
      <c r="A128" s="91" t="s">
        <v>161</v>
      </c>
      <c r="B128" s="180">
        <v>0</v>
      </c>
      <c r="C128" s="181">
        <v>1119296</v>
      </c>
      <c r="D128" s="181">
        <v>2851644</v>
      </c>
      <c r="E128" s="181">
        <v>2110552</v>
      </c>
      <c r="F128" s="182">
        <v>2047146</v>
      </c>
      <c r="G128" s="200"/>
      <c r="H128" s="208">
        <f t="shared" si="22"/>
        <v>8128638</v>
      </c>
      <c r="I128" s="205">
        <v>0</v>
      </c>
      <c r="J128" s="148">
        <v>831198.27970966347</v>
      </c>
      <c r="K128" s="148">
        <v>1633767.0504034902</v>
      </c>
      <c r="L128" s="148">
        <v>0</v>
      </c>
      <c r="M128" s="148">
        <v>2170644.6698868461</v>
      </c>
      <c r="N128" s="193"/>
      <c r="O128" s="208">
        <f t="shared" si="124"/>
        <v>4635610</v>
      </c>
      <c r="P128" s="205">
        <v>0</v>
      </c>
      <c r="Q128" s="148">
        <v>105167</v>
      </c>
      <c r="R128" s="149">
        <v>0</v>
      </c>
      <c r="S128" s="148">
        <v>253560</v>
      </c>
      <c r="T128" s="148">
        <v>2300139</v>
      </c>
      <c r="U128" s="193"/>
      <c r="V128" s="208">
        <f t="shared" ref="V128" si="192">SUM(P128:T128)</f>
        <v>2658866</v>
      </c>
      <c r="W128" s="139">
        <f t="shared" ref="W128" si="193">SUM(B128,I128,P128)</f>
        <v>0</v>
      </c>
      <c r="X128" s="92">
        <f t="shared" ref="X128" si="194">SUM(C128,J128,Q128)</f>
        <v>2055661.2797096635</v>
      </c>
      <c r="Y128" s="92">
        <f t="shared" ref="Y128" si="195">SUM(D128,K128,R128)</f>
        <v>4485411.0504034907</v>
      </c>
      <c r="Z128" s="92">
        <f t="shared" ref="Z128" si="196">SUM(E128,L128,S128)</f>
        <v>2364112</v>
      </c>
      <c r="AA128" s="92">
        <f t="shared" ref="AA128" si="197">SUM(F128,M128,T128)</f>
        <v>6517929.6698868461</v>
      </c>
      <c r="AB128" s="138"/>
      <c r="AC128" s="93">
        <f t="shared" ref="AC128" si="198">+H128+O128+V128</f>
        <v>15423114</v>
      </c>
    </row>
    <row r="129" spans="1:29" s="2" customFormat="1" ht="12.5" x14ac:dyDescent="0.25">
      <c r="A129" s="91" t="s">
        <v>163</v>
      </c>
      <c r="B129" s="180">
        <v>0</v>
      </c>
      <c r="C129" s="181">
        <v>1197432</v>
      </c>
      <c r="D129" s="181">
        <v>2792736</v>
      </c>
      <c r="E129" s="181">
        <v>2121657</v>
      </c>
      <c r="F129" s="182">
        <v>2048647</v>
      </c>
      <c r="G129" s="200"/>
      <c r="H129" s="208">
        <f t="shared" si="22"/>
        <v>8160472</v>
      </c>
      <c r="I129" s="205">
        <v>0</v>
      </c>
      <c r="J129" s="148">
        <v>814609.68294805707</v>
      </c>
      <c r="K129" s="148">
        <v>1615006.7263125284</v>
      </c>
      <c r="L129" s="148">
        <v>0</v>
      </c>
      <c r="M129" s="148">
        <v>2219183.5907394146</v>
      </c>
      <c r="N129" s="193"/>
      <c r="O129" s="208">
        <f t="shared" si="124"/>
        <v>4648800</v>
      </c>
      <c r="P129" s="205">
        <v>0</v>
      </c>
      <c r="Q129" s="148">
        <v>105119</v>
      </c>
      <c r="R129" s="149">
        <v>0</v>
      </c>
      <c r="S129" s="148">
        <v>252818</v>
      </c>
      <c r="T129" s="148">
        <v>2381335</v>
      </c>
      <c r="U129" s="193"/>
      <c r="V129" s="208">
        <f t="shared" ref="V129" si="199">SUM(P129:T129)</f>
        <v>2739272</v>
      </c>
      <c r="W129" s="139">
        <f t="shared" ref="W129" si="200">SUM(B129,I129,P129)</f>
        <v>0</v>
      </c>
      <c r="X129" s="92">
        <f t="shared" ref="X129" si="201">SUM(C129,J129,Q129)</f>
        <v>2117160.6829480571</v>
      </c>
      <c r="Y129" s="92">
        <f t="shared" ref="Y129" si="202">SUM(D129,K129,R129)</f>
        <v>4407742.7263125284</v>
      </c>
      <c r="Z129" s="92">
        <f t="shared" ref="Z129" si="203">SUM(E129,L129,S129)</f>
        <v>2374475</v>
      </c>
      <c r="AA129" s="92">
        <f t="shared" ref="AA129" si="204">SUM(F129,M129,T129)</f>
        <v>6649165.5907394141</v>
      </c>
      <c r="AB129" s="138"/>
      <c r="AC129" s="93">
        <f t="shared" ref="AC129" si="205">+H129+O129+V129</f>
        <v>15548544</v>
      </c>
    </row>
    <row r="130" spans="1:29" s="2" customFormat="1" ht="12.5" x14ac:dyDescent="0.25">
      <c r="A130" s="91" t="s">
        <v>164</v>
      </c>
      <c r="B130" s="180">
        <v>0</v>
      </c>
      <c r="C130" s="181">
        <v>1077847</v>
      </c>
      <c r="D130" s="181">
        <v>2795990</v>
      </c>
      <c r="E130" s="181">
        <v>2074026</v>
      </c>
      <c r="F130" s="182">
        <v>2237970</v>
      </c>
      <c r="G130" s="200"/>
      <c r="H130" s="208">
        <f t="shared" si="22"/>
        <v>8185833</v>
      </c>
      <c r="I130" s="205">
        <v>0</v>
      </c>
      <c r="J130" s="148">
        <v>799562.45788805536</v>
      </c>
      <c r="K130" s="148">
        <v>1584865.3070175441</v>
      </c>
      <c r="L130" s="148">
        <v>0</v>
      </c>
      <c r="M130" s="148">
        <v>2241461.2350944001</v>
      </c>
      <c r="N130" s="193"/>
      <c r="O130" s="208">
        <f t="shared" si="124"/>
        <v>4625889</v>
      </c>
      <c r="P130" s="205">
        <v>0</v>
      </c>
      <c r="Q130" s="148">
        <v>105151</v>
      </c>
      <c r="R130" s="149">
        <v>0</v>
      </c>
      <c r="S130" s="148">
        <v>252833</v>
      </c>
      <c r="T130" s="148">
        <v>2413230</v>
      </c>
      <c r="U130" s="193"/>
      <c r="V130" s="208">
        <f t="shared" ref="V130" si="206">SUM(P130:T130)</f>
        <v>2771214</v>
      </c>
      <c r="W130" s="139">
        <f t="shared" ref="W130" si="207">SUM(B130,I130,P130)</f>
        <v>0</v>
      </c>
      <c r="X130" s="92">
        <f t="shared" ref="X130" si="208">SUM(C130,J130,Q130)</f>
        <v>1982560.4578880554</v>
      </c>
      <c r="Y130" s="92">
        <f t="shared" ref="Y130" si="209">SUM(D130,K130,R130)</f>
        <v>4380855.3070175443</v>
      </c>
      <c r="Z130" s="92">
        <f t="shared" ref="Z130" si="210">SUM(E130,L130,S130)</f>
        <v>2326859</v>
      </c>
      <c r="AA130" s="92">
        <f t="shared" ref="AA130" si="211">SUM(F130,M130,T130)</f>
        <v>6892661.2350944001</v>
      </c>
      <c r="AB130" s="138"/>
      <c r="AC130" s="93">
        <f t="shared" ref="AC130" si="212">+H130+O130+V130</f>
        <v>15582936</v>
      </c>
    </row>
    <row r="131" spans="1:29" s="2" customFormat="1" ht="12.5" x14ac:dyDescent="0.25">
      <c r="A131" s="91" t="s">
        <v>165</v>
      </c>
      <c r="B131" s="180">
        <v>0</v>
      </c>
      <c r="C131" s="181">
        <v>1072153</v>
      </c>
      <c r="D131" s="181">
        <v>2777632</v>
      </c>
      <c r="E131" s="181">
        <v>2049239</v>
      </c>
      <c r="F131" s="182">
        <v>2312330</v>
      </c>
      <c r="G131" s="200"/>
      <c r="H131" s="208">
        <f t="shared" si="22"/>
        <v>8211354</v>
      </c>
      <c r="I131" s="205">
        <v>0</v>
      </c>
      <c r="J131" s="148">
        <v>782991.57602666668</v>
      </c>
      <c r="K131" s="148">
        <v>1598011.3006874726</v>
      </c>
      <c r="L131" s="148">
        <v>0</v>
      </c>
      <c r="M131" s="148">
        <v>2268995.1232858603</v>
      </c>
      <c r="N131" s="193"/>
      <c r="O131" s="208">
        <f t="shared" si="124"/>
        <v>4649998</v>
      </c>
      <c r="P131" s="205">
        <v>0</v>
      </c>
      <c r="Q131" s="148">
        <v>104742</v>
      </c>
      <c r="R131" s="149">
        <v>0</v>
      </c>
      <c r="S131" s="148">
        <v>252542</v>
      </c>
      <c r="T131" s="148">
        <v>2450047</v>
      </c>
      <c r="U131" s="193"/>
      <c r="V131" s="208">
        <f t="shared" ref="V131" si="213">SUM(P131:T131)</f>
        <v>2807331</v>
      </c>
      <c r="W131" s="139">
        <f t="shared" ref="W131" si="214">SUM(B131,I131,P131)</f>
        <v>0</v>
      </c>
      <c r="X131" s="92">
        <f t="shared" ref="X131" si="215">SUM(C131,J131,Q131)</f>
        <v>1959886.5760266667</v>
      </c>
      <c r="Y131" s="92">
        <f t="shared" ref="Y131" si="216">SUM(D131,K131,R131)</f>
        <v>4375643.3006874723</v>
      </c>
      <c r="Z131" s="92">
        <f t="shared" ref="Z131" si="217">SUM(E131,L131,S131)</f>
        <v>2301781</v>
      </c>
      <c r="AA131" s="92">
        <f t="shared" ref="AA131" si="218">SUM(F131,M131,T131)</f>
        <v>7031372.1232858598</v>
      </c>
      <c r="AB131" s="138"/>
      <c r="AC131" s="93">
        <f t="shared" ref="AC131" si="219">+H131+O131+V131</f>
        <v>15668683</v>
      </c>
    </row>
    <row r="132" spans="1:29" s="2" customFormat="1" ht="12.5" x14ac:dyDescent="0.25">
      <c r="A132" s="91" t="s">
        <v>168</v>
      </c>
      <c r="B132" s="180">
        <v>0</v>
      </c>
      <c r="C132" s="181">
        <v>1039373</v>
      </c>
      <c r="D132" s="181">
        <v>2706058</v>
      </c>
      <c r="E132" s="181">
        <v>2049418</v>
      </c>
      <c r="F132" s="182">
        <v>2453201</v>
      </c>
      <c r="G132" s="200"/>
      <c r="H132" s="208">
        <f t="shared" si="22"/>
        <v>8248050</v>
      </c>
      <c r="I132" s="205">
        <v>0</v>
      </c>
      <c r="J132" s="148">
        <v>765658.89108359208</v>
      </c>
      <c r="K132" s="148">
        <v>1596404.4152026621</v>
      </c>
      <c r="L132" s="148">
        <v>0</v>
      </c>
      <c r="M132" s="148">
        <v>2317582.693713746</v>
      </c>
      <c r="N132" s="193"/>
      <c r="O132" s="208">
        <f t="shared" si="124"/>
        <v>4679646</v>
      </c>
      <c r="P132" s="205">
        <v>0</v>
      </c>
      <c r="Q132" s="148">
        <v>104907</v>
      </c>
      <c r="R132" s="149">
        <v>0</v>
      </c>
      <c r="S132" s="148">
        <v>252233</v>
      </c>
      <c r="T132" s="148">
        <v>2488002</v>
      </c>
      <c r="U132" s="193"/>
      <c r="V132" s="208">
        <f t="shared" ref="V132" si="220">SUM(P132:T132)</f>
        <v>2845142</v>
      </c>
      <c r="W132" s="139">
        <f t="shared" ref="W132" si="221">SUM(B132,I132,P132)</f>
        <v>0</v>
      </c>
      <c r="X132" s="92">
        <f t="shared" ref="X132" si="222">SUM(C132,J132,Q132)</f>
        <v>1909938.8910835921</v>
      </c>
      <c r="Y132" s="92">
        <f t="shared" ref="Y132" si="223">SUM(D132,K132,R132)</f>
        <v>4302462.4152026623</v>
      </c>
      <c r="Z132" s="92">
        <f t="shared" ref="Z132" si="224">SUM(E132,L132,S132)</f>
        <v>2301651</v>
      </c>
      <c r="AA132" s="92">
        <f t="shared" ref="AA132" si="225">SUM(F132,M132,T132)</f>
        <v>7258785.693713746</v>
      </c>
      <c r="AB132" s="138"/>
      <c r="AC132" s="93">
        <f t="shared" ref="AC132" si="226">+H132+O132+V132</f>
        <v>15772838</v>
      </c>
    </row>
    <row r="133" spans="1:29" s="2" customFormat="1" ht="12.5" x14ac:dyDescent="0.25">
      <c r="A133" s="91" t="s">
        <v>169</v>
      </c>
      <c r="B133" s="180">
        <v>0</v>
      </c>
      <c r="C133" s="181">
        <v>1000866</v>
      </c>
      <c r="D133" s="181">
        <v>2688262</v>
      </c>
      <c r="E133" s="181">
        <v>2056835</v>
      </c>
      <c r="F133" s="182">
        <v>2516164</v>
      </c>
      <c r="G133" s="200"/>
      <c r="H133" s="208">
        <f t="shared" si="22"/>
        <v>8262127</v>
      </c>
      <c r="I133" s="205">
        <v>0</v>
      </c>
      <c r="J133" s="148">
        <v>743273.70191833132</v>
      </c>
      <c r="K133" s="148">
        <v>1588455.0761569389</v>
      </c>
      <c r="L133" s="148">
        <v>0</v>
      </c>
      <c r="M133" s="148">
        <v>2343431.2219247296</v>
      </c>
      <c r="N133" s="193"/>
      <c r="O133" s="208">
        <f t="shared" si="124"/>
        <v>4675160</v>
      </c>
      <c r="P133" s="205">
        <v>0</v>
      </c>
      <c r="Q133" s="148">
        <v>104581</v>
      </c>
      <c r="R133" s="149">
        <v>0</v>
      </c>
      <c r="S133" s="148">
        <v>251880</v>
      </c>
      <c r="T133" s="148">
        <v>2547793</v>
      </c>
      <c r="U133" s="193"/>
      <c r="V133" s="208">
        <f t="shared" ref="V133" si="227">SUM(P133:T133)</f>
        <v>2904254</v>
      </c>
      <c r="W133" s="139">
        <f t="shared" ref="W133" si="228">SUM(B133,I133,P133)</f>
        <v>0</v>
      </c>
      <c r="X133" s="92">
        <f t="shared" ref="X133" si="229">SUM(C133,J133,Q133)</f>
        <v>1848720.7019183314</v>
      </c>
      <c r="Y133" s="92">
        <f t="shared" ref="Y133" si="230">SUM(D133,K133,R133)</f>
        <v>4276717.0761569384</v>
      </c>
      <c r="Z133" s="92">
        <f t="shared" ref="Z133" si="231">SUM(E133,L133,S133)</f>
        <v>2308715</v>
      </c>
      <c r="AA133" s="92">
        <f t="shared" ref="AA133" si="232">SUM(F133,M133,T133)</f>
        <v>7407388.2219247296</v>
      </c>
      <c r="AB133" s="138"/>
      <c r="AC133" s="93">
        <f t="shared" ref="AC133" si="233">+H133+O133+V133</f>
        <v>15841541</v>
      </c>
    </row>
    <row r="134" spans="1:29" s="2" customFormat="1" ht="12.5" x14ac:dyDescent="0.25">
      <c r="A134" s="91" t="s">
        <v>172</v>
      </c>
      <c r="B134" s="180">
        <v>0</v>
      </c>
      <c r="C134" s="181">
        <v>921276</v>
      </c>
      <c r="D134" s="181">
        <v>2761252</v>
      </c>
      <c r="E134" s="181">
        <v>2040542</v>
      </c>
      <c r="F134" s="182">
        <v>2554917</v>
      </c>
      <c r="G134" s="200"/>
      <c r="H134" s="208">
        <f t="shared" si="22"/>
        <v>8277987</v>
      </c>
      <c r="I134" s="205">
        <v>0</v>
      </c>
      <c r="J134" s="148">
        <v>727542.1017469716</v>
      </c>
      <c r="K134" s="148">
        <v>1577989.9419489945</v>
      </c>
      <c r="L134" s="148">
        <v>0</v>
      </c>
      <c r="M134" s="148">
        <v>2371111.9563040338</v>
      </c>
      <c r="N134" s="193"/>
      <c r="O134" s="208">
        <f t="shared" si="124"/>
        <v>4676644</v>
      </c>
      <c r="P134" s="205">
        <v>0</v>
      </c>
      <c r="Q134" s="148">
        <v>104733</v>
      </c>
      <c r="R134" s="149">
        <v>0</v>
      </c>
      <c r="S134" s="148">
        <v>251598</v>
      </c>
      <c r="T134" s="148">
        <v>2588617</v>
      </c>
      <c r="U134" s="193"/>
      <c r="V134" s="208">
        <f t="shared" ref="V134" si="234">SUM(P134:T134)</f>
        <v>2944948</v>
      </c>
      <c r="W134" s="139">
        <f t="shared" ref="W134" si="235">SUM(B134,I134,P134)</f>
        <v>0</v>
      </c>
      <c r="X134" s="92">
        <f t="shared" ref="X134" si="236">SUM(C134,J134,Q134)</f>
        <v>1753551.1017469717</v>
      </c>
      <c r="Y134" s="92">
        <f t="shared" ref="Y134" si="237">SUM(D134,K134,R134)</f>
        <v>4339241.941948995</v>
      </c>
      <c r="Z134" s="92">
        <f t="shared" ref="Z134" si="238">SUM(E134,L134,S134)</f>
        <v>2292140</v>
      </c>
      <c r="AA134" s="92">
        <f t="shared" ref="AA134" si="239">SUM(F134,M134,T134)</f>
        <v>7514645.9563040342</v>
      </c>
      <c r="AB134" s="138"/>
      <c r="AC134" s="93">
        <f t="shared" ref="AC134" si="240">+H134+O134+V134</f>
        <v>15899579</v>
      </c>
    </row>
    <row r="135" spans="1:29" s="2" customFormat="1" ht="12.5" x14ac:dyDescent="0.25">
      <c r="A135" s="91" t="s">
        <v>173</v>
      </c>
      <c r="B135" s="180">
        <v>0</v>
      </c>
      <c r="C135" s="181">
        <v>1004751</v>
      </c>
      <c r="D135" s="181">
        <v>2588727</v>
      </c>
      <c r="E135" s="181">
        <v>2011406</v>
      </c>
      <c r="F135" s="182">
        <v>2703613</v>
      </c>
      <c r="G135" s="200"/>
      <c r="H135" s="208">
        <f t="shared" si="22"/>
        <v>8308497</v>
      </c>
      <c r="I135" s="205">
        <v>0</v>
      </c>
      <c r="J135" s="148">
        <v>692410.69795378973</v>
      </c>
      <c r="K135" s="148">
        <v>1551759.0811506857</v>
      </c>
      <c r="L135" s="148">
        <v>0</v>
      </c>
      <c r="M135" s="148">
        <v>2379608.2208955251</v>
      </c>
      <c r="N135" s="193"/>
      <c r="O135" s="208">
        <f t="shared" si="124"/>
        <v>4623778</v>
      </c>
      <c r="P135" s="205">
        <v>0</v>
      </c>
      <c r="Q135" s="148">
        <v>104534</v>
      </c>
      <c r="R135" s="149">
        <v>0</v>
      </c>
      <c r="S135" s="148">
        <v>251467</v>
      </c>
      <c r="T135" s="148">
        <v>2608683</v>
      </c>
      <c r="U135" s="193"/>
      <c r="V135" s="208">
        <f t="shared" ref="V135" si="241">SUM(P135:T135)</f>
        <v>2964684</v>
      </c>
      <c r="W135" s="139">
        <f t="shared" ref="W135" si="242">SUM(B135,I135,P135)</f>
        <v>0</v>
      </c>
      <c r="X135" s="92">
        <f t="shared" ref="X135" si="243">SUM(C135,J135,Q135)</f>
        <v>1801695.6979537897</v>
      </c>
      <c r="Y135" s="92">
        <f t="shared" ref="Y135" si="244">SUM(D135,K135,R135)</f>
        <v>4140486.0811506854</v>
      </c>
      <c r="Z135" s="92">
        <f t="shared" ref="Z135" si="245">SUM(E135,L135,S135)</f>
        <v>2262873</v>
      </c>
      <c r="AA135" s="92">
        <f t="shared" ref="AA135" si="246">SUM(F135,M135,T135)</f>
        <v>7691904.2208955251</v>
      </c>
      <c r="AB135" s="138"/>
      <c r="AC135" s="93">
        <f t="shared" ref="AC135" si="247">+H135+O135+V135</f>
        <v>15896959</v>
      </c>
    </row>
    <row r="136" spans="1:29" s="2" customFormat="1" ht="12.5" x14ac:dyDescent="0.25">
      <c r="A136" s="91" t="s">
        <v>174</v>
      </c>
      <c r="B136" s="180">
        <v>0</v>
      </c>
      <c r="C136" s="181">
        <v>1023990</v>
      </c>
      <c r="D136" s="181">
        <v>2547319</v>
      </c>
      <c r="E136" s="181">
        <v>1966707</v>
      </c>
      <c r="F136" s="182">
        <v>2785659</v>
      </c>
      <c r="G136" s="200"/>
      <c r="H136" s="208">
        <f t="shared" si="22"/>
        <v>8323675</v>
      </c>
      <c r="I136" s="205">
        <v>0</v>
      </c>
      <c r="J136" s="148">
        <v>670128.80105702369</v>
      </c>
      <c r="K136" s="148">
        <v>1544982.1060683331</v>
      </c>
      <c r="L136" s="148">
        <v>0</v>
      </c>
      <c r="M136" s="148">
        <v>2400659.0928746429</v>
      </c>
      <c r="N136" s="193"/>
      <c r="O136" s="208">
        <f t="shared" si="124"/>
        <v>4615770</v>
      </c>
      <c r="P136" s="205">
        <v>0</v>
      </c>
      <c r="Q136" s="148">
        <v>104443</v>
      </c>
      <c r="R136" s="149">
        <v>0</v>
      </c>
      <c r="S136" s="148">
        <v>251358</v>
      </c>
      <c r="T136" s="148">
        <v>2661815</v>
      </c>
      <c r="U136" s="193"/>
      <c r="V136" s="208">
        <f t="shared" ref="V136" si="248">SUM(P136:T136)</f>
        <v>3017616</v>
      </c>
      <c r="W136" s="139">
        <f t="shared" ref="W136" si="249">SUM(B136,I136,P136)</f>
        <v>0</v>
      </c>
      <c r="X136" s="92">
        <f t="shared" ref="X136" si="250">SUM(C136,J136,Q136)</f>
        <v>1798561.8010570237</v>
      </c>
      <c r="Y136" s="92">
        <f t="shared" ref="Y136" si="251">SUM(D136,K136,R136)</f>
        <v>4092301.1060683331</v>
      </c>
      <c r="Z136" s="92">
        <f t="shared" ref="Z136" si="252">SUM(E136,L136,S136)</f>
        <v>2218065</v>
      </c>
      <c r="AA136" s="92">
        <f t="shared" ref="AA136" si="253">SUM(F136,M136,T136)</f>
        <v>7848133.0928746425</v>
      </c>
      <c r="AB136" s="138"/>
      <c r="AC136" s="93">
        <f t="shared" ref="AC136" si="254">+H136+O136+V136</f>
        <v>15957061</v>
      </c>
    </row>
    <row r="137" spans="1:29" s="2" customFormat="1" ht="12.5" x14ac:dyDescent="0.25">
      <c r="A137" s="10" t="s">
        <v>175</v>
      </c>
      <c r="B137" s="180">
        <v>0</v>
      </c>
      <c r="C137" s="181">
        <v>1036947</v>
      </c>
      <c r="D137" s="181">
        <v>2542742</v>
      </c>
      <c r="E137" s="181">
        <v>1954674</v>
      </c>
      <c r="F137" s="182">
        <v>2808627</v>
      </c>
      <c r="G137" s="200"/>
      <c r="H137" s="208">
        <f t="shared" si="22"/>
        <v>8342990</v>
      </c>
      <c r="I137" s="188">
        <v>0</v>
      </c>
      <c r="J137" s="176">
        <v>639023.80309079424</v>
      </c>
      <c r="K137" s="176">
        <v>1513323.1805146195</v>
      </c>
      <c r="L137" s="176">
        <v>0</v>
      </c>
      <c r="M137" s="176">
        <v>2414030.0163945863</v>
      </c>
      <c r="N137" s="193"/>
      <c r="O137" s="208">
        <f t="shared" si="124"/>
        <v>4566377</v>
      </c>
      <c r="P137" s="188">
        <v>0</v>
      </c>
      <c r="Q137" s="176">
        <v>104397</v>
      </c>
      <c r="R137" s="177">
        <v>0</v>
      </c>
      <c r="S137" s="176">
        <v>250623</v>
      </c>
      <c r="T137" s="176">
        <v>2685055</v>
      </c>
      <c r="U137" s="193"/>
      <c r="V137" s="208">
        <f t="shared" ref="V137:V139" si="255">SUM(P137:T137)</f>
        <v>3040075</v>
      </c>
      <c r="W137" s="138">
        <f t="shared" ref="W137:W139" si="256">SUM(B137,I137,P137)</f>
        <v>0</v>
      </c>
      <c r="X137" s="92">
        <f t="shared" ref="X137" si="257">SUM(C137,J137,Q137)</f>
        <v>1780367.8030907942</v>
      </c>
      <c r="Y137" s="92">
        <f t="shared" ref="Y137" si="258">SUM(D137,K137,R137)</f>
        <v>4056065.1805146197</v>
      </c>
      <c r="Z137" s="92">
        <f t="shared" ref="Z137" si="259">SUM(E137,L137,S137)</f>
        <v>2205297</v>
      </c>
      <c r="AA137" s="92">
        <f t="shared" ref="AA137" si="260">SUM(F137,M137,T137)</f>
        <v>7907712.0163945863</v>
      </c>
      <c r="AB137" s="138"/>
      <c r="AC137" s="93">
        <f t="shared" ref="AC137" si="261">+H137+O137+V137</f>
        <v>15949442</v>
      </c>
    </row>
    <row r="138" spans="1:29" s="2" customFormat="1" ht="12.5" x14ac:dyDescent="0.25">
      <c r="A138" s="10" t="s">
        <v>176</v>
      </c>
      <c r="B138" s="180">
        <v>0</v>
      </c>
      <c r="C138" s="181">
        <v>1273105</v>
      </c>
      <c r="D138" s="181">
        <v>2297614</v>
      </c>
      <c r="E138" s="181">
        <v>1939201</v>
      </c>
      <c r="F138" s="182">
        <v>2845707</v>
      </c>
      <c r="G138" s="200"/>
      <c r="H138" s="208">
        <f t="shared" si="22"/>
        <v>8355627</v>
      </c>
      <c r="I138" s="188">
        <v>0</v>
      </c>
      <c r="J138" s="176">
        <v>615160.12557940534</v>
      </c>
      <c r="K138" s="176">
        <v>1501590.7160090841</v>
      </c>
      <c r="L138" s="176">
        <v>0</v>
      </c>
      <c r="M138" s="176">
        <v>2423312.1584115112</v>
      </c>
      <c r="N138" s="193"/>
      <c r="O138" s="208">
        <f t="shared" si="124"/>
        <v>4540063.0000000009</v>
      </c>
      <c r="P138" s="188">
        <v>0</v>
      </c>
      <c r="Q138" s="176">
        <v>99931</v>
      </c>
      <c r="R138" s="177">
        <v>0</v>
      </c>
      <c r="S138" s="176">
        <v>282756</v>
      </c>
      <c r="T138" s="176">
        <v>2690469</v>
      </c>
      <c r="U138" s="193"/>
      <c r="V138" s="208">
        <f t="shared" si="255"/>
        <v>3073156</v>
      </c>
      <c r="W138" s="138">
        <f t="shared" si="256"/>
        <v>0</v>
      </c>
      <c r="X138" s="92">
        <f t="shared" ref="X138" si="262">SUM(C138,J138,Q138)</f>
        <v>1988196.1255794053</v>
      </c>
      <c r="Y138" s="92">
        <f t="shared" ref="Y138" si="263">SUM(D138,K138,R138)</f>
        <v>3799204.7160090841</v>
      </c>
      <c r="Z138" s="92">
        <f t="shared" ref="Z138" si="264">SUM(E138,L138,S138)</f>
        <v>2221957</v>
      </c>
      <c r="AA138" s="92">
        <f t="shared" ref="AA138" si="265">SUM(F138,M138,T138)</f>
        <v>7959488.1584115112</v>
      </c>
      <c r="AB138" s="138"/>
      <c r="AC138" s="93">
        <f t="shared" ref="AC138" si="266">+H138+O138+V138</f>
        <v>15968846</v>
      </c>
    </row>
    <row r="139" spans="1:29" s="2" customFormat="1" ht="12.5" x14ac:dyDescent="0.25">
      <c r="A139" s="10" t="s">
        <v>177</v>
      </c>
      <c r="B139" s="180">
        <v>0</v>
      </c>
      <c r="C139" s="181">
        <v>1288839</v>
      </c>
      <c r="D139" s="181">
        <v>2190402</v>
      </c>
      <c r="E139" s="181">
        <v>1913446</v>
      </c>
      <c r="F139" s="182">
        <v>2978434</v>
      </c>
      <c r="G139" s="200"/>
      <c r="H139" s="208">
        <f t="shared" si="22"/>
        <v>8371121</v>
      </c>
      <c r="I139" s="188">
        <v>0</v>
      </c>
      <c r="J139" s="176">
        <v>586443.1743795143</v>
      </c>
      <c r="K139" s="176">
        <v>1482001.8358311625</v>
      </c>
      <c r="L139" s="176">
        <v>0</v>
      </c>
      <c r="M139" s="176">
        <v>2413009.9897893229</v>
      </c>
      <c r="N139" s="193"/>
      <c r="O139" s="208">
        <f t="shared" si="124"/>
        <v>4481455</v>
      </c>
      <c r="P139" s="188">
        <v>0</v>
      </c>
      <c r="Q139" s="176">
        <v>99233</v>
      </c>
      <c r="R139" s="177">
        <v>0</v>
      </c>
      <c r="S139" s="176">
        <v>270853</v>
      </c>
      <c r="T139" s="176">
        <v>2647748</v>
      </c>
      <c r="U139" s="193"/>
      <c r="V139" s="208">
        <f t="shared" si="255"/>
        <v>3017834</v>
      </c>
      <c r="W139" s="138">
        <f t="shared" si="256"/>
        <v>0</v>
      </c>
      <c r="X139" s="92">
        <f t="shared" ref="X139" si="267">SUM(C139,J139,Q139)</f>
        <v>1974515.1743795143</v>
      </c>
      <c r="Y139" s="92">
        <f t="shared" ref="Y139" si="268">SUM(D139,K139,R139)</f>
        <v>3672403.8358311625</v>
      </c>
      <c r="Z139" s="92">
        <f t="shared" ref="Z139" si="269">SUM(E139,L139,S139)</f>
        <v>2184299</v>
      </c>
      <c r="AA139" s="92">
        <f t="shared" ref="AA139" si="270">SUM(F139,M139,T139)</f>
        <v>8039191.9897893229</v>
      </c>
      <c r="AB139" s="138"/>
      <c r="AC139" s="93">
        <f t="shared" ref="AC139" si="271">+H139+O139+V139</f>
        <v>15870410</v>
      </c>
    </row>
    <row r="140" spans="1:29" s="2" customFormat="1" ht="12.5" x14ac:dyDescent="0.25">
      <c r="A140" s="10" t="s">
        <v>178</v>
      </c>
      <c r="B140" s="180">
        <v>0</v>
      </c>
      <c r="C140" s="181">
        <v>1378766</v>
      </c>
      <c r="D140" s="181">
        <v>2096846</v>
      </c>
      <c r="E140" s="181">
        <v>1923688</v>
      </c>
      <c r="F140" s="182">
        <v>2992729</v>
      </c>
      <c r="G140" s="200"/>
      <c r="H140" s="208">
        <f t="shared" si="22"/>
        <v>8392029</v>
      </c>
      <c r="I140" s="188">
        <v>0</v>
      </c>
      <c r="J140" s="176">
        <v>566933.43626380432</v>
      </c>
      <c r="K140" s="176">
        <v>1490248.0604035605</v>
      </c>
      <c r="L140" s="176">
        <v>0</v>
      </c>
      <c r="M140" s="176">
        <v>2403810.5033326349</v>
      </c>
      <c r="N140" s="193"/>
      <c r="O140" s="208">
        <f t="shared" si="124"/>
        <v>4460992</v>
      </c>
      <c r="P140" s="188">
        <v>0</v>
      </c>
      <c r="Q140" s="176">
        <v>99177</v>
      </c>
      <c r="R140" s="177">
        <v>0</v>
      </c>
      <c r="S140" s="176">
        <v>270274</v>
      </c>
      <c r="T140" s="176">
        <v>2671946</v>
      </c>
      <c r="U140" s="193"/>
      <c r="V140" s="208">
        <f t="shared" ref="V140" si="272">SUM(P140:T140)</f>
        <v>3041397</v>
      </c>
      <c r="W140" s="138">
        <f t="shared" ref="W140" si="273">SUM(B140,I140,P140)</f>
        <v>0</v>
      </c>
      <c r="X140" s="92">
        <f t="shared" ref="X140" si="274">SUM(C140,J140,Q140)</f>
        <v>2044876.4362638043</v>
      </c>
      <c r="Y140" s="92">
        <f t="shared" ref="Y140" si="275">SUM(D140,K140,R140)</f>
        <v>3587094.0604035603</v>
      </c>
      <c r="Z140" s="92">
        <f t="shared" ref="Z140" si="276">SUM(E140,L140,S140)</f>
        <v>2193962</v>
      </c>
      <c r="AA140" s="92">
        <f t="shared" ref="AA140" si="277">SUM(F140,M140,T140)</f>
        <v>8068485.5033326354</v>
      </c>
      <c r="AB140" s="138"/>
      <c r="AC140" s="93">
        <f t="shared" ref="AC140" si="278">+H140+O140+V140</f>
        <v>15894418</v>
      </c>
    </row>
    <row r="141" spans="1:29" s="2" customFormat="1" ht="12.5" x14ac:dyDescent="0.25">
      <c r="A141" s="10" t="s">
        <v>179</v>
      </c>
      <c r="B141" s="180">
        <v>0</v>
      </c>
      <c r="C141" s="181">
        <v>1442084</v>
      </c>
      <c r="D141" s="181">
        <v>2024572</v>
      </c>
      <c r="E141" s="181">
        <v>1904420</v>
      </c>
      <c r="F141" s="182">
        <v>3050822</v>
      </c>
      <c r="G141" s="200"/>
      <c r="H141" s="208">
        <f t="shared" si="22"/>
        <v>8421898</v>
      </c>
      <c r="I141" s="188">
        <v>0</v>
      </c>
      <c r="J141" s="176">
        <v>549851.79023063998</v>
      </c>
      <c r="K141" s="176">
        <v>1497149.8711330192</v>
      </c>
      <c r="L141" s="176">
        <v>0</v>
      </c>
      <c r="M141" s="176">
        <v>2392672.338636341</v>
      </c>
      <c r="N141" s="193"/>
      <c r="O141" s="208">
        <f t="shared" si="124"/>
        <v>4439674</v>
      </c>
      <c r="P141" s="188">
        <v>0</v>
      </c>
      <c r="Q141" s="176">
        <v>89587</v>
      </c>
      <c r="R141" s="177">
        <v>0</v>
      </c>
      <c r="S141" s="176">
        <v>189288</v>
      </c>
      <c r="T141" s="176">
        <v>2704418</v>
      </c>
      <c r="U141" s="193"/>
      <c r="V141" s="208">
        <f t="shared" ref="V141:V142" si="279">SUM(P141:T141)</f>
        <v>2983293</v>
      </c>
      <c r="W141" s="138">
        <f t="shared" ref="W141:W142" si="280">SUM(B141,I141,P141)</f>
        <v>0</v>
      </c>
      <c r="X141" s="92">
        <f t="shared" ref="X141:X142" si="281">SUM(C141,J141,Q141)</f>
        <v>2081522.79023064</v>
      </c>
      <c r="Y141" s="92">
        <f t="shared" ref="Y141:Y142" si="282">SUM(D141,K141,R141)</f>
        <v>3521721.8711330192</v>
      </c>
      <c r="Z141" s="92">
        <f t="shared" ref="Z141:Z142" si="283">SUM(E141,L141,S141)</f>
        <v>2093708</v>
      </c>
      <c r="AA141" s="92">
        <f t="shared" ref="AA141:AA142" si="284">SUM(F141,M141,T141)</f>
        <v>8147912.3386363406</v>
      </c>
      <c r="AB141" s="138"/>
      <c r="AC141" s="93">
        <f t="shared" ref="AC141:AC142" si="285">+H141+O141+V141</f>
        <v>15844865</v>
      </c>
    </row>
    <row r="142" spans="1:29" s="2" customFormat="1" ht="12.5" x14ac:dyDescent="0.25">
      <c r="A142" s="10" t="s">
        <v>180</v>
      </c>
      <c r="B142" s="180">
        <v>0</v>
      </c>
      <c r="C142" s="181">
        <v>1463023</v>
      </c>
      <c r="D142" s="181">
        <v>1999145</v>
      </c>
      <c r="E142" s="181">
        <v>1941589</v>
      </c>
      <c r="F142" s="182">
        <v>3005588</v>
      </c>
      <c r="G142" s="200"/>
      <c r="H142" s="208">
        <f t="shared" si="22"/>
        <v>8409345</v>
      </c>
      <c r="I142" s="188">
        <v>0</v>
      </c>
      <c r="J142" s="176">
        <v>538376.96196450223</v>
      </c>
      <c r="K142" s="176">
        <v>1487800.605483087</v>
      </c>
      <c r="L142" s="176">
        <v>0</v>
      </c>
      <c r="M142" s="176">
        <v>2376684.4325524108</v>
      </c>
      <c r="N142" s="193"/>
      <c r="O142" s="208">
        <f t="shared" si="124"/>
        <v>4402862</v>
      </c>
      <c r="P142" s="188">
        <v>0</v>
      </c>
      <c r="Q142" s="176">
        <v>89730</v>
      </c>
      <c r="R142" s="177">
        <v>0</v>
      </c>
      <c r="S142" s="176">
        <v>83595</v>
      </c>
      <c r="T142" s="176">
        <v>2746219</v>
      </c>
      <c r="U142" s="193"/>
      <c r="V142" s="208">
        <f t="shared" si="279"/>
        <v>2919544</v>
      </c>
      <c r="W142" s="138">
        <f t="shared" si="280"/>
        <v>0</v>
      </c>
      <c r="X142" s="92">
        <f t="shared" si="281"/>
        <v>2091129.9619645022</v>
      </c>
      <c r="Y142" s="92">
        <f t="shared" si="282"/>
        <v>3486945.6054830868</v>
      </c>
      <c r="Z142" s="92">
        <f t="shared" si="283"/>
        <v>2025184</v>
      </c>
      <c r="AA142" s="92">
        <f t="shared" si="284"/>
        <v>8128491.4325524103</v>
      </c>
      <c r="AB142" s="138"/>
      <c r="AC142" s="93">
        <f t="shared" si="285"/>
        <v>15731751</v>
      </c>
    </row>
    <row r="143" spans="1:29" s="2" customFormat="1" ht="12.5" x14ac:dyDescent="0.25">
      <c r="A143" s="10" t="s">
        <v>181</v>
      </c>
      <c r="B143" s="180">
        <v>0</v>
      </c>
      <c r="C143" s="181">
        <v>1453004</v>
      </c>
      <c r="D143" s="181">
        <v>2008824</v>
      </c>
      <c r="E143" s="181">
        <v>1942559</v>
      </c>
      <c r="F143" s="182">
        <v>3036292</v>
      </c>
      <c r="G143" s="200"/>
      <c r="H143" s="208">
        <f t="shared" si="22"/>
        <v>8440679</v>
      </c>
      <c r="I143" s="188">
        <v>0</v>
      </c>
      <c r="J143" s="176">
        <v>533899.14953975286</v>
      </c>
      <c r="K143" s="176">
        <v>1493320.6167953878</v>
      </c>
      <c r="L143" s="176">
        <v>0</v>
      </c>
      <c r="M143" s="176">
        <v>2393657.2336648591</v>
      </c>
      <c r="N143" s="193"/>
      <c r="O143" s="208">
        <f t="shared" si="124"/>
        <v>4420877</v>
      </c>
      <c r="P143" s="188">
        <v>0</v>
      </c>
      <c r="Q143" s="176">
        <v>89817</v>
      </c>
      <c r="R143" s="177">
        <v>0</v>
      </c>
      <c r="S143" s="176">
        <v>79775</v>
      </c>
      <c r="T143" s="176">
        <v>2745093</v>
      </c>
      <c r="U143" s="193"/>
      <c r="V143" s="208">
        <f t="shared" ref="V143" si="286">SUM(P143:T143)</f>
        <v>2914685</v>
      </c>
      <c r="W143" s="138">
        <f t="shared" ref="W143" si="287">SUM(B143,I143,P143)</f>
        <v>0</v>
      </c>
      <c r="X143" s="92">
        <f t="shared" ref="X143" si="288">SUM(C143,J143,Q143)</f>
        <v>2076720.1495397529</v>
      </c>
      <c r="Y143" s="92">
        <f t="shared" ref="Y143" si="289">SUM(D143,K143,R143)</f>
        <v>3502144.6167953881</v>
      </c>
      <c r="Z143" s="92">
        <f t="shared" ref="Z143" si="290">SUM(E143,L143,S143)</f>
        <v>2022334</v>
      </c>
      <c r="AA143" s="92">
        <f t="shared" ref="AA143" si="291">SUM(F143,M143,T143)</f>
        <v>8175042.2336648591</v>
      </c>
      <c r="AB143" s="138"/>
      <c r="AC143" s="93">
        <f t="shared" ref="AC143" si="292">+H143+O143+V143</f>
        <v>15776241</v>
      </c>
    </row>
    <row r="144" spans="1:29" s="2" customFormat="1" ht="12.5" x14ac:dyDescent="0.25">
      <c r="A144" s="91" t="s">
        <v>183</v>
      </c>
      <c r="B144" s="180">
        <v>0</v>
      </c>
      <c r="C144" s="181">
        <v>1452334</v>
      </c>
      <c r="D144" s="181">
        <v>1970422</v>
      </c>
      <c r="E144" s="181">
        <v>1937931</v>
      </c>
      <c r="F144" s="182">
        <v>3132367</v>
      </c>
      <c r="G144" s="200"/>
      <c r="H144" s="208">
        <f t="shared" si="22"/>
        <v>8493054</v>
      </c>
      <c r="I144" s="188">
        <v>0</v>
      </c>
      <c r="J144" s="176">
        <v>525011.50494642626</v>
      </c>
      <c r="K144" s="176">
        <v>1498097.7049002838</v>
      </c>
      <c r="L144" s="176">
        <v>0</v>
      </c>
      <c r="M144" s="176">
        <v>2433246.7901532901</v>
      </c>
      <c r="N144" s="193"/>
      <c r="O144" s="208">
        <f t="shared" si="124"/>
        <v>4456356</v>
      </c>
      <c r="P144" s="188">
        <v>0</v>
      </c>
      <c r="Q144" s="176">
        <v>90785</v>
      </c>
      <c r="R144" s="177">
        <v>0</v>
      </c>
      <c r="S144" s="176">
        <v>57576</v>
      </c>
      <c r="T144" s="176">
        <v>2755329</v>
      </c>
      <c r="U144" s="193"/>
      <c r="V144" s="208">
        <f t="shared" ref="V144" si="293">SUM(P144:T144)</f>
        <v>2903690</v>
      </c>
      <c r="W144" s="138">
        <f t="shared" ref="W144" si="294">SUM(B144,I144,P144)</f>
        <v>0</v>
      </c>
      <c r="X144" s="92">
        <f t="shared" ref="X144" si="295">SUM(C144,J144,Q144)</f>
        <v>2068130.5049464263</v>
      </c>
      <c r="Y144" s="92">
        <f t="shared" ref="Y144" si="296">SUM(D144,K144,R144)</f>
        <v>3468519.7049002838</v>
      </c>
      <c r="Z144" s="92">
        <f t="shared" ref="Z144" si="297">SUM(E144,L144,S144)</f>
        <v>1995507</v>
      </c>
      <c r="AA144" s="92">
        <f t="shared" ref="AA144" si="298">SUM(F144,M144,T144)</f>
        <v>8320942.7901532901</v>
      </c>
      <c r="AB144" s="138"/>
      <c r="AC144" s="93">
        <f t="shared" ref="AC144" si="299">+H144+O144+V144</f>
        <v>15853100</v>
      </c>
    </row>
    <row r="145" spans="1:29" s="2" customFormat="1" ht="12.5" x14ac:dyDescent="0.25">
      <c r="A145" s="10" t="s">
        <v>182</v>
      </c>
      <c r="B145" s="180">
        <v>0</v>
      </c>
      <c r="C145" s="181">
        <v>1459613</v>
      </c>
      <c r="D145" s="181">
        <v>1969054</v>
      </c>
      <c r="E145" s="181">
        <v>1940173</v>
      </c>
      <c r="F145" s="182">
        <v>3156102</v>
      </c>
      <c r="G145" s="200"/>
      <c r="H145" s="208">
        <f t="shared" si="22"/>
        <v>8524942</v>
      </c>
      <c r="I145" s="188">
        <v>0</v>
      </c>
      <c r="J145" s="176">
        <v>523389.56798006874</v>
      </c>
      <c r="K145" s="176">
        <v>1509766.1777558187</v>
      </c>
      <c r="L145" s="176">
        <v>0</v>
      </c>
      <c r="M145" s="176">
        <v>2452622.2542641126</v>
      </c>
      <c r="N145" s="193"/>
      <c r="O145" s="208">
        <f t="shared" si="124"/>
        <v>4485778</v>
      </c>
      <c r="P145" s="188">
        <v>0</v>
      </c>
      <c r="Q145" s="176">
        <v>90653</v>
      </c>
      <c r="R145" s="177">
        <v>0</v>
      </c>
      <c r="S145" s="176">
        <v>58023</v>
      </c>
      <c r="T145" s="176">
        <v>2747561</v>
      </c>
      <c r="U145" s="193"/>
      <c r="V145" s="208">
        <f t="shared" ref="V145" si="300">SUM(P145:T145)</f>
        <v>2896237</v>
      </c>
      <c r="W145" s="138">
        <f t="shared" ref="W145" si="301">SUM(B145,I145,P145)</f>
        <v>0</v>
      </c>
      <c r="X145" s="92">
        <f t="shared" ref="X145" si="302">SUM(C145,J145,Q145)</f>
        <v>2073655.5679800687</v>
      </c>
      <c r="Y145" s="92">
        <f t="shared" ref="Y145" si="303">SUM(D145,K145,R145)</f>
        <v>3478820.1777558187</v>
      </c>
      <c r="Z145" s="92">
        <f t="shared" ref="Z145" si="304">SUM(E145,L145,S145)</f>
        <v>1998196</v>
      </c>
      <c r="AA145" s="92">
        <f t="shared" ref="AA145" si="305">SUM(F145,M145,T145)</f>
        <v>8356285.2542641126</v>
      </c>
      <c r="AB145" s="138"/>
      <c r="AC145" s="93">
        <f t="shared" ref="AC145" si="306">+H145+O145+V145</f>
        <v>15906957</v>
      </c>
    </row>
    <row r="146" spans="1:29" s="2" customFormat="1" ht="12.5" x14ac:dyDescent="0.25">
      <c r="A146" s="10" t="s">
        <v>184</v>
      </c>
      <c r="B146" s="180">
        <v>0</v>
      </c>
      <c r="C146" s="181">
        <v>1462078</v>
      </c>
      <c r="D146" s="181">
        <v>1980238</v>
      </c>
      <c r="E146" s="181">
        <v>1944552</v>
      </c>
      <c r="F146" s="182">
        <v>3160568</v>
      </c>
      <c r="G146" s="200"/>
      <c r="H146" s="208">
        <f t="shared" si="22"/>
        <v>8547436</v>
      </c>
      <c r="I146" s="188">
        <v>0</v>
      </c>
      <c r="J146" s="176">
        <v>520017.51872638636</v>
      </c>
      <c r="K146" s="176">
        <v>1518121.2526465177</v>
      </c>
      <c r="L146" s="176">
        <v>0</v>
      </c>
      <c r="M146" s="176">
        <v>2453358.2286270959</v>
      </c>
      <c r="N146" s="193"/>
      <c r="O146" s="208">
        <f t="shared" si="124"/>
        <v>4491497</v>
      </c>
      <c r="P146" s="188">
        <v>0</v>
      </c>
      <c r="Q146" s="176">
        <v>90809</v>
      </c>
      <c r="R146" s="177">
        <v>0</v>
      </c>
      <c r="S146" s="176">
        <v>57415</v>
      </c>
      <c r="T146" s="176">
        <v>2731301</v>
      </c>
      <c r="U146" s="193"/>
      <c r="V146" s="208">
        <f t="shared" ref="V146:V147" si="307">SUM(P146:T146)</f>
        <v>2879525</v>
      </c>
      <c r="W146" s="138">
        <f t="shared" ref="W146" si="308">SUM(B146,I146,P146)</f>
        <v>0</v>
      </c>
      <c r="X146" s="92">
        <f t="shared" ref="X146" si="309">SUM(C146,J146,Q146)</f>
        <v>2072904.5187263864</v>
      </c>
      <c r="Y146" s="92">
        <f t="shared" ref="Y146" si="310">SUM(D146,K146,R146)</f>
        <v>3498359.2526465179</v>
      </c>
      <c r="Z146" s="92">
        <f t="shared" ref="Z146" si="311">SUM(E146,L146,S146)</f>
        <v>2001967</v>
      </c>
      <c r="AA146" s="92">
        <f t="shared" ref="AA146" si="312">SUM(F146,M146,T146)</f>
        <v>8345227.2286270959</v>
      </c>
      <c r="AB146" s="138"/>
      <c r="AC146" s="93">
        <f t="shared" ref="AC146" si="313">+H146+O146+V146</f>
        <v>15918458</v>
      </c>
    </row>
    <row r="147" spans="1:29" s="2" customFormat="1" ht="12.5" x14ac:dyDescent="0.25">
      <c r="A147" s="10" t="s">
        <v>185</v>
      </c>
      <c r="B147" s="180">
        <v>0</v>
      </c>
      <c r="C147" s="181">
        <v>1463245</v>
      </c>
      <c r="D147" s="181">
        <v>1917544</v>
      </c>
      <c r="E147" s="181">
        <v>1923263</v>
      </c>
      <c r="F147" s="182">
        <v>3161040</v>
      </c>
      <c r="G147" s="200"/>
      <c r="H147" s="208">
        <f t="shared" si="22"/>
        <v>8465092</v>
      </c>
      <c r="I147" s="188">
        <v>0</v>
      </c>
      <c r="J147" s="176">
        <v>504295.41743360192</v>
      </c>
      <c r="K147" s="176">
        <v>1490435.080714127</v>
      </c>
      <c r="L147" s="176">
        <v>0</v>
      </c>
      <c r="M147" s="176">
        <v>2409483.5018522707</v>
      </c>
      <c r="N147" s="193"/>
      <c r="O147" s="208">
        <f t="shared" si="124"/>
        <v>4404214</v>
      </c>
      <c r="P147" s="188">
        <v>0</v>
      </c>
      <c r="Q147" s="176">
        <v>90524</v>
      </c>
      <c r="R147" s="177">
        <v>0</v>
      </c>
      <c r="S147" s="176">
        <v>57455</v>
      </c>
      <c r="T147" s="176">
        <v>2761936</v>
      </c>
      <c r="U147" s="193"/>
      <c r="V147" s="208">
        <f t="shared" si="307"/>
        <v>2909915</v>
      </c>
      <c r="W147" s="138">
        <f t="shared" ref="W147" si="314">SUM(B147,I147,P147)</f>
        <v>0</v>
      </c>
      <c r="X147" s="92">
        <f t="shared" ref="X147" si="315">SUM(C147,J147,Q147)</f>
        <v>2058064.4174336018</v>
      </c>
      <c r="Y147" s="92">
        <f t="shared" ref="Y147" si="316">SUM(D147,K147,R147)</f>
        <v>3407979.080714127</v>
      </c>
      <c r="Z147" s="92">
        <f t="shared" ref="Z147" si="317">SUM(E147,L147,S147)</f>
        <v>1980718</v>
      </c>
      <c r="AA147" s="92">
        <f t="shared" ref="AA147" si="318">SUM(F147,M147,T147)</f>
        <v>8332459.5018522702</v>
      </c>
      <c r="AB147" s="138"/>
      <c r="AC147" s="93">
        <f t="shared" ref="AC147" si="319">+H147+O147+V147</f>
        <v>15779221</v>
      </c>
    </row>
    <row r="148" spans="1:29" s="2" customFormat="1" ht="12.5" x14ac:dyDescent="0.25">
      <c r="A148" s="10" t="s">
        <v>186</v>
      </c>
      <c r="B148" s="180">
        <v>0</v>
      </c>
      <c r="C148" s="181">
        <v>1410378</v>
      </c>
      <c r="D148" s="181">
        <v>1890436</v>
      </c>
      <c r="E148" s="181">
        <v>1834080</v>
      </c>
      <c r="F148" s="182">
        <v>3022990</v>
      </c>
      <c r="G148" s="200"/>
      <c r="H148" s="208">
        <f t="shared" si="22"/>
        <v>8157884</v>
      </c>
      <c r="I148" s="188">
        <v>0</v>
      </c>
      <c r="J148" s="176">
        <v>490883.54601835331</v>
      </c>
      <c r="K148" s="176">
        <v>1445156.9302359514</v>
      </c>
      <c r="L148" s="176">
        <v>0</v>
      </c>
      <c r="M148" s="176">
        <v>2315911.5237456956</v>
      </c>
      <c r="N148" s="193"/>
      <c r="O148" s="208">
        <f t="shared" si="124"/>
        <v>4251952</v>
      </c>
      <c r="P148" s="188">
        <v>0</v>
      </c>
      <c r="Q148" s="176">
        <v>90504</v>
      </c>
      <c r="R148" s="177">
        <v>0</v>
      </c>
      <c r="S148" s="176">
        <v>57436</v>
      </c>
      <c r="T148" s="176">
        <v>2773110</v>
      </c>
      <c r="U148" s="193"/>
      <c r="V148" s="208">
        <f t="shared" ref="V148" si="320">SUM(P148:T148)</f>
        <v>2921050</v>
      </c>
      <c r="W148" s="138">
        <f t="shared" ref="W148" si="321">SUM(B148,I148,P148)</f>
        <v>0</v>
      </c>
      <c r="X148" s="92">
        <f t="shared" ref="X148" si="322">SUM(C148,J148,Q148)</f>
        <v>1991765.5460183532</v>
      </c>
      <c r="Y148" s="92">
        <f t="shared" ref="Y148" si="323">SUM(D148,K148,R148)</f>
        <v>3335592.9302359512</v>
      </c>
      <c r="Z148" s="92">
        <f t="shared" ref="Z148" si="324">SUM(E148,L148,S148)</f>
        <v>1891516</v>
      </c>
      <c r="AA148" s="92">
        <f t="shared" ref="AA148" si="325">SUM(F148,M148,T148)</f>
        <v>8112011.5237456951</v>
      </c>
      <c r="AB148" s="138"/>
      <c r="AC148" s="93">
        <f t="shared" ref="AC148" si="326">+H148+O148+V148</f>
        <v>15330886</v>
      </c>
    </row>
    <row r="149" spans="1:29" s="2" customFormat="1" ht="12.5" x14ac:dyDescent="0.25">
      <c r="A149" s="10" t="s">
        <v>187</v>
      </c>
      <c r="B149" s="180">
        <v>0</v>
      </c>
      <c r="C149" s="181">
        <v>1360597</v>
      </c>
      <c r="D149" s="181">
        <v>1835391</v>
      </c>
      <c r="E149" s="181">
        <v>1826578</v>
      </c>
      <c r="F149" s="182">
        <v>2965233</v>
      </c>
      <c r="G149" s="200"/>
      <c r="H149" s="208">
        <f t="shared" si="22"/>
        <v>7987799</v>
      </c>
      <c r="I149" s="188">
        <v>0</v>
      </c>
      <c r="J149" s="176">
        <v>533526.94080739119</v>
      </c>
      <c r="K149" s="176">
        <v>1269174.6378963673</v>
      </c>
      <c r="L149" s="176">
        <v>0</v>
      </c>
      <c r="M149" s="176">
        <v>2313001.4212962417</v>
      </c>
      <c r="N149" s="193"/>
      <c r="O149" s="208">
        <f t="shared" si="124"/>
        <v>4115703</v>
      </c>
      <c r="P149" s="188">
        <v>0</v>
      </c>
      <c r="Q149" s="176">
        <v>90059</v>
      </c>
      <c r="R149" s="177">
        <v>0</v>
      </c>
      <c r="S149" s="176">
        <v>56734</v>
      </c>
      <c r="T149" s="176">
        <v>2751627</v>
      </c>
      <c r="U149" s="193"/>
      <c r="V149" s="208">
        <f t="shared" ref="V149" si="327">SUM(P149:T149)</f>
        <v>2898420</v>
      </c>
      <c r="W149" s="138">
        <f t="shared" ref="W149" si="328">SUM(B149,I149,P149)</f>
        <v>0</v>
      </c>
      <c r="X149" s="92">
        <f t="shared" ref="X149" si="329">SUM(C149,J149,Q149)</f>
        <v>1984182.9408073912</v>
      </c>
      <c r="Y149" s="92">
        <f t="shared" ref="Y149" si="330">SUM(D149,K149,R149)</f>
        <v>3104565.6378963673</v>
      </c>
      <c r="Z149" s="92">
        <f t="shared" ref="Z149" si="331">SUM(E149,L149,S149)</f>
        <v>1883312</v>
      </c>
      <c r="AA149" s="92">
        <f t="shared" ref="AA149" si="332">SUM(F149,M149,T149)</f>
        <v>8029861.4212962417</v>
      </c>
      <c r="AB149" s="138"/>
      <c r="AC149" s="93">
        <f t="shared" ref="AC149" si="333">+H149+O149+V149</f>
        <v>15001922</v>
      </c>
    </row>
    <row r="150" spans="1:29" s="2" customFormat="1" ht="12.5" x14ac:dyDescent="0.25">
      <c r="A150" s="10" t="s">
        <v>188</v>
      </c>
      <c r="B150" s="180">
        <v>0</v>
      </c>
      <c r="C150" s="181">
        <v>1343983</v>
      </c>
      <c r="D150" s="181">
        <v>1840529</v>
      </c>
      <c r="E150" s="181">
        <v>1715037</v>
      </c>
      <c r="F150" s="182">
        <v>2978022</v>
      </c>
      <c r="G150" s="200"/>
      <c r="H150" s="208">
        <f t="shared" si="22"/>
        <v>7877571</v>
      </c>
      <c r="I150" s="188">
        <v>0</v>
      </c>
      <c r="J150" s="176">
        <v>441417.04464024014</v>
      </c>
      <c r="K150" s="176">
        <v>1398679.9447257062</v>
      </c>
      <c r="L150" s="176">
        <v>0</v>
      </c>
      <c r="M150" s="176">
        <v>2294281.0106340535</v>
      </c>
      <c r="N150" s="193"/>
      <c r="O150" s="208">
        <f t="shared" si="124"/>
        <v>4134378</v>
      </c>
      <c r="P150" s="188">
        <v>0</v>
      </c>
      <c r="Q150" s="176">
        <v>88685</v>
      </c>
      <c r="R150" s="177">
        <v>0</v>
      </c>
      <c r="S150" s="176">
        <v>48471</v>
      </c>
      <c r="T150" s="176">
        <v>2728671</v>
      </c>
      <c r="U150" s="193"/>
      <c r="V150" s="208">
        <f t="shared" ref="V150" si="334">SUM(P150:T150)</f>
        <v>2865827</v>
      </c>
      <c r="W150" s="138">
        <f t="shared" ref="W150" si="335">SUM(B150,I150,P150)</f>
        <v>0</v>
      </c>
      <c r="X150" s="92">
        <f t="shared" ref="X150" si="336">SUM(C150,J150,Q150)</f>
        <v>1874085.0446402403</v>
      </c>
      <c r="Y150" s="92">
        <f t="shared" ref="Y150" si="337">SUM(D150,K150,R150)</f>
        <v>3239208.9447257062</v>
      </c>
      <c r="Z150" s="92">
        <f t="shared" ref="Z150" si="338">SUM(E150,L150,S150)</f>
        <v>1763508</v>
      </c>
      <c r="AA150" s="92">
        <f t="shared" ref="AA150" si="339">SUM(F150,M150,T150)</f>
        <v>8000974.0106340535</v>
      </c>
      <c r="AB150" s="138"/>
      <c r="AC150" s="93">
        <f t="shared" ref="AC150" si="340">+H150+O150+V150</f>
        <v>14877776</v>
      </c>
    </row>
    <row r="151" spans="1:29" s="2" customFormat="1" ht="12.5" x14ac:dyDescent="0.25">
      <c r="A151" s="10" t="s">
        <v>191</v>
      </c>
      <c r="B151" s="180">
        <v>0</v>
      </c>
      <c r="C151" s="181">
        <v>1131825</v>
      </c>
      <c r="D151" s="181">
        <v>1809662</v>
      </c>
      <c r="E151" s="181">
        <v>1655750</v>
      </c>
      <c r="F151" s="182">
        <v>3120834</v>
      </c>
      <c r="G151" s="200"/>
      <c r="H151" s="208">
        <f t="shared" si="22"/>
        <v>7718071</v>
      </c>
      <c r="I151" s="188">
        <v>0</v>
      </c>
      <c r="J151" s="176">
        <v>427119.68068942928</v>
      </c>
      <c r="K151" s="176">
        <v>1389489.5580982594</v>
      </c>
      <c r="L151" s="176">
        <v>0</v>
      </c>
      <c r="M151" s="176">
        <v>2449953.7612123117</v>
      </c>
      <c r="N151" s="193"/>
      <c r="O151" s="208">
        <f t="shared" si="124"/>
        <v>4266563</v>
      </c>
      <c r="P151" s="188">
        <v>0</v>
      </c>
      <c r="Q151" s="176">
        <v>88220</v>
      </c>
      <c r="R151" s="177">
        <v>0</v>
      </c>
      <c r="S151" s="176">
        <v>46178</v>
      </c>
      <c r="T151" s="176">
        <v>2638039</v>
      </c>
      <c r="U151" s="193"/>
      <c r="V151" s="208">
        <f t="shared" ref="V151" si="341">SUM(P151:T151)</f>
        <v>2772437</v>
      </c>
      <c r="W151" s="138">
        <f t="shared" ref="W151" si="342">SUM(B151,I151,P151)</f>
        <v>0</v>
      </c>
      <c r="X151" s="92">
        <f t="shared" ref="X151" si="343">SUM(C151,J151,Q151)</f>
        <v>1647164.6806894294</v>
      </c>
      <c r="Y151" s="92">
        <f t="shared" ref="Y151" si="344">SUM(D151,K151,R151)</f>
        <v>3199151.5580982594</v>
      </c>
      <c r="Z151" s="92">
        <f t="shared" ref="Z151" si="345">SUM(E151,L151,S151)</f>
        <v>1701928</v>
      </c>
      <c r="AA151" s="92">
        <f t="shared" ref="AA151" si="346">SUM(F151,M151,T151)</f>
        <v>8208826.7612123117</v>
      </c>
      <c r="AB151" s="138"/>
      <c r="AC151" s="93">
        <f t="shared" ref="AC151" si="347">+H151+O151+V151</f>
        <v>14757071</v>
      </c>
    </row>
    <row r="152" spans="1:29" s="2" customFormat="1" ht="12.5" x14ac:dyDescent="0.25">
      <c r="A152" s="10" t="s">
        <v>192</v>
      </c>
      <c r="B152" s="180">
        <v>0</v>
      </c>
      <c r="C152" s="181">
        <v>1137328</v>
      </c>
      <c r="D152" s="181">
        <v>1873506</v>
      </c>
      <c r="E152" s="181">
        <v>1633388</v>
      </c>
      <c r="F152" s="182">
        <v>3162366</v>
      </c>
      <c r="G152" s="200"/>
      <c r="H152" s="208">
        <f t="shared" si="22"/>
        <v>7806588</v>
      </c>
      <c r="I152" s="188">
        <v>0</v>
      </c>
      <c r="J152" s="176">
        <v>424029.10570360837</v>
      </c>
      <c r="K152" s="176">
        <v>1510481.0299108701</v>
      </c>
      <c r="L152" s="176">
        <v>0</v>
      </c>
      <c r="M152" s="176">
        <v>2441398.8643855215</v>
      </c>
      <c r="N152" s="193"/>
      <c r="O152" s="208">
        <f t="shared" si="124"/>
        <v>4375909</v>
      </c>
      <c r="P152" s="188">
        <v>0</v>
      </c>
      <c r="Q152" s="176">
        <v>88198</v>
      </c>
      <c r="R152" s="177">
        <v>0</v>
      </c>
      <c r="S152" s="176">
        <v>45599</v>
      </c>
      <c r="T152" s="176">
        <v>2629506</v>
      </c>
      <c r="U152" s="193"/>
      <c r="V152" s="208">
        <f t="shared" ref="V152" si="348">SUM(P152:T152)</f>
        <v>2763303</v>
      </c>
      <c r="W152" s="138">
        <f t="shared" ref="W152" si="349">SUM(B152,I152,P152)</f>
        <v>0</v>
      </c>
      <c r="X152" s="92">
        <f t="shared" ref="X152" si="350">SUM(C152,J152,Q152)</f>
        <v>1649555.1057036084</v>
      </c>
      <c r="Y152" s="92">
        <f t="shared" ref="Y152" si="351">SUM(D152,K152,R152)</f>
        <v>3383987.0299108699</v>
      </c>
      <c r="Z152" s="92">
        <f t="shared" ref="Z152" si="352">SUM(E152,L152,S152)</f>
        <v>1678987</v>
      </c>
      <c r="AA152" s="92">
        <f t="shared" ref="AA152" si="353">SUM(F152,M152,T152)</f>
        <v>8233270.864385521</v>
      </c>
      <c r="AB152" s="138"/>
      <c r="AC152" s="93">
        <f t="shared" ref="AC152" si="354">+H152+O152+V152</f>
        <v>14945800</v>
      </c>
    </row>
    <row r="153" spans="1:29" s="2" customFormat="1" ht="12.5" x14ac:dyDescent="0.25">
      <c r="A153" s="10" t="s">
        <v>193</v>
      </c>
      <c r="B153" s="180">
        <v>0</v>
      </c>
      <c r="C153" s="181">
        <v>1135521</v>
      </c>
      <c r="D153" s="181">
        <v>1884095</v>
      </c>
      <c r="E153" s="181">
        <v>1604661</v>
      </c>
      <c r="F153" s="182">
        <v>3197600</v>
      </c>
      <c r="G153" s="200"/>
      <c r="H153" s="208">
        <f t="shared" si="22"/>
        <v>7821877</v>
      </c>
      <c r="I153" s="188">
        <v>0</v>
      </c>
      <c r="J153" s="176">
        <v>448233.63150954049</v>
      </c>
      <c r="K153" s="176">
        <v>1479342.7968434687</v>
      </c>
      <c r="L153" s="176">
        <v>0</v>
      </c>
      <c r="M153" s="176">
        <v>2558433.5716469912</v>
      </c>
      <c r="N153" s="193"/>
      <c r="O153" s="208">
        <f t="shared" si="124"/>
        <v>4486010</v>
      </c>
      <c r="P153" s="188">
        <v>0</v>
      </c>
      <c r="Q153" s="176">
        <v>88301</v>
      </c>
      <c r="R153" s="177">
        <v>0</v>
      </c>
      <c r="S153" s="176">
        <v>45394</v>
      </c>
      <c r="T153" s="176">
        <v>2629244</v>
      </c>
      <c r="U153" s="193"/>
      <c r="V153" s="208">
        <f t="shared" ref="V153:V162" si="355">SUM(P153:T153)</f>
        <v>2762939</v>
      </c>
      <c r="W153" s="138">
        <f t="shared" ref="W153" si="356">SUM(B153,I153,P153)</f>
        <v>0</v>
      </c>
      <c r="X153" s="92">
        <f t="shared" ref="X153" si="357">SUM(C153,J153,Q153)</f>
        <v>1672055.6315095406</v>
      </c>
      <c r="Y153" s="92">
        <f t="shared" ref="Y153" si="358">SUM(D153,K153,R153)</f>
        <v>3363437.7968434687</v>
      </c>
      <c r="Z153" s="92">
        <f t="shared" ref="Z153" si="359">SUM(E153,L153,S153)</f>
        <v>1650055</v>
      </c>
      <c r="AA153" s="92">
        <f t="shared" ref="AA153" si="360">SUM(F153,M153,T153)</f>
        <v>8385277.5716469912</v>
      </c>
      <c r="AB153" s="138"/>
      <c r="AC153" s="93">
        <f t="shared" ref="AC153" si="361">+H153+O153+V153</f>
        <v>15070826</v>
      </c>
    </row>
    <row r="154" spans="1:29" s="2" customFormat="1" ht="12.5" x14ac:dyDescent="0.25">
      <c r="A154" s="10" t="s">
        <v>196</v>
      </c>
      <c r="B154" s="180">
        <v>0</v>
      </c>
      <c r="C154" s="181">
        <v>1129801</v>
      </c>
      <c r="D154" s="181">
        <v>1912851</v>
      </c>
      <c r="E154" s="181">
        <v>1573379</v>
      </c>
      <c r="F154" s="182">
        <v>3194210</v>
      </c>
      <c r="G154" s="200"/>
      <c r="H154" s="208">
        <f t="shared" si="22"/>
        <v>7810241</v>
      </c>
      <c r="I154" s="188">
        <v>0</v>
      </c>
      <c r="J154" s="176">
        <v>388843.45342215186</v>
      </c>
      <c r="K154" s="176">
        <v>1465441.8383023327</v>
      </c>
      <c r="L154" s="176">
        <v>0</v>
      </c>
      <c r="M154" s="176">
        <v>2747569.7082755156</v>
      </c>
      <c r="N154" s="193"/>
      <c r="O154" s="208">
        <f t="shared" si="124"/>
        <v>4601855</v>
      </c>
      <c r="P154" s="188">
        <v>0</v>
      </c>
      <c r="Q154" s="176">
        <v>88272</v>
      </c>
      <c r="R154" s="177">
        <v>0</v>
      </c>
      <c r="S154" s="176">
        <v>42883</v>
      </c>
      <c r="T154" s="176">
        <v>2649390</v>
      </c>
      <c r="U154" s="193"/>
      <c r="V154" s="208">
        <f t="shared" si="355"/>
        <v>2780545</v>
      </c>
      <c r="W154" s="138">
        <f t="shared" ref="W154" si="362">SUM(B154,I154,P154)</f>
        <v>0</v>
      </c>
      <c r="X154" s="92">
        <f t="shared" ref="X154" si="363">SUM(C154,J154,Q154)</f>
        <v>1606916.453422152</v>
      </c>
      <c r="Y154" s="92">
        <f t="shared" ref="Y154" si="364">SUM(D154,K154,R154)</f>
        <v>3378292.8383023329</v>
      </c>
      <c r="Z154" s="92">
        <f t="shared" ref="Z154" si="365">SUM(E154,L154,S154)</f>
        <v>1616262</v>
      </c>
      <c r="AA154" s="92">
        <f t="shared" ref="AA154" si="366">SUM(F154,M154,T154)</f>
        <v>8591169.7082755156</v>
      </c>
      <c r="AB154" s="138"/>
      <c r="AC154" s="93">
        <f t="shared" ref="AC154" si="367">+H154+O154+V154</f>
        <v>15192641</v>
      </c>
    </row>
    <row r="155" spans="1:29" s="2" customFormat="1" ht="12.5" x14ac:dyDescent="0.25">
      <c r="A155" s="10" t="s">
        <v>197</v>
      </c>
      <c r="B155" s="180">
        <v>0</v>
      </c>
      <c r="C155" s="181">
        <v>1132158</v>
      </c>
      <c r="D155" s="181">
        <v>1954284</v>
      </c>
      <c r="E155" s="181">
        <v>1539405</v>
      </c>
      <c r="F155" s="182">
        <v>3210249</v>
      </c>
      <c r="G155" s="200"/>
      <c r="H155" s="208">
        <f t="shared" si="22"/>
        <v>7836096</v>
      </c>
      <c r="I155" s="188">
        <v>0</v>
      </c>
      <c r="J155" s="176">
        <v>523404.76278181537</v>
      </c>
      <c r="K155" s="176">
        <v>1294725.4330780332</v>
      </c>
      <c r="L155" s="176">
        <v>0</v>
      </c>
      <c r="M155" s="176">
        <v>2818032.8041401515</v>
      </c>
      <c r="N155" s="193"/>
      <c r="O155" s="208">
        <f t="shared" si="124"/>
        <v>4636163</v>
      </c>
      <c r="P155" s="188">
        <v>0</v>
      </c>
      <c r="Q155" s="176">
        <v>88264</v>
      </c>
      <c r="R155" s="177">
        <v>0</v>
      </c>
      <c r="S155" s="176">
        <v>42685</v>
      </c>
      <c r="T155" s="176">
        <v>2666120</v>
      </c>
      <c r="U155" s="193"/>
      <c r="V155" s="208">
        <f t="shared" si="355"/>
        <v>2797069</v>
      </c>
      <c r="W155" s="138">
        <f t="shared" ref="W155:W156" si="368">SUM(B155,I155,P155)</f>
        <v>0</v>
      </c>
      <c r="X155" s="92">
        <f t="shared" ref="X155:X156" si="369">SUM(C155,J155,Q155)</f>
        <v>1743826.7627818154</v>
      </c>
      <c r="Y155" s="92">
        <f t="shared" ref="Y155:Y156" si="370">SUM(D155,K155,R155)</f>
        <v>3249009.4330780329</v>
      </c>
      <c r="Z155" s="92">
        <f t="shared" ref="Z155:Z156" si="371">SUM(E155,L155,S155)</f>
        <v>1582090</v>
      </c>
      <c r="AA155" s="92">
        <f t="shared" ref="AA155:AA156" si="372">SUM(F155,M155,T155)</f>
        <v>8694401.8041401505</v>
      </c>
      <c r="AB155" s="138"/>
      <c r="AC155" s="93">
        <f t="shared" ref="AC155:AC156" si="373">+H155+O155+V155</f>
        <v>15269328</v>
      </c>
    </row>
    <row r="156" spans="1:29" s="2" customFormat="1" ht="12.5" x14ac:dyDescent="0.25">
      <c r="A156" s="10" t="s">
        <v>223</v>
      </c>
      <c r="B156" s="180">
        <v>0</v>
      </c>
      <c r="C156" s="181">
        <v>1158751</v>
      </c>
      <c r="D156" s="181">
        <v>2009264</v>
      </c>
      <c r="E156" s="181">
        <v>1548440</v>
      </c>
      <c r="F156" s="182">
        <v>3212798</v>
      </c>
      <c r="G156" s="200"/>
      <c r="H156" s="208">
        <f t="shared" si="22"/>
        <v>7929253</v>
      </c>
      <c r="I156" s="188">
        <v>0</v>
      </c>
      <c r="J156" s="176">
        <v>348601.62105436565</v>
      </c>
      <c r="K156" s="176">
        <v>1305745.0989486256</v>
      </c>
      <c r="L156" s="176">
        <v>0</v>
      </c>
      <c r="M156" s="176">
        <v>3075378.2799970084</v>
      </c>
      <c r="N156" s="193"/>
      <c r="O156" s="208">
        <f t="shared" si="124"/>
        <v>4729725</v>
      </c>
      <c r="P156" s="188">
        <v>0</v>
      </c>
      <c r="Q156" s="176">
        <v>88328</v>
      </c>
      <c r="R156" s="177">
        <v>0</v>
      </c>
      <c r="S156" s="176">
        <v>42633</v>
      </c>
      <c r="T156" s="176">
        <v>2695427</v>
      </c>
      <c r="U156" s="193"/>
      <c r="V156" s="208">
        <f t="shared" si="355"/>
        <v>2826388</v>
      </c>
      <c r="W156" s="138">
        <f t="shared" si="368"/>
        <v>0</v>
      </c>
      <c r="X156" s="92">
        <f t="shared" si="369"/>
        <v>1595680.6210543658</v>
      </c>
      <c r="Y156" s="92">
        <f t="shared" si="370"/>
        <v>3315009.0989486258</v>
      </c>
      <c r="Z156" s="92">
        <f t="shared" si="371"/>
        <v>1591073</v>
      </c>
      <c r="AA156" s="92">
        <f t="shared" si="372"/>
        <v>8983603.2799970079</v>
      </c>
      <c r="AB156" s="138"/>
      <c r="AC156" s="93">
        <f t="shared" si="373"/>
        <v>15485366</v>
      </c>
    </row>
    <row r="157" spans="1:29" s="2" customFormat="1" ht="12.5" x14ac:dyDescent="0.25">
      <c r="A157" s="12" t="s">
        <v>198</v>
      </c>
      <c r="B157" s="180">
        <v>0</v>
      </c>
      <c r="C157" s="181">
        <v>1162024</v>
      </c>
      <c r="D157" s="181">
        <v>2031223</v>
      </c>
      <c r="E157" s="181">
        <v>1552277</v>
      </c>
      <c r="F157" s="182">
        <v>3219750</v>
      </c>
      <c r="G157" s="200"/>
      <c r="H157" s="208">
        <f t="shared" si="22"/>
        <v>7965274</v>
      </c>
      <c r="I157" s="188">
        <v>0</v>
      </c>
      <c r="J157" s="176">
        <v>337497.73040745506</v>
      </c>
      <c r="K157" s="176">
        <v>1218062.8412038207</v>
      </c>
      <c r="L157" s="176">
        <v>0</v>
      </c>
      <c r="M157" s="176">
        <v>3245047.4283887246</v>
      </c>
      <c r="N157" s="193"/>
      <c r="O157" s="208">
        <f t="shared" si="124"/>
        <v>4800608</v>
      </c>
      <c r="P157" s="188">
        <v>0</v>
      </c>
      <c r="Q157" s="176">
        <v>88262</v>
      </c>
      <c r="R157" s="177">
        <v>0</v>
      </c>
      <c r="S157" s="176">
        <v>42686</v>
      </c>
      <c r="T157" s="176">
        <v>2666120</v>
      </c>
      <c r="U157" s="193"/>
      <c r="V157" s="208">
        <f t="shared" si="355"/>
        <v>2797068</v>
      </c>
      <c r="W157" s="138">
        <f t="shared" ref="W157" si="374">SUM(B157,I157,P157)</f>
        <v>0</v>
      </c>
      <c r="X157" s="92">
        <f t="shared" ref="X157" si="375">SUM(C157,J157,Q157)</f>
        <v>1587783.730407455</v>
      </c>
      <c r="Y157" s="92">
        <f t="shared" ref="Y157" si="376">SUM(D157,K157,R157)</f>
        <v>3249285.8412038209</v>
      </c>
      <c r="Z157" s="92">
        <f t="shared" ref="Z157" si="377">SUM(E157,L157,S157)</f>
        <v>1594963</v>
      </c>
      <c r="AA157" s="92">
        <f t="shared" ref="AA157" si="378">SUM(F157,M157,T157)</f>
        <v>9130917.4283887241</v>
      </c>
      <c r="AB157" s="138"/>
      <c r="AC157" s="93">
        <f t="shared" ref="AC157" si="379">+H157+O157+V157</f>
        <v>15562950</v>
      </c>
    </row>
    <row r="158" spans="1:29" s="2" customFormat="1" ht="12.5" x14ac:dyDescent="0.25">
      <c r="A158" s="12" t="s">
        <v>199</v>
      </c>
      <c r="B158" s="180">
        <v>0</v>
      </c>
      <c r="C158" s="181">
        <v>1169065</v>
      </c>
      <c r="D158" s="181">
        <v>2048617</v>
      </c>
      <c r="E158" s="181">
        <v>1559907</v>
      </c>
      <c r="F158" s="182">
        <v>3235305</v>
      </c>
      <c r="G158" s="200"/>
      <c r="H158" s="208">
        <f t="shared" si="22"/>
        <v>8012894</v>
      </c>
      <c r="I158" s="188">
        <v>0</v>
      </c>
      <c r="J158" s="176">
        <v>335586</v>
      </c>
      <c r="K158" s="176">
        <v>1001328</v>
      </c>
      <c r="L158" s="176">
        <v>0</v>
      </c>
      <c r="M158" s="176">
        <v>3519963</v>
      </c>
      <c r="N158" s="193"/>
      <c r="O158" s="208">
        <f t="shared" si="124"/>
        <v>4856877</v>
      </c>
      <c r="P158" s="188">
        <v>0</v>
      </c>
      <c r="Q158" s="176">
        <v>93850</v>
      </c>
      <c r="R158" s="177">
        <v>0</v>
      </c>
      <c r="S158" s="176">
        <v>42653</v>
      </c>
      <c r="T158" s="176">
        <v>2695261</v>
      </c>
      <c r="U158" s="193"/>
      <c r="V158" s="208">
        <f t="shared" si="355"/>
        <v>2831764</v>
      </c>
      <c r="W158" s="138">
        <f t="shared" ref="W158" si="380">SUM(B158,I158,P158)</f>
        <v>0</v>
      </c>
      <c r="X158" s="92">
        <f t="shared" ref="X158" si="381">SUM(C158,J158,Q158)</f>
        <v>1598501</v>
      </c>
      <c r="Y158" s="92">
        <f t="shared" ref="Y158" si="382">SUM(D158,K158,R158)</f>
        <v>3049945</v>
      </c>
      <c r="Z158" s="92">
        <f t="shared" ref="Z158" si="383">SUM(E158,L158,S158)</f>
        <v>1602560</v>
      </c>
      <c r="AA158" s="92">
        <f t="shared" ref="AA158" si="384">SUM(F158,M158,T158)</f>
        <v>9450529</v>
      </c>
      <c r="AB158" s="138"/>
      <c r="AC158" s="93">
        <f t="shared" ref="AC158" si="385">+H158+O158+V158</f>
        <v>15701535</v>
      </c>
    </row>
    <row r="159" spans="1:29" s="2" customFormat="1" ht="12.5" x14ac:dyDescent="0.25">
      <c r="A159" s="12" t="s">
        <v>200</v>
      </c>
      <c r="B159" s="180">
        <v>0</v>
      </c>
      <c r="C159" s="181">
        <v>1181823</v>
      </c>
      <c r="D159" s="181">
        <v>2091574</v>
      </c>
      <c r="E159" s="181">
        <v>1572077</v>
      </c>
      <c r="F159" s="182">
        <v>3258399</v>
      </c>
      <c r="G159" s="200"/>
      <c r="H159" s="208">
        <f t="shared" ref="H159:H166" si="386">SUM(B159:F159)</f>
        <v>8103873</v>
      </c>
      <c r="I159" s="205">
        <v>0</v>
      </c>
      <c r="J159" s="148">
        <v>317629.51949523564</v>
      </c>
      <c r="K159" s="148">
        <v>889408.34518896393</v>
      </c>
      <c r="L159" s="148">
        <v>0</v>
      </c>
      <c r="M159" s="148">
        <v>3702395.1353158001</v>
      </c>
      <c r="N159" s="193"/>
      <c r="O159" s="208">
        <f t="shared" si="124"/>
        <v>4909433</v>
      </c>
      <c r="P159" s="205">
        <v>0</v>
      </c>
      <c r="Q159" s="148">
        <v>93688</v>
      </c>
      <c r="R159" s="149">
        <v>0</v>
      </c>
      <c r="S159" s="148">
        <v>42531</v>
      </c>
      <c r="T159" s="148">
        <v>2691027</v>
      </c>
      <c r="U159" s="193"/>
      <c r="V159" s="208">
        <f t="shared" si="355"/>
        <v>2827246</v>
      </c>
      <c r="W159" s="138">
        <f t="shared" ref="W159" si="387">SUM(B159,I159,P159)</f>
        <v>0</v>
      </c>
      <c r="X159" s="92">
        <f t="shared" ref="X159" si="388">SUM(C159,J159,Q159)</f>
        <v>1593140.5194952358</v>
      </c>
      <c r="Y159" s="92">
        <f t="shared" ref="Y159" si="389">SUM(D159,K159,R159)</f>
        <v>2980982.3451889642</v>
      </c>
      <c r="Z159" s="92">
        <f t="shared" ref="Z159" si="390">SUM(E159,L159,S159)</f>
        <v>1614608</v>
      </c>
      <c r="AA159" s="92">
        <f t="shared" ref="AA159" si="391">SUM(F159,M159,T159)</f>
        <v>9651821.1353158001</v>
      </c>
      <c r="AB159" s="138"/>
      <c r="AC159" s="93">
        <f t="shared" ref="AC159" si="392">+H159+O159+V159</f>
        <v>15840552</v>
      </c>
    </row>
    <row r="160" spans="1:29" s="2" customFormat="1" ht="12.5" x14ac:dyDescent="0.25">
      <c r="A160" s="12" t="s">
        <v>201</v>
      </c>
      <c r="B160" s="180">
        <v>0</v>
      </c>
      <c r="C160" s="181">
        <v>1194833</v>
      </c>
      <c r="D160" s="181">
        <v>2117779</v>
      </c>
      <c r="E160" s="181">
        <v>1576757</v>
      </c>
      <c r="F160" s="182">
        <v>3274515</v>
      </c>
      <c r="G160" s="200"/>
      <c r="H160" s="208">
        <f t="shared" si="386"/>
        <v>8163884</v>
      </c>
      <c r="I160" s="188">
        <v>0</v>
      </c>
      <c r="J160" s="176">
        <v>261787.02478581585</v>
      </c>
      <c r="K160" s="176">
        <v>2796805.363641731</v>
      </c>
      <c r="L160" s="176">
        <v>0</v>
      </c>
      <c r="M160" s="176">
        <v>1857237.6115724584</v>
      </c>
      <c r="N160" s="193"/>
      <c r="O160" s="208">
        <f t="shared" si="124"/>
        <v>4915830.0000000056</v>
      </c>
      <c r="P160" s="188">
        <v>0</v>
      </c>
      <c r="Q160" s="176">
        <v>93521</v>
      </c>
      <c r="R160" s="177">
        <v>0</v>
      </c>
      <c r="S160" s="176">
        <v>42362</v>
      </c>
      <c r="T160" s="176">
        <v>2679011</v>
      </c>
      <c r="U160" s="193"/>
      <c r="V160" s="208">
        <f t="shared" si="355"/>
        <v>2814894</v>
      </c>
      <c r="W160" s="138">
        <f t="shared" ref="W160" si="393">SUM(B160,I160,P160)</f>
        <v>0</v>
      </c>
      <c r="X160" s="92">
        <f t="shared" ref="X160" si="394">SUM(C160,J160,Q160)</f>
        <v>1550141.0247858157</v>
      </c>
      <c r="Y160" s="92">
        <f t="shared" ref="Y160" si="395">SUM(D160,K160,R160)</f>
        <v>4914584.3636417314</v>
      </c>
      <c r="Z160" s="92">
        <f t="shared" ref="Z160" si="396">SUM(E160,L160,S160)</f>
        <v>1619119</v>
      </c>
      <c r="AA160" s="92">
        <f t="shared" ref="AA160" si="397">SUM(F160,M160,T160)</f>
        <v>7810763.6115724584</v>
      </c>
      <c r="AB160" s="138"/>
      <c r="AC160" s="93">
        <f t="shared" ref="AC160" si="398">+H160+O160+V160</f>
        <v>15894608.000000006</v>
      </c>
    </row>
    <row r="161" spans="1:29" s="2" customFormat="1" ht="12.5" x14ac:dyDescent="0.25">
      <c r="A161" s="12" t="s">
        <v>202</v>
      </c>
      <c r="B161" s="180">
        <v>0</v>
      </c>
      <c r="C161" s="181">
        <v>1204467</v>
      </c>
      <c r="D161" s="181">
        <v>2156961</v>
      </c>
      <c r="E161" s="181">
        <v>1584433</v>
      </c>
      <c r="F161" s="182">
        <v>3281752</v>
      </c>
      <c r="G161" s="200"/>
      <c r="H161" s="208">
        <f t="shared" si="386"/>
        <v>8227613</v>
      </c>
      <c r="I161" s="188">
        <v>0</v>
      </c>
      <c r="J161" s="176">
        <v>579029.65677339979</v>
      </c>
      <c r="K161" s="176">
        <v>1393260.9476236324</v>
      </c>
      <c r="L161" s="176">
        <v>0</v>
      </c>
      <c r="M161" s="176">
        <v>2950954.3956029681</v>
      </c>
      <c r="N161" s="193"/>
      <c r="O161" s="208">
        <f t="shared" si="124"/>
        <v>4923245</v>
      </c>
      <c r="P161" s="188">
        <v>0</v>
      </c>
      <c r="Q161" s="176">
        <v>92587</v>
      </c>
      <c r="R161" s="177">
        <v>0</v>
      </c>
      <c r="S161" s="176">
        <v>42289</v>
      </c>
      <c r="T161" s="176">
        <v>2690525</v>
      </c>
      <c r="U161" s="193"/>
      <c r="V161" s="208">
        <f t="shared" si="355"/>
        <v>2825401</v>
      </c>
      <c r="W161" s="138">
        <f t="shared" ref="W161" si="399">SUM(B161,I161,P161)</f>
        <v>0</v>
      </c>
      <c r="X161" s="92">
        <f t="shared" ref="X161" si="400">SUM(C161,J161,Q161)</f>
        <v>1876083.6567733998</v>
      </c>
      <c r="Y161" s="92">
        <f t="shared" ref="Y161" si="401">SUM(D161,K161,R161)</f>
        <v>3550221.9476236324</v>
      </c>
      <c r="Z161" s="92">
        <f t="shared" ref="Z161" si="402">SUM(E161,L161,S161)</f>
        <v>1626722</v>
      </c>
      <c r="AA161" s="92">
        <f t="shared" ref="AA161" si="403">SUM(F161,M161,T161)</f>
        <v>8923231.3956029676</v>
      </c>
      <c r="AB161" s="138"/>
      <c r="AC161" s="93">
        <f t="shared" ref="AC161" si="404">+H161+O161+V161</f>
        <v>15976259</v>
      </c>
    </row>
    <row r="162" spans="1:29" s="2" customFormat="1" ht="12.5" x14ac:dyDescent="0.25">
      <c r="A162" s="12" t="s">
        <v>203</v>
      </c>
      <c r="B162" s="180">
        <v>0</v>
      </c>
      <c r="C162" s="181">
        <v>1213946</v>
      </c>
      <c r="D162" s="181">
        <v>2200564</v>
      </c>
      <c r="E162" s="181">
        <v>1593003</v>
      </c>
      <c r="F162" s="182">
        <v>3300402</v>
      </c>
      <c r="G162" s="200"/>
      <c r="H162" s="208">
        <f t="shared" si="386"/>
        <v>8307915</v>
      </c>
      <c r="I162" s="188">
        <v>0</v>
      </c>
      <c r="J162" s="176">
        <v>555052.65600417391</v>
      </c>
      <c r="K162" s="176">
        <v>1336601.913901564</v>
      </c>
      <c r="L162" s="176">
        <v>0</v>
      </c>
      <c r="M162" s="176">
        <v>3035652.4300942621</v>
      </c>
      <c r="N162" s="193"/>
      <c r="O162" s="208">
        <f t="shared" si="124"/>
        <v>4927307</v>
      </c>
      <c r="P162" s="188">
        <v>0</v>
      </c>
      <c r="Q162" s="176">
        <v>92587</v>
      </c>
      <c r="R162" s="177">
        <v>0</v>
      </c>
      <c r="S162" s="176">
        <v>42289</v>
      </c>
      <c r="T162" s="176">
        <v>2690525</v>
      </c>
      <c r="U162" s="193"/>
      <c r="V162" s="208">
        <f t="shared" si="355"/>
        <v>2825401</v>
      </c>
      <c r="W162" s="138">
        <f t="shared" ref="W162" si="405">SUM(B162,I162,P162)</f>
        <v>0</v>
      </c>
      <c r="X162" s="92">
        <f t="shared" ref="X162" si="406">SUM(C162,J162,Q162)</f>
        <v>1861585.6560041739</v>
      </c>
      <c r="Y162" s="92">
        <f t="shared" ref="Y162" si="407">SUM(D162,K162,R162)</f>
        <v>3537165.9139015637</v>
      </c>
      <c r="Z162" s="92">
        <f t="shared" ref="Z162" si="408">SUM(E162,L162,S162)</f>
        <v>1635292</v>
      </c>
      <c r="AA162" s="92">
        <f t="shared" ref="AA162" si="409">SUM(F162,M162,T162)</f>
        <v>9026579.4300942626</v>
      </c>
      <c r="AB162" s="138"/>
      <c r="AC162" s="93">
        <f t="shared" ref="AC162" si="410">+H162+O162+V162</f>
        <v>16060623</v>
      </c>
    </row>
    <row r="163" spans="1:29" s="2" customFormat="1" ht="12.5" x14ac:dyDescent="0.25">
      <c r="A163" s="10" t="s">
        <v>207</v>
      </c>
      <c r="B163" s="180">
        <v>0</v>
      </c>
      <c r="C163" s="181">
        <v>1219825</v>
      </c>
      <c r="D163" s="181">
        <v>2234066</v>
      </c>
      <c r="E163" s="181">
        <v>1615833</v>
      </c>
      <c r="F163" s="182">
        <v>3313880</v>
      </c>
      <c r="G163" s="200"/>
      <c r="H163" s="208">
        <f t="shared" si="386"/>
        <v>8383604</v>
      </c>
      <c r="I163" s="188">
        <v>0</v>
      </c>
      <c r="J163" s="176">
        <v>546745.48945598747</v>
      </c>
      <c r="K163" s="176">
        <v>1314243.9985464409</v>
      </c>
      <c r="L163" s="176">
        <v>0</v>
      </c>
      <c r="M163" s="176">
        <v>3135685.5119975717</v>
      </c>
      <c r="N163" s="193"/>
      <c r="O163" s="208">
        <f t="shared" si="124"/>
        <v>4996675</v>
      </c>
      <c r="P163" s="188">
        <v>0</v>
      </c>
      <c r="Q163" s="176">
        <v>92587</v>
      </c>
      <c r="R163" s="177">
        <v>0</v>
      </c>
      <c r="S163" s="176">
        <v>42289</v>
      </c>
      <c r="T163" s="176">
        <v>2690525</v>
      </c>
      <c r="U163" s="193"/>
      <c r="V163" s="208">
        <f t="shared" ref="V163:V164" si="411">SUM(P163:T163)</f>
        <v>2825401</v>
      </c>
      <c r="W163" s="138">
        <f t="shared" ref="W163:W164" si="412">SUM(B163,I163,P163)</f>
        <v>0</v>
      </c>
      <c r="X163" s="92">
        <f t="shared" ref="X163:X164" si="413">SUM(C163,J163,Q163)</f>
        <v>1859157.4894559875</v>
      </c>
      <c r="Y163" s="92">
        <f t="shared" ref="Y163:Y164" si="414">SUM(D163,K163,R163)</f>
        <v>3548309.9985464411</v>
      </c>
      <c r="Z163" s="92">
        <f t="shared" ref="Z163:Z164" si="415">SUM(E163,L163,S163)</f>
        <v>1658122</v>
      </c>
      <c r="AA163" s="92">
        <f t="shared" ref="AA163:AA164" si="416">SUM(F163,M163,T163)</f>
        <v>9140090.5119975712</v>
      </c>
      <c r="AB163" s="138"/>
      <c r="AC163" s="93">
        <f t="shared" ref="AC163:AC164" si="417">+H163+O163+V163</f>
        <v>16205680</v>
      </c>
    </row>
    <row r="164" spans="1:29" s="2" customFormat="1" ht="12.5" x14ac:dyDescent="0.25">
      <c r="A164" s="10" t="s">
        <v>208</v>
      </c>
      <c r="B164" s="180">
        <v>0</v>
      </c>
      <c r="C164" s="181">
        <v>1228903</v>
      </c>
      <c r="D164" s="181">
        <v>2260790</v>
      </c>
      <c r="E164" s="181">
        <v>1634392</v>
      </c>
      <c r="F164" s="182">
        <v>3335574</v>
      </c>
      <c r="G164" s="200"/>
      <c r="H164" s="209">
        <f t="shared" si="386"/>
        <v>8459659</v>
      </c>
      <c r="I164" s="188">
        <v>0</v>
      </c>
      <c r="J164" s="176">
        <v>535927.70303922042</v>
      </c>
      <c r="K164" s="176">
        <v>1299406.0344745081</v>
      </c>
      <c r="L164" s="176">
        <v>0</v>
      </c>
      <c r="M164" s="176">
        <v>3217546.2624862716</v>
      </c>
      <c r="N164" s="193"/>
      <c r="O164" s="209">
        <f t="shared" si="124"/>
        <v>5052880</v>
      </c>
      <c r="P164" s="188">
        <v>0</v>
      </c>
      <c r="Q164" s="176">
        <v>92587</v>
      </c>
      <c r="R164" s="177">
        <v>0</v>
      </c>
      <c r="S164" s="176">
        <v>42289</v>
      </c>
      <c r="T164" s="176">
        <v>2690525</v>
      </c>
      <c r="U164" s="193"/>
      <c r="V164" s="209">
        <f t="shared" si="411"/>
        <v>2825401</v>
      </c>
      <c r="W164" s="138">
        <f t="shared" si="412"/>
        <v>0</v>
      </c>
      <c r="X164" s="13">
        <f t="shared" si="413"/>
        <v>1857417.7030392205</v>
      </c>
      <c r="Y164" s="13">
        <f t="shared" si="414"/>
        <v>3560196.0344745079</v>
      </c>
      <c r="Z164" s="13">
        <f t="shared" si="415"/>
        <v>1676681</v>
      </c>
      <c r="AA164" s="13">
        <f t="shared" si="416"/>
        <v>9243645.2624862716</v>
      </c>
      <c r="AB164" s="138"/>
      <c r="AC164" s="93">
        <f t="shared" si="417"/>
        <v>16337940</v>
      </c>
    </row>
    <row r="165" spans="1:29" s="2" customFormat="1" ht="12.5" x14ac:dyDescent="0.25">
      <c r="A165" s="10" t="s">
        <v>212</v>
      </c>
      <c r="B165" s="180">
        <v>0</v>
      </c>
      <c r="C165" s="181">
        <v>1239168</v>
      </c>
      <c r="D165" s="181">
        <v>2293461</v>
      </c>
      <c r="E165" s="181">
        <v>1650409</v>
      </c>
      <c r="F165" s="182">
        <v>3363630</v>
      </c>
      <c r="G165" s="200"/>
      <c r="H165" s="209">
        <f t="shared" si="386"/>
        <v>8546668</v>
      </c>
      <c r="I165" s="189">
        <v>0</v>
      </c>
      <c r="J165" s="181">
        <v>526375.23253416526</v>
      </c>
      <c r="K165" s="181">
        <v>1327781.5790483037</v>
      </c>
      <c r="L165" s="181">
        <v>0</v>
      </c>
      <c r="M165" s="181">
        <v>3283607.1884175315</v>
      </c>
      <c r="N165" s="193"/>
      <c r="O165" s="209">
        <f t="shared" si="124"/>
        <v>5137764</v>
      </c>
      <c r="P165" s="188">
        <v>0</v>
      </c>
      <c r="Q165" s="176">
        <v>92587</v>
      </c>
      <c r="R165" s="177">
        <v>0</v>
      </c>
      <c r="S165" s="176">
        <v>42289</v>
      </c>
      <c r="T165" s="176">
        <v>2690525</v>
      </c>
      <c r="U165" s="193"/>
      <c r="V165" s="209">
        <f t="shared" ref="V165:V167" si="418">SUM(P165:T165)</f>
        <v>2825401</v>
      </c>
      <c r="W165" s="138">
        <f t="shared" ref="W165" si="419">SUM(B165,I165,P165)</f>
        <v>0</v>
      </c>
      <c r="X165" s="13">
        <f t="shared" ref="X165" si="420">SUM(C165,J165,Q165)</f>
        <v>1858130.2325341653</v>
      </c>
      <c r="Y165" s="13">
        <f t="shared" ref="Y165" si="421">SUM(D165,K165,R165)</f>
        <v>3621242.5790483039</v>
      </c>
      <c r="Z165" s="13">
        <f t="shared" ref="Z165" si="422">SUM(E165,L165,S165)</f>
        <v>1692698</v>
      </c>
      <c r="AA165" s="13">
        <f t="shared" ref="AA165" si="423">SUM(F165,M165,T165)</f>
        <v>9337762.1884175315</v>
      </c>
      <c r="AB165" s="138"/>
      <c r="AC165" s="93">
        <f t="shared" ref="AC165" si="424">+H165+O165+V165</f>
        <v>16509833</v>
      </c>
    </row>
    <row r="166" spans="1:29" s="2" customFormat="1" ht="12.5" x14ac:dyDescent="0.25">
      <c r="A166" s="10" t="s">
        <v>219</v>
      </c>
      <c r="B166" s="180">
        <v>0</v>
      </c>
      <c r="C166" s="181">
        <v>1242189</v>
      </c>
      <c r="D166" s="181">
        <v>2313521</v>
      </c>
      <c r="E166" s="181">
        <v>1656651</v>
      </c>
      <c r="F166" s="182">
        <v>3369780</v>
      </c>
      <c r="G166" s="200"/>
      <c r="H166" s="209">
        <f t="shared" si="386"/>
        <v>8582141</v>
      </c>
      <c r="I166" s="183">
        <v>0</v>
      </c>
      <c r="J166" s="181">
        <v>470182.08579528314</v>
      </c>
      <c r="K166" s="181">
        <v>1355016.0326914869</v>
      </c>
      <c r="L166" s="181">
        <v>0</v>
      </c>
      <c r="M166" s="181">
        <v>3354138.88151323</v>
      </c>
      <c r="N166" s="193"/>
      <c r="O166" s="209">
        <f t="shared" si="124"/>
        <v>5179337</v>
      </c>
      <c r="P166" s="183">
        <v>0</v>
      </c>
      <c r="Q166" s="181">
        <v>90592</v>
      </c>
      <c r="R166" s="180">
        <v>0</v>
      </c>
      <c r="S166" s="181">
        <v>42082</v>
      </c>
      <c r="T166" s="181">
        <v>2736577</v>
      </c>
      <c r="U166" s="193"/>
      <c r="V166" s="209">
        <f t="shared" si="418"/>
        <v>2869251</v>
      </c>
      <c r="W166" s="138">
        <f t="shared" ref="W166" si="425">SUM(B166,I166,P166)</f>
        <v>0</v>
      </c>
      <c r="X166" s="13">
        <f t="shared" ref="X166" si="426">SUM(C166,J166,Q166)</f>
        <v>1802963.0857952831</v>
      </c>
      <c r="Y166" s="13">
        <f t="shared" ref="Y166" si="427">SUM(D166,K166,R166)</f>
        <v>3668537.0326914871</v>
      </c>
      <c r="Z166" s="13">
        <f t="shared" ref="Z166" si="428">SUM(E166,L166,S166)</f>
        <v>1698733</v>
      </c>
      <c r="AA166" s="13">
        <f t="shared" ref="AA166" si="429">SUM(F166,M166,T166)</f>
        <v>9460495.8815132305</v>
      </c>
      <c r="AB166" s="138"/>
      <c r="AC166" s="93">
        <f t="shared" ref="AC166" si="430">+H166+O166+V166</f>
        <v>16630729</v>
      </c>
    </row>
    <row r="167" spans="1:29" s="2" customFormat="1" ht="12.5" x14ac:dyDescent="0.25">
      <c r="A167" s="10" t="s">
        <v>220</v>
      </c>
      <c r="B167" s="180">
        <v>0</v>
      </c>
      <c r="C167" s="181">
        <v>1242721</v>
      </c>
      <c r="D167" s="181">
        <v>2328072</v>
      </c>
      <c r="E167" s="181">
        <v>1662588</v>
      </c>
      <c r="F167" s="182">
        <v>3375164</v>
      </c>
      <c r="G167" s="200"/>
      <c r="H167" s="209">
        <f t="shared" ref="H167:H180" si="431">SUM(B167:F167)</f>
        <v>8608545</v>
      </c>
      <c r="I167" s="183">
        <v>0</v>
      </c>
      <c r="J167" s="181">
        <v>470861.69294097967</v>
      </c>
      <c r="K167" s="181">
        <v>1349610.3837164917</v>
      </c>
      <c r="L167" s="181">
        <v>0</v>
      </c>
      <c r="M167" s="181">
        <v>3396104.9233425283</v>
      </c>
      <c r="N167" s="193"/>
      <c r="O167" s="209">
        <f t="shared" ref="O167:O180" si="432">+SUM(I167:M167)</f>
        <v>5216577</v>
      </c>
      <c r="P167" s="183">
        <v>0</v>
      </c>
      <c r="Q167" s="181">
        <v>90420</v>
      </c>
      <c r="R167" s="180">
        <v>0</v>
      </c>
      <c r="S167" s="181">
        <v>41768</v>
      </c>
      <c r="T167" s="181">
        <v>2728841</v>
      </c>
      <c r="U167" s="193"/>
      <c r="V167" s="209">
        <f t="shared" si="418"/>
        <v>2861029</v>
      </c>
      <c r="W167" s="138">
        <f t="shared" ref="W167" si="433">SUM(B167,I167,P167)</f>
        <v>0</v>
      </c>
      <c r="X167" s="13">
        <f t="shared" ref="X167" si="434">SUM(C167,J167,Q167)</f>
        <v>1804002.6929409797</v>
      </c>
      <c r="Y167" s="13">
        <f t="shared" ref="Y167" si="435">SUM(D167,K167,R167)</f>
        <v>3677682.383716492</v>
      </c>
      <c r="Z167" s="13">
        <f t="shared" ref="Z167" si="436">SUM(E167,L167,S167)</f>
        <v>1704356</v>
      </c>
      <c r="AA167" s="13">
        <f t="shared" ref="AA167" si="437">SUM(F167,M167,T167)</f>
        <v>9500109.9233425278</v>
      </c>
      <c r="AB167" s="138"/>
      <c r="AC167" s="93">
        <f t="shared" ref="AC167" si="438">+H167+O167+V167</f>
        <v>16686151</v>
      </c>
    </row>
    <row r="168" spans="1:29" s="2" customFormat="1" ht="12.5" x14ac:dyDescent="0.25">
      <c r="A168" s="10" t="s">
        <v>225</v>
      </c>
      <c r="B168" s="180">
        <v>0</v>
      </c>
      <c r="C168" s="181">
        <v>1250925</v>
      </c>
      <c r="D168" s="181">
        <v>2353798</v>
      </c>
      <c r="E168" s="181">
        <v>1675346</v>
      </c>
      <c r="F168" s="182">
        <v>3385646</v>
      </c>
      <c r="G168" s="200"/>
      <c r="H168" s="209">
        <f t="shared" si="431"/>
        <v>8665715</v>
      </c>
      <c r="I168" s="183">
        <v>0</v>
      </c>
      <c r="J168" s="181">
        <v>463116</v>
      </c>
      <c r="K168" s="181">
        <v>1335075</v>
      </c>
      <c r="L168" s="181">
        <v>0</v>
      </c>
      <c r="M168" s="181">
        <v>3456277</v>
      </c>
      <c r="N168" s="193"/>
      <c r="O168" s="209">
        <f t="shared" si="432"/>
        <v>5254468</v>
      </c>
      <c r="P168" s="183">
        <v>0</v>
      </c>
      <c r="Q168" s="181">
        <v>90490</v>
      </c>
      <c r="R168" s="180">
        <v>0</v>
      </c>
      <c r="S168" s="181">
        <v>41720</v>
      </c>
      <c r="T168" s="181">
        <v>2737207</v>
      </c>
      <c r="U168" s="193"/>
      <c r="V168" s="209">
        <f t="shared" ref="V168:V178" si="439">SUM(P168:T168)</f>
        <v>2869417</v>
      </c>
      <c r="W168" s="138">
        <f t="shared" ref="W168" si="440">SUM(B168,I168,P168)</f>
        <v>0</v>
      </c>
      <c r="X168" s="13">
        <f t="shared" ref="X168" si="441">SUM(C168,J168,Q168)</f>
        <v>1804531</v>
      </c>
      <c r="Y168" s="13">
        <f t="shared" ref="Y168" si="442">SUM(D168,K168,R168)</f>
        <v>3688873</v>
      </c>
      <c r="Z168" s="13">
        <f t="shared" ref="Z168" si="443">SUM(E168,L168,S168)</f>
        <v>1717066</v>
      </c>
      <c r="AA168" s="13">
        <f t="shared" ref="AA168" si="444">SUM(F168,M168,T168)</f>
        <v>9579130</v>
      </c>
      <c r="AB168" s="138"/>
      <c r="AC168" s="93">
        <f t="shared" ref="AC168" si="445">+H168+O168+V168</f>
        <v>16789600</v>
      </c>
    </row>
    <row r="169" spans="1:29" s="2" customFormat="1" ht="12.5" x14ac:dyDescent="0.25">
      <c r="A169" s="10" t="s">
        <v>224</v>
      </c>
      <c r="B169" s="180">
        <v>0</v>
      </c>
      <c r="C169" s="181">
        <v>1253803</v>
      </c>
      <c r="D169" s="181">
        <v>2367204</v>
      </c>
      <c r="E169" s="181">
        <v>1682872</v>
      </c>
      <c r="F169" s="182">
        <v>3391452</v>
      </c>
      <c r="G169" s="200"/>
      <c r="H169" s="209">
        <f t="shared" si="431"/>
        <v>8695331</v>
      </c>
      <c r="I169" s="183">
        <v>0</v>
      </c>
      <c r="J169" s="181">
        <v>461271.91498778685</v>
      </c>
      <c r="K169" s="181">
        <v>1324789.3668798108</v>
      </c>
      <c r="L169" s="181">
        <v>0</v>
      </c>
      <c r="M169" s="181">
        <v>3486728.7181324027</v>
      </c>
      <c r="N169" s="193"/>
      <c r="O169" s="209">
        <f t="shared" si="432"/>
        <v>5272790</v>
      </c>
      <c r="P169" s="183">
        <v>0</v>
      </c>
      <c r="Q169" s="181">
        <v>90494</v>
      </c>
      <c r="R169" s="180">
        <v>0</v>
      </c>
      <c r="S169" s="181">
        <v>41783</v>
      </c>
      <c r="T169" s="181">
        <v>2747791</v>
      </c>
      <c r="U169" s="193"/>
      <c r="V169" s="209">
        <f t="shared" si="439"/>
        <v>2880068</v>
      </c>
      <c r="W169" s="138">
        <f t="shared" ref="W169:W178" si="446">SUM(B169,I169,P169)</f>
        <v>0</v>
      </c>
      <c r="X169" s="13">
        <f t="shared" ref="X169:X178" si="447">SUM(C169,J169,Q169)</f>
        <v>1805568.9149877869</v>
      </c>
      <c r="Y169" s="13">
        <f t="shared" ref="Y169" si="448">SUM(D169,K169,R169)</f>
        <v>3691993.3668798106</v>
      </c>
      <c r="Z169" s="13">
        <f t="shared" ref="Z169" si="449">SUM(E169,L169,S169)</f>
        <v>1724655</v>
      </c>
      <c r="AA169" s="13">
        <f t="shared" ref="AA169" si="450">SUM(F169,M169,T169)</f>
        <v>9625971.7181324027</v>
      </c>
      <c r="AB169" s="138"/>
      <c r="AC169" s="185">
        <f t="shared" ref="AC169:AC178" si="451">+H169+O169+V169</f>
        <v>16848189</v>
      </c>
    </row>
    <row r="170" spans="1:29" s="2" customFormat="1" ht="12.5" x14ac:dyDescent="0.25">
      <c r="A170" s="10" t="s">
        <v>226</v>
      </c>
      <c r="B170" s="180">
        <v>0</v>
      </c>
      <c r="C170" s="181">
        <v>1256245</v>
      </c>
      <c r="D170" s="181">
        <v>2379435</v>
      </c>
      <c r="E170" s="181">
        <v>1688963</v>
      </c>
      <c r="F170" s="182">
        <v>3397299</v>
      </c>
      <c r="G170" s="200"/>
      <c r="H170" s="209">
        <f t="shared" si="431"/>
        <v>8721942</v>
      </c>
      <c r="I170" s="189">
        <v>0</v>
      </c>
      <c r="J170" s="181">
        <v>419568.4486586178</v>
      </c>
      <c r="K170" s="181">
        <v>1353562.9872779283</v>
      </c>
      <c r="L170" s="181">
        <v>0</v>
      </c>
      <c r="M170" s="182">
        <v>3524816.5640634513</v>
      </c>
      <c r="N170" s="193"/>
      <c r="O170" s="209">
        <f t="shared" si="432"/>
        <v>5297947.9999999972</v>
      </c>
      <c r="P170" s="189">
        <v>0</v>
      </c>
      <c r="Q170" s="181">
        <v>90620</v>
      </c>
      <c r="R170" s="181">
        <v>0</v>
      </c>
      <c r="S170" s="181">
        <v>41640</v>
      </c>
      <c r="T170" s="182">
        <v>2753688</v>
      </c>
      <c r="U170" s="193"/>
      <c r="V170" s="209">
        <f t="shared" si="439"/>
        <v>2885948</v>
      </c>
      <c r="W170" s="138">
        <f t="shared" si="446"/>
        <v>0</v>
      </c>
      <c r="X170" s="13">
        <f t="shared" si="447"/>
        <v>1766433.4486586177</v>
      </c>
      <c r="Y170" s="92">
        <f t="shared" ref="Y170:Y178" si="452">SUM(D170,K170,R170)</f>
        <v>3732997.9872779283</v>
      </c>
      <c r="Z170" s="92">
        <f t="shared" ref="Z170:Z178" si="453">SUM(E170,L170,S170)</f>
        <v>1730603</v>
      </c>
      <c r="AA170" s="92">
        <f t="shared" ref="AA170:AA178" si="454">SUM(F170,M170,T170)</f>
        <v>9675803.5640634522</v>
      </c>
      <c r="AB170" s="138"/>
      <c r="AC170" s="185">
        <f t="shared" si="451"/>
        <v>16905837.999999996</v>
      </c>
    </row>
    <row r="171" spans="1:29" s="2" customFormat="1" ht="12.5" x14ac:dyDescent="0.25">
      <c r="A171" s="10" t="s">
        <v>227</v>
      </c>
      <c r="B171" s="180">
        <v>0</v>
      </c>
      <c r="C171" s="181">
        <v>1259631</v>
      </c>
      <c r="D171" s="181">
        <v>2392596</v>
      </c>
      <c r="E171" s="181">
        <v>1693034</v>
      </c>
      <c r="F171" s="182">
        <v>3401696</v>
      </c>
      <c r="G171" s="200"/>
      <c r="H171" s="209">
        <f t="shared" si="431"/>
        <v>8746957</v>
      </c>
      <c r="I171" s="189">
        <v>0</v>
      </c>
      <c r="J171" s="181">
        <v>438224.68640584184</v>
      </c>
      <c r="K171" s="181">
        <v>1291201.7479533057</v>
      </c>
      <c r="L171" s="181">
        <v>0</v>
      </c>
      <c r="M171" s="182">
        <v>3579803.5656408523</v>
      </c>
      <c r="N171" s="193"/>
      <c r="O171" s="209">
        <f t="shared" si="432"/>
        <v>5309230</v>
      </c>
      <c r="P171" s="189">
        <v>0</v>
      </c>
      <c r="Q171" s="181">
        <v>90669</v>
      </c>
      <c r="R171" s="181">
        <v>0</v>
      </c>
      <c r="S171" s="181">
        <v>41489</v>
      </c>
      <c r="T171" s="182">
        <v>2761348</v>
      </c>
      <c r="U171" s="193"/>
      <c r="V171" s="210">
        <f t="shared" si="439"/>
        <v>2893506</v>
      </c>
      <c r="W171" s="138">
        <f t="shared" si="446"/>
        <v>0</v>
      </c>
      <c r="X171" s="13">
        <f t="shared" si="447"/>
        <v>1788524.6864058417</v>
      </c>
      <c r="Y171" s="92">
        <f t="shared" si="452"/>
        <v>3683797.747953306</v>
      </c>
      <c r="Z171" s="92">
        <f t="shared" si="453"/>
        <v>1734523</v>
      </c>
      <c r="AA171" s="92">
        <f t="shared" si="454"/>
        <v>9742847.5656408519</v>
      </c>
      <c r="AB171" s="138"/>
      <c r="AC171" s="185">
        <f t="shared" si="451"/>
        <v>16949693</v>
      </c>
    </row>
    <row r="172" spans="1:29" s="2" customFormat="1" ht="12.5" x14ac:dyDescent="0.25">
      <c r="A172" s="10" t="s">
        <v>228</v>
      </c>
      <c r="B172" s="180">
        <v>0</v>
      </c>
      <c r="C172" s="181">
        <v>1264438</v>
      </c>
      <c r="D172" s="181">
        <v>2406911</v>
      </c>
      <c r="E172" s="181">
        <v>1697322</v>
      </c>
      <c r="F172" s="182">
        <v>3404685</v>
      </c>
      <c r="G172" s="200"/>
      <c r="H172" s="209">
        <f t="shared" si="431"/>
        <v>8773356</v>
      </c>
      <c r="I172" s="189">
        <v>0</v>
      </c>
      <c r="J172" s="181">
        <v>431954.61494984763</v>
      </c>
      <c r="K172" s="181">
        <v>1274369.3865468726</v>
      </c>
      <c r="L172" s="181">
        <v>0</v>
      </c>
      <c r="M172" s="182">
        <v>3643464.9985032803</v>
      </c>
      <c r="N172" s="193"/>
      <c r="O172" s="209">
        <f t="shared" si="432"/>
        <v>5349789</v>
      </c>
      <c r="P172" s="189">
        <v>0</v>
      </c>
      <c r="Q172" s="181">
        <v>91159</v>
      </c>
      <c r="R172" s="181">
        <v>0</v>
      </c>
      <c r="S172" s="181">
        <v>41412</v>
      </c>
      <c r="T172" s="182">
        <v>2772081</v>
      </c>
      <c r="U172" s="193"/>
      <c r="V172" s="210">
        <f t="shared" si="439"/>
        <v>2904652</v>
      </c>
      <c r="W172" s="138">
        <f t="shared" si="446"/>
        <v>0</v>
      </c>
      <c r="X172" s="13">
        <f t="shared" si="447"/>
        <v>1787551.6149498476</v>
      </c>
      <c r="Y172" s="92">
        <f t="shared" si="452"/>
        <v>3681280.3865468726</v>
      </c>
      <c r="Z172" s="92">
        <f t="shared" si="453"/>
        <v>1738734</v>
      </c>
      <c r="AA172" s="92">
        <f t="shared" si="454"/>
        <v>9820230.9985032808</v>
      </c>
      <c r="AB172" s="138"/>
      <c r="AC172" s="185">
        <f t="shared" si="451"/>
        <v>17027797</v>
      </c>
    </row>
    <row r="173" spans="1:29" s="2" customFormat="1" ht="12.5" x14ac:dyDescent="0.25">
      <c r="A173" s="10" t="s">
        <v>229</v>
      </c>
      <c r="B173" s="180">
        <v>0</v>
      </c>
      <c r="C173" s="181">
        <v>1270140</v>
      </c>
      <c r="D173" s="181">
        <v>2426173</v>
      </c>
      <c r="E173" s="181">
        <v>1703122</v>
      </c>
      <c r="F173" s="182">
        <v>3410983</v>
      </c>
      <c r="G173" s="200"/>
      <c r="H173" s="209">
        <f t="shared" si="431"/>
        <v>8810418</v>
      </c>
      <c r="I173" s="189">
        <v>0</v>
      </c>
      <c r="J173" s="181">
        <v>416835.40961457446</v>
      </c>
      <c r="K173" s="181">
        <v>1233843.9838061526</v>
      </c>
      <c r="L173" s="181">
        <v>0</v>
      </c>
      <c r="M173" s="182">
        <v>3707652.6065792725</v>
      </c>
      <c r="N173" s="193"/>
      <c r="O173" s="209">
        <f t="shared" si="432"/>
        <v>5358332</v>
      </c>
      <c r="P173" s="189">
        <v>0</v>
      </c>
      <c r="Q173" s="181">
        <v>91080</v>
      </c>
      <c r="R173" s="181">
        <v>0</v>
      </c>
      <c r="S173" s="181">
        <v>41208</v>
      </c>
      <c r="T173" s="182">
        <v>2783764</v>
      </c>
      <c r="U173" s="193"/>
      <c r="V173" s="210">
        <f t="shared" si="439"/>
        <v>2916052</v>
      </c>
      <c r="W173" s="138">
        <f t="shared" si="446"/>
        <v>0</v>
      </c>
      <c r="X173" s="13">
        <f t="shared" si="447"/>
        <v>1778055.4096145744</v>
      </c>
      <c r="Y173" s="92">
        <f t="shared" si="452"/>
        <v>3660016.9838061528</v>
      </c>
      <c r="Z173" s="92">
        <f t="shared" si="453"/>
        <v>1744330</v>
      </c>
      <c r="AA173" s="92">
        <f t="shared" si="454"/>
        <v>9902399.6065792721</v>
      </c>
      <c r="AB173" s="138"/>
      <c r="AC173" s="185">
        <f t="shared" si="451"/>
        <v>17084802</v>
      </c>
    </row>
    <row r="174" spans="1:29" s="2" customFormat="1" ht="12.5" x14ac:dyDescent="0.25">
      <c r="A174" s="10" t="s">
        <v>230</v>
      </c>
      <c r="B174" s="180">
        <v>0</v>
      </c>
      <c r="C174" s="181">
        <v>1262085</v>
      </c>
      <c r="D174" s="181">
        <v>2423097</v>
      </c>
      <c r="E174" s="181">
        <v>1704279</v>
      </c>
      <c r="F174" s="182">
        <v>3412930</v>
      </c>
      <c r="G174" s="200"/>
      <c r="H174" s="209">
        <f t="shared" si="431"/>
        <v>8802391</v>
      </c>
      <c r="I174" s="189">
        <v>0</v>
      </c>
      <c r="J174" s="181">
        <v>404442.89715540787</v>
      </c>
      <c r="K174" s="181">
        <v>1201100.892349811</v>
      </c>
      <c r="L174" s="181">
        <v>0</v>
      </c>
      <c r="M174" s="182">
        <v>3721062.2104947814</v>
      </c>
      <c r="N174" s="193"/>
      <c r="O174" s="209">
        <f t="shared" si="432"/>
        <v>5326606</v>
      </c>
      <c r="P174" s="189">
        <v>0</v>
      </c>
      <c r="Q174" s="181">
        <v>91099</v>
      </c>
      <c r="R174" s="181">
        <v>0</v>
      </c>
      <c r="S174" s="181">
        <v>41107</v>
      </c>
      <c r="T174" s="182">
        <v>2794736</v>
      </c>
      <c r="U174" s="193"/>
      <c r="V174" s="210">
        <f t="shared" si="439"/>
        <v>2926942</v>
      </c>
      <c r="W174" s="138">
        <f t="shared" si="446"/>
        <v>0</v>
      </c>
      <c r="X174" s="13">
        <f t="shared" si="447"/>
        <v>1757626.8971554078</v>
      </c>
      <c r="Y174" s="92">
        <f t="shared" si="452"/>
        <v>3624197.8923498113</v>
      </c>
      <c r="Z174" s="92">
        <f t="shared" si="453"/>
        <v>1745386</v>
      </c>
      <c r="AA174" s="92">
        <f t="shared" si="454"/>
        <v>9928728.2104947809</v>
      </c>
      <c r="AB174" s="138"/>
      <c r="AC174" s="185">
        <f t="shared" si="451"/>
        <v>17055939</v>
      </c>
    </row>
    <row r="175" spans="1:29" s="2" customFormat="1" ht="12.5" x14ac:dyDescent="0.25">
      <c r="A175" s="10" t="s">
        <v>231</v>
      </c>
      <c r="B175" s="180">
        <v>0</v>
      </c>
      <c r="C175" s="181">
        <v>1263792</v>
      </c>
      <c r="D175" s="181">
        <v>2429301</v>
      </c>
      <c r="E175" s="181">
        <v>1706746</v>
      </c>
      <c r="F175" s="182">
        <v>3411593</v>
      </c>
      <c r="G175" s="200"/>
      <c r="H175" s="209">
        <f t="shared" si="431"/>
        <v>8811432</v>
      </c>
      <c r="I175" s="189">
        <v>0</v>
      </c>
      <c r="J175" s="181">
        <v>398450.90510522341</v>
      </c>
      <c r="K175" s="181">
        <v>1177412.1396306236</v>
      </c>
      <c r="L175" s="181">
        <v>0</v>
      </c>
      <c r="M175" s="182">
        <v>3758364.9552641534</v>
      </c>
      <c r="N175" s="193"/>
      <c r="O175" s="209">
        <f t="shared" si="432"/>
        <v>5334228</v>
      </c>
      <c r="P175" s="189">
        <v>0</v>
      </c>
      <c r="Q175" s="181">
        <v>91112</v>
      </c>
      <c r="R175" s="181">
        <v>0</v>
      </c>
      <c r="S175" s="181">
        <v>41044</v>
      </c>
      <c r="T175" s="182">
        <v>2808197</v>
      </c>
      <c r="U175" s="193"/>
      <c r="V175" s="210">
        <f t="shared" si="439"/>
        <v>2940353</v>
      </c>
      <c r="W175" s="138">
        <f t="shared" si="446"/>
        <v>0</v>
      </c>
      <c r="X175" s="13">
        <f t="shared" si="447"/>
        <v>1753354.9051052234</v>
      </c>
      <c r="Y175" s="92">
        <f t="shared" si="452"/>
        <v>3606713.1396306236</v>
      </c>
      <c r="Z175" s="92">
        <f t="shared" si="453"/>
        <v>1747790</v>
      </c>
      <c r="AA175" s="92">
        <f t="shared" si="454"/>
        <v>9978154.955264153</v>
      </c>
      <c r="AB175" s="138"/>
      <c r="AC175" s="185">
        <f t="shared" si="451"/>
        <v>17086013</v>
      </c>
    </row>
    <row r="176" spans="1:29" s="2" customFormat="1" ht="12.5" x14ac:dyDescent="0.25">
      <c r="A176" s="10" t="s">
        <v>232</v>
      </c>
      <c r="B176" s="180">
        <v>0</v>
      </c>
      <c r="C176" s="181">
        <v>1267014</v>
      </c>
      <c r="D176" s="181">
        <v>2455439</v>
      </c>
      <c r="E176" s="181">
        <v>1715007</v>
      </c>
      <c r="F176" s="182">
        <v>3418449</v>
      </c>
      <c r="G176" s="200"/>
      <c r="H176" s="209">
        <f t="shared" si="431"/>
        <v>8855909</v>
      </c>
      <c r="I176" s="189">
        <v>0</v>
      </c>
      <c r="J176" s="181">
        <v>389926.74017135322</v>
      </c>
      <c r="K176" s="181">
        <v>1151449.2703957786</v>
      </c>
      <c r="L176" s="181">
        <v>0</v>
      </c>
      <c r="M176" s="182">
        <v>3804394.9894328681</v>
      </c>
      <c r="N176" s="193"/>
      <c r="O176" s="209">
        <f t="shared" si="432"/>
        <v>5345771</v>
      </c>
      <c r="P176" s="189">
        <v>0</v>
      </c>
      <c r="Q176" s="181">
        <v>91052</v>
      </c>
      <c r="R176" s="181">
        <v>0</v>
      </c>
      <c r="S176" s="181">
        <v>40970</v>
      </c>
      <c r="T176" s="182">
        <v>2821980</v>
      </c>
      <c r="U176" s="193"/>
      <c r="V176" s="210">
        <f t="shared" si="439"/>
        <v>2954002</v>
      </c>
      <c r="W176" s="138">
        <f t="shared" si="446"/>
        <v>0</v>
      </c>
      <c r="X176" s="13">
        <f t="shared" si="447"/>
        <v>1747992.7401713533</v>
      </c>
      <c r="Y176" s="92">
        <f t="shared" si="452"/>
        <v>3606888.2703957786</v>
      </c>
      <c r="Z176" s="92">
        <f t="shared" si="453"/>
        <v>1755977</v>
      </c>
      <c r="AA176" s="92">
        <f t="shared" si="454"/>
        <v>10044823.989432868</v>
      </c>
      <c r="AB176" s="138"/>
      <c r="AC176" s="185">
        <f t="shared" si="451"/>
        <v>17155682</v>
      </c>
    </row>
    <row r="177" spans="1:29" s="2" customFormat="1" ht="12.5" x14ac:dyDescent="0.25">
      <c r="A177" s="10" t="s">
        <v>233</v>
      </c>
      <c r="B177" s="180">
        <v>0</v>
      </c>
      <c r="C177" s="181">
        <v>1270438</v>
      </c>
      <c r="D177" s="181">
        <v>2475907</v>
      </c>
      <c r="E177" s="181">
        <v>1721545</v>
      </c>
      <c r="F177" s="182">
        <v>3432386</v>
      </c>
      <c r="G177" s="200"/>
      <c r="H177" s="209">
        <f t="shared" si="431"/>
        <v>8900276</v>
      </c>
      <c r="I177" s="189">
        <v>0</v>
      </c>
      <c r="J177" s="181">
        <v>388701.7731754845</v>
      </c>
      <c r="K177" s="181">
        <v>1132654.4201563806</v>
      </c>
      <c r="L177" s="181">
        <v>0</v>
      </c>
      <c r="M177" s="182">
        <v>3864998.8066681349</v>
      </c>
      <c r="N177" s="193"/>
      <c r="O177" s="209">
        <f t="shared" si="432"/>
        <v>5386355</v>
      </c>
      <c r="P177" s="189">
        <v>0</v>
      </c>
      <c r="Q177" s="181">
        <v>89605</v>
      </c>
      <c r="R177" s="181">
        <v>0</v>
      </c>
      <c r="S177" s="181">
        <v>40842</v>
      </c>
      <c r="T177" s="182">
        <v>2836556</v>
      </c>
      <c r="U177" s="193"/>
      <c r="V177" s="210">
        <f t="shared" si="439"/>
        <v>2967003</v>
      </c>
      <c r="W177" s="138">
        <f t="shared" si="446"/>
        <v>0</v>
      </c>
      <c r="X177" s="13">
        <f t="shared" si="447"/>
        <v>1748744.7731754845</v>
      </c>
      <c r="Y177" s="92">
        <f t="shared" si="452"/>
        <v>3608561.4201563806</v>
      </c>
      <c r="Z177" s="92">
        <f t="shared" si="453"/>
        <v>1762387</v>
      </c>
      <c r="AA177" s="92">
        <f t="shared" si="454"/>
        <v>10133940.806668134</v>
      </c>
      <c r="AB177" s="138"/>
      <c r="AC177" s="185">
        <f t="shared" si="451"/>
        <v>17253634</v>
      </c>
    </row>
    <row r="178" spans="1:29" s="2" customFormat="1" ht="12.5" x14ac:dyDescent="0.25">
      <c r="A178" s="10" t="s">
        <v>234</v>
      </c>
      <c r="B178" s="180">
        <v>0</v>
      </c>
      <c r="C178" s="181">
        <v>1275144</v>
      </c>
      <c r="D178" s="181">
        <v>2489198</v>
      </c>
      <c r="E178" s="181">
        <v>1726043</v>
      </c>
      <c r="F178" s="182">
        <v>3448215</v>
      </c>
      <c r="G178" s="200"/>
      <c r="H178" s="209">
        <f t="shared" si="431"/>
        <v>8938600</v>
      </c>
      <c r="I178" s="189">
        <v>0</v>
      </c>
      <c r="J178" s="181">
        <v>381634.58878575347</v>
      </c>
      <c r="K178" s="181">
        <v>1107665.6365723207</v>
      </c>
      <c r="L178" s="181">
        <v>0</v>
      </c>
      <c r="M178" s="182">
        <v>3928928.7746419259</v>
      </c>
      <c r="N178" s="193"/>
      <c r="O178" s="209">
        <f t="shared" si="432"/>
        <v>5418229</v>
      </c>
      <c r="P178" s="189">
        <v>0</v>
      </c>
      <c r="Q178" s="181">
        <v>89647</v>
      </c>
      <c r="R178" s="181">
        <v>0</v>
      </c>
      <c r="S178" s="181">
        <v>40775</v>
      </c>
      <c r="T178" s="182">
        <v>2850547</v>
      </c>
      <c r="U178" s="193"/>
      <c r="V178" s="210">
        <f t="shared" si="439"/>
        <v>2980969</v>
      </c>
      <c r="W178" s="138">
        <f t="shared" si="446"/>
        <v>0</v>
      </c>
      <c r="X178" s="13">
        <f t="shared" si="447"/>
        <v>1746425.5887857536</v>
      </c>
      <c r="Y178" s="92">
        <f t="shared" si="452"/>
        <v>3596863.6365723209</v>
      </c>
      <c r="Z178" s="92">
        <f t="shared" si="453"/>
        <v>1766818</v>
      </c>
      <c r="AA178" s="92">
        <f t="shared" si="454"/>
        <v>10227690.774641925</v>
      </c>
      <c r="AB178" s="138"/>
      <c r="AC178" s="185">
        <f t="shared" si="451"/>
        <v>17337798</v>
      </c>
    </row>
    <row r="179" spans="1:29" s="2" customFormat="1" ht="12.5" x14ac:dyDescent="0.25">
      <c r="A179" s="10" t="s">
        <v>235</v>
      </c>
      <c r="B179" s="180">
        <v>0</v>
      </c>
      <c r="C179" s="181">
        <v>1277149</v>
      </c>
      <c r="D179" s="181">
        <v>2498672</v>
      </c>
      <c r="E179" s="181">
        <v>1730028</v>
      </c>
      <c r="F179" s="182">
        <v>3453887</v>
      </c>
      <c r="G179" s="200"/>
      <c r="H179" s="209">
        <f t="shared" si="431"/>
        <v>8959736</v>
      </c>
      <c r="I179" s="189">
        <v>0</v>
      </c>
      <c r="J179" s="181">
        <v>376540.39583477506</v>
      </c>
      <c r="K179" s="181">
        <v>1087472.0994033425</v>
      </c>
      <c r="L179" s="181">
        <v>0</v>
      </c>
      <c r="M179" s="182">
        <v>3971610.5047618826</v>
      </c>
      <c r="N179" s="193"/>
      <c r="O179" s="209">
        <f t="shared" si="432"/>
        <v>5435623</v>
      </c>
      <c r="P179" s="189">
        <v>0</v>
      </c>
      <c r="Q179" s="181">
        <v>89505</v>
      </c>
      <c r="R179" s="181">
        <v>0</v>
      </c>
      <c r="S179" s="181">
        <v>40735</v>
      </c>
      <c r="T179" s="182">
        <v>2866346</v>
      </c>
      <c r="U179" s="193"/>
      <c r="V179" s="210">
        <f t="shared" ref="V179:V180" si="455">SUM(P179:T179)</f>
        <v>2996586</v>
      </c>
      <c r="W179" s="138">
        <f t="shared" ref="W179:W180" si="456">SUM(B179,I179,P179)</f>
        <v>0</v>
      </c>
      <c r="X179" s="13">
        <f t="shared" ref="X179" si="457">SUM(C179,J179,Q179)</f>
        <v>1743194.3958347752</v>
      </c>
      <c r="Y179" s="92">
        <f t="shared" ref="Y179" si="458">SUM(D179,K179,R179)</f>
        <v>3586144.0994033422</v>
      </c>
      <c r="Z179" s="92">
        <f t="shared" ref="Z179" si="459">SUM(E179,L179,S179)</f>
        <v>1770763</v>
      </c>
      <c r="AA179" s="92">
        <f t="shared" ref="AA179" si="460">SUM(F179,M179,T179)</f>
        <v>10291843.504761882</v>
      </c>
      <c r="AB179" s="138"/>
      <c r="AC179" s="185">
        <f t="shared" ref="AC179" si="461">+H179+O179+V179</f>
        <v>17391945</v>
      </c>
    </row>
    <row r="180" spans="1:29" s="2" customFormat="1" ht="12.5" x14ac:dyDescent="0.25">
      <c r="A180" s="10" t="s">
        <v>236</v>
      </c>
      <c r="B180" s="180">
        <v>0</v>
      </c>
      <c r="C180" s="181">
        <v>1282722</v>
      </c>
      <c r="D180" s="181">
        <v>2529818</v>
      </c>
      <c r="E180" s="181">
        <v>1745362</v>
      </c>
      <c r="F180" s="182">
        <v>3469835</v>
      </c>
      <c r="G180" s="200"/>
      <c r="H180" s="209">
        <f t="shared" si="431"/>
        <v>9027737</v>
      </c>
      <c r="I180" s="183">
        <v>0</v>
      </c>
      <c r="J180" s="181">
        <v>377030.53606728103</v>
      </c>
      <c r="K180" s="181">
        <v>1060440.2833697845</v>
      </c>
      <c r="L180" s="181">
        <v>0</v>
      </c>
      <c r="M180" s="182">
        <v>4013644.1805629344</v>
      </c>
      <c r="N180" s="193"/>
      <c r="O180" s="209">
        <f t="shared" si="432"/>
        <v>5451115</v>
      </c>
      <c r="P180" s="183">
        <v>0</v>
      </c>
      <c r="Q180" s="181">
        <v>89457</v>
      </c>
      <c r="R180" s="181">
        <v>0</v>
      </c>
      <c r="S180" s="181">
        <v>40667</v>
      </c>
      <c r="T180" s="182">
        <v>2881775</v>
      </c>
      <c r="U180" s="193"/>
      <c r="V180" s="210">
        <f t="shared" si="455"/>
        <v>3011899</v>
      </c>
      <c r="W180" s="138">
        <f t="shared" si="456"/>
        <v>0</v>
      </c>
      <c r="X180" s="13">
        <f t="shared" ref="X180" si="462">SUM(C180,J180,Q180)</f>
        <v>1749209.5360672809</v>
      </c>
      <c r="Y180" s="92">
        <f t="shared" ref="Y180" si="463">SUM(D180,K180,R180)</f>
        <v>3590258.2833697842</v>
      </c>
      <c r="Z180" s="92">
        <f t="shared" ref="Z180" si="464">SUM(E180,L180,S180)</f>
        <v>1786029</v>
      </c>
      <c r="AA180" s="92">
        <f t="shared" ref="AA180" si="465">SUM(F180,M180,T180)</f>
        <v>10365254.180562934</v>
      </c>
      <c r="AB180" s="138"/>
      <c r="AC180" s="185">
        <f t="shared" ref="AC180" si="466">+H180+O180+V180</f>
        <v>17490751</v>
      </c>
    </row>
    <row r="181" spans="1:29" s="2" customFormat="1" ht="12.5" x14ac:dyDescent="0.25">
      <c r="A181" s="10" t="s">
        <v>237</v>
      </c>
      <c r="B181" s="180">
        <v>0</v>
      </c>
      <c r="C181" s="181">
        <v>1286490</v>
      </c>
      <c r="D181" s="181">
        <v>2551565</v>
      </c>
      <c r="E181" s="181">
        <v>1753591</v>
      </c>
      <c r="F181" s="182">
        <v>3481775</v>
      </c>
      <c r="G181" s="200"/>
      <c r="H181" s="210">
        <f t="shared" ref="H181" si="467">SUM(B181:F181)</f>
        <v>9073421</v>
      </c>
      <c r="I181" s="186">
        <v>0</v>
      </c>
      <c r="J181" s="181">
        <v>375896.19164634671</v>
      </c>
      <c r="K181" s="181">
        <v>1053485.8203377109</v>
      </c>
      <c r="L181" s="181">
        <v>0</v>
      </c>
      <c r="M181" s="182">
        <v>3982477.9880159423</v>
      </c>
      <c r="N181" s="193"/>
      <c r="O181" s="210">
        <f t="shared" ref="O181" si="468">+SUM(I181:M181)</f>
        <v>5411860</v>
      </c>
      <c r="P181" s="186">
        <v>0</v>
      </c>
      <c r="Q181" s="181">
        <v>88678</v>
      </c>
      <c r="R181" s="181">
        <v>0</v>
      </c>
      <c r="S181" s="181">
        <v>40363</v>
      </c>
      <c r="T181" s="182">
        <v>2899213</v>
      </c>
      <c r="U181" s="193"/>
      <c r="V181" s="210">
        <f t="shared" ref="V181" si="469">SUM(P181:T181)</f>
        <v>3028254</v>
      </c>
      <c r="W181" s="138">
        <f t="shared" ref="W181" si="470">SUM(B181,I181,P181)</f>
        <v>0</v>
      </c>
      <c r="X181" s="13">
        <f t="shared" ref="X181" si="471">SUM(C181,J181,Q181)</f>
        <v>1751064.1916463468</v>
      </c>
      <c r="Y181" s="92">
        <f t="shared" ref="Y181" si="472">SUM(D181,K181,R181)</f>
        <v>3605050.8203377109</v>
      </c>
      <c r="Z181" s="92">
        <f t="shared" ref="Z181" si="473">SUM(E181,L181,S181)</f>
        <v>1793954</v>
      </c>
      <c r="AA181" s="92">
        <f t="shared" ref="AA181" si="474">SUM(F181,M181,T181)</f>
        <v>10363465.988015942</v>
      </c>
      <c r="AB181" s="138"/>
      <c r="AC181" s="185">
        <f t="shared" ref="AC181" si="475">+H181+O181+V181</f>
        <v>17513535</v>
      </c>
    </row>
    <row r="182" spans="1:29" s="2" customFormat="1" ht="12.5" x14ac:dyDescent="0.25">
      <c r="A182" s="10" t="s">
        <v>238</v>
      </c>
      <c r="B182" s="180">
        <v>0</v>
      </c>
      <c r="C182" s="181">
        <v>1288508</v>
      </c>
      <c r="D182" s="181">
        <v>2560284</v>
      </c>
      <c r="E182" s="181">
        <v>1757790</v>
      </c>
      <c r="F182" s="182">
        <v>3485908</v>
      </c>
      <c r="G182" s="200"/>
      <c r="H182" s="209">
        <f t="shared" ref="H182" si="476">SUM(B182:F182)</f>
        <v>9092490</v>
      </c>
      <c r="I182" s="183">
        <v>0</v>
      </c>
      <c r="J182" s="181">
        <v>375554.08009519178</v>
      </c>
      <c r="K182" s="181">
        <v>1014216.193738039</v>
      </c>
      <c r="L182" s="181">
        <v>0</v>
      </c>
      <c r="M182" s="182">
        <v>4020911.7261667661</v>
      </c>
      <c r="N182" s="193"/>
      <c r="O182" s="209">
        <f t="shared" ref="O182" si="477">+SUM(I182:M182)</f>
        <v>5410681.9999999972</v>
      </c>
      <c r="P182" s="183">
        <v>0</v>
      </c>
      <c r="Q182" s="181">
        <v>88622</v>
      </c>
      <c r="R182" s="181">
        <v>0</v>
      </c>
      <c r="S182" s="181">
        <v>40380</v>
      </c>
      <c r="T182" s="182">
        <v>2919835</v>
      </c>
      <c r="U182" s="193"/>
      <c r="V182" s="210">
        <f t="shared" ref="V182" si="478">SUM(P182:T182)</f>
        <v>3048837</v>
      </c>
      <c r="W182" s="138">
        <f t="shared" ref="W182" si="479">SUM(B182,I182,P182)</f>
        <v>0</v>
      </c>
      <c r="X182" s="13">
        <f t="shared" ref="X182" si="480">SUM(C182,J182,Q182)</f>
        <v>1752684.0800951917</v>
      </c>
      <c r="Y182" s="13">
        <f t="shared" ref="Y182" si="481">SUM(D182,K182,R182)</f>
        <v>3574500.1937380391</v>
      </c>
      <c r="Z182" s="13">
        <f t="shared" ref="Z182" si="482">SUM(E182,L182,S182)</f>
        <v>1798170</v>
      </c>
      <c r="AA182" s="13">
        <f t="shared" ref="AA182" si="483">SUM(F182,M182,T182)</f>
        <v>10426654.726166766</v>
      </c>
      <c r="AB182" s="138"/>
      <c r="AC182" s="185">
        <f t="shared" ref="AC182" si="484">+H182+O182+V182</f>
        <v>17552008.999999996</v>
      </c>
    </row>
    <row r="183" spans="1:29" s="2" customFormat="1" ht="12.5" x14ac:dyDescent="0.25">
      <c r="A183" s="10" t="s">
        <v>239</v>
      </c>
      <c r="B183" s="180">
        <v>0</v>
      </c>
      <c r="C183" s="181">
        <v>1292283</v>
      </c>
      <c r="D183" s="181">
        <v>2578628</v>
      </c>
      <c r="E183" s="181">
        <v>1763660</v>
      </c>
      <c r="F183" s="182">
        <v>3527991</v>
      </c>
      <c r="G183" s="200"/>
      <c r="H183" s="209">
        <f t="shared" ref="H183" si="485">SUM(B183:F183)</f>
        <v>9162562</v>
      </c>
      <c r="I183" s="183">
        <v>0</v>
      </c>
      <c r="J183" s="181">
        <v>357345.47820574365</v>
      </c>
      <c r="K183" s="181">
        <v>1018883.469631614</v>
      </c>
      <c r="L183" s="181">
        <v>0</v>
      </c>
      <c r="M183" s="182">
        <v>4043441.0521626421</v>
      </c>
      <c r="N183" s="193"/>
      <c r="O183" s="209">
        <f t="shared" ref="O183" si="486">+SUM(I183:M183)</f>
        <v>5419670</v>
      </c>
      <c r="P183" s="183">
        <v>0</v>
      </c>
      <c r="Q183" s="181">
        <v>88694</v>
      </c>
      <c r="R183" s="181">
        <v>0</v>
      </c>
      <c r="S183" s="181">
        <v>40345</v>
      </c>
      <c r="T183" s="182">
        <v>2941572</v>
      </c>
      <c r="U183" s="193"/>
      <c r="V183" s="210">
        <f t="shared" ref="V183" si="487">SUM(P183:T183)</f>
        <v>3070611</v>
      </c>
      <c r="W183" s="138">
        <f t="shared" ref="W183" si="488">SUM(B183,I183,P183)</f>
        <v>0</v>
      </c>
      <c r="X183" s="13">
        <f t="shared" ref="X183" si="489">SUM(C183,J183,Q183)</f>
        <v>1738322.4782057437</v>
      </c>
      <c r="Y183" s="13">
        <f t="shared" ref="Y183" si="490">SUM(D183,K183,R183)</f>
        <v>3597511.4696316142</v>
      </c>
      <c r="Z183" s="13">
        <f t="shared" ref="Z183" si="491">SUM(E183,L183,S183)</f>
        <v>1804005</v>
      </c>
      <c r="AA183" s="13">
        <f t="shared" ref="AA183" si="492">SUM(F183,M183,T183)</f>
        <v>10513004.052162642</v>
      </c>
      <c r="AB183" s="138"/>
      <c r="AC183" s="185">
        <f t="shared" ref="AC183" si="493">+H183+O183+V183</f>
        <v>17652843</v>
      </c>
    </row>
    <row r="184" spans="1:29" s="2" customFormat="1" ht="12.5" x14ac:dyDescent="0.25">
      <c r="A184" s="10" t="s">
        <v>240</v>
      </c>
      <c r="B184" s="180">
        <v>0</v>
      </c>
      <c r="C184" s="181">
        <v>1295560</v>
      </c>
      <c r="D184" s="181">
        <v>2605072</v>
      </c>
      <c r="E184" s="181">
        <v>1768615</v>
      </c>
      <c r="F184" s="182">
        <v>3550795</v>
      </c>
      <c r="G184" s="200"/>
      <c r="H184" s="209">
        <f t="shared" ref="H184" si="494">SUM(B184:F184)</f>
        <v>9220042</v>
      </c>
      <c r="I184" s="183">
        <v>0</v>
      </c>
      <c r="J184" s="181">
        <v>345073.07709026453</v>
      </c>
      <c r="K184" s="181">
        <v>1012068.5629864663</v>
      </c>
      <c r="L184" s="181">
        <v>0</v>
      </c>
      <c r="M184" s="182">
        <v>4052439.3599232691</v>
      </c>
      <c r="N184" s="193"/>
      <c r="O184" s="209">
        <f t="shared" ref="O184" si="495">+SUM(I184:M184)</f>
        <v>5409581</v>
      </c>
      <c r="P184" s="183">
        <v>0</v>
      </c>
      <c r="Q184" s="181">
        <v>88685</v>
      </c>
      <c r="R184" s="181">
        <v>0</v>
      </c>
      <c r="S184" s="181">
        <v>40306</v>
      </c>
      <c r="T184" s="182">
        <v>2960419</v>
      </c>
      <c r="U184" s="193"/>
      <c r="V184" s="210">
        <f t="shared" ref="V184:V198" si="496">SUM(P184:T184)</f>
        <v>3089410</v>
      </c>
      <c r="W184" s="138">
        <f t="shared" ref="W184" si="497">SUM(B184,I184,P184)</f>
        <v>0</v>
      </c>
      <c r="X184" s="13">
        <f t="shared" ref="X184" si="498">SUM(C184,J184,Q184)</f>
        <v>1729318.0770902645</v>
      </c>
      <c r="Y184" s="13">
        <f t="shared" ref="Y184" si="499">SUM(D184,K184,R184)</f>
        <v>3617140.5629864661</v>
      </c>
      <c r="Z184" s="13">
        <f t="shared" ref="Z184" si="500">SUM(E184,L184,S184)</f>
        <v>1808921</v>
      </c>
      <c r="AA184" s="13">
        <f t="shared" ref="AA184" si="501">SUM(F184,M184,T184)</f>
        <v>10563653.35992327</v>
      </c>
      <c r="AB184" s="138"/>
      <c r="AC184" s="185">
        <f t="shared" ref="AC184" si="502">+H184+O184+V184</f>
        <v>17719033</v>
      </c>
    </row>
    <row r="185" spans="1:29" s="2" customFormat="1" ht="12.5" x14ac:dyDescent="0.25">
      <c r="A185" s="10" t="s">
        <v>241</v>
      </c>
      <c r="B185" s="180">
        <v>0</v>
      </c>
      <c r="C185" s="181">
        <v>1297626</v>
      </c>
      <c r="D185" s="181">
        <v>2622955</v>
      </c>
      <c r="E185" s="181">
        <v>1774124</v>
      </c>
      <c r="F185" s="182">
        <v>3564794</v>
      </c>
      <c r="G185" s="200"/>
      <c r="H185" s="209">
        <f t="shared" ref="H185:H187" si="503">SUM(B185:F185)</f>
        <v>9259499</v>
      </c>
      <c r="I185" s="183">
        <v>0</v>
      </c>
      <c r="J185" s="181">
        <v>347178.02835797437</v>
      </c>
      <c r="K185" s="181">
        <v>998415.622002105</v>
      </c>
      <c r="L185" s="181">
        <v>0</v>
      </c>
      <c r="M185" s="182">
        <v>4088336.3496399205</v>
      </c>
      <c r="N185" s="193"/>
      <c r="O185" s="209">
        <f t="shared" ref="O185:O189" si="504">+SUM(I185:M185)</f>
        <v>5433930</v>
      </c>
      <c r="P185" s="183">
        <v>0</v>
      </c>
      <c r="Q185" s="181">
        <v>88677</v>
      </c>
      <c r="R185" s="181">
        <v>0</v>
      </c>
      <c r="S185" s="181">
        <v>40267</v>
      </c>
      <c r="T185" s="182">
        <v>2979461</v>
      </c>
      <c r="U185" s="193"/>
      <c r="V185" s="210">
        <f t="shared" si="496"/>
        <v>3108405</v>
      </c>
      <c r="W185" s="138">
        <f t="shared" ref="W185:W186" si="505">SUM(B185,I185,P185)</f>
        <v>0</v>
      </c>
      <c r="X185" s="13">
        <f t="shared" ref="X185:X194" si="506">SUM(C185,J185,Q185)</f>
        <v>1733481.0283579743</v>
      </c>
      <c r="Y185" s="13">
        <f t="shared" ref="Y185" si="507">SUM(D185,K185,R185)</f>
        <v>3621370.6220021052</v>
      </c>
      <c r="Z185" s="13">
        <f t="shared" ref="Z185" si="508">SUM(E185,L185,S185)</f>
        <v>1814391</v>
      </c>
      <c r="AA185" s="13">
        <f t="shared" ref="AA185" si="509">SUM(F185,M185,T185)</f>
        <v>10632591.349639921</v>
      </c>
      <c r="AB185" s="138"/>
      <c r="AC185" s="185">
        <f t="shared" ref="AC185:AC194" si="510">+H185+O185+V185</f>
        <v>17801834</v>
      </c>
    </row>
    <row r="186" spans="1:29" s="2" customFormat="1" ht="12.5" x14ac:dyDescent="0.25">
      <c r="A186" s="10" t="s">
        <v>242</v>
      </c>
      <c r="B186" s="180">
        <v>0</v>
      </c>
      <c r="C186" s="181">
        <v>1300063</v>
      </c>
      <c r="D186" s="181">
        <v>2636443</v>
      </c>
      <c r="E186" s="181">
        <v>1777889</v>
      </c>
      <c r="F186" s="182">
        <v>3575836</v>
      </c>
      <c r="G186" s="200"/>
      <c r="H186" s="209">
        <f t="shared" si="503"/>
        <v>9290231</v>
      </c>
      <c r="I186" s="189">
        <v>0</v>
      </c>
      <c r="J186" s="181">
        <v>349845.82511109271</v>
      </c>
      <c r="K186" s="181">
        <v>985746.44505545637</v>
      </c>
      <c r="L186" s="181">
        <v>0</v>
      </c>
      <c r="M186" s="182">
        <v>4123062.7298334469</v>
      </c>
      <c r="N186" s="193"/>
      <c r="O186" s="209">
        <f t="shared" si="504"/>
        <v>5458654.9999999963</v>
      </c>
      <c r="P186" s="189">
        <v>0</v>
      </c>
      <c r="Q186" s="181">
        <v>88681</v>
      </c>
      <c r="R186" s="181">
        <v>0</v>
      </c>
      <c r="S186" s="181">
        <v>40222</v>
      </c>
      <c r="T186" s="182">
        <v>2995002</v>
      </c>
      <c r="U186" s="193"/>
      <c r="V186" s="210">
        <f t="shared" si="496"/>
        <v>3123905</v>
      </c>
      <c r="W186" s="138">
        <f t="shared" si="505"/>
        <v>0</v>
      </c>
      <c r="X186" s="13">
        <f t="shared" si="506"/>
        <v>1738589.8251110928</v>
      </c>
      <c r="Y186" s="13">
        <f t="shared" ref="Y186" si="511">SUM(D186,K186,R186)</f>
        <v>3622189.4450554564</v>
      </c>
      <c r="Z186" s="13">
        <f t="shared" ref="Z186" si="512">SUM(E186,L186,S186)</f>
        <v>1818111</v>
      </c>
      <c r="AA186" s="13">
        <f t="shared" ref="AA186" si="513">SUM(F186,M186,T186)</f>
        <v>10693900.729833446</v>
      </c>
      <c r="AB186" s="138"/>
      <c r="AC186" s="185">
        <f t="shared" si="510"/>
        <v>17872790.999999996</v>
      </c>
    </row>
    <row r="187" spans="1:29" s="2" customFormat="1" ht="12.5" x14ac:dyDescent="0.25">
      <c r="A187" s="10" t="s">
        <v>243</v>
      </c>
      <c r="B187" s="180">
        <v>0</v>
      </c>
      <c r="C187" s="181">
        <v>1302327</v>
      </c>
      <c r="D187" s="181">
        <v>2644425</v>
      </c>
      <c r="E187" s="181">
        <v>1781826</v>
      </c>
      <c r="F187" s="182">
        <v>3581772</v>
      </c>
      <c r="G187" s="200"/>
      <c r="H187" s="209">
        <f t="shared" si="503"/>
        <v>9310350</v>
      </c>
      <c r="I187" s="189">
        <v>0</v>
      </c>
      <c r="J187" s="181">
        <v>344390.19395695766</v>
      </c>
      <c r="K187" s="181">
        <v>977977.85285425128</v>
      </c>
      <c r="L187" s="181">
        <v>0</v>
      </c>
      <c r="M187" s="182">
        <v>4176863.9531887891</v>
      </c>
      <c r="N187" s="193"/>
      <c r="O187" s="209">
        <f t="shared" si="504"/>
        <v>5499231.9999999981</v>
      </c>
      <c r="P187" s="189">
        <v>0</v>
      </c>
      <c r="Q187" s="181">
        <v>88681</v>
      </c>
      <c r="R187" s="181">
        <v>0</v>
      </c>
      <c r="S187" s="181">
        <v>40193</v>
      </c>
      <c r="T187" s="182">
        <v>3015193</v>
      </c>
      <c r="U187" s="193"/>
      <c r="V187" s="210">
        <f t="shared" si="496"/>
        <v>3144067</v>
      </c>
      <c r="W187" s="138">
        <f t="shared" ref="W187" si="514">SUM(B187,I187,P187)</f>
        <v>0</v>
      </c>
      <c r="X187" s="13">
        <f t="shared" si="506"/>
        <v>1735398.1939569577</v>
      </c>
      <c r="Y187" s="13">
        <f t="shared" ref="Y187" si="515">SUM(D187,K187,R187)</f>
        <v>3622402.8528542514</v>
      </c>
      <c r="Z187" s="13">
        <f t="shared" ref="Z187" si="516">SUM(E187,L187,S187)</f>
        <v>1822019</v>
      </c>
      <c r="AA187" s="13">
        <f t="shared" ref="AA187" si="517">SUM(F187,M187,T187)</f>
        <v>10773828.953188788</v>
      </c>
      <c r="AB187" s="138"/>
      <c r="AC187" s="185">
        <f t="shared" si="510"/>
        <v>17953649</v>
      </c>
    </row>
    <row r="188" spans="1:29" s="2" customFormat="1" ht="12.5" x14ac:dyDescent="0.25">
      <c r="A188" s="10" t="s">
        <v>244</v>
      </c>
      <c r="B188" s="180">
        <v>0</v>
      </c>
      <c r="C188" s="181">
        <v>1306317</v>
      </c>
      <c r="D188" s="181">
        <v>2662073</v>
      </c>
      <c r="E188" s="181">
        <v>1790237</v>
      </c>
      <c r="F188" s="182">
        <v>3590903</v>
      </c>
      <c r="G188" s="200"/>
      <c r="H188" s="209">
        <f t="shared" ref="H188:H215" si="518">SUM(B188:F188)</f>
        <v>9349530</v>
      </c>
      <c r="I188" s="189">
        <v>0</v>
      </c>
      <c r="J188" s="181">
        <v>333309.01342280232</v>
      </c>
      <c r="K188" s="181">
        <v>963651.94313301903</v>
      </c>
      <c r="L188" s="181">
        <v>0</v>
      </c>
      <c r="M188" s="182">
        <v>4233490.0434441781</v>
      </c>
      <c r="N188" s="193"/>
      <c r="O188" s="209">
        <f t="shared" si="504"/>
        <v>5530451</v>
      </c>
      <c r="P188" s="189">
        <v>0</v>
      </c>
      <c r="Q188" s="181">
        <v>88686</v>
      </c>
      <c r="R188" s="181">
        <v>0</v>
      </c>
      <c r="S188" s="181">
        <v>40143</v>
      </c>
      <c r="T188" s="182">
        <v>3035785</v>
      </c>
      <c r="U188" s="193"/>
      <c r="V188" s="210">
        <f t="shared" si="496"/>
        <v>3164614</v>
      </c>
      <c r="W188" s="138">
        <f t="shared" ref="W188" si="519">SUM(B188,I188,P188)</f>
        <v>0</v>
      </c>
      <c r="X188" s="13">
        <f t="shared" si="506"/>
        <v>1728312.0134228023</v>
      </c>
      <c r="Y188" s="13">
        <f t="shared" ref="Y188" si="520">SUM(D188,K188,R188)</f>
        <v>3625724.9431330189</v>
      </c>
      <c r="Z188" s="13">
        <f t="shared" ref="Z188" si="521">SUM(E188,L188,S188)</f>
        <v>1830380</v>
      </c>
      <c r="AA188" s="13">
        <f t="shared" ref="AA188:AA194" si="522">SUM(F188,M188,T188)</f>
        <v>10860178.043444179</v>
      </c>
      <c r="AB188" s="138"/>
      <c r="AC188" s="185">
        <f t="shared" si="510"/>
        <v>18044595</v>
      </c>
    </row>
    <row r="189" spans="1:29" s="2" customFormat="1" ht="12.5" x14ac:dyDescent="0.25">
      <c r="A189" s="10" t="s">
        <v>247</v>
      </c>
      <c r="B189" s="180">
        <v>0</v>
      </c>
      <c r="C189" s="181">
        <v>1307816</v>
      </c>
      <c r="D189" s="181">
        <v>2666567</v>
      </c>
      <c r="E189" s="181">
        <v>1792961</v>
      </c>
      <c r="F189" s="182">
        <v>3593663</v>
      </c>
      <c r="G189" s="200"/>
      <c r="H189" s="209">
        <f t="shared" si="518"/>
        <v>9361007</v>
      </c>
      <c r="I189" s="189">
        <v>0</v>
      </c>
      <c r="J189" s="181">
        <v>324131.46209101565</v>
      </c>
      <c r="K189" s="181">
        <v>946942.2633720329</v>
      </c>
      <c r="L189" s="181">
        <v>0</v>
      </c>
      <c r="M189" s="182">
        <v>4265555.2745369514</v>
      </c>
      <c r="N189" s="193"/>
      <c r="O189" s="209">
        <f t="shared" si="504"/>
        <v>5536629</v>
      </c>
      <c r="P189" s="189">
        <v>0</v>
      </c>
      <c r="Q189" s="181">
        <v>88756</v>
      </c>
      <c r="R189" s="181">
        <v>0</v>
      </c>
      <c r="S189" s="181">
        <v>40097</v>
      </c>
      <c r="T189" s="182">
        <v>3055810</v>
      </c>
      <c r="U189" s="193"/>
      <c r="V189" s="210">
        <f t="shared" si="496"/>
        <v>3184663</v>
      </c>
      <c r="W189" s="138">
        <f t="shared" ref="W189:W194" si="523">SUM(B189,I189,P189)</f>
        <v>0</v>
      </c>
      <c r="X189" s="13">
        <f t="shared" si="506"/>
        <v>1720703.4620910157</v>
      </c>
      <c r="Y189" s="13">
        <f t="shared" ref="Y189" si="524">SUM(D189,K189,R189)</f>
        <v>3613509.2633720329</v>
      </c>
      <c r="Z189" s="13">
        <f t="shared" ref="Z189" si="525">SUM(E189,L189,S189)</f>
        <v>1833058</v>
      </c>
      <c r="AA189" s="13">
        <f t="shared" si="522"/>
        <v>10915028.274536952</v>
      </c>
      <c r="AB189" s="138"/>
      <c r="AC189" s="185">
        <f t="shared" si="510"/>
        <v>18082299</v>
      </c>
    </row>
    <row r="190" spans="1:29" s="2" customFormat="1" ht="12.5" x14ac:dyDescent="0.25">
      <c r="A190" s="10" t="s">
        <v>248</v>
      </c>
      <c r="B190" s="180">
        <v>0</v>
      </c>
      <c r="C190" s="181">
        <v>1291044</v>
      </c>
      <c r="D190" s="181">
        <v>2608341</v>
      </c>
      <c r="E190" s="181">
        <v>1751431</v>
      </c>
      <c r="F190" s="182">
        <v>3727547</v>
      </c>
      <c r="G190" s="200"/>
      <c r="H190" s="209">
        <f t="shared" si="518"/>
        <v>9378363</v>
      </c>
      <c r="I190" s="189">
        <v>0</v>
      </c>
      <c r="J190" s="181">
        <v>308605.23705417046</v>
      </c>
      <c r="K190" s="181">
        <v>928439.97089931311</v>
      </c>
      <c r="L190" s="181">
        <v>0</v>
      </c>
      <c r="M190" s="182">
        <v>4281586.7920465162</v>
      </c>
      <c r="N190" s="193"/>
      <c r="O190" s="209">
        <f>+SUM(I190:M190)</f>
        <v>5518632</v>
      </c>
      <c r="P190" s="189">
        <v>0</v>
      </c>
      <c r="Q190" s="181">
        <v>88654</v>
      </c>
      <c r="R190" s="181">
        <v>0</v>
      </c>
      <c r="S190" s="181">
        <v>40079</v>
      </c>
      <c r="T190" s="182">
        <v>3074041</v>
      </c>
      <c r="U190" s="193"/>
      <c r="V190" s="210">
        <f t="shared" si="496"/>
        <v>3202774</v>
      </c>
      <c r="W190" s="138">
        <f t="shared" si="523"/>
        <v>0</v>
      </c>
      <c r="X190" s="13">
        <f t="shared" si="506"/>
        <v>1688303.2370541706</v>
      </c>
      <c r="Y190" s="13">
        <f t="shared" ref="Y190:Y194" si="526">SUM(D190,K190,R190)</f>
        <v>3536780.9708993132</v>
      </c>
      <c r="Z190" s="13">
        <f t="shared" ref="Z190:Z194" si="527">SUM(E190,L190,S190)</f>
        <v>1791510</v>
      </c>
      <c r="AA190" s="13">
        <f t="shared" si="522"/>
        <v>11083174.792046517</v>
      </c>
      <c r="AB190" s="138"/>
      <c r="AC190" s="185">
        <f t="shared" si="510"/>
        <v>18099769</v>
      </c>
    </row>
    <row r="191" spans="1:29" s="2" customFormat="1" ht="12.5" x14ac:dyDescent="0.25">
      <c r="A191" s="10" t="s">
        <v>249</v>
      </c>
      <c r="B191" s="180">
        <v>0</v>
      </c>
      <c r="C191" s="181">
        <v>1282586</v>
      </c>
      <c r="D191" s="181">
        <v>2562519</v>
      </c>
      <c r="E191" s="181">
        <v>1733762</v>
      </c>
      <c r="F191" s="182">
        <v>3820909</v>
      </c>
      <c r="G191" s="200"/>
      <c r="H191" s="209">
        <f t="shared" si="518"/>
        <v>9399776</v>
      </c>
      <c r="I191" s="189">
        <v>0</v>
      </c>
      <c r="J191" s="181">
        <v>307665.01195609506</v>
      </c>
      <c r="K191" s="181">
        <v>907595.61976882047</v>
      </c>
      <c r="L191" s="181">
        <v>0</v>
      </c>
      <c r="M191" s="182">
        <v>4284938.3682750845</v>
      </c>
      <c r="N191" s="193"/>
      <c r="O191" s="209">
        <f>+SUM(I191:M191)</f>
        <v>5500199</v>
      </c>
      <c r="P191" s="189">
        <v>0</v>
      </c>
      <c r="Q191" s="181">
        <v>88457</v>
      </c>
      <c r="R191" s="181">
        <v>0</v>
      </c>
      <c r="S191" s="181">
        <v>40040</v>
      </c>
      <c r="T191" s="182">
        <v>3097016</v>
      </c>
      <c r="U191" s="193"/>
      <c r="V191" s="210">
        <f t="shared" si="496"/>
        <v>3225513</v>
      </c>
      <c r="W191" s="138">
        <f t="shared" si="523"/>
        <v>0</v>
      </c>
      <c r="X191" s="13">
        <f t="shared" si="506"/>
        <v>1678708.011956095</v>
      </c>
      <c r="Y191" s="13">
        <f t="shared" si="526"/>
        <v>3470114.6197688207</v>
      </c>
      <c r="Z191" s="13">
        <f t="shared" si="527"/>
        <v>1773802</v>
      </c>
      <c r="AA191" s="13">
        <f t="shared" si="522"/>
        <v>11202863.368275084</v>
      </c>
      <c r="AB191" s="138"/>
      <c r="AC191" s="185">
        <f t="shared" si="510"/>
        <v>18125488</v>
      </c>
    </row>
    <row r="192" spans="1:29" s="2" customFormat="1" ht="12.5" x14ac:dyDescent="0.25">
      <c r="A192" s="10" t="s">
        <v>254</v>
      </c>
      <c r="B192" s="180">
        <v>0</v>
      </c>
      <c r="C192" s="181">
        <v>1278432</v>
      </c>
      <c r="D192" s="181">
        <v>2540715</v>
      </c>
      <c r="E192" s="181">
        <v>1722437</v>
      </c>
      <c r="F192" s="182">
        <v>3884130</v>
      </c>
      <c r="G192" s="200"/>
      <c r="H192" s="209">
        <f t="shared" si="518"/>
        <v>9425714</v>
      </c>
      <c r="I192" s="189">
        <v>0</v>
      </c>
      <c r="J192" s="181">
        <v>299210.551309267</v>
      </c>
      <c r="K192" s="181">
        <v>896668.87288048351</v>
      </c>
      <c r="L192" s="181">
        <v>0</v>
      </c>
      <c r="M192" s="182">
        <v>4293696.575810249</v>
      </c>
      <c r="N192" s="193"/>
      <c r="O192" s="209">
        <f>+SUM(I192:M192)</f>
        <v>5489576</v>
      </c>
      <c r="P192" s="189">
        <v>0</v>
      </c>
      <c r="Q192" s="181">
        <v>91216</v>
      </c>
      <c r="R192" s="181">
        <v>0</v>
      </c>
      <c r="S192" s="181">
        <v>40016</v>
      </c>
      <c r="T192" s="182">
        <v>3119071</v>
      </c>
      <c r="U192" s="193"/>
      <c r="V192" s="210">
        <f t="shared" si="496"/>
        <v>3250303</v>
      </c>
      <c r="W192" s="138">
        <f t="shared" si="523"/>
        <v>0</v>
      </c>
      <c r="X192" s="13">
        <f t="shared" si="506"/>
        <v>1668858.5513092671</v>
      </c>
      <c r="Y192" s="13">
        <f t="shared" si="526"/>
        <v>3437383.8728804835</v>
      </c>
      <c r="Z192" s="13">
        <f t="shared" si="527"/>
        <v>1762453</v>
      </c>
      <c r="AA192" s="13">
        <f t="shared" si="522"/>
        <v>11296897.57581025</v>
      </c>
      <c r="AB192" s="138"/>
      <c r="AC192" s="185">
        <f t="shared" si="510"/>
        <v>18165593</v>
      </c>
    </row>
    <row r="193" spans="1:29" s="2" customFormat="1" ht="12.5" x14ac:dyDescent="0.25">
      <c r="A193" s="10" t="s">
        <v>250</v>
      </c>
      <c r="B193" s="180">
        <v>0</v>
      </c>
      <c r="C193" s="181">
        <v>1271343</v>
      </c>
      <c r="D193" s="181">
        <v>4214554</v>
      </c>
      <c r="E193" s="181">
        <v>0</v>
      </c>
      <c r="F193" s="182">
        <v>3949282</v>
      </c>
      <c r="G193" s="200"/>
      <c r="H193" s="209">
        <f t="shared" si="518"/>
        <v>9435179</v>
      </c>
      <c r="I193" s="189">
        <v>0</v>
      </c>
      <c r="J193" s="181">
        <v>283602.74327301886</v>
      </c>
      <c r="K193" s="181">
        <v>890161.02534294827</v>
      </c>
      <c r="L193" s="181">
        <v>0</v>
      </c>
      <c r="M193" s="182">
        <v>4253028.2313840324</v>
      </c>
      <c r="N193" s="193"/>
      <c r="O193" s="209">
        <f>+SUM(I193:M193)</f>
        <v>5426792</v>
      </c>
      <c r="P193" s="189">
        <v>0</v>
      </c>
      <c r="Q193" s="181">
        <v>90857</v>
      </c>
      <c r="R193" s="181">
        <v>0</v>
      </c>
      <c r="S193" s="181">
        <v>39987</v>
      </c>
      <c r="T193" s="182">
        <v>3136814</v>
      </c>
      <c r="U193" s="193"/>
      <c r="V193" s="210">
        <f t="shared" si="496"/>
        <v>3267658</v>
      </c>
      <c r="W193" s="138">
        <f t="shared" si="523"/>
        <v>0</v>
      </c>
      <c r="X193" s="13">
        <f t="shared" si="506"/>
        <v>1645802.7432730189</v>
      </c>
      <c r="Y193" s="13">
        <f t="shared" si="526"/>
        <v>5104715.0253429487</v>
      </c>
      <c r="Z193" s="13">
        <f t="shared" si="527"/>
        <v>39987</v>
      </c>
      <c r="AA193" s="13">
        <f t="shared" si="522"/>
        <v>11339124.231384031</v>
      </c>
      <c r="AB193" s="138"/>
      <c r="AC193" s="185">
        <f t="shared" si="510"/>
        <v>18129629</v>
      </c>
    </row>
    <row r="194" spans="1:29" s="2" customFormat="1" ht="12.5" x14ac:dyDescent="0.25">
      <c r="A194" s="10" t="s">
        <v>252</v>
      </c>
      <c r="B194" s="180">
        <v>0</v>
      </c>
      <c r="C194" s="181">
        <v>1267513</v>
      </c>
      <c r="D194" s="181">
        <v>4201114</v>
      </c>
      <c r="E194" s="181">
        <v>0</v>
      </c>
      <c r="F194" s="182">
        <v>3975397</v>
      </c>
      <c r="G194" s="200"/>
      <c r="H194" s="209">
        <f t="shared" si="518"/>
        <v>9444024</v>
      </c>
      <c r="I194" s="189">
        <v>0</v>
      </c>
      <c r="J194" s="181">
        <v>281156.29696772026</v>
      </c>
      <c r="K194" s="181">
        <v>880092.08284623222</v>
      </c>
      <c r="L194" s="181">
        <v>0</v>
      </c>
      <c r="M194" s="182">
        <v>4255374.6201860476</v>
      </c>
      <c r="N194" s="193"/>
      <c r="O194" s="209">
        <f t="shared" ref="O194:O215" si="528">+SUM(I194:M194)</f>
        <v>5416623</v>
      </c>
      <c r="P194" s="189">
        <v>0</v>
      </c>
      <c r="Q194" s="181">
        <v>90666</v>
      </c>
      <c r="R194" s="181">
        <v>0</v>
      </c>
      <c r="S194" s="181">
        <v>39954</v>
      </c>
      <c r="T194" s="182">
        <v>3157848</v>
      </c>
      <c r="U194" s="193"/>
      <c r="V194" s="210">
        <f t="shared" si="496"/>
        <v>3288468</v>
      </c>
      <c r="W194" s="138">
        <f t="shared" si="523"/>
        <v>0</v>
      </c>
      <c r="X194" s="13">
        <f t="shared" si="506"/>
        <v>1639335.2969677201</v>
      </c>
      <c r="Y194" s="13">
        <f t="shared" si="526"/>
        <v>5081206.0828462318</v>
      </c>
      <c r="Z194" s="13">
        <f t="shared" si="527"/>
        <v>39954</v>
      </c>
      <c r="AA194" s="13">
        <f t="shared" si="522"/>
        <v>11388619.620186048</v>
      </c>
      <c r="AB194" s="138"/>
      <c r="AC194" s="185">
        <f t="shared" si="510"/>
        <v>18149115</v>
      </c>
    </row>
    <row r="195" spans="1:29" s="2" customFormat="1" ht="12.5" x14ac:dyDescent="0.25">
      <c r="A195" s="10" t="s">
        <v>253</v>
      </c>
      <c r="B195" s="180">
        <v>0</v>
      </c>
      <c r="C195" s="181">
        <v>1275825</v>
      </c>
      <c r="D195" s="181">
        <v>4180491</v>
      </c>
      <c r="E195" s="181">
        <v>0</v>
      </c>
      <c r="F195" s="182">
        <v>4022797</v>
      </c>
      <c r="G195" s="200"/>
      <c r="H195" s="209">
        <f t="shared" si="518"/>
        <v>9479113</v>
      </c>
      <c r="I195" s="189">
        <v>0</v>
      </c>
      <c r="J195" s="181">
        <v>267820.73216385813</v>
      </c>
      <c r="K195" s="181">
        <v>857993.41365719913</v>
      </c>
      <c r="L195" s="181">
        <v>0</v>
      </c>
      <c r="M195" s="182">
        <v>4255899.8541789437</v>
      </c>
      <c r="N195" s="193"/>
      <c r="O195" s="209">
        <f t="shared" si="528"/>
        <v>5381714.0000000009</v>
      </c>
      <c r="P195" s="189">
        <v>0</v>
      </c>
      <c r="Q195" s="181">
        <v>90578</v>
      </c>
      <c r="R195" s="181">
        <v>0</v>
      </c>
      <c r="S195" s="181">
        <v>39942</v>
      </c>
      <c r="T195" s="182">
        <v>3181430</v>
      </c>
      <c r="U195" s="193"/>
      <c r="V195" s="210">
        <f t="shared" si="496"/>
        <v>3311950</v>
      </c>
      <c r="W195" s="138">
        <f t="shared" ref="W195:W197" si="529">SUM(B195,I195,P195)</f>
        <v>0</v>
      </c>
      <c r="X195" s="13">
        <f t="shared" ref="X195:X197" si="530">SUM(C195,J195,Q195)</f>
        <v>1634223.7321638581</v>
      </c>
      <c r="Y195" s="13">
        <f t="shared" ref="Y195:Y197" si="531">SUM(D195,K195,R195)</f>
        <v>5038484.4136571996</v>
      </c>
      <c r="Z195" s="13">
        <f t="shared" ref="Z195:Z197" si="532">SUM(E195,L195,S195)</f>
        <v>39942</v>
      </c>
      <c r="AA195" s="13">
        <f t="shared" ref="AA195:AA197" si="533">SUM(F195,M195,T195)</f>
        <v>11460126.854178943</v>
      </c>
      <c r="AB195" s="138"/>
      <c r="AC195" s="185">
        <f t="shared" ref="AC195:AC197" si="534">+H195+O195+V195</f>
        <v>18172777</v>
      </c>
    </row>
    <row r="196" spans="1:29" s="2" customFormat="1" ht="12.5" x14ac:dyDescent="0.25">
      <c r="A196" s="10" t="s">
        <v>255</v>
      </c>
      <c r="B196" s="180">
        <v>0</v>
      </c>
      <c r="C196" s="181">
        <v>1277802</v>
      </c>
      <c r="D196" s="181">
        <v>4219594</v>
      </c>
      <c r="E196" s="181">
        <v>0</v>
      </c>
      <c r="F196" s="182">
        <v>4050177</v>
      </c>
      <c r="G196" s="200"/>
      <c r="H196" s="209">
        <f t="shared" si="518"/>
        <v>9547573</v>
      </c>
      <c r="I196" s="189">
        <v>0</v>
      </c>
      <c r="J196" s="181">
        <v>264196.77823789429</v>
      </c>
      <c r="K196" s="181">
        <v>845534.15296157601</v>
      </c>
      <c r="L196" s="181">
        <v>0</v>
      </c>
      <c r="M196" s="182">
        <v>4256590.0688005295</v>
      </c>
      <c r="N196" s="193"/>
      <c r="O196" s="209">
        <f t="shared" si="528"/>
        <v>5366321</v>
      </c>
      <c r="P196" s="189">
        <v>0</v>
      </c>
      <c r="Q196" s="181">
        <v>90193</v>
      </c>
      <c r="R196" s="181">
        <v>0</v>
      </c>
      <c r="S196" s="181">
        <v>39501</v>
      </c>
      <c r="T196" s="182">
        <v>3191529</v>
      </c>
      <c r="U196" s="193"/>
      <c r="V196" s="210">
        <f t="shared" si="496"/>
        <v>3321223</v>
      </c>
      <c r="W196" s="138">
        <f t="shared" si="529"/>
        <v>0</v>
      </c>
      <c r="X196" s="13">
        <f t="shared" si="530"/>
        <v>1632191.7782378942</v>
      </c>
      <c r="Y196" s="13">
        <f t="shared" si="531"/>
        <v>5065128.1529615764</v>
      </c>
      <c r="Z196" s="13">
        <f t="shared" si="532"/>
        <v>39501</v>
      </c>
      <c r="AA196" s="13">
        <f t="shared" si="533"/>
        <v>11498296.068800529</v>
      </c>
      <c r="AB196" s="138"/>
      <c r="AC196" s="185">
        <f t="shared" si="534"/>
        <v>18235117</v>
      </c>
    </row>
    <row r="197" spans="1:29" s="2" customFormat="1" ht="12.5" x14ac:dyDescent="0.25">
      <c r="A197" s="10" t="s">
        <v>256</v>
      </c>
      <c r="B197" s="180">
        <v>0</v>
      </c>
      <c r="C197" s="181">
        <v>1271686</v>
      </c>
      <c r="D197" s="181">
        <v>4256009</v>
      </c>
      <c r="E197" s="181">
        <v>0</v>
      </c>
      <c r="F197" s="182">
        <v>4051850</v>
      </c>
      <c r="G197" s="200"/>
      <c r="H197" s="209">
        <f t="shared" si="518"/>
        <v>9579545</v>
      </c>
      <c r="I197" s="189">
        <v>0</v>
      </c>
      <c r="J197" s="181">
        <v>254498.08187472529</v>
      </c>
      <c r="K197" s="181">
        <v>823144.03363714449</v>
      </c>
      <c r="L197" s="181">
        <v>0</v>
      </c>
      <c r="M197" s="182">
        <v>4262596.88448813</v>
      </c>
      <c r="N197" s="193"/>
      <c r="O197" s="209">
        <f t="shared" si="528"/>
        <v>5340239</v>
      </c>
      <c r="P197" s="189">
        <v>0</v>
      </c>
      <c r="Q197" s="181">
        <v>89334</v>
      </c>
      <c r="R197" s="181">
        <v>0</v>
      </c>
      <c r="S197" s="181">
        <v>37945</v>
      </c>
      <c r="T197" s="182">
        <v>3202981</v>
      </c>
      <c r="U197" s="193"/>
      <c r="V197" s="210">
        <f t="shared" si="496"/>
        <v>3330260</v>
      </c>
      <c r="W197" s="138">
        <f t="shared" si="529"/>
        <v>0</v>
      </c>
      <c r="X197" s="13">
        <f t="shared" si="530"/>
        <v>1615518.0818747254</v>
      </c>
      <c r="Y197" s="13">
        <f t="shared" si="531"/>
        <v>5079153.0336371446</v>
      </c>
      <c r="Z197" s="13">
        <f t="shared" si="532"/>
        <v>37945</v>
      </c>
      <c r="AA197" s="13">
        <f t="shared" si="533"/>
        <v>11517427.88448813</v>
      </c>
      <c r="AB197" s="138"/>
      <c r="AC197" s="185">
        <f t="shared" si="534"/>
        <v>18250044</v>
      </c>
    </row>
    <row r="198" spans="1:29" s="2" customFormat="1" ht="12.5" x14ac:dyDescent="0.25">
      <c r="A198" s="10" t="s">
        <v>257</v>
      </c>
      <c r="B198" s="180">
        <v>0</v>
      </c>
      <c r="C198" s="181">
        <v>1262503</v>
      </c>
      <c r="D198" s="181">
        <v>4285878</v>
      </c>
      <c r="E198" s="181">
        <v>0</v>
      </c>
      <c r="F198" s="182">
        <v>4061853</v>
      </c>
      <c r="G198" s="200"/>
      <c r="H198" s="209">
        <f t="shared" si="518"/>
        <v>9610234</v>
      </c>
      <c r="I198" s="189">
        <v>0</v>
      </c>
      <c r="J198" s="181">
        <v>243643.7460927527</v>
      </c>
      <c r="K198" s="181">
        <v>809720.6518692614</v>
      </c>
      <c r="L198" s="181">
        <v>0</v>
      </c>
      <c r="M198" s="182">
        <v>4267032.6020379858</v>
      </c>
      <c r="N198" s="193"/>
      <c r="O198" s="209">
        <f t="shared" si="528"/>
        <v>5320397</v>
      </c>
      <c r="P198" s="189">
        <v>0</v>
      </c>
      <c r="Q198" s="181">
        <v>86244</v>
      </c>
      <c r="R198" s="181">
        <v>0</v>
      </c>
      <c r="S198" s="181">
        <v>36837</v>
      </c>
      <c r="T198" s="182">
        <v>3212598</v>
      </c>
      <c r="U198" s="193"/>
      <c r="V198" s="210">
        <f t="shared" si="496"/>
        <v>3335679</v>
      </c>
      <c r="W198" s="138">
        <f t="shared" ref="W198" si="535">SUM(B198,I198,P198)</f>
        <v>0</v>
      </c>
      <c r="X198" s="13">
        <f t="shared" ref="X198" si="536">SUM(C198,J198,Q198)</f>
        <v>1592390.7460927528</v>
      </c>
      <c r="Y198" s="13">
        <f t="shared" ref="Y198" si="537">SUM(D198,K198,R198)</f>
        <v>5095598.6518692616</v>
      </c>
      <c r="Z198" s="13">
        <f t="shared" ref="Z198" si="538">SUM(E198,L198,S198)</f>
        <v>36837</v>
      </c>
      <c r="AA198" s="13">
        <f t="shared" ref="AA198" si="539">SUM(F198,M198,T198)</f>
        <v>11541483.602037985</v>
      </c>
      <c r="AB198" s="138"/>
      <c r="AC198" s="185">
        <f t="shared" ref="AC198" si="540">+H198+O198+V198</f>
        <v>18266310</v>
      </c>
    </row>
    <row r="199" spans="1:29" s="2" customFormat="1" ht="12.5" x14ac:dyDescent="0.25">
      <c r="A199" s="10" t="s">
        <v>258</v>
      </c>
      <c r="B199" s="180">
        <v>0</v>
      </c>
      <c r="C199" s="181">
        <v>1258814</v>
      </c>
      <c r="D199" s="181">
        <v>4295675</v>
      </c>
      <c r="E199" s="181">
        <v>0</v>
      </c>
      <c r="F199" s="182">
        <v>4072007</v>
      </c>
      <c r="G199" s="200"/>
      <c r="H199" s="209">
        <f t="shared" si="518"/>
        <v>9626496</v>
      </c>
      <c r="I199" s="189">
        <v>0</v>
      </c>
      <c r="J199" s="181">
        <v>235001.7361273478</v>
      </c>
      <c r="K199" s="181">
        <v>799382.1948776549</v>
      </c>
      <c r="L199" s="181">
        <v>0</v>
      </c>
      <c r="M199" s="182">
        <v>4267943.0689949971</v>
      </c>
      <c r="N199" s="193"/>
      <c r="O199" s="209">
        <f t="shared" si="528"/>
        <v>5302327</v>
      </c>
      <c r="P199" s="189">
        <v>0</v>
      </c>
      <c r="Q199" s="181">
        <v>82172</v>
      </c>
      <c r="R199" s="181">
        <v>0</v>
      </c>
      <c r="S199" s="181">
        <v>36242</v>
      </c>
      <c r="T199" s="182">
        <v>3225821</v>
      </c>
      <c r="U199" s="193"/>
      <c r="V199" s="210">
        <f t="shared" ref="V199:V200" si="541">SUM(P199:T199)</f>
        <v>3344235</v>
      </c>
      <c r="W199" s="138">
        <f t="shared" ref="W199" si="542">SUM(B199,I199,P199)</f>
        <v>0</v>
      </c>
      <c r="X199" s="13">
        <f t="shared" ref="X199" si="543">SUM(C199,J199,Q199)</f>
        <v>1575987.7361273477</v>
      </c>
      <c r="Y199" s="13">
        <f t="shared" ref="Y199" si="544">SUM(D199,K199,R199)</f>
        <v>5095057.1948776552</v>
      </c>
      <c r="Z199" s="13">
        <f t="shared" ref="Z199" si="545">SUM(E199,L199,S199)</f>
        <v>36242</v>
      </c>
      <c r="AA199" s="13">
        <f t="shared" ref="AA199" si="546">SUM(F199,M199,T199)</f>
        <v>11565771.068994997</v>
      </c>
      <c r="AB199" s="138"/>
      <c r="AC199" s="185">
        <f t="shared" ref="AC199" si="547">+H199+O199+V199</f>
        <v>18273058</v>
      </c>
    </row>
    <row r="200" spans="1:29" s="2" customFormat="1" ht="12.5" x14ac:dyDescent="0.25">
      <c r="A200" s="10" t="s">
        <v>259</v>
      </c>
      <c r="B200" s="180">
        <v>0</v>
      </c>
      <c r="C200" s="181">
        <v>1258642</v>
      </c>
      <c r="D200" s="181">
        <v>4313750</v>
      </c>
      <c r="E200" s="181">
        <v>0</v>
      </c>
      <c r="F200" s="182">
        <v>4082010</v>
      </c>
      <c r="G200" s="200"/>
      <c r="H200" s="209">
        <f>SUM(B200:F200)</f>
        <v>9654402</v>
      </c>
      <c r="I200" s="189">
        <v>0</v>
      </c>
      <c r="J200" s="181">
        <v>227915.18703551541</v>
      </c>
      <c r="K200" s="181">
        <v>782585.92686753732</v>
      </c>
      <c r="L200" s="181">
        <v>0</v>
      </c>
      <c r="M200" s="182">
        <v>4298491.8860969469</v>
      </c>
      <c r="N200" s="193"/>
      <c r="O200" s="209">
        <f t="shared" si="528"/>
        <v>5308993</v>
      </c>
      <c r="P200" s="189">
        <v>0</v>
      </c>
      <c r="Q200" s="181">
        <v>82133</v>
      </c>
      <c r="R200" s="181">
        <v>0</v>
      </c>
      <c r="S200" s="181">
        <v>36049</v>
      </c>
      <c r="T200" s="182">
        <v>3238187</v>
      </c>
      <c r="U200" s="193"/>
      <c r="V200" s="210">
        <f t="shared" si="541"/>
        <v>3356369</v>
      </c>
      <c r="W200" s="138">
        <f t="shared" ref="W200" si="548">SUM(B200,I200,P200)</f>
        <v>0</v>
      </c>
      <c r="X200" s="13">
        <f t="shared" ref="X200" si="549">SUM(C200,J200,Q200)</f>
        <v>1568690.1870355154</v>
      </c>
      <c r="Y200" s="13">
        <f t="shared" ref="Y200" si="550">SUM(D200,K200,R200)</f>
        <v>5096335.9268675372</v>
      </c>
      <c r="Z200" s="13">
        <f t="shared" ref="Z200" si="551">SUM(E200,L200,S200)</f>
        <v>36049</v>
      </c>
      <c r="AA200" s="13">
        <f t="shared" ref="AA200" si="552">SUM(F200,M200,T200)</f>
        <v>11618688.886096947</v>
      </c>
      <c r="AB200" s="138"/>
      <c r="AC200" s="185">
        <f t="shared" ref="AC200" si="553">+H200+O200+V200</f>
        <v>18319764</v>
      </c>
    </row>
    <row r="201" spans="1:29" s="2" customFormat="1" ht="12.5" x14ac:dyDescent="0.25">
      <c r="A201" s="10" t="s">
        <v>260</v>
      </c>
      <c r="B201" s="180">
        <v>0</v>
      </c>
      <c r="C201" s="181">
        <v>1255444</v>
      </c>
      <c r="D201" s="181">
        <v>4325023</v>
      </c>
      <c r="E201" s="181">
        <v>0</v>
      </c>
      <c r="F201" s="182">
        <v>4108935</v>
      </c>
      <c r="G201" s="200"/>
      <c r="H201" s="209">
        <f>SUM(B201:F201)</f>
        <v>9689402</v>
      </c>
      <c r="I201" s="189">
        <v>0</v>
      </c>
      <c r="J201" s="181">
        <v>222049.72967173904</v>
      </c>
      <c r="K201" s="181">
        <v>781914.0140298279</v>
      </c>
      <c r="L201" s="181">
        <v>0</v>
      </c>
      <c r="M201" s="182">
        <v>4328854.2562984331</v>
      </c>
      <c r="N201" s="193"/>
      <c r="O201" s="209">
        <f t="shared" si="528"/>
        <v>5332818</v>
      </c>
      <c r="P201" s="189">
        <v>0</v>
      </c>
      <c r="Q201" s="181">
        <v>19955</v>
      </c>
      <c r="R201" s="181">
        <v>0</v>
      </c>
      <c r="S201" s="181">
        <v>35919</v>
      </c>
      <c r="T201" s="182">
        <v>3238752</v>
      </c>
      <c r="U201" s="193"/>
      <c r="V201" s="210">
        <f t="shared" ref="V201" si="554">SUM(P201:T201)</f>
        <v>3294626</v>
      </c>
      <c r="W201" s="138">
        <f t="shared" ref="W201:W208" si="555">SUM(B201,I201,P201)</f>
        <v>0</v>
      </c>
      <c r="X201" s="13">
        <f t="shared" ref="X201:X206" si="556">SUM(C201,J201,Q201)</f>
        <v>1497448.729671739</v>
      </c>
      <c r="Y201" s="13">
        <f t="shared" ref="Y201:Y206" si="557">SUM(D201,K201,R201)</f>
        <v>5106937.0140298279</v>
      </c>
      <c r="Z201" s="13">
        <f t="shared" ref="Z201:Z206" si="558">SUM(E201,L201,S201)</f>
        <v>35919</v>
      </c>
      <c r="AA201" s="13">
        <f t="shared" ref="AA201:AA206" si="559">SUM(F201,M201,T201)</f>
        <v>11676541.256298434</v>
      </c>
      <c r="AB201" s="138"/>
      <c r="AC201" s="185">
        <f t="shared" ref="AC201:AC206" si="560">+H201+O201+V201</f>
        <v>18316846</v>
      </c>
    </row>
    <row r="202" spans="1:29" s="2" customFormat="1" ht="12.5" x14ac:dyDescent="0.25">
      <c r="A202" s="10" t="s">
        <v>261</v>
      </c>
      <c r="B202" s="180">
        <v>0</v>
      </c>
      <c r="C202" s="181">
        <v>1249890</v>
      </c>
      <c r="D202" s="181">
        <v>4365016</v>
      </c>
      <c r="E202" s="181">
        <v>0</v>
      </c>
      <c r="F202" s="182">
        <v>4165091</v>
      </c>
      <c r="G202" s="200"/>
      <c r="H202" s="209">
        <f t="shared" si="518"/>
        <v>9779997</v>
      </c>
      <c r="I202" s="189">
        <v>0</v>
      </c>
      <c r="J202" s="181">
        <v>204128.45421343841</v>
      </c>
      <c r="K202" s="181">
        <v>780705.01880409999</v>
      </c>
      <c r="L202" s="181">
        <v>0</v>
      </c>
      <c r="M202" s="182">
        <v>4366385.5269824611</v>
      </c>
      <c r="N202" s="193"/>
      <c r="O202" s="209">
        <f t="shared" si="528"/>
        <v>5351219</v>
      </c>
      <c r="P202" s="189">
        <v>0</v>
      </c>
      <c r="Q202" s="181">
        <v>11496</v>
      </c>
      <c r="R202" s="181">
        <v>0</v>
      </c>
      <c r="S202" s="181">
        <v>35840</v>
      </c>
      <c r="T202" s="182">
        <v>3253042</v>
      </c>
      <c r="U202" s="193"/>
      <c r="V202" s="210">
        <f t="shared" ref="V202:V215" si="561">SUM(P202:T202)</f>
        <v>3300378</v>
      </c>
      <c r="W202" s="138">
        <f t="shared" si="555"/>
        <v>0</v>
      </c>
      <c r="X202" s="13">
        <f t="shared" si="556"/>
        <v>1465514.4542134383</v>
      </c>
      <c r="Y202" s="13">
        <f t="shared" si="557"/>
        <v>5145721.0188041003</v>
      </c>
      <c r="Z202" s="13">
        <f t="shared" si="558"/>
        <v>35840</v>
      </c>
      <c r="AA202" s="13">
        <f t="shared" si="559"/>
        <v>11784518.52698246</v>
      </c>
      <c r="AB202" s="138"/>
      <c r="AC202" s="185">
        <f t="shared" si="560"/>
        <v>18431594</v>
      </c>
    </row>
    <row r="203" spans="1:29" s="2" customFormat="1" ht="12.5" x14ac:dyDescent="0.25">
      <c r="A203" s="10" t="s">
        <v>262</v>
      </c>
      <c r="B203" s="180">
        <v>0</v>
      </c>
      <c r="C203" s="181">
        <v>1257691</v>
      </c>
      <c r="D203" s="181">
        <v>4334484</v>
      </c>
      <c r="E203" s="181">
        <v>0</v>
      </c>
      <c r="F203" s="182">
        <v>4230223</v>
      </c>
      <c r="G203" s="200"/>
      <c r="H203" s="209">
        <f t="shared" si="518"/>
        <v>9822398</v>
      </c>
      <c r="I203" s="189">
        <v>0</v>
      </c>
      <c r="J203" s="181">
        <v>190397.81453530086</v>
      </c>
      <c r="K203" s="181">
        <v>778405.31688001216</v>
      </c>
      <c r="L203" s="181">
        <v>0</v>
      </c>
      <c r="M203" s="182">
        <v>4358530.8685846878</v>
      </c>
      <c r="N203" s="193"/>
      <c r="O203" s="209">
        <f t="shared" si="528"/>
        <v>5327334.0000000009</v>
      </c>
      <c r="P203" s="189">
        <v>0</v>
      </c>
      <c r="Q203" s="181">
        <v>11377</v>
      </c>
      <c r="R203" s="181">
        <v>0</v>
      </c>
      <c r="S203" s="181">
        <v>35789</v>
      </c>
      <c r="T203" s="182">
        <v>3281958</v>
      </c>
      <c r="U203" s="193"/>
      <c r="V203" s="210">
        <f t="shared" si="561"/>
        <v>3329124</v>
      </c>
      <c r="W203" s="138">
        <f t="shared" si="555"/>
        <v>0</v>
      </c>
      <c r="X203" s="13">
        <f t="shared" si="556"/>
        <v>1459465.8145353009</v>
      </c>
      <c r="Y203" s="13">
        <f t="shared" si="557"/>
        <v>5112889.3168800119</v>
      </c>
      <c r="Z203" s="13">
        <f t="shared" si="558"/>
        <v>35789</v>
      </c>
      <c r="AA203" s="13">
        <f t="shared" si="559"/>
        <v>11870711.868584689</v>
      </c>
      <c r="AB203" s="138"/>
      <c r="AC203" s="185">
        <f t="shared" si="560"/>
        <v>18478856</v>
      </c>
    </row>
    <row r="204" spans="1:29" s="2" customFormat="1" ht="12.5" x14ac:dyDescent="0.25">
      <c r="A204" s="10" t="s">
        <v>268</v>
      </c>
      <c r="B204" s="180">
        <v>0</v>
      </c>
      <c r="C204" s="181">
        <v>1255492</v>
      </c>
      <c r="D204" s="181">
        <v>4336883</v>
      </c>
      <c r="E204" s="181">
        <v>0</v>
      </c>
      <c r="F204" s="182">
        <v>4269210</v>
      </c>
      <c r="G204" s="200"/>
      <c r="H204" s="209">
        <f t="shared" si="518"/>
        <v>9861585</v>
      </c>
      <c r="I204" s="189">
        <v>0</v>
      </c>
      <c r="J204" s="181">
        <v>185956.32045861211</v>
      </c>
      <c r="K204" s="181">
        <v>774413.32165426912</v>
      </c>
      <c r="L204" s="181">
        <v>0</v>
      </c>
      <c r="M204" s="182">
        <v>4373437.3578871191</v>
      </c>
      <c r="N204" s="193"/>
      <c r="O204" s="209">
        <f t="shared" si="528"/>
        <v>5333807</v>
      </c>
      <c r="P204" s="189">
        <v>0</v>
      </c>
      <c r="Q204" s="181">
        <v>11298</v>
      </c>
      <c r="R204" s="181">
        <v>0</v>
      </c>
      <c r="S204" s="181">
        <v>35706</v>
      </c>
      <c r="T204" s="182">
        <v>3263422</v>
      </c>
      <c r="U204" s="193"/>
      <c r="V204" s="210">
        <f t="shared" si="561"/>
        <v>3310426</v>
      </c>
      <c r="W204" s="138">
        <f t="shared" si="555"/>
        <v>0</v>
      </c>
      <c r="X204" s="13">
        <f t="shared" si="556"/>
        <v>1452746.3204586122</v>
      </c>
      <c r="Y204" s="13">
        <f t="shared" si="557"/>
        <v>5111296.3216542695</v>
      </c>
      <c r="Z204" s="13">
        <f t="shared" si="558"/>
        <v>35706</v>
      </c>
      <c r="AA204" s="13">
        <f t="shared" si="559"/>
        <v>11906069.357887119</v>
      </c>
      <c r="AB204" s="138"/>
      <c r="AC204" s="185">
        <f t="shared" si="560"/>
        <v>18505818</v>
      </c>
    </row>
    <row r="205" spans="1:29" s="2" customFormat="1" ht="12.5" x14ac:dyDescent="0.25">
      <c r="A205" s="10" t="s">
        <v>263</v>
      </c>
      <c r="B205" s="180">
        <v>0</v>
      </c>
      <c r="C205" s="181">
        <v>1265975</v>
      </c>
      <c r="D205" s="181">
        <v>4341702</v>
      </c>
      <c r="E205" s="181">
        <v>0</v>
      </c>
      <c r="F205" s="182">
        <v>4299255</v>
      </c>
      <c r="G205" s="200"/>
      <c r="H205" s="209">
        <f t="shared" si="518"/>
        <v>9906932</v>
      </c>
      <c r="I205" s="189">
        <v>0</v>
      </c>
      <c r="J205" s="181">
        <v>181441.60778507942</v>
      </c>
      <c r="K205" s="181">
        <v>769884.67108622647</v>
      </c>
      <c r="L205" s="181">
        <v>0</v>
      </c>
      <c r="M205" s="182">
        <v>4369694.7211286938</v>
      </c>
      <c r="N205" s="193"/>
      <c r="O205" s="209">
        <f t="shared" si="528"/>
        <v>5321021</v>
      </c>
      <c r="P205" s="189">
        <v>0</v>
      </c>
      <c r="Q205" s="181">
        <v>11054</v>
      </c>
      <c r="R205" s="181">
        <v>0</v>
      </c>
      <c r="S205" s="181">
        <v>35621</v>
      </c>
      <c r="T205" s="182">
        <v>3260095</v>
      </c>
      <c r="U205" s="193"/>
      <c r="V205" s="210">
        <f t="shared" si="561"/>
        <v>3306770</v>
      </c>
      <c r="W205" s="138">
        <f t="shared" si="555"/>
        <v>0</v>
      </c>
      <c r="X205" s="13">
        <f t="shared" si="556"/>
        <v>1458470.6077850794</v>
      </c>
      <c r="Y205" s="13">
        <f t="shared" si="557"/>
        <v>5111586.6710862266</v>
      </c>
      <c r="Z205" s="13">
        <f t="shared" si="558"/>
        <v>35621</v>
      </c>
      <c r="AA205" s="13">
        <f t="shared" si="559"/>
        <v>11929044.721128695</v>
      </c>
      <c r="AB205" s="138"/>
      <c r="AC205" s="185">
        <f t="shared" si="560"/>
        <v>18534723</v>
      </c>
    </row>
    <row r="206" spans="1:29" s="2" customFormat="1" ht="12.5" x14ac:dyDescent="0.25">
      <c r="A206" s="10" t="s">
        <v>264</v>
      </c>
      <c r="B206" s="180">
        <v>0</v>
      </c>
      <c r="C206" s="181">
        <v>1253780</v>
      </c>
      <c r="D206" s="181">
        <v>4362577</v>
      </c>
      <c r="E206" s="181">
        <v>0</v>
      </c>
      <c r="F206" s="182">
        <v>4304187</v>
      </c>
      <c r="G206" s="200"/>
      <c r="H206" s="209">
        <f t="shared" si="518"/>
        <v>9920544</v>
      </c>
      <c r="I206" s="189">
        <v>0</v>
      </c>
      <c r="J206" s="181">
        <v>174588.71165038898</v>
      </c>
      <c r="K206" s="181">
        <v>744580.85125663073</v>
      </c>
      <c r="L206" s="181">
        <v>0</v>
      </c>
      <c r="M206" s="182">
        <v>4367927.4370929794</v>
      </c>
      <c r="N206" s="193"/>
      <c r="O206" s="209">
        <f t="shared" si="528"/>
        <v>5287096.9999999991</v>
      </c>
      <c r="P206" s="189">
        <v>0</v>
      </c>
      <c r="Q206" s="181">
        <v>11049</v>
      </c>
      <c r="R206" s="181">
        <v>0</v>
      </c>
      <c r="S206" s="181">
        <v>35545</v>
      </c>
      <c r="T206" s="182">
        <v>3254298</v>
      </c>
      <c r="U206" s="193"/>
      <c r="V206" s="210">
        <f t="shared" si="561"/>
        <v>3300892</v>
      </c>
      <c r="W206" s="138">
        <f t="shared" si="555"/>
        <v>0</v>
      </c>
      <c r="X206" s="13">
        <f t="shared" si="556"/>
        <v>1439417.711650389</v>
      </c>
      <c r="Y206" s="13">
        <f t="shared" si="557"/>
        <v>5107157.8512566304</v>
      </c>
      <c r="Z206" s="13">
        <f t="shared" si="558"/>
        <v>35545</v>
      </c>
      <c r="AA206" s="13">
        <f t="shared" si="559"/>
        <v>11926412.437092979</v>
      </c>
      <c r="AB206" s="138"/>
      <c r="AC206" s="185">
        <f t="shared" si="560"/>
        <v>18508533</v>
      </c>
    </row>
    <row r="207" spans="1:29" s="2" customFormat="1" ht="12.5" x14ac:dyDescent="0.25">
      <c r="A207" s="10" t="s">
        <v>265</v>
      </c>
      <c r="B207" s="180">
        <v>0</v>
      </c>
      <c r="C207" s="182">
        <v>1253394</v>
      </c>
      <c r="D207" s="182">
        <v>4387488</v>
      </c>
      <c r="E207" s="182">
        <v>0</v>
      </c>
      <c r="F207" s="182">
        <v>4307735</v>
      </c>
      <c r="G207" s="200"/>
      <c r="H207" s="209">
        <f t="shared" si="518"/>
        <v>9948617</v>
      </c>
      <c r="I207" s="183">
        <v>0</v>
      </c>
      <c r="J207" s="182">
        <v>168549</v>
      </c>
      <c r="K207" s="182">
        <v>724287</v>
      </c>
      <c r="L207" s="182">
        <v>0</v>
      </c>
      <c r="M207" s="182">
        <v>4381334.5673756814</v>
      </c>
      <c r="N207" s="193"/>
      <c r="O207" s="209">
        <f t="shared" si="528"/>
        <v>5274170.5673756814</v>
      </c>
      <c r="P207" s="183">
        <v>0</v>
      </c>
      <c r="Q207" s="182">
        <v>11069</v>
      </c>
      <c r="R207" s="182">
        <v>0</v>
      </c>
      <c r="S207" s="182">
        <v>35505</v>
      </c>
      <c r="T207" s="182">
        <v>3245697</v>
      </c>
      <c r="U207" s="193"/>
      <c r="V207" s="210">
        <f t="shared" si="561"/>
        <v>3292271</v>
      </c>
      <c r="W207" s="138">
        <f t="shared" si="555"/>
        <v>0</v>
      </c>
      <c r="X207" s="13">
        <f t="shared" ref="X207:X215" si="562">SUM(C207,J207,Q207)</f>
        <v>1433012</v>
      </c>
      <c r="Y207" s="13">
        <f t="shared" ref="Y207:Y215" si="563">SUM(D207,K207,R207)</f>
        <v>5111775</v>
      </c>
      <c r="Z207" s="13">
        <f t="shared" ref="Z207:Z215" si="564">SUM(E207,L207,S207)</f>
        <v>35505</v>
      </c>
      <c r="AA207" s="13">
        <f t="shared" ref="AA207:AA215" si="565">SUM(F207,M207,T207)</f>
        <v>11934766.567375682</v>
      </c>
      <c r="AB207" s="138"/>
      <c r="AC207" s="185">
        <f t="shared" ref="AC207:AC216" si="566">+H207+O207+V207</f>
        <v>18515058.567375682</v>
      </c>
    </row>
    <row r="208" spans="1:29" s="2" customFormat="1" ht="12.5" x14ac:dyDescent="0.25">
      <c r="A208" s="10" t="s">
        <v>266</v>
      </c>
      <c r="B208" s="180">
        <v>0</v>
      </c>
      <c r="C208" s="182">
        <v>1229303</v>
      </c>
      <c r="D208" s="182">
        <v>4420362</v>
      </c>
      <c r="E208" s="182">
        <v>0</v>
      </c>
      <c r="F208" s="182">
        <v>4323363</v>
      </c>
      <c r="G208" s="200"/>
      <c r="H208" s="210">
        <f t="shared" si="518"/>
        <v>9973028</v>
      </c>
      <c r="I208" s="189">
        <v>0</v>
      </c>
      <c r="J208" s="182">
        <v>168395.22555959018</v>
      </c>
      <c r="K208" s="182">
        <v>717008.24266346695</v>
      </c>
      <c r="L208" s="182">
        <v>0</v>
      </c>
      <c r="M208" s="182">
        <v>4412713.5317769432</v>
      </c>
      <c r="N208" s="193"/>
      <c r="O208" s="210">
        <f t="shared" si="528"/>
        <v>5298117</v>
      </c>
      <c r="P208" s="189">
        <v>0</v>
      </c>
      <c r="Q208" s="182">
        <v>10985</v>
      </c>
      <c r="R208" s="182">
        <v>0</v>
      </c>
      <c r="S208" s="182">
        <v>35459</v>
      </c>
      <c r="T208" s="182">
        <v>3243428</v>
      </c>
      <c r="U208" s="193"/>
      <c r="V208" s="210">
        <f t="shared" si="561"/>
        <v>3289872</v>
      </c>
      <c r="W208" s="211">
        <f t="shared" si="555"/>
        <v>0</v>
      </c>
      <c r="X208" s="190">
        <f t="shared" si="562"/>
        <v>1408683.2255595902</v>
      </c>
      <c r="Y208" s="190">
        <f t="shared" si="563"/>
        <v>5137370.2426634673</v>
      </c>
      <c r="Z208" s="190">
        <f t="shared" si="564"/>
        <v>35459</v>
      </c>
      <c r="AA208" s="190">
        <f t="shared" si="565"/>
        <v>11979504.531776942</v>
      </c>
      <c r="AB208" s="138"/>
      <c r="AC208" s="191">
        <f t="shared" si="566"/>
        <v>18561017</v>
      </c>
    </row>
    <row r="209" spans="1:29" s="2" customFormat="1" ht="12.5" x14ac:dyDescent="0.25">
      <c r="A209" s="10" t="s">
        <v>267</v>
      </c>
      <c r="B209" s="180">
        <v>0</v>
      </c>
      <c r="C209" s="182">
        <v>1231077</v>
      </c>
      <c r="D209" s="182">
        <v>4415879</v>
      </c>
      <c r="E209" s="182">
        <v>0</v>
      </c>
      <c r="F209" s="182">
        <v>4343433</v>
      </c>
      <c r="G209" s="200"/>
      <c r="H209" s="210">
        <f t="shared" si="518"/>
        <v>9990389</v>
      </c>
      <c r="I209" s="189">
        <v>0</v>
      </c>
      <c r="J209" s="182">
        <v>164777.6300181961</v>
      </c>
      <c r="K209" s="182">
        <v>704854.95593142766</v>
      </c>
      <c r="L209" s="182">
        <v>0</v>
      </c>
      <c r="M209" s="182">
        <v>4470975.414050377</v>
      </c>
      <c r="N209" s="193"/>
      <c r="O209" s="210">
        <f t="shared" si="528"/>
        <v>5340608.0000000009</v>
      </c>
      <c r="P209" s="189">
        <v>0</v>
      </c>
      <c r="Q209" s="182">
        <v>10995</v>
      </c>
      <c r="R209" s="182">
        <v>0</v>
      </c>
      <c r="S209" s="182">
        <v>35438</v>
      </c>
      <c r="T209" s="182">
        <v>3257519</v>
      </c>
      <c r="U209" s="193"/>
      <c r="V209" s="210">
        <f t="shared" si="561"/>
        <v>3303952</v>
      </c>
      <c r="W209" s="211">
        <v>0</v>
      </c>
      <c r="X209" s="190">
        <f t="shared" si="562"/>
        <v>1406849.6300181961</v>
      </c>
      <c r="Y209" s="190">
        <f t="shared" si="563"/>
        <v>5120733.9559314279</v>
      </c>
      <c r="Z209" s="190">
        <f t="shared" si="564"/>
        <v>35438</v>
      </c>
      <c r="AA209" s="190">
        <f t="shared" si="565"/>
        <v>12071927.414050378</v>
      </c>
      <c r="AB209" s="138"/>
      <c r="AC209" s="191">
        <f t="shared" si="566"/>
        <v>18634949</v>
      </c>
    </row>
    <row r="210" spans="1:29" s="2" customFormat="1" ht="12.5" x14ac:dyDescent="0.25">
      <c r="A210" s="10" t="s">
        <v>269</v>
      </c>
      <c r="B210" s="180">
        <v>0</v>
      </c>
      <c r="C210" s="182">
        <v>1222961</v>
      </c>
      <c r="D210" s="182">
        <v>4376669</v>
      </c>
      <c r="E210" s="182">
        <v>0</v>
      </c>
      <c r="F210" s="182">
        <v>4396639</v>
      </c>
      <c r="G210" s="200"/>
      <c r="H210" s="210">
        <f t="shared" si="518"/>
        <v>9996269</v>
      </c>
      <c r="I210" s="189">
        <v>0</v>
      </c>
      <c r="J210" s="182">
        <v>165723.96239469052</v>
      </c>
      <c r="K210" s="182">
        <v>697660.00959831825</v>
      </c>
      <c r="L210" s="182">
        <v>0</v>
      </c>
      <c r="M210" s="182">
        <v>4516412.0280069914</v>
      </c>
      <c r="N210" s="193"/>
      <c r="O210" s="210">
        <f t="shared" si="528"/>
        <v>5379796</v>
      </c>
      <c r="P210" s="189">
        <v>0</v>
      </c>
      <c r="Q210" s="182">
        <v>11027</v>
      </c>
      <c r="R210" s="182">
        <v>0</v>
      </c>
      <c r="S210" s="182">
        <v>35401</v>
      </c>
      <c r="T210" s="182">
        <v>3257518</v>
      </c>
      <c r="U210" s="193"/>
      <c r="V210" s="210">
        <f t="shared" si="561"/>
        <v>3303946</v>
      </c>
      <c r="W210" s="211">
        <v>0</v>
      </c>
      <c r="X210" s="190">
        <f t="shared" si="562"/>
        <v>1399711.9623946906</v>
      </c>
      <c r="Y210" s="190">
        <f t="shared" si="563"/>
        <v>5074329.0095983185</v>
      </c>
      <c r="Z210" s="190">
        <f t="shared" si="564"/>
        <v>35401</v>
      </c>
      <c r="AA210" s="190">
        <f t="shared" si="565"/>
        <v>12170569.028006991</v>
      </c>
      <c r="AB210" s="138"/>
      <c r="AC210" s="191">
        <f t="shared" si="566"/>
        <v>18680011</v>
      </c>
    </row>
    <row r="211" spans="1:29" s="2" customFormat="1" ht="12.5" x14ac:dyDescent="0.25">
      <c r="A211" s="10" t="s">
        <v>270</v>
      </c>
      <c r="B211" s="180">
        <v>0</v>
      </c>
      <c r="C211" s="182">
        <v>1211589</v>
      </c>
      <c r="D211" s="182">
        <v>4301549</v>
      </c>
      <c r="E211" s="182">
        <v>0</v>
      </c>
      <c r="F211" s="182">
        <v>4448140</v>
      </c>
      <c r="G211" s="200"/>
      <c r="H211" s="210">
        <f t="shared" si="518"/>
        <v>9961278</v>
      </c>
      <c r="I211" s="189">
        <v>0</v>
      </c>
      <c r="J211" s="182">
        <v>172597.95552920329</v>
      </c>
      <c r="K211" s="182">
        <v>691700.55250370072</v>
      </c>
      <c r="L211" s="182">
        <v>0</v>
      </c>
      <c r="M211" s="182">
        <v>4554540.491967096</v>
      </c>
      <c r="N211" s="193"/>
      <c r="O211" s="210">
        <f t="shared" si="528"/>
        <v>5418839</v>
      </c>
      <c r="P211" s="189">
        <v>0</v>
      </c>
      <c r="Q211" s="182">
        <v>11044</v>
      </c>
      <c r="R211" s="182">
        <v>0</v>
      </c>
      <c r="S211" s="182">
        <v>35228</v>
      </c>
      <c r="T211" s="182">
        <v>3253814</v>
      </c>
      <c r="U211" s="193"/>
      <c r="V211" s="210">
        <f t="shared" si="561"/>
        <v>3300086</v>
      </c>
      <c r="W211" s="211">
        <v>0</v>
      </c>
      <c r="X211" s="190">
        <f t="shared" si="562"/>
        <v>1395230.9555292032</v>
      </c>
      <c r="Y211" s="190">
        <f t="shared" si="563"/>
        <v>4993249.5525037004</v>
      </c>
      <c r="Z211" s="190">
        <f t="shared" si="564"/>
        <v>35228</v>
      </c>
      <c r="AA211" s="190">
        <f t="shared" si="565"/>
        <v>12256494.491967097</v>
      </c>
      <c r="AB211" s="138"/>
      <c r="AC211" s="191">
        <f t="shared" si="566"/>
        <v>18680203</v>
      </c>
    </row>
    <row r="212" spans="1:29" s="2" customFormat="1" ht="12.5" x14ac:dyDescent="0.25">
      <c r="A212" s="10" t="s">
        <v>271</v>
      </c>
      <c r="B212" s="180">
        <v>0</v>
      </c>
      <c r="C212" s="182">
        <v>1129952</v>
      </c>
      <c r="D212" s="182">
        <v>4057509</v>
      </c>
      <c r="E212" s="182">
        <v>0</v>
      </c>
      <c r="F212" s="182">
        <v>4483163</v>
      </c>
      <c r="G212" s="200"/>
      <c r="H212" s="210">
        <f t="shared" si="518"/>
        <v>9670624</v>
      </c>
      <c r="I212" s="189">
        <v>0</v>
      </c>
      <c r="J212" s="182">
        <v>176754.91752469164</v>
      </c>
      <c r="K212" s="182">
        <v>678454.34279034217</v>
      </c>
      <c r="L212" s="182">
        <v>0</v>
      </c>
      <c r="M212" s="182">
        <v>4563230.7396849664</v>
      </c>
      <c r="N212" s="193"/>
      <c r="O212" s="210">
        <f t="shared" si="528"/>
        <v>5418440</v>
      </c>
      <c r="P212" s="189">
        <v>0</v>
      </c>
      <c r="Q212" s="182">
        <v>10642</v>
      </c>
      <c r="R212" s="182">
        <v>0</v>
      </c>
      <c r="S212" s="182">
        <v>35186</v>
      </c>
      <c r="T212" s="182">
        <v>3244569</v>
      </c>
      <c r="U212" s="193"/>
      <c r="V212" s="210">
        <f t="shared" si="561"/>
        <v>3290397</v>
      </c>
      <c r="W212" s="211">
        <v>0</v>
      </c>
      <c r="X212" s="190">
        <f t="shared" si="562"/>
        <v>1317348.9175246917</v>
      </c>
      <c r="Y212" s="190">
        <f t="shared" si="563"/>
        <v>4735963.3427903419</v>
      </c>
      <c r="Z212" s="190">
        <f t="shared" si="564"/>
        <v>35186</v>
      </c>
      <c r="AA212" s="190">
        <f t="shared" si="565"/>
        <v>12290962.739684965</v>
      </c>
      <c r="AB212" s="138"/>
      <c r="AC212" s="191">
        <f t="shared" si="566"/>
        <v>18379461</v>
      </c>
    </row>
    <row r="213" spans="1:29" s="2" customFormat="1" ht="12.5" x14ac:dyDescent="0.25">
      <c r="A213" s="10" t="s">
        <v>272</v>
      </c>
      <c r="B213" s="180">
        <v>0</v>
      </c>
      <c r="C213" s="182">
        <v>1118868</v>
      </c>
      <c r="D213" s="182">
        <v>3989056</v>
      </c>
      <c r="E213" s="182">
        <v>0</v>
      </c>
      <c r="F213" s="182">
        <v>4568578</v>
      </c>
      <c r="G213" s="200"/>
      <c r="H213" s="210">
        <f t="shared" si="518"/>
        <v>9676502</v>
      </c>
      <c r="I213" s="189">
        <v>0</v>
      </c>
      <c r="J213" s="182">
        <v>168183.98766796198</v>
      </c>
      <c r="K213" s="182">
        <v>663130.09734856058</v>
      </c>
      <c r="L213" s="182">
        <v>0</v>
      </c>
      <c r="M213" s="182">
        <v>4575306.9149834774</v>
      </c>
      <c r="N213" s="193"/>
      <c r="O213" s="210">
        <f t="shared" si="528"/>
        <v>5406621</v>
      </c>
      <c r="P213" s="189">
        <v>0</v>
      </c>
      <c r="Q213" s="182">
        <v>10647</v>
      </c>
      <c r="R213" s="182">
        <v>0</v>
      </c>
      <c r="S213" s="182">
        <v>35150</v>
      </c>
      <c r="T213" s="182">
        <v>3233360</v>
      </c>
      <c r="U213" s="193"/>
      <c r="V213" s="210">
        <f t="shared" si="561"/>
        <v>3279157</v>
      </c>
      <c r="W213" s="211">
        <v>0</v>
      </c>
      <c r="X213" s="190">
        <f t="shared" si="562"/>
        <v>1297698.987667962</v>
      </c>
      <c r="Y213" s="190">
        <f t="shared" si="563"/>
        <v>4652186.0973485606</v>
      </c>
      <c r="Z213" s="190">
        <f t="shared" si="564"/>
        <v>35150</v>
      </c>
      <c r="AA213" s="190">
        <f t="shared" si="565"/>
        <v>12377244.914983477</v>
      </c>
      <c r="AB213" s="138"/>
      <c r="AC213" s="191">
        <f t="shared" si="566"/>
        <v>18362280</v>
      </c>
    </row>
    <row r="214" spans="1:29" s="2" customFormat="1" ht="12.5" x14ac:dyDescent="0.25">
      <c r="A214" s="10" t="s">
        <v>273</v>
      </c>
      <c r="B214" s="180">
        <v>0</v>
      </c>
      <c r="C214" s="182">
        <v>1117239</v>
      </c>
      <c r="D214" s="182">
        <v>3947086</v>
      </c>
      <c r="E214" s="182">
        <v>0</v>
      </c>
      <c r="F214" s="182">
        <v>4618784</v>
      </c>
      <c r="G214" s="200"/>
      <c r="H214" s="210">
        <f t="shared" si="518"/>
        <v>9683109</v>
      </c>
      <c r="I214" s="189">
        <v>0</v>
      </c>
      <c r="J214" s="182">
        <v>156307.00606048552</v>
      </c>
      <c r="K214" s="182">
        <v>642151.82858042221</v>
      </c>
      <c r="L214" s="182">
        <v>0</v>
      </c>
      <c r="M214" s="182">
        <v>4610402.1653590919</v>
      </c>
      <c r="N214" s="193"/>
      <c r="O214" s="210">
        <f t="shared" si="528"/>
        <v>5408861</v>
      </c>
      <c r="P214" s="189">
        <v>0</v>
      </c>
      <c r="Q214" s="182">
        <v>10618</v>
      </c>
      <c r="R214" s="182">
        <v>0</v>
      </c>
      <c r="S214" s="182">
        <v>35071</v>
      </c>
      <c r="T214" s="182">
        <v>3231865</v>
      </c>
      <c r="U214" s="193"/>
      <c r="V214" s="210">
        <f t="shared" si="561"/>
        <v>3277554</v>
      </c>
      <c r="W214" s="211">
        <v>0</v>
      </c>
      <c r="X214" s="190">
        <f t="shared" si="562"/>
        <v>1284164.0060604855</v>
      </c>
      <c r="Y214" s="190">
        <f t="shared" si="563"/>
        <v>4589237.8285804223</v>
      </c>
      <c r="Z214" s="190">
        <f t="shared" si="564"/>
        <v>35071</v>
      </c>
      <c r="AA214" s="190">
        <f t="shared" si="565"/>
        <v>12461051.165359091</v>
      </c>
      <c r="AB214" s="138"/>
      <c r="AC214" s="191">
        <f t="shared" si="566"/>
        <v>18369524</v>
      </c>
    </row>
    <row r="215" spans="1:29" s="2" customFormat="1" ht="12.5" x14ac:dyDescent="0.25">
      <c r="A215" s="10" t="s">
        <v>274</v>
      </c>
      <c r="B215" s="180">
        <v>0</v>
      </c>
      <c r="C215" s="182">
        <v>1100560</v>
      </c>
      <c r="D215" s="182">
        <v>3855311</v>
      </c>
      <c r="E215" s="182">
        <v>0</v>
      </c>
      <c r="F215" s="182">
        <v>4679411</v>
      </c>
      <c r="G215" s="200"/>
      <c r="H215" s="210">
        <f t="shared" si="518"/>
        <v>9635282</v>
      </c>
      <c r="I215" s="189">
        <v>0</v>
      </c>
      <c r="J215" s="182">
        <v>143084.90110502869</v>
      </c>
      <c r="K215" s="182">
        <v>625056.67080891517</v>
      </c>
      <c r="L215" s="182">
        <v>0</v>
      </c>
      <c r="M215" s="182">
        <v>4652708.4280860564</v>
      </c>
      <c r="N215" s="193"/>
      <c r="O215" s="210">
        <f t="shared" si="528"/>
        <v>5420850</v>
      </c>
      <c r="P215" s="189">
        <v>0</v>
      </c>
      <c r="Q215" s="182">
        <v>10653</v>
      </c>
      <c r="R215" s="182">
        <v>0</v>
      </c>
      <c r="S215" s="182">
        <v>35055</v>
      </c>
      <c r="T215" s="182">
        <v>3210313</v>
      </c>
      <c r="U215" s="193"/>
      <c r="V215" s="210">
        <f t="shared" si="561"/>
        <v>3256021</v>
      </c>
      <c r="W215" s="211">
        <v>0</v>
      </c>
      <c r="X215" s="190">
        <f t="shared" si="562"/>
        <v>1254297.9011050286</v>
      </c>
      <c r="Y215" s="190">
        <f t="shared" si="563"/>
        <v>4480367.670808915</v>
      </c>
      <c r="Z215" s="190">
        <f t="shared" si="564"/>
        <v>35055</v>
      </c>
      <c r="AA215" s="190">
        <f t="shared" si="565"/>
        <v>12542432.428086057</v>
      </c>
      <c r="AB215" s="138"/>
      <c r="AC215" s="191">
        <f t="shared" si="566"/>
        <v>18312153</v>
      </c>
    </row>
    <row r="216" spans="1:29" s="2" customFormat="1" ht="12.5" x14ac:dyDescent="0.25">
      <c r="A216" s="10" t="s">
        <v>276</v>
      </c>
      <c r="B216" s="180">
        <v>0</v>
      </c>
      <c r="C216" s="182">
        <v>1027156</v>
      </c>
      <c r="D216" s="182">
        <v>3606732</v>
      </c>
      <c r="E216" s="182">
        <v>0</v>
      </c>
      <c r="F216" s="182">
        <v>4789524</v>
      </c>
      <c r="G216" s="196">
        <v>227958</v>
      </c>
      <c r="H216" s="210">
        <f t="shared" ref="H216:H222" si="567">SUM(B216:G216)</f>
        <v>9651370</v>
      </c>
      <c r="I216" s="189">
        <v>0</v>
      </c>
      <c r="J216" s="182">
        <v>135514.03146780614</v>
      </c>
      <c r="K216" s="182">
        <v>593370.09924025345</v>
      </c>
      <c r="L216" s="182">
        <v>0</v>
      </c>
      <c r="M216" s="182">
        <v>4706734.8692919407</v>
      </c>
      <c r="N216" s="196">
        <v>780</v>
      </c>
      <c r="O216" s="210">
        <f>+SUM(I216:N216)</f>
        <v>5436399</v>
      </c>
      <c r="P216" s="189">
        <v>0</v>
      </c>
      <c r="Q216" s="182">
        <v>13638</v>
      </c>
      <c r="R216" s="182">
        <v>0</v>
      </c>
      <c r="S216" s="182">
        <v>35031</v>
      </c>
      <c r="T216" s="182">
        <v>3188606</v>
      </c>
      <c r="U216" s="196">
        <v>2896</v>
      </c>
      <c r="V216" s="210">
        <f>SUM(P216:U216)</f>
        <v>3240171</v>
      </c>
      <c r="W216" s="211">
        <v>0</v>
      </c>
      <c r="X216" s="190">
        <f t="shared" ref="X216" si="568">SUM(C216,J216,Q216)</f>
        <v>1176308.0314678061</v>
      </c>
      <c r="Y216" s="190">
        <f t="shared" ref="Y216" si="569">SUM(D216,K216,R216)</f>
        <v>4200102.0992402537</v>
      </c>
      <c r="Z216" s="190">
        <f t="shared" ref="Z216" si="570">SUM(E216,L216,S216)</f>
        <v>35031</v>
      </c>
      <c r="AA216" s="190">
        <f t="shared" ref="AA216" si="571">SUM(F216,M216,T216)</f>
        <v>12684864.869291941</v>
      </c>
      <c r="AB216" s="190">
        <f t="shared" ref="AB216:AB221" si="572">+G216+N216+U216</f>
        <v>231634</v>
      </c>
      <c r="AC216" s="191">
        <f t="shared" si="566"/>
        <v>18327940</v>
      </c>
    </row>
    <row r="217" spans="1:29" s="2" customFormat="1" ht="12.5" x14ac:dyDescent="0.25">
      <c r="A217" s="10" t="s">
        <v>277</v>
      </c>
      <c r="B217" s="180">
        <v>0</v>
      </c>
      <c r="C217" s="182">
        <v>969290</v>
      </c>
      <c r="D217" s="182">
        <v>3062804.557142857</v>
      </c>
      <c r="E217" s="182">
        <v>0</v>
      </c>
      <c r="F217" s="182">
        <v>5215365</v>
      </c>
      <c r="G217" s="196">
        <v>411085</v>
      </c>
      <c r="H217" s="210">
        <f t="shared" si="567"/>
        <v>9658544.5571428575</v>
      </c>
      <c r="I217" s="189">
        <v>0</v>
      </c>
      <c r="J217" s="182">
        <v>128892.84918230212</v>
      </c>
      <c r="K217" s="182">
        <v>560111.49775535031</v>
      </c>
      <c r="L217" s="182">
        <v>0</v>
      </c>
      <c r="M217" s="182">
        <v>4740524.6530623473</v>
      </c>
      <c r="N217" s="196">
        <v>1092</v>
      </c>
      <c r="O217" s="210">
        <f>+SUM(I217:N217)</f>
        <v>5430621</v>
      </c>
      <c r="P217" s="189">
        <v>0</v>
      </c>
      <c r="Q217" s="182">
        <v>13630</v>
      </c>
      <c r="R217" s="182">
        <v>0</v>
      </c>
      <c r="S217" s="182">
        <v>35006</v>
      </c>
      <c r="T217" s="182">
        <v>3187935</v>
      </c>
      <c r="U217" s="196">
        <v>4331</v>
      </c>
      <c r="V217" s="210">
        <f t="shared" ref="V217:V219" si="573">SUM(P217:U217)</f>
        <v>3240902</v>
      </c>
      <c r="W217" s="211">
        <v>0</v>
      </c>
      <c r="X217" s="190">
        <f t="shared" ref="X217" si="574">SUM(C217,J217,Q217)</f>
        <v>1111812.8491823021</v>
      </c>
      <c r="Y217" s="190">
        <f t="shared" ref="Y217" si="575">SUM(D217,K217,R217)</f>
        <v>3622916.0548982071</v>
      </c>
      <c r="Z217" s="190">
        <f t="shared" ref="Z217" si="576">SUM(E217,L217,S217)</f>
        <v>35006</v>
      </c>
      <c r="AA217" s="190">
        <f t="shared" ref="AA217" si="577">SUM(F217,M217,T217)</f>
        <v>13143824.653062347</v>
      </c>
      <c r="AB217" s="190">
        <f t="shared" si="572"/>
        <v>416508</v>
      </c>
      <c r="AC217" s="191">
        <f t="shared" ref="AC217" si="578">+H217+O217+V217</f>
        <v>18330067.557142857</v>
      </c>
    </row>
    <row r="218" spans="1:29" s="2" customFormat="1" ht="12.5" x14ac:dyDescent="0.25">
      <c r="A218" s="10" t="s">
        <v>278</v>
      </c>
      <c r="B218" s="180">
        <v>0</v>
      </c>
      <c r="C218" s="182">
        <v>804768</v>
      </c>
      <c r="D218" s="182">
        <v>2704401.8571428573</v>
      </c>
      <c r="E218" s="182">
        <v>0</v>
      </c>
      <c r="F218" s="182">
        <v>5643451</v>
      </c>
      <c r="G218" s="196">
        <v>477064</v>
      </c>
      <c r="H218" s="210">
        <f t="shared" si="567"/>
        <v>9629684.8571428582</v>
      </c>
      <c r="I218" s="189">
        <v>0</v>
      </c>
      <c r="J218" s="182">
        <v>126479.69942642754</v>
      </c>
      <c r="K218" s="182">
        <v>529101.82816152531</v>
      </c>
      <c r="L218" s="182">
        <v>0</v>
      </c>
      <c r="M218" s="182">
        <v>4741762.472412047</v>
      </c>
      <c r="N218" s="196">
        <v>1414</v>
      </c>
      <c r="O218" s="210">
        <f t="shared" ref="O218:O222" si="579">+SUM(I218:N218)</f>
        <v>5398758</v>
      </c>
      <c r="P218" s="189">
        <v>0</v>
      </c>
      <c r="Q218" s="182">
        <v>13624</v>
      </c>
      <c r="R218" s="182">
        <v>0</v>
      </c>
      <c r="S218" s="182">
        <v>34967</v>
      </c>
      <c r="T218" s="182">
        <v>3182504</v>
      </c>
      <c r="U218" s="196">
        <v>6144</v>
      </c>
      <c r="V218" s="210">
        <f t="shared" si="573"/>
        <v>3237239</v>
      </c>
      <c r="W218" s="211">
        <v>0</v>
      </c>
      <c r="X218" s="190">
        <f t="shared" ref="X218" si="580">SUM(C218,J218,Q218)</f>
        <v>944871.69942642748</v>
      </c>
      <c r="Y218" s="190">
        <f t="shared" ref="Y218" si="581">SUM(D218,K218,R218)</f>
        <v>3233503.6853043828</v>
      </c>
      <c r="Z218" s="190">
        <f t="shared" ref="Z218" si="582">SUM(E218,L218,S218)</f>
        <v>34967</v>
      </c>
      <c r="AA218" s="190">
        <f t="shared" ref="AA218" si="583">SUM(F218,M218,T218)</f>
        <v>13567717.472412046</v>
      </c>
      <c r="AB218" s="190">
        <f t="shared" si="572"/>
        <v>484622</v>
      </c>
      <c r="AC218" s="191">
        <f t="shared" ref="AC218" si="584">+H218+O218+V218</f>
        <v>18265681.857142858</v>
      </c>
    </row>
    <row r="219" spans="1:29" s="2" customFormat="1" ht="12.5" x14ac:dyDescent="0.25">
      <c r="A219" s="10" t="s">
        <v>279</v>
      </c>
      <c r="B219" s="180">
        <v>0</v>
      </c>
      <c r="C219" s="182">
        <v>759650</v>
      </c>
      <c r="D219" s="182">
        <v>2280944</v>
      </c>
      <c r="E219" s="182">
        <v>0</v>
      </c>
      <c r="F219" s="182">
        <v>6029071</v>
      </c>
      <c r="G219" s="196">
        <v>545298</v>
      </c>
      <c r="H219" s="210">
        <f t="shared" si="567"/>
        <v>9614963</v>
      </c>
      <c r="I219" s="189">
        <v>0</v>
      </c>
      <c r="J219" s="182">
        <v>121382.57355466729</v>
      </c>
      <c r="K219" s="182">
        <v>491980.58696309553</v>
      </c>
      <c r="L219" s="182">
        <v>0</v>
      </c>
      <c r="M219" s="182">
        <v>4755663.8394822376</v>
      </c>
      <c r="N219" s="196">
        <v>1527</v>
      </c>
      <c r="O219" s="210">
        <f t="shared" si="579"/>
        <v>5370554</v>
      </c>
      <c r="P219" s="189">
        <v>0</v>
      </c>
      <c r="Q219" s="182">
        <v>9817</v>
      </c>
      <c r="R219" s="182">
        <v>0</v>
      </c>
      <c r="S219" s="182">
        <v>33996</v>
      </c>
      <c r="T219" s="182">
        <v>3142491</v>
      </c>
      <c r="U219" s="196">
        <v>8485</v>
      </c>
      <c r="V219" s="210">
        <f t="shared" si="573"/>
        <v>3194789</v>
      </c>
      <c r="W219" s="211">
        <v>0</v>
      </c>
      <c r="X219" s="190">
        <f t="shared" ref="X219" si="585">SUM(C219,J219,Q219)</f>
        <v>890849.57355466729</v>
      </c>
      <c r="Y219" s="190">
        <f t="shared" ref="Y219" si="586">SUM(D219,K219,R219)</f>
        <v>2772924.5869630957</v>
      </c>
      <c r="Z219" s="190">
        <f t="shared" ref="Z219" si="587">SUM(E219,L219,S219)</f>
        <v>33996</v>
      </c>
      <c r="AA219" s="190">
        <f t="shared" ref="AA219" si="588">SUM(F219,M219,T219)</f>
        <v>13927225.839482237</v>
      </c>
      <c r="AB219" s="190">
        <f t="shared" si="572"/>
        <v>555310</v>
      </c>
      <c r="AC219" s="191">
        <f t="shared" ref="AC219" si="589">+H219+O219+V219</f>
        <v>18180306</v>
      </c>
    </row>
    <row r="220" spans="1:29" s="2" customFormat="1" ht="12.5" x14ac:dyDescent="0.25">
      <c r="A220" s="10" t="s">
        <v>280</v>
      </c>
      <c r="B220" s="180">
        <v>0</v>
      </c>
      <c r="C220" s="182">
        <v>757612</v>
      </c>
      <c r="D220" s="182">
        <v>1649945</v>
      </c>
      <c r="E220" s="182">
        <v>0</v>
      </c>
      <c r="F220" s="182">
        <v>6526697</v>
      </c>
      <c r="G220" s="196">
        <v>718489.86634164164</v>
      </c>
      <c r="H220" s="210">
        <f t="shared" si="567"/>
        <v>9652743.8663416412</v>
      </c>
      <c r="I220" s="189">
        <v>0</v>
      </c>
      <c r="J220" s="182">
        <v>119287.02431552851</v>
      </c>
      <c r="K220" s="182">
        <v>477637.80270076869</v>
      </c>
      <c r="L220" s="182">
        <v>0</v>
      </c>
      <c r="M220" s="182">
        <v>4781316.9767837021</v>
      </c>
      <c r="N220" s="196">
        <v>1613.1962000000001</v>
      </c>
      <c r="O220" s="210">
        <f t="shared" si="579"/>
        <v>5379855</v>
      </c>
      <c r="P220" s="189">
        <v>0</v>
      </c>
      <c r="Q220" s="182">
        <v>9256</v>
      </c>
      <c r="R220" s="182">
        <v>0</v>
      </c>
      <c r="S220" s="182">
        <v>33357</v>
      </c>
      <c r="T220" s="182">
        <v>3156308</v>
      </c>
      <c r="U220" s="196">
        <v>10940</v>
      </c>
      <c r="V220" s="210">
        <f t="shared" ref="V220:V222" si="590">SUM(P220:U220)</f>
        <v>3209861</v>
      </c>
      <c r="W220" s="211">
        <v>0</v>
      </c>
      <c r="X220" s="190">
        <f t="shared" ref="X220" si="591">SUM(C220,J220,Q220)</f>
        <v>886155.02431552857</v>
      </c>
      <c r="Y220" s="190">
        <f t="shared" ref="Y220" si="592">SUM(D220,K220,R220)</f>
        <v>2127582.8027007687</v>
      </c>
      <c r="Z220" s="190">
        <f t="shared" ref="Z220" si="593">SUM(E220,L220,S220)</f>
        <v>33357</v>
      </c>
      <c r="AA220" s="190">
        <f t="shared" ref="AA220" si="594">SUM(F220,M220,T220)</f>
        <v>14464321.976783702</v>
      </c>
      <c r="AB220" s="190">
        <f t="shared" si="572"/>
        <v>731043.06254164164</v>
      </c>
      <c r="AC220" s="191">
        <f t="shared" ref="AC220" si="595">+H220+O220+V220</f>
        <v>18242459.866341643</v>
      </c>
    </row>
    <row r="221" spans="1:29" s="2" customFormat="1" ht="12.5" x14ac:dyDescent="0.25">
      <c r="A221" s="10" t="s">
        <v>281</v>
      </c>
      <c r="B221" s="180">
        <v>0</v>
      </c>
      <c r="C221" s="182">
        <v>743617</v>
      </c>
      <c r="D221" s="182">
        <v>1024437</v>
      </c>
      <c r="E221" s="182">
        <v>0</v>
      </c>
      <c r="F221" s="182">
        <v>6989456</v>
      </c>
      <c r="G221" s="196">
        <v>912226</v>
      </c>
      <c r="H221" s="210">
        <f t="shared" si="567"/>
        <v>9669736</v>
      </c>
      <c r="I221" s="189">
        <v>0</v>
      </c>
      <c r="J221" s="182">
        <v>116722.78858579804</v>
      </c>
      <c r="K221" s="182">
        <v>448988.15788164863</v>
      </c>
      <c r="L221" s="182">
        <v>0</v>
      </c>
      <c r="M221" s="182">
        <v>4778613.7372325528</v>
      </c>
      <c r="N221" s="196">
        <v>1629.3163</v>
      </c>
      <c r="O221" s="210">
        <f t="shared" si="579"/>
        <v>5345953.9999999991</v>
      </c>
      <c r="P221" s="189">
        <v>0</v>
      </c>
      <c r="Q221" s="182">
        <v>9276</v>
      </c>
      <c r="R221" s="182">
        <v>0</v>
      </c>
      <c r="S221" s="182">
        <v>32468</v>
      </c>
      <c r="T221" s="182">
        <v>3149400</v>
      </c>
      <c r="U221" s="196">
        <v>13339</v>
      </c>
      <c r="V221" s="210">
        <f t="shared" si="590"/>
        <v>3204483</v>
      </c>
      <c r="W221" s="211">
        <v>0</v>
      </c>
      <c r="X221" s="190">
        <f t="shared" ref="X221" si="596">SUM(C221,J221,Q221)</f>
        <v>869615.788585798</v>
      </c>
      <c r="Y221" s="190">
        <f t="shared" ref="Y221" si="597">SUM(D221,K221,R221)</f>
        <v>1473425.1578816487</v>
      </c>
      <c r="Z221" s="190">
        <f t="shared" ref="Z221" si="598">SUM(E221,L221,S221)</f>
        <v>32468</v>
      </c>
      <c r="AA221" s="190">
        <f t="shared" ref="AA221" si="599">SUM(F221,M221,T221)</f>
        <v>14917469.737232553</v>
      </c>
      <c r="AB221" s="190">
        <f t="shared" si="572"/>
        <v>927194.31629999995</v>
      </c>
      <c r="AC221" s="191">
        <f t="shared" ref="AC221" si="600">+H221+O221+V221</f>
        <v>18220173</v>
      </c>
    </row>
    <row r="222" spans="1:29" s="2" customFormat="1" ht="12.5" x14ac:dyDescent="0.25">
      <c r="A222" s="10" t="s">
        <v>285</v>
      </c>
      <c r="B222" s="180">
        <v>0</v>
      </c>
      <c r="C222" s="182">
        <v>769130</v>
      </c>
      <c r="D222" s="182">
        <v>1045849</v>
      </c>
      <c r="E222" s="182">
        <v>0</v>
      </c>
      <c r="F222" s="182">
        <v>6804787</v>
      </c>
      <c r="G222" s="196">
        <v>1067262</v>
      </c>
      <c r="H222" s="210">
        <f t="shared" si="567"/>
        <v>9687028</v>
      </c>
      <c r="I222" s="189">
        <v>0</v>
      </c>
      <c r="J222" s="182">
        <v>111493.43869838405</v>
      </c>
      <c r="K222" s="182">
        <v>419931.3691019931</v>
      </c>
      <c r="L222" s="182">
        <v>0</v>
      </c>
      <c r="M222" s="182">
        <v>4761586.1921996232</v>
      </c>
      <c r="N222" s="196">
        <v>2241</v>
      </c>
      <c r="O222" s="210">
        <f t="shared" si="579"/>
        <v>5295252</v>
      </c>
      <c r="P222" s="189">
        <v>0</v>
      </c>
      <c r="Q222" s="182">
        <v>9273</v>
      </c>
      <c r="R222" s="182">
        <v>0</v>
      </c>
      <c r="S222" s="182">
        <v>14593</v>
      </c>
      <c r="T222" s="182">
        <v>1616051</v>
      </c>
      <c r="U222" s="196">
        <v>15642</v>
      </c>
      <c r="V222" s="210">
        <f t="shared" si="590"/>
        <v>1655559</v>
      </c>
      <c r="W222" s="211">
        <v>0</v>
      </c>
      <c r="X222" s="190">
        <f t="shared" ref="X222" si="601">SUM(C222,J222,Q222)</f>
        <v>889896.4386983841</v>
      </c>
      <c r="Y222" s="190">
        <f t="shared" ref="Y222" si="602">SUM(D222,K222,R222)</f>
        <v>1465780.369101993</v>
      </c>
      <c r="Z222" s="190">
        <f t="shared" ref="Z222" si="603">SUM(E222,L222,S222)</f>
        <v>14593</v>
      </c>
      <c r="AA222" s="190">
        <f t="shared" ref="AA222" si="604">SUM(F222,M222,T222)</f>
        <v>13182424.192199623</v>
      </c>
      <c r="AB222" s="190">
        <f t="shared" ref="AB222" si="605">+G222+N222+U222</f>
        <v>1085145</v>
      </c>
      <c r="AC222" s="191">
        <f t="shared" ref="AC222" si="606">+H222+O222+V222</f>
        <v>16637839</v>
      </c>
    </row>
    <row r="223" spans="1:29" s="2" customFormat="1" ht="17.25" customHeight="1" x14ac:dyDescent="0.25">
      <c r="A223" s="179" t="s">
        <v>100</v>
      </c>
      <c r="B223" s="220" t="s">
        <v>195</v>
      </c>
      <c r="C223" s="232"/>
      <c r="D223" s="232"/>
      <c r="E223" s="232"/>
      <c r="F223" s="232"/>
      <c r="G223" s="232"/>
      <c r="H223" s="232"/>
      <c r="I223" s="232"/>
      <c r="J223" s="232"/>
      <c r="K223" s="232"/>
      <c r="L223" s="232"/>
      <c r="M223" s="232"/>
      <c r="N223" s="232"/>
      <c r="O223" s="232"/>
      <c r="P223" s="232"/>
      <c r="Q223" s="232"/>
      <c r="R223" s="232"/>
      <c r="S223" s="232"/>
      <c r="T223" s="232"/>
      <c r="U223" s="232"/>
      <c r="V223" s="232"/>
      <c r="W223" s="232"/>
      <c r="X223" s="232"/>
      <c r="Y223" s="232"/>
      <c r="Z223" s="232"/>
      <c r="AA223" s="232"/>
      <c r="AB223" s="232"/>
      <c r="AC223" s="233"/>
    </row>
    <row r="224" spans="1:29" s="2" customFormat="1" ht="17.25" customHeight="1" x14ac:dyDescent="0.25">
      <c r="A224" s="174" t="s">
        <v>120</v>
      </c>
      <c r="B224" s="219" t="s">
        <v>117</v>
      </c>
      <c r="C224" s="219"/>
      <c r="D224" s="219"/>
      <c r="E224" s="219"/>
      <c r="F224" s="219"/>
      <c r="G224" s="219"/>
      <c r="H224" s="219"/>
      <c r="I224" s="219"/>
      <c r="J224" s="219"/>
      <c r="K224" s="219"/>
      <c r="L224" s="219"/>
      <c r="M224" s="219"/>
      <c r="N224" s="219"/>
      <c r="O224" s="219"/>
      <c r="P224" s="219"/>
      <c r="Q224" s="219"/>
      <c r="R224" s="219"/>
      <c r="S224" s="219"/>
      <c r="T224" s="219"/>
      <c r="U224" s="219"/>
      <c r="V224" s="219"/>
      <c r="W224" s="219"/>
      <c r="X224" s="219"/>
      <c r="Y224" s="219"/>
      <c r="Z224" s="219"/>
      <c r="AA224" s="219"/>
      <c r="AB224" s="220"/>
      <c r="AC224" s="221"/>
    </row>
    <row r="225" spans="1:29" s="2" customFormat="1" ht="13" x14ac:dyDescent="0.25">
      <c r="A225" s="174" t="s">
        <v>131</v>
      </c>
      <c r="B225" s="227" t="s">
        <v>121</v>
      </c>
      <c r="C225" s="227"/>
      <c r="D225" s="227"/>
      <c r="E225" s="227"/>
      <c r="F225" s="227"/>
      <c r="G225" s="227"/>
      <c r="H225" s="227"/>
      <c r="I225" s="227"/>
      <c r="J225" s="227"/>
      <c r="K225" s="227"/>
      <c r="L225" s="227"/>
      <c r="M225" s="227"/>
      <c r="N225" s="227"/>
      <c r="O225" s="227"/>
      <c r="P225" s="227"/>
      <c r="Q225" s="227"/>
      <c r="R225" s="227"/>
      <c r="S225" s="227"/>
      <c r="T225" s="227"/>
      <c r="U225" s="227"/>
      <c r="V225" s="227"/>
      <c r="W225" s="227"/>
      <c r="X225" s="227"/>
      <c r="Y225" s="227"/>
      <c r="Z225" s="227"/>
      <c r="AA225" s="227"/>
      <c r="AB225" s="224"/>
      <c r="AC225" s="228"/>
    </row>
    <row r="226" spans="1:29" s="2" customFormat="1" ht="15.75" customHeight="1" x14ac:dyDescent="0.25">
      <c r="A226" s="174" t="s">
        <v>137</v>
      </c>
      <c r="B226" s="227" t="s">
        <v>132</v>
      </c>
      <c r="C226" s="227"/>
      <c r="D226" s="227"/>
      <c r="E226" s="227"/>
      <c r="F226" s="227"/>
      <c r="G226" s="227"/>
      <c r="H226" s="227"/>
      <c r="I226" s="227"/>
      <c r="J226" s="227"/>
      <c r="K226" s="227"/>
      <c r="L226" s="227"/>
      <c r="M226" s="227"/>
      <c r="N226" s="227"/>
      <c r="O226" s="227"/>
      <c r="P226" s="227"/>
      <c r="Q226" s="227"/>
      <c r="R226" s="227"/>
      <c r="S226" s="227"/>
      <c r="T226" s="227"/>
      <c r="U226" s="227"/>
      <c r="V226" s="227"/>
      <c r="W226" s="227"/>
      <c r="X226" s="227"/>
      <c r="Y226" s="227"/>
      <c r="Z226" s="227"/>
      <c r="AA226" s="227"/>
      <c r="AB226" s="224"/>
      <c r="AC226" s="228"/>
    </row>
    <row r="227" spans="1:29" s="2" customFormat="1" ht="15.75" customHeight="1" x14ac:dyDescent="0.25">
      <c r="A227" s="175" t="s">
        <v>144</v>
      </c>
      <c r="B227" s="227" t="s">
        <v>139</v>
      </c>
      <c r="C227" s="227"/>
      <c r="D227" s="227"/>
      <c r="E227" s="227"/>
      <c r="F227" s="227"/>
      <c r="G227" s="227"/>
      <c r="H227" s="227"/>
      <c r="I227" s="227"/>
      <c r="J227" s="227"/>
      <c r="K227" s="227"/>
      <c r="L227" s="227"/>
      <c r="M227" s="227"/>
      <c r="N227" s="227"/>
      <c r="O227" s="227"/>
      <c r="P227" s="227"/>
      <c r="Q227" s="227"/>
      <c r="R227" s="227"/>
      <c r="S227" s="227"/>
      <c r="T227" s="227"/>
      <c r="U227" s="227"/>
      <c r="V227" s="227"/>
      <c r="W227" s="227"/>
      <c r="X227" s="227"/>
      <c r="Y227" s="227"/>
      <c r="Z227" s="227"/>
      <c r="AA227" s="227"/>
      <c r="AB227" s="224"/>
      <c r="AC227" s="228"/>
    </row>
    <row r="228" spans="1:29" s="2" customFormat="1" ht="15.75" customHeight="1" x14ac:dyDescent="0.25">
      <c r="A228" s="175" t="s">
        <v>147</v>
      </c>
      <c r="B228" s="224" t="s">
        <v>145</v>
      </c>
      <c r="C228" s="225"/>
      <c r="D228" s="225"/>
      <c r="E228" s="225"/>
      <c r="F228" s="225"/>
      <c r="G228" s="225"/>
      <c r="H228" s="225"/>
      <c r="I228" s="225"/>
      <c r="J228" s="225"/>
      <c r="K228" s="225"/>
      <c r="L228" s="225"/>
      <c r="M228" s="225"/>
      <c r="N228" s="225"/>
      <c r="O228" s="225"/>
      <c r="P228" s="225"/>
      <c r="Q228" s="225"/>
      <c r="R228" s="225"/>
      <c r="S228" s="225"/>
      <c r="T228" s="225"/>
      <c r="U228" s="225"/>
      <c r="V228" s="225"/>
      <c r="W228" s="225"/>
      <c r="X228" s="225"/>
      <c r="Y228" s="225"/>
      <c r="Z228" s="225"/>
      <c r="AA228" s="225"/>
      <c r="AB228" s="225"/>
      <c r="AC228" s="226"/>
    </row>
    <row r="229" spans="1:29" s="2" customFormat="1" ht="15.75" customHeight="1" x14ac:dyDescent="0.25">
      <c r="A229" s="175" t="s">
        <v>152</v>
      </c>
      <c r="B229" s="224" t="s">
        <v>148</v>
      </c>
      <c r="C229" s="225"/>
      <c r="D229" s="225"/>
      <c r="E229" s="225"/>
      <c r="F229" s="225"/>
      <c r="G229" s="225"/>
      <c r="H229" s="225"/>
      <c r="I229" s="225"/>
      <c r="J229" s="225"/>
      <c r="K229" s="225"/>
      <c r="L229" s="225"/>
      <c r="M229" s="225"/>
      <c r="N229" s="225"/>
      <c r="O229" s="225"/>
      <c r="P229" s="225"/>
      <c r="Q229" s="225"/>
      <c r="R229" s="225"/>
      <c r="S229" s="225"/>
      <c r="T229" s="225"/>
      <c r="U229" s="225"/>
      <c r="V229" s="225"/>
      <c r="W229" s="225"/>
      <c r="X229" s="225"/>
      <c r="Y229" s="225"/>
      <c r="Z229" s="225"/>
      <c r="AA229" s="225"/>
      <c r="AB229" s="225"/>
      <c r="AC229" s="226"/>
    </row>
    <row r="230" spans="1:29" s="2" customFormat="1" ht="15.75" customHeight="1" x14ac:dyDescent="0.25">
      <c r="A230" s="175" t="s">
        <v>156</v>
      </c>
      <c r="B230" s="224" t="s">
        <v>158</v>
      </c>
      <c r="C230" s="225"/>
      <c r="D230" s="225"/>
      <c r="E230" s="225"/>
      <c r="F230" s="225"/>
      <c r="G230" s="225"/>
      <c r="H230" s="225"/>
      <c r="I230" s="225"/>
      <c r="J230" s="225"/>
      <c r="K230" s="225"/>
      <c r="L230" s="225"/>
      <c r="M230" s="225"/>
      <c r="N230" s="225"/>
      <c r="O230" s="225"/>
      <c r="P230" s="225"/>
      <c r="Q230" s="225"/>
      <c r="R230" s="225"/>
      <c r="S230" s="225"/>
      <c r="T230" s="225"/>
      <c r="U230" s="225"/>
      <c r="V230" s="225"/>
      <c r="W230" s="225"/>
      <c r="X230" s="225"/>
      <c r="Y230" s="225"/>
      <c r="Z230" s="225"/>
      <c r="AA230" s="225"/>
      <c r="AB230" s="225"/>
      <c r="AC230" s="226"/>
    </row>
    <row r="231" spans="1:29" s="2" customFormat="1" ht="15.75" customHeight="1" x14ac:dyDescent="0.25">
      <c r="A231" s="175" t="s">
        <v>160</v>
      </c>
      <c r="B231" s="224" t="s">
        <v>155</v>
      </c>
      <c r="C231" s="225"/>
      <c r="D231" s="225"/>
      <c r="E231" s="225"/>
      <c r="F231" s="225"/>
      <c r="G231" s="225"/>
      <c r="H231" s="225"/>
      <c r="I231" s="225"/>
      <c r="J231" s="225"/>
      <c r="K231" s="225"/>
      <c r="L231" s="225"/>
      <c r="M231" s="225"/>
      <c r="N231" s="225"/>
      <c r="O231" s="225"/>
      <c r="P231" s="225"/>
      <c r="Q231" s="225"/>
      <c r="R231" s="225"/>
      <c r="S231" s="225"/>
      <c r="T231" s="225"/>
      <c r="U231" s="225"/>
      <c r="V231" s="225"/>
      <c r="W231" s="225"/>
      <c r="X231" s="225"/>
      <c r="Y231" s="225"/>
      <c r="Z231" s="225"/>
      <c r="AA231" s="225"/>
      <c r="AB231" s="225"/>
      <c r="AC231" s="226"/>
    </row>
    <row r="232" spans="1:29" s="2" customFormat="1" ht="15.75" customHeight="1" x14ac:dyDescent="0.25">
      <c r="A232" s="175" t="s">
        <v>166</v>
      </c>
      <c r="B232" s="224" t="s">
        <v>162</v>
      </c>
      <c r="C232" s="225"/>
      <c r="D232" s="225"/>
      <c r="E232" s="225"/>
      <c r="F232" s="225"/>
      <c r="G232" s="225"/>
      <c r="H232" s="225"/>
      <c r="I232" s="225"/>
      <c r="J232" s="225"/>
      <c r="K232" s="225"/>
      <c r="L232" s="225"/>
      <c r="M232" s="225"/>
      <c r="N232" s="225"/>
      <c r="O232" s="225"/>
      <c r="P232" s="225"/>
      <c r="Q232" s="225"/>
      <c r="R232" s="225"/>
      <c r="S232" s="225"/>
      <c r="T232" s="225"/>
      <c r="U232" s="225"/>
      <c r="V232" s="225"/>
      <c r="W232" s="225"/>
      <c r="X232" s="225"/>
      <c r="Y232" s="225"/>
      <c r="Z232" s="225"/>
      <c r="AA232" s="225"/>
      <c r="AB232" s="225"/>
      <c r="AC232" s="226"/>
    </row>
    <row r="233" spans="1:29" s="2" customFormat="1" ht="15.75" customHeight="1" x14ac:dyDescent="0.25">
      <c r="A233" s="175" t="s">
        <v>170</v>
      </c>
      <c r="B233" s="224" t="s">
        <v>167</v>
      </c>
      <c r="C233" s="225"/>
      <c r="D233" s="225"/>
      <c r="E233" s="225"/>
      <c r="F233" s="225"/>
      <c r="G233" s="225"/>
      <c r="H233" s="225"/>
      <c r="I233" s="225"/>
      <c r="J233" s="225"/>
      <c r="K233" s="225"/>
      <c r="L233" s="225"/>
      <c r="M233" s="225"/>
      <c r="N233" s="225"/>
      <c r="O233" s="225"/>
      <c r="P233" s="225"/>
      <c r="Q233" s="225"/>
      <c r="R233" s="225"/>
      <c r="S233" s="225"/>
      <c r="T233" s="225"/>
      <c r="U233" s="225"/>
      <c r="V233" s="225"/>
      <c r="W233" s="225"/>
      <c r="X233" s="225"/>
      <c r="Y233" s="225"/>
      <c r="Z233" s="225"/>
      <c r="AA233" s="225"/>
      <c r="AB233" s="225"/>
      <c r="AC233" s="226"/>
    </row>
    <row r="234" spans="1:29" s="2" customFormat="1" ht="15.75" customHeight="1" x14ac:dyDescent="0.25">
      <c r="A234" s="175" t="s">
        <v>194</v>
      </c>
      <c r="B234" s="224" t="s">
        <v>171</v>
      </c>
      <c r="C234" s="225"/>
      <c r="D234" s="225"/>
      <c r="E234" s="225"/>
      <c r="F234" s="225"/>
      <c r="G234" s="225"/>
      <c r="H234" s="225"/>
      <c r="I234" s="225"/>
      <c r="J234" s="225"/>
      <c r="K234" s="225"/>
      <c r="L234" s="225"/>
      <c r="M234" s="225"/>
      <c r="N234" s="225"/>
      <c r="O234" s="225"/>
      <c r="P234" s="225"/>
      <c r="Q234" s="225"/>
      <c r="R234" s="225"/>
      <c r="S234" s="225"/>
      <c r="T234" s="225"/>
      <c r="U234" s="225"/>
      <c r="V234" s="225"/>
      <c r="W234" s="225"/>
      <c r="X234" s="225"/>
      <c r="Y234" s="225"/>
      <c r="Z234" s="225"/>
      <c r="AA234" s="225"/>
      <c r="AB234" s="225"/>
      <c r="AC234" s="226"/>
    </row>
    <row r="235" spans="1:29" s="2" customFormat="1" ht="13" x14ac:dyDescent="0.25">
      <c r="A235" s="175" t="s">
        <v>190</v>
      </c>
      <c r="B235" s="240" t="s">
        <v>189</v>
      </c>
      <c r="C235" s="240"/>
      <c r="D235" s="240"/>
      <c r="E235" s="240"/>
      <c r="F235" s="240"/>
      <c r="G235" s="240"/>
      <c r="H235" s="240"/>
      <c r="I235" s="240"/>
      <c r="J235" s="240"/>
      <c r="K235" s="240"/>
      <c r="L235" s="240"/>
      <c r="M235" s="240"/>
      <c r="N235" s="240"/>
      <c r="O235" s="240"/>
      <c r="P235" s="240"/>
      <c r="Q235" s="240"/>
      <c r="R235" s="240"/>
      <c r="S235" s="240"/>
      <c r="T235" s="240"/>
      <c r="U235" s="241"/>
      <c r="V235" s="242"/>
      <c r="W235" s="6"/>
      <c r="X235" s="6"/>
      <c r="Y235" s="6"/>
      <c r="Z235" s="6"/>
      <c r="AA235" s="6"/>
      <c r="AB235" s="6"/>
      <c r="AC235" s="6"/>
    </row>
    <row r="236" spans="1:29" s="87" customFormat="1" x14ac:dyDescent="0.35">
      <c r="A236" s="178" t="s">
        <v>204</v>
      </c>
      <c r="B236" s="237" t="s">
        <v>211</v>
      </c>
      <c r="C236" s="238"/>
      <c r="D236" s="238"/>
      <c r="E236" s="238"/>
      <c r="F236" s="238"/>
      <c r="G236" s="238"/>
      <c r="H236" s="238"/>
      <c r="I236" s="238"/>
      <c r="J236" s="238"/>
      <c r="K236" s="238"/>
      <c r="L236" s="238"/>
      <c r="M236" s="238"/>
      <c r="N236" s="238"/>
      <c r="O236" s="238"/>
      <c r="P236" s="238"/>
      <c r="Q236" s="238"/>
      <c r="R236" s="238"/>
      <c r="S236" s="238"/>
      <c r="T236" s="238"/>
      <c r="U236" s="238"/>
      <c r="V236" s="239"/>
      <c r="W236" s="198"/>
      <c r="X236" s="198"/>
      <c r="Y236" s="198"/>
      <c r="Z236" s="198"/>
      <c r="AA236" s="198"/>
      <c r="AB236" s="198"/>
      <c r="AC236" s="198"/>
    </row>
    <row r="237" spans="1:29" s="2" customFormat="1" x14ac:dyDescent="0.25">
      <c r="A237" s="178" t="s">
        <v>205</v>
      </c>
      <c r="B237" s="237" t="s">
        <v>206</v>
      </c>
      <c r="C237" s="238"/>
      <c r="D237" s="238"/>
      <c r="E237" s="238"/>
      <c r="F237" s="238"/>
      <c r="G237" s="238"/>
      <c r="H237" s="238"/>
      <c r="I237" s="238"/>
      <c r="J237" s="238"/>
      <c r="K237" s="238"/>
      <c r="L237" s="238"/>
      <c r="M237" s="238"/>
      <c r="N237" s="238"/>
      <c r="O237" s="238"/>
      <c r="P237" s="238"/>
      <c r="Q237" s="238"/>
      <c r="R237" s="238"/>
      <c r="S237" s="238"/>
      <c r="T237" s="238"/>
      <c r="U237" s="238"/>
      <c r="V237" s="239"/>
      <c r="W237" s="6"/>
      <c r="X237" s="6"/>
      <c r="Y237" s="6"/>
      <c r="Z237" s="6"/>
      <c r="AA237" s="6"/>
      <c r="AB237" s="6"/>
      <c r="AC237" s="6"/>
    </row>
    <row r="238" spans="1:29" s="2" customFormat="1" x14ac:dyDescent="0.25">
      <c r="A238" s="178" t="s">
        <v>209</v>
      </c>
      <c r="B238" s="237" t="s">
        <v>210</v>
      </c>
      <c r="C238" s="238"/>
      <c r="D238" s="238"/>
      <c r="E238" s="238"/>
      <c r="F238" s="238"/>
      <c r="G238" s="238"/>
      <c r="H238" s="238"/>
      <c r="I238" s="238"/>
      <c r="J238" s="238"/>
      <c r="K238" s="238"/>
      <c r="L238" s="238"/>
      <c r="M238" s="238"/>
      <c r="N238" s="238"/>
      <c r="O238" s="238"/>
      <c r="P238" s="238"/>
      <c r="Q238" s="238"/>
      <c r="R238" s="238"/>
      <c r="S238" s="238"/>
      <c r="T238" s="238"/>
      <c r="U238" s="238"/>
      <c r="V238" s="239"/>
      <c r="W238" s="6"/>
      <c r="X238" s="6"/>
      <c r="Y238" s="6"/>
      <c r="Z238" s="6"/>
      <c r="AA238" s="6"/>
      <c r="AB238" s="6"/>
      <c r="AC238" s="6"/>
    </row>
    <row r="239" spans="1:29" s="2" customFormat="1" ht="12.5" x14ac:dyDescent="0.25">
      <c r="A239" s="234" t="s">
        <v>213</v>
      </c>
      <c r="B239" s="243" t="s">
        <v>214</v>
      </c>
      <c r="C239" s="243"/>
      <c r="D239" s="243"/>
      <c r="E239" s="243"/>
      <c r="F239" s="243"/>
      <c r="G239" s="243"/>
      <c r="H239" s="243"/>
      <c r="I239" s="243"/>
      <c r="J239" s="243"/>
      <c r="K239" s="243"/>
      <c r="L239" s="243"/>
      <c r="M239" s="243"/>
      <c r="N239" s="243"/>
      <c r="O239" s="243"/>
      <c r="P239" s="243"/>
      <c r="Q239" s="243"/>
      <c r="R239" s="243"/>
      <c r="S239" s="243"/>
      <c r="T239" s="243"/>
      <c r="U239" s="243"/>
      <c r="V239" s="243"/>
      <c r="W239" s="6"/>
      <c r="X239" s="6"/>
      <c r="Y239" s="6"/>
      <c r="Z239" s="6"/>
      <c r="AA239" s="6"/>
      <c r="AB239" s="6"/>
      <c r="AC239" s="6"/>
    </row>
    <row r="240" spans="1:29" s="2" customFormat="1" ht="12.5" x14ac:dyDescent="0.25">
      <c r="A240" s="235"/>
      <c r="B240" s="243" t="s">
        <v>215</v>
      </c>
      <c r="C240" s="243"/>
      <c r="D240" s="243"/>
      <c r="E240" s="243"/>
      <c r="F240" s="243"/>
      <c r="G240" s="243"/>
      <c r="H240" s="243"/>
      <c r="I240" s="243"/>
      <c r="J240" s="243"/>
      <c r="K240" s="243"/>
      <c r="L240" s="243"/>
      <c r="M240" s="243"/>
      <c r="N240" s="243"/>
      <c r="O240" s="243"/>
      <c r="P240" s="243"/>
      <c r="Q240" s="243"/>
      <c r="R240" s="243"/>
      <c r="S240" s="243"/>
      <c r="T240" s="243"/>
      <c r="U240" s="243"/>
      <c r="V240" s="243"/>
      <c r="W240" s="6"/>
      <c r="X240" s="6"/>
      <c r="Y240" s="6"/>
      <c r="Z240" s="6"/>
      <c r="AA240" s="6"/>
      <c r="AB240" s="6"/>
      <c r="AC240" s="6"/>
    </row>
    <row r="241" spans="1:29" s="2" customFormat="1" ht="23.25" customHeight="1" x14ac:dyDescent="0.25">
      <c r="A241" s="236"/>
      <c r="B241" s="227" t="s">
        <v>216</v>
      </c>
      <c r="C241" s="227"/>
      <c r="D241" s="227"/>
      <c r="E241" s="227"/>
      <c r="F241" s="227"/>
      <c r="G241" s="227"/>
      <c r="H241" s="227"/>
      <c r="I241" s="227"/>
      <c r="J241" s="227"/>
      <c r="K241" s="227"/>
      <c r="L241" s="227"/>
      <c r="M241" s="227"/>
      <c r="N241" s="227"/>
      <c r="O241" s="227"/>
      <c r="P241" s="227"/>
      <c r="Q241" s="227"/>
      <c r="R241" s="227"/>
      <c r="S241" s="227"/>
      <c r="T241" s="227"/>
      <c r="U241" s="227"/>
      <c r="V241" s="227"/>
      <c r="W241" s="6"/>
      <c r="X241" s="6"/>
      <c r="Y241" s="6"/>
      <c r="Z241" s="6"/>
      <c r="AA241" s="6"/>
      <c r="AB241" s="6"/>
      <c r="AC241" s="6"/>
    </row>
    <row r="242" spans="1:29" s="2" customFormat="1" ht="13" x14ac:dyDescent="0.25">
      <c r="A242" s="178" t="s">
        <v>217</v>
      </c>
      <c r="B242" s="243" t="s">
        <v>218</v>
      </c>
      <c r="C242" s="243"/>
      <c r="D242" s="243"/>
      <c r="E242" s="243"/>
      <c r="F242" s="243"/>
      <c r="G242" s="243"/>
      <c r="H242" s="243"/>
      <c r="I242" s="243"/>
      <c r="J242" s="243"/>
      <c r="K242" s="243"/>
      <c r="L242" s="243"/>
      <c r="M242" s="243"/>
      <c r="N242" s="243"/>
      <c r="O242" s="243"/>
      <c r="P242" s="243"/>
      <c r="Q242" s="243"/>
      <c r="R242" s="243"/>
      <c r="S242" s="243"/>
      <c r="T242" s="243"/>
      <c r="U242" s="243"/>
      <c r="V242" s="243"/>
      <c r="W242" s="6"/>
      <c r="X242" s="6"/>
      <c r="Y242" s="6"/>
      <c r="Z242" s="6"/>
      <c r="AA242" s="6"/>
      <c r="AB242" s="6"/>
      <c r="AC242" s="6"/>
    </row>
    <row r="243" spans="1:29" s="2" customFormat="1" ht="13" x14ac:dyDescent="0.25">
      <c r="A243" s="184" t="s">
        <v>221</v>
      </c>
      <c r="B243" s="243" t="s">
        <v>222</v>
      </c>
      <c r="C243" s="243"/>
      <c r="D243" s="243"/>
      <c r="E243" s="243"/>
      <c r="F243" s="243"/>
      <c r="G243" s="243"/>
      <c r="H243" s="243"/>
      <c r="I243" s="243"/>
      <c r="J243" s="243"/>
      <c r="K243" s="243"/>
      <c r="L243" s="243"/>
      <c r="M243" s="243"/>
      <c r="N243" s="243"/>
      <c r="O243" s="243"/>
      <c r="P243" s="243"/>
      <c r="Q243" s="243"/>
      <c r="R243" s="243"/>
      <c r="S243" s="243"/>
      <c r="T243" s="243"/>
      <c r="U243" s="243"/>
      <c r="V243" s="243"/>
      <c r="W243" s="6"/>
      <c r="X243" s="6"/>
      <c r="Y243" s="6"/>
      <c r="Z243" s="6"/>
      <c r="AA243" s="6"/>
      <c r="AB243" s="6"/>
      <c r="AC243" s="6"/>
    </row>
    <row r="244" spans="1:29" s="2" customFormat="1" ht="33" customHeight="1" x14ac:dyDescent="0.25">
      <c r="A244" s="184" t="s">
        <v>245</v>
      </c>
      <c r="B244" s="227" t="s">
        <v>246</v>
      </c>
      <c r="C244" s="227"/>
      <c r="D244" s="227"/>
      <c r="E244" s="227"/>
      <c r="F244" s="227"/>
      <c r="G244" s="227"/>
      <c r="H244" s="227"/>
      <c r="I244" s="227"/>
      <c r="J244" s="227"/>
      <c r="K244" s="227"/>
      <c r="L244" s="227"/>
      <c r="M244" s="227"/>
      <c r="N244" s="227"/>
      <c r="O244" s="227"/>
      <c r="P244" s="227"/>
      <c r="Q244" s="227"/>
      <c r="R244" s="227"/>
      <c r="S244" s="227"/>
      <c r="T244" s="227"/>
      <c r="U244" s="227"/>
      <c r="V244" s="227"/>
      <c r="W244" s="6"/>
      <c r="X244" s="6"/>
      <c r="Y244" s="6"/>
      <c r="Z244" s="6"/>
      <c r="AA244" s="6"/>
      <c r="AB244" s="6"/>
      <c r="AC244" s="6"/>
    </row>
    <row r="245" spans="1:29" s="2" customFormat="1" ht="60.75" customHeight="1" x14ac:dyDescent="0.25">
      <c r="A245" s="184" t="s">
        <v>283</v>
      </c>
      <c r="B245" s="227" t="s">
        <v>251</v>
      </c>
      <c r="C245" s="227"/>
      <c r="D245" s="227"/>
      <c r="E245" s="227"/>
      <c r="F245" s="227"/>
      <c r="G245" s="227"/>
      <c r="H245" s="227"/>
      <c r="I245" s="227"/>
      <c r="J245" s="227"/>
      <c r="K245" s="227"/>
      <c r="L245" s="227"/>
      <c r="M245" s="227"/>
      <c r="N245" s="227"/>
      <c r="O245" s="227"/>
      <c r="P245" s="227"/>
      <c r="Q245" s="227"/>
      <c r="R245" s="227"/>
      <c r="S245" s="227"/>
      <c r="T245" s="227"/>
      <c r="U245" s="227"/>
      <c r="V245" s="227"/>
      <c r="W245" s="6"/>
      <c r="X245" s="6"/>
      <c r="Y245" s="6"/>
      <c r="Z245" s="6"/>
      <c r="AA245" s="6"/>
      <c r="AB245" s="6"/>
      <c r="AC245" s="6"/>
    </row>
    <row r="246" spans="1:29" s="2" customFormat="1" ht="13" x14ac:dyDescent="0.25">
      <c r="A246" s="184" t="s">
        <v>284</v>
      </c>
      <c r="B246" s="227" t="s">
        <v>282</v>
      </c>
      <c r="C246" s="227"/>
      <c r="D246" s="227"/>
      <c r="E246" s="227"/>
      <c r="F246" s="227"/>
      <c r="G246" s="227"/>
      <c r="H246" s="227"/>
      <c r="I246" s="227"/>
      <c r="J246" s="227"/>
      <c r="K246" s="227"/>
      <c r="L246" s="227"/>
      <c r="M246" s="227"/>
      <c r="N246" s="227"/>
      <c r="O246" s="227"/>
      <c r="P246" s="227"/>
      <c r="Q246" s="227"/>
      <c r="R246" s="227"/>
      <c r="S246" s="227"/>
      <c r="T246" s="227"/>
      <c r="U246" s="227"/>
      <c r="V246" s="227"/>
      <c r="W246" s="6"/>
      <c r="X246" s="6"/>
      <c r="Y246" s="6"/>
      <c r="Z246" s="6"/>
      <c r="AA246" s="6"/>
      <c r="AB246" s="6"/>
      <c r="AC246" s="6"/>
    </row>
    <row r="247" spans="1:29" s="2" customFormat="1" ht="12.5" x14ac:dyDescent="0.25">
      <c r="C247" s="6"/>
      <c r="D247" s="6"/>
      <c r="E247" s="6"/>
      <c r="F247" s="6"/>
      <c r="G247" s="6"/>
      <c r="H247" s="6"/>
      <c r="I247" s="6"/>
      <c r="J247" s="6"/>
      <c r="K247" s="6"/>
      <c r="L247" s="6"/>
      <c r="M247" s="6"/>
      <c r="N247" s="6"/>
      <c r="O247" s="6"/>
      <c r="P247" s="6"/>
      <c r="Q247" s="6"/>
      <c r="R247" s="6"/>
      <c r="S247" s="6"/>
      <c r="T247" s="6"/>
      <c r="U247" s="6"/>
      <c r="V247" s="6"/>
      <c r="W247" s="6"/>
      <c r="X247" s="6"/>
      <c r="Y247" s="6"/>
      <c r="Z247" s="6"/>
      <c r="AA247" s="6"/>
      <c r="AB247" s="6"/>
      <c r="AC247" s="6"/>
    </row>
    <row r="248" spans="1:29" s="2" customFormat="1" ht="12.5" x14ac:dyDescent="0.25">
      <c r="C248" s="6"/>
      <c r="D248" s="6"/>
      <c r="E248" s="6"/>
      <c r="F248" s="6"/>
      <c r="G248" s="6"/>
      <c r="H248" s="6"/>
      <c r="I248" s="6"/>
      <c r="J248" s="6"/>
      <c r="K248" s="6"/>
      <c r="L248" s="6"/>
      <c r="M248" s="6"/>
      <c r="N248" s="6"/>
      <c r="O248" s="6"/>
      <c r="P248" s="6"/>
      <c r="Q248" s="6"/>
      <c r="R248" s="6"/>
      <c r="S248" s="6"/>
      <c r="T248" s="6"/>
      <c r="U248" s="6"/>
      <c r="V248" s="6"/>
      <c r="W248" s="6"/>
      <c r="X248" s="6"/>
      <c r="Y248" s="6"/>
      <c r="Z248" s="6"/>
      <c r="AA248" s="6"/>
      <c r="AB248" s="6"/>
      <c r="AC248" s="6"/>
    </row>
    <row r="249" spans="1:29" s="2" customFormat="1" ht="12.5" x14ac:dyDescent="0.25">
      <c r="C249" s="6"/>
      <c r="D249" s="6"/>
      <c r="E249" s="6"/>
      <c r="F249" s="6"/>
      <c r="G249" s="6"/>
      <c r="H249" s="6"/>
      <c r="I249" s="6"/>
      <c r="J249" s="6"/>
      <c r="K249" s="6"/>
      <c r="L249" s="6"/>
      <c r="M249" s="6"/>
      <c r="N249" s="6"/>
      <c r="O249" s="6"/>
      <c r="P249" s="6"/>
      <c r="Q249" s="6"/>
      <c r="R249" s="6"/>
      <c r="S249" s="6"/>
      <c r="T249" s="6"/>
      <c r="U249" s="6"/>
      <c r="V249" s="6"/>
      <c r="W249" s="6"/>
      <c r="X249" s="6"/>
      <c r="Y249" s="6"/>
      <c r="Z249" s="6"/>
      <c r="AA249" s="6"/>
      <c r="AB249" s="6"/>
      <c r="AC249" s="6"/>
    </row>
    <row r="250" spans="1:29" s="2" customFormat="1" ht="12.5" x14ac:dyDescent="0.25">
      <c r="C250" s="6"/>
      <c r="D250" s="6"/>
      <c r="E250" s="6"/>
      <c r="F250" s="6"/>
      <c r="G250" s="6"/>
      <c r="H250" s="6"/>
      <c r="I250" s="6"/>
      <c r="J250" s="6"/>
      <c r="K250" s="6"/>
      <c r="L250" s="6"/>
      <c r="M250" s="6"/>
      <c r="N250" s="6"/>
      <c r="O250" s="6"/>
      <c r="P250" s="6"/>
      <c r="Q250" s="6"/>
      <c r="R250" s="6"/>
      <c r="S250" s="6"/>
      <c r="T250" s="6"/>
      <c r="U250" s="6"/>
      <c r="V250" s="6"/>
      <c r="W250" s="6"/>
      <c r="X250" s="6"/>
      <c r="Y250" s="6"/>
      <c r="Z250" s="6"/>
      <c r="AA250" s="6"/>
      <c r="AB250" s="6"/>
      <c r="AC250" s="6"/>
    </row>
    <row r="251" spans="1:29" s="2" customFormat="1" ht="12.5" x14ac:dyDescent="0.25">
      <c r="C251" s="6"/>
      <c r="D251" s="6"/>
      <c r="E251" s="6"/>
      <c r="F251" s="6"/>
      <c r="G251" s="6"/>
      <c r="H251" s="6"/>
      <c r="I251" s="6"/>
      <c r="J251" s="6"/>
      <c r="K251" s="6"/>
      <c r="L251" s="6"/>
      <c r="M251" s="6"/>
      <c r="N251" s="6"/>
      <c r="O251" s="6"/>
      <c r="P251" s="6"/>
      <c r="Q251" s="6"/>
      <c r="R251" s="6"/>
      <c r="S251" s="6"/>
      <c r="T251" s="6"/>
      <c r="U251" s="6"/>
      <c r="V251" s="6"/>
      <c r="W251" s="6"/>
      <c r="X251" s="6"/>
      <c r="Y251" s="6"/>
      <c r="Z251" s="6"/>
      <c r="AA251" s="6"/>
      <c r="AB251" s="6"/>
      <c r="AC251" s="6"/>
    </row>
    <row r="252" spans="1:29" s="2" customFormat="1" ht="12.5" x14ac:dyDescent="0.25">
      <c r="C252" s="6"/>
      <c r="D252" s="6"/>
      <c r="E252" s="6"/>
      <c r="F252" s="6"/>
      <c r="G252" s="6"/>
      <c r="H252" s="6"/>
      <c r="I252" s="6"/>
      <c r="J252" s="6"/>
      <c r="K252" s="6"/>
      <c r="L252" s="6"/>
      <c r="M252" s="6"/>
      <c r="N252" s="6"/>
      <c r="O252" s="6"/>
      <c r="P252" s="6"/>
      <c r="Q252" s="6"/>
      <c r="R252" s="6"/>
      <c r="S252" s="6"/>
      <c r="T252" s="6"/>
      <c r="U252" s="6"/>
      <c r="V252" s="6"/>
      <c r="W252" s="6"/>
      <c r="X252" s="6"/>
      <c r="Y252" s="6"/>
      <c r="Z252" s="6"/>
      <c r="AA252" s="6"/>
      <c r="AB252" s="6"/>
      <c r="AC252" s="6"/>
    </row>
    <row r="253" spans="1:29" s="2" customFormat="1" ht="12.5" x14ac:dyDescent="0.25">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c r="AC253" s="6"/>
    </row>
    <row r="254" spans="1:29" s="2" customFormat="1" ht="12.5" x14ac:dyDescent="0.25">
      <c r="C254" s="6"/>
      <c r="D254" s="6"/>
      <c r="E254" s="6"/>
      <c r="F254" s="6"/>
      <c r="G254" s="6"/>
      <c r="H254" s="6"/>
      <c r="I254" s="6"/>
      <c r="J254" s="6"/>
      <c r="K254" s="6"/>
      <c r="L254" s="6"/>
      <c r="M254" s="6"/>
      <c r="N254" s="6"/>
      <c r="O254" s="6"/>
      <c r="P254" s="6"/>
      <c r="Q254" s="6"/>
      <c r="R254" s="6"/>
      <c r="S254" s="6"/>
      <c r="T254" s="6"/>
      <c r="U254" s="6"/>
      <c r="V254" s="6"/>
      <c r="W254" s="6"/>
      <c r="X254" s="6"/>
      <c r="Y254" s="6"/>
      <c r="Z254" s="6"/>
      <c r="AA254" s="6"/>
      <c r="AB254" s="6"/>
      <c r="AC254" s="6"/>
    </row>
    <row r="255" spans="1:29" s="2" customFormat="1" ht="12.5" x14ac:dyDescent="0.25">
      <c r="C255" s="6"/>
      <c r="D255" s="6"/>
      <c r="E255" s="6"/>
      <c r="F255" s="6"/>
      <c r="G255" s="6"/>
      <c r="H255" s="6"/>
      <c r="I255" s="6"/>
      <c r="J255" s="6"/>
      <c r="K255" s="6"/>
      <c r="L255" s="6"/>
      <c r="M255" s="6"/>
      <c r="N255" s="6"/>
      <c r="O255" s="6"/>
      <c r="P255" s="6"/>
      <c r="Q255" s="6"/>
      <c r="R255" s="6"/>
      <c r="S255" s="6"/>
      <c r="T255" s="6"/>
      <c r="U255" s="6"/>
      <c r="V255" s="6"/>
      <c r="W255" s="6"/>
      <c r="X255" s="6"/>
      <c r="Y255" s="6"/>
      <c r="Z255" s="6"/>
      <c r="AA255" s="6"/>
      <c r="AB255" s="6"/>
      <c r="AC255" s="6"/>
    </row>
    <row r="256" spans="1:29" s="2" customFormat="1" ht="12.5" x14ac:dyDescent="0.25">
      <c r="C256" s="6"/>
      <c r="D256" s="6"/>
      <c r="E256" s="6"/>
      <c r="F256" s="6"/>
      <c r="G256" s="6"/>
      <c r="H256" s="6"/>
      <c r="I256" s="6"/>
      <c r="J256" s="6"/>
      <c r="K256" s="6"/>
      <c r="L256" s="6"/>
      <c r="M256" s="6"/>
      <c r="N256" s="6"/>
      <c r="O256" s="6"/>
      <c r="P256" s="6"/>
      <c r="Q256" s="6"/>
      <c r="R256" s="6"/>
      <c r="S256" s="6"/>
      <c r="T256" s="6"/>
      <c r="U256" s="6"/>
      <c r="V256" s="6"/>
      <c r="W256" s="6"/>
      <c r="X256" s="6"/>
      <c r="Y256" s="6"/>
      <c r="Z256" s="6"/>
      <c r="AA256" s="6"/>
      <c r="AB256" s="6"/>
      <c r="AC256" s="6"/>
    </row>
    <row r="257" spans="3:29" s="2" customFormat="1" ht="12.5" x14ac:dyDescent="0.25">
      <c r="C257" s="6"/>
      <c r="D257" s="6"/>
      <c r="E257" s="6"/>
      <c r="F257" s="6"/>
      <c r="G257" s="6"/>
      <c r="H257" s="6"/>
      <c r="I257" s="6"/>
      <c r="J257" s="6"/>
      <c r="K257" s="6"/>
      <c r="L257" s="6"/>
      <c r="M257" s="6"/>
      <c r="N257" s="6"/>
      <c r="O257" s="6"/>
      <c r="P257" s="6"/>
      <c r="Q257" s="6"/>
      <c r="R257" s="6"/>
      <c r="S257" s="6"/>
      <c r="T257" s="6"/>
      <c r="U257" s="6"/>
      <c r="V257" s="6"/>
      <c r="W257" s="6"/>
      <c r="X257" s="6"/>
      <c r="Y257" s="6"/>
      <c r="Z257" s="6"/>
      <c r="AA257" s="6"/>
      <c r="AB257" s="6"/>
      <c r="AC257" s="6"/>
    </row>
    <row r="258" spans="3:29" s="2" customFormat="1" ht="12.5" x14ac:dyDescent="0.25">
      <c r="C258" s="6"/>
      <c r="D258" s="6"/>
      <c r="E258" s="6"/>
      <c r="F258" s="6"/>
      <c r="G258" s="6"/>
      <c r="H258" s="6"/>
      <c r="I258" s="6"/>
      <c r="J258" s="6"/>
      <c r="K258" s="6"/>
      <c r="L258" s="6"/>
      <c r="M258" s="6"/>
      <c r="N258" s="6"/>
      <c r="O258" s="6"/>
      <c r="P258" s="6"/>
      <c r="Q258" s="6"/>
      <c r="R258" s="6"/>
      <c r="S258" s="6"/>
      <c r="T258" s="6"/>
      <c r="U258" s="6"/>
      <c r="V258" s="6"/>
      <c r="W258" s="6"/>
      <c r="X258" s="6"/>
      <c r="Y258" s="6"/>
      <c r="Z258" s="6"/>
      <c r="AA258" s="6"/>
      <c r="AB258" s="6"/>
      <c r="AC258" s="6"/>
    </row>
    <row r="259" spans="3:29" s="2" customFormat="1" ht="12.5" x14ac:dyDescent="0.25">
      <c r="C259" s="6"/>
      <c r="D259" s="6"/>
      <c r="E259" s="6"/>
      <c r="F259" s="6"/>
      <c r="G259" s="6"/>
      <c r="H259" s="6"/>
      <c r="I259" s="6"/>
      <c r="J259" s="6"/>
      <c r="K259" s="6"/>
      <c r="L259" s="6"/>
      <c r="M259" s="6"/>
      <c r="N259" s="6"/>
      <c r="O259" s="6"/>
      <c r="P259" s="6"/>
      <c r="Q259" s="6"/>
      <c r="R259" s="6"/>
      <c r="S259" s="6"/>
      <c r="T259" s="6"/>
      <c r="U259" s="6"/>
      <c r="V259" s="6"/>
      <c r="W259" s="6"/>
      <c r="X259" s="6"/>
      <c r="Y259" s="6"/>
      <c r="Z259" s="6"/>
      <c r="AA259" s="6"/>
      <c r="AB259" s="6"/>
      <c r="AC259" s="6"/>
    </row>
    <row r="260" spans="3:29" s="2" customFormat="1" ht="12.5" x14ac:dyDescent="0.25">
      <c r="C260" s="6"/>
      <c r="D260" s="6"/>
      <c r="E260" s="6"/>
      <c r="F260" s="6"/>
      <c r="G260" s="6"/>
      <c r="H260" s="6"/>
      <c r="I260" s="6"/>
      <c r="J260" s="6"/>
      <c r="K260" s="6"/>
      <c r="L260" s="6"/>
      <c r="M260" s="6"/>
      <c r="N260" s="6"/>
      <c r="O260" s="6"/>
      <c r="P260" s="6"/>
      <c r="Q260" s="6"/>
      <c r="R260" s="6"/>
      <c r="S260" s="6"/>
      <c r="T260" s="6"/>
      <c r="U260" s="6"/>
      <c r="V260" s="6"/>
      <c r="W260" s="6"/>
      <c r="X260" s="6"/>
      <c r="Y260" s="6"/>
      <c r="Z260" s="6"/>
      <c r="AA260" s="6"/>
      <c r="AB260" s="6"/>
      <c r="AC260" s="6"/>
    </row>
    <row r="261" spans="3:29" s="2" customFormat="1" ht="12.5" x14ac:dyDescent="0.25">
      <c r="C261" s="6"/>
      <c r="D261" s="6"/>
      <c r="E261" s="6"/>
      <c r="F261" s="6"/>
      <c r="G261" s="6"/>
      <c r="H261" s="6"/>
      <c r="I261" s="6"/>
      <c r="J261" s="6"/>
      <c r="K261" s="6"/>
      <c r="L261" s="6"/>
      <c r="M261" s="6"/>
      <c r="N261" s="6"/>
      <c r="O261" s="6"/>
      <c r="P261" s="6"/>
      <c r="Q261" s="6"/>
      <c r="R261" s="6"/>
      <c r="S261" s="6"/>
      <c r="T261" s="6"/>
      <c r="U261" s="6"/>
      <c r="V261" s="6"/>
      <c r="W261" s="6"/>
      <c r="X261" s="6"/>
      <c r="Y261" s="6"/>
      <c r="Z261" s="6"/>
      <c r="AA261" s="6"/>
      <c r="AB261" s="6"/>
      <c r="AC261" s="6"/>
    </row>
    <row r="262" spans="3:29" s="2" customFormat="1" ht="12.5" x14ac:dyDescent="0.25">
      <c r="C262" s="6"/>
      <c r="D262" s="6"/>
      <c r="E262" s="6"/>
      <c r="F262" s="6"/>
      <c r="G262" s="6"/>
      <c r="H262" s="6"/>
      <c r="I262" s="6"/>
      <c r="J262" s="6"/>
      <c r="K262" s="6"/>
      <c r="L262" s="6"/>
      <c r="M262" s="6"/>
      <c r="N262" s="6"/>
      <c r="O262" s="6"/>
      <c r="P262" s="6"/>
      <c r="Q262" s="6"/>
      <c r="R262" s="6"/>
      <c r="S262" s="6"/>
      <c r="T262" s="6"/>
      <c r="U262" s="6"/>
      <c r="V262" s="6"/>
      <c r="W262" s="6"/>
      <c r="X262" s="6"/>
      <c r="Y262" s="6"/>
      <c r="Z262" s="6"/>
      <c r="AA262" s="6"/>
      <c r="AB262" s="6"/>
      <c r="AC262" s="6"/>
    </row>
    <row r="263" spans="3:29" s="2" customFormat="1" ht="12.5" x14ac:dyDescent="0.25">
      <c r="C263" s="6"/>
      <c r="D263" s="6"/>
      <c r="E263" s="6"/>
      <c r="F263" s="6"/>
      <c r="G263" s="6"/>
      <c r="H263" s="6"/>
      <c r="I263" s="6"/>
      <c r="J263" s="6"/>
      <c r="K263" s="6"/>
      <c r="L263" s="6"/>
      <c r="M263" s="6"/>
      <c r="N263" s="6"/>
      <c r="O263" s="6"/>
      <c r="P263" s="6"/>
      <c r="Q263" s="6"/>
      <c r="R263" s="6"/>
      <c r="S263" s="6"/>
      <c r="T263" s="6"/>
      <c r="U263" s="6"/>
      <c r="V263" s="6"/>
      <c r="W263" s="6"/>
      <c r="X263" s="6"/>
      <c r="Y263" s="6"/>
      <c r="Z263" s="6"/>
      <c r="AA263" s="6"/>
      <c r="AB263" s="6"/>
      <c r="AC263" s="6"/>
    </row>
    <row r="264" spans="3:29" s="2" customFormat="1" ht="12.5" x14ac:dyDescent="0.25">
      <c r="C264" s="6"/>
      <c r="D264" s="6"/>
      <c r="E264" s="6"/>
      <c r="F264" s="6"/>
      <c r="G264" s="6"/>
      <c r="H264" s="6"/>
      <c r="I264" s="6"/>
      <c r="J264" s="6"/>
      <c r="K264" s="6"/>
      <c r="L264" s="6"/>
      <c r="M264" s="6"/>
      <c r="N264" s="6"/>
      <c r="O264" s="6"/>
      <c r="P264" s="6"/>
      <c r="Q264" s="6"/>
      <c r="R264" s="6"/>
      <c r="S264" s="6"/>
      <c r="T264" s="6"/>
      <c r="U264" s="6"/>
      <c r="V264" s="6"/>
      <c r="W264" s="6"/>
      <c r="X264" s="6"/>
      <c r="Y264" s="6"/>
      <c r="Z264" s="6"/>
      <c r="AA264" s="6"/>
      <c r="AB264" s="6"/>
      <c r="AC264" s="6"/>
    </row>
    <row r="265" spans="3:29" s="2" customFormat="1" ht="12.5" x14ac:dyDescent="0.25">
      <c r="C265" s="6"/>
      <c r="D265" s="6"/>
      <c r="E265" s="6"/>
      <c r="F265" s="6"/>
      <c r="G265" s="6"/>
      <c r="H265" s="6"/>
      <c r="I265" s="6"/>
      <c r="J265" s="6"/>
      <c r="K265" s="6"/>
      <c r="L265" s="6"/>
      <c r="M265" s="6"/>
      <c r="N265" s="6"/>
      <c r="O265" s="6"/>
      <c r="P265" s="6"/>
      <c r="Q265" s="6"/>
      <c r="R265" s="6"/>
      <c r="S265" s="6"/>
      <c r="T265" s="6"/>
      <c r="U265" s="6"/>
      <c r="V265" s="6"/>
      <c r="W265" s="6"/>
      <c r="X265" s="6"/>
      <c r="Y265" s="6"/>
      <c r="Z265" s="6"/>
      <c r="AA265" s="6"/>
      <c r="AB265" s="6"/>
      <c r="AC265" s="6"/>
    </row>
    <row r="266" spans="3:29" s="2" customFormat="1" ht="12.5" x14ac:dyDescent="0.25">
      <c r="C266" s="6"/>
      <c r="D266" s="6"/>
      <c r="E266" s="6"/>
      <c r="F266" s="6"/>
      <c r="G266" s="6"/>
      <c r="H266" s="6"/>
      <c r="I266" s="6"/>
      <c r="J266" s="6"/>
      <c r="K266" s="6"/>
      <c r="L266" s="6"/>
      <c r="M266" s="6"/>
      <c r="N266" s="6"/>
      <c r="O266" s="6"/>
      <c r="P266" s="6"/>
      <c r="Q266" s="6"/>
      <c r="R266" s="6"/>
      <c r="S266" s="6"/>
      <c r="T266" s="6"/>
      <c r="U266" s="6"/>
      <c r="V266" s="6"/>
      <c r="W266" s="6"/>
      <c r="X266" s="6"/>
      <c r="Y266" s="6"/>
      <c r="Z266" s="6"/>
      <c r="AA266" s="6"/>
      <c r="AB266" s="6"/>
      <c r="AC266" s="6"/>
    </row>
    <row r="267" spans="3:29" s="2" customFormat="1" ht="12.5" x14ac:dyDescent="0.25">
      <c r="C267" s="6"/>
      <c r="D267" s="6"/>
      <c r="E267" s="6"/>
      <c r="F267" s="6"/>
      <c r="G267" s="6"/>
      <c r="H267" s="6"/>
      <c r="I267" s="6"/>
      <c r="J267" s="6"/>
      <c r="K267" s="6"/>
      <c r="L267" s="6"/>
      <c r="M267" s="6"/>
      <c r="N267" s="6"/>
      <c r="O267" s="6"/>
      <c r="P267" s="6"/>
      <c r="Q267" s="6"/>
      <c r="R267" s="6"/>
      <c r="S267" s="6"/>
      <c r="T267" s="6"/>
      <c r="U267" s="6"/>
      <c r="V267" s="6"/>
      <c r="W267" s="6"/>
      <c r="X267" s="6"/>
      <c r="Y267" s="6"/>
      <c r="Z267" s="6"/>
      <c r="AA267" s="6"/>
      <c r="AB267" s="6"/>
      <c r="AC267" s="6"/>
    </row>
    <row r="268" spans="3:29" s="2" customFormat="1" ht="12.5" x14ac:dyDescent="0.25">
      <c r="C268" s="6"/>
      <c r="D268" s="6"/>
      <c r="E268" s="6"/>
      <c r="F268" s="6"/>
      <c r="G268" s="6"/>
      <c r="H268" s="6"/>
      <c r="I268" s="6"/>
      <c r="J268" s="6"/>
      <c r="K268" s="6"/>
      <c r="L268" s="6"/>
      <c r="M268" s="6"/>
      <c r="N268" s="6"/>
      <c r="O268" s="6"/>
      <c r="P268" s="6"/>
      <c r="Q268" s="6"/>
      <c r="R268" s="6"/>
      <c r="S268" s="6"/>
      <c r="T268" s="6"/>
      <c r="U268" s="6"/>
      <c r="V268" s="6"/>
      <c r="W268" s="6"/>
      <c r="X268" s="6"/>
      <c r="Y268" s="6"/>
      <c r="Z268" s="6"/>
      <c r="AA268" s="6"/>
      <c r="AB268" s="6"/>
      <c r="AC268" s="6"/>
    </row>
    <row r="269" spans="3:29" s="2" customFormat="1" ht="12.5" x14ac:dyDescent="0.25">
      <c r="C269" s="6"/>
      <c r="D269" s="6"/>
      <c r="E269" s="6"/>
      <c r="F269" s="6"/>
      <c r="G269" s="6"/>
      <c r="H269" s="6"/>
      <c r="I269" s="6"/>
      <c r="J269" s="6"/>
      <c r="K269" s="6"/>
      <c r="L269" s="6"/>
      <c r="M269" s="6"/>
      <c r="N269" s="6"/>
      <c r="O269" s="6"/>
      <c r="P269" s="6"/>
      <c r="Q269" s="6"/>
      <c r="R269" s="6"/>
      <c r="S269" s="6"/>
      <c r="T269" s="6"/>
      <c r="U269" s="6"/>
      <c r="V269" s="6"/>
      <c r="W269" s="6"/>
      <c r="X269" s="6"/>
      <c r="Y269" s="6"/>
      <c r="Z269" s="6"/>
      <c r="AA269" s="6"/>
      <c r="AB269" s="6"/>
      <c r="AC269" s="6"/>
    </row>
    <row r="270" spans="3:29" s="2" customFormat="1" ht="12.5" x14ac:dyDescent="0.25">
      <c r="C270" s="6"/>
      <c r="D270" s="6"/>
      <c r="E270" s="6"/>
      <c r="F270" s="6"/>
      <c r="G270" s="6"/>
      <c r="H270" s="6"/>
      <c r="I270" s="6"/>
      <c r="J270" s="6"/>
      <c r="K270" s="6"/>
      <c r="L270" s="6"/>
      <c r="M270" s="6"/>
      <c r="N270" s="6"/>
      <c r="O270" s="6"/>
      <c r="P270" s="6"/>
      <c r="Q270" s="6"/>
      <c r="R270" s="6"/>
      <c r="S270" s="6"/>
      <c r="T270" s="6"/>
      <c r="U270" s="6"/>
      <c r="V270" s="6"/>
      <c r="W270" s="6"/>
      <c r="X270" s="6"/>
      <c r="Y270" s="6"/>
      <c r="Z270" s="6"/>
      <c r="AA270" s="6"/>
      <c r="AB270" s="6"/>
      <c r="AC270" s="6"/>
    </row>
    <row r="271" spans="3:29" s="2" customFormat="1" ht="12.5" x14ac:dyDescent="0.25">
      <c r="C271" s="6"/>
      <c r="D271" s="6"/>
      <c r="E271" s="6"/>
      <c r="F271" s="6"/>
      <c r="G271" s="6"/>
      <c r="H271" s="6"/>
      <c r="I271" s="6"/>
      <c r="J271" s="6"/>
      <c r="K271" s="6"/>
      <c r="L271" s="6"/>
      <c r="M271" s="6"/>
      <c r="N271" s="6"/>
      <c r="O271" s="6"/>
      <c r="P271" s="6"/>
      <c r="Q271" s="6"/>
      <c r="R271" s="6"/>
      <c r="S271" s="6"/>
      <c r="T271" s="6"/>
      <c r="U271" s="6"/>
      <c r="V271" s="6"/>
      <c r="W271" s="6"/>
      <c r="X271" s="6"/>
      <c r="Y271" s="6"/>
      <c r="Z271" s="6"/>
      <c r="AA271" s="6"/>
      <c r="AB271" s="6"/>
      <c r="AC271" s="6"/>
    </row>
    <row r="272" spans="3:29" s="2" customFormat="1" ht="12.5" x14ac:dyDescent="0.25">
      <c r="C272" s="6"/>
      <c r="D272" s="6"/>
      <c r="E272" s="6"/>
      <c r="F272" s="6"/>
      <c r="G272" s="6"/>
      <c r="H272" s="6"/>
      <c r="I272" s="6"/>
      <c r="J272" s="6"/>
      <c r="K272" s="6"/>
      <c r="L272" s="6"/>
      <c r="M272" s="6"/>
      <c r="N272" s="6"/>
      <c r="O272" s="6"/>
      <c r="P272" s="6"/>
      <c r="Q272" s="6"/>
      <c r="R272" s="6"/>
      <c r="S272" s="6"/>
      <c r="T272" s="6"/>
      <c r="U272" s="6"/>
      <c r="V272" s="6"/>
      <c r="W272" s="6"/>
      <c r="X272" s="6"/>
      <c r="Y272" s="6"/>
      <c r="Z272" s="6"/>
      <c r="AA272" s="6"/>
      <c r="AB272" s="6"/>
      <c r="AC272" s="6"/>
    </row>
    <row r="273" spans="3:29" s="2" customFormat="1" ht="12.5" x14ac:dyDescent="0.25">
      <c r="C273" s="6"/>
      <c r="D273" s="6"/>
      <c r="E273" s="6"/>
      <c r="F273" s="6"/>
      <c r="G273" s="6"/>
      <c r="H273" s="6"/>
      <c r="I273" s="6"/>
      <c r="J273" s="6"/>
      <c r="K273" s="6"/>
      <c r="L273" s="6"/>
      <c r="M273" s="6"/>
      <c r="N273" s="6"/>
      <c r="O273" s="6"/>
      <c r="P273" s="6"/>
      <c r="Q273" s="6"/>
      <c r="R273" s="6"/>
      <c r="S273" s="6"/>
      <c r="T273" s="6"/>
      <c r="U273" s="6"/>
      <c r="V273" s="6"/>
      <c r="W273" s="6"/>
      <c r="X273" s="6"/>
      <c r="Y273" s="6"/>
      <c r="Z273" s="6"/>
      <c r="AA273" s="6"/>
      <c r="AB273" s="6"/>
      <c r="AC273" s="6"/>
    </row>
    <row r="274" spans="3:29" s="2" customFormat="1" ht="12.5" x14ac:dyDescent="0.25">
      <c r="C274" s="6"/>
      <c r="D274" s="6"/>
      <c r="E274" s="6"/>
      <c r="F274" s="6"/>
      <c r="G274" s="6"/>
      <c r="H274" s="6"/>
      <c r="I274" s="6"/>
      <c r="J274" s="6"/>
      <c r="K274" s="6"/>
      <c r="L274" s="6"/>
      <c r="M274" s="6"/>
      <c r="N274" s="6"/>
      <c r="O274" s="6"/>
      <c r="P274" s="6"/>
      <c r="Q274" s="6"/>
      <c r="R274" s="6"/>
      <c r="S274" s="6"/>
      <c r="T274" s="6"/>
      <c r="U274" s="6"/>
      <c r="V274" s="6"/>
      <c r="W274" s="6"/>
      <c r="X274" s="6"/>
      <c r="Y274" s="6"/>
      <c r="Z274" s="6"/>
      <c r="AA274" s="6"/>
      <c r="AB274" s="6"/>
      <c r="AC274" s="6"/>
    </row>
    <row r="275" spans="3:29" s="2" customFormat="1" ht="12.5" x14ac:dyDescent="0.25">
      <c r="C275" s="6"/>
      <c r="D275" s="6"/>
      <c r="E275" s="6"/>
      <c r="F275" s="6"/>
      <c r="G275" s="6"/>
      <c r="H275" s="6"/>
      <c r="I275" s="6"/>
      <c r="J275" s="6"/>
      <c r="K275" s="6"/>
      <c r="L275" s="6"/>
      <c r="M275" s="6"/>
      <c r="N275" s="6"/>
      <c r="O275" s="6"/>
      <c r="P275" s="6"/>
      <c r="Q275" s="6"/>
      <c r="R275" s="6"/>
      <c r="S275" s="6"/>
      <c r="T275" s="6"/>
      <c r="U275" s="6"/>
      <c r="V275" s="6"/>
      <c r="W275" s="6"/>
      <c r="X275" s="6"/>
      <c r="Y275" s="6"/>
      <c r="Z275" s="6"/>
      <c r="AA275" s="6"/>
      <c r="AB275" s="6"/>
      <c r="AC275" s="6"/>
    </row>
    <row r="276" spans="3:29" s="2" customFormat="1" ht="12.5" x14ac:dyDescent="0.25">
      <c r="C276" s="6"/>
      <c r="D276" s="6"/>
      <c r="E276" s="6"/>
      <c r="F276" s="6"/>
      <c r="G276" s="6"/>
      <c r="H276" s="6"/>
      <c r="I276" s="6"/>
      <c r="J276" s="6"/>
      <c r="K276" s="6"/>
      <c r="L276" s="6"/>
      <c r="M276" s="6"/>
      <c r="N276" s="6"/>
      <c r="O276" s="6"/>
      <c r="P276" s="6"/>
      <c r="Q276" s="6"/>
      <c r="R276" s="6"/>
      <c r="S276" s="6"/>
      <c r="T276" s="6"/>
      <c r="U276" s="6"/>
      <c r="V276" s="6"/>
      <c r="W276" s="6"/>
      <c r="X276" s="6"/>
      <c r="Y276" s="6"/>
      <c r="Z276" s="6"/>
      <c r="AA276" s="6"/>
      <c r="AB276" s="6"/>
      <c r="AC276" s="6"/>
    </row>
    <row r="277" spans="3:29" s="2" customFormat="1" ht="12.5" x14ac:dyDescent="0.25">
      <c r="C277" s="6"/>
      <c r="D277" s="6"/>
      <c r="E277" s="6"/>
      <c r="F277" s="6"/>
      <c r="G277" s="6"/>
      <c r="H277" s="6"/>
      <c r="I277" s="6"/>
      <c r="J277" s="6"/>
      <c r="K277" s="6"/>
      <c r="L277" s="6"/>
      <c r="M277" s="6"/>
      <c r="N277" s="6"/>
      <c r="O277" s="6"/>
      <c r="P277" s="6"/>
      <c r="Q277" s="6"/>
      <c r="R277" s="6"/>
      <c r="S277" s="6"/>
      <c r="T277" s="6"/>
      <c r="U277" s="6"/>
      <c r="V277" s="6"/>
      <c r="W277" s="6"/>
      <c r="X277" s="6"/>
      <c r="Y277" s="6"/>
      <c r="Z277" s="6"/>
      <c r="AA277" s="6"/>
      <c r="AB277" s="6"/>
      <c r="AC277" s="6"/>
    </row>
    <row r="278" spans="3:29" s="2" customFormat="1" ht="12.5" x14ac:dyDescent="0.25">
      <c r="C278" s="6"/>
      <c r="D278" s="6"/>
      <c r="E278" s="6"/>
      <c r="F278" s="6"/>
      <c r="G278" s="6"/>
      <c r="H278" s="6"/>
      <c r="I278" s="6"/>
      <c r="J278" s="6"/>
      <c r="K278" s="6"/>
      <c r="L278" s="6"/>
      <c r="M278" s="6"/>
      <c r="N278" s="6"/>
      <c r="O278" s="6"/>
      <c r="P278" s="6"/>
      <c r="Q278" s="6"/>
      <c r="R278" s="6"/>
      <c r="S278" s="6"/>
      <c r="T278" s="6"/>
      <c r="U278" s="6"/>
      <c r="V278" s="6"/>
      <c r="W278" s="6"/>
      <c r="X278" s="6"/>
      <c r="Y278" s="6"/>
      <c r="Z278" s="6"/>
      <c r="AA278" s="6"/>
      <c r="AB278" s="6"/>
      <c r="AC278" s="6"/>
    </row>
    <row r="279" spans="3:29" s="2" customFormat="1" ht="12.5" x14ac:dyDescent="0.25">
      <c r="C279" s="6"/>
      <c r="D279" s="6"/>
      <c r="E279" s="6"/>
      <c r="F279" s="6"/>
      <c r="G279" s="6"/>
      <c r="H279" s="6"/>
      <c r="I279" s="6"/>
      <c r="J279" s="6"/>
      <c r="K279" s="6"/>
      <c r="L279" s="6"/>
      <c r="M279" s="6"/>
      <c r="N279" s="6"/>
      <c r="O279" s="6"/>
      <c r="P279" s="6"/>
      <c r="Q279" s="6"/>
      <c r="R279" s="6"/>
      <c r="S279" s="6"/>
      <c r="T279" s="6"/>
      <c r="U279" s="6"/>
      <c r="V279" s="6"/>
      <c r="W279" s="6"/>
      <c r="X279" s="6"/>
      <c r="Y279" s="6"/>
      <c r="Z279" s="6"/>
      <c r="AA279" s="6"/>
      <c r="AB279" s="6"/>
      <c r="AC279" s="6"/>
    </row>
    <row r="280" spans="3:29" s="2" customFormat="1" ht="12.5" x14ac:dyDescent="0.25">
      <c r="C280" s="6"/>
      <c r="D280" s="6"/>
      <c r="E280" s="6"/>
      <c r="F280" s="6"/>
      <c r="G280" s="6"/>
      <c r="H280" s="6"/>
      <c r="I280" s="6"/>
      <c r="J280" s="6"/>
      <c r="K280" s="6"/>
      <c r="L280" s="6"/>
      <c r="M280" s="6"/>
      <c r="N280" s="6"/>
      <c r="O280" s="6"/>
      <c r="P280" s="6"/>
      <c r="Q280" s="6"/>
      <c r="R280" s="6"/>
      <c r="S280" s="6"/>
      <c r="T280" s="6"/>
      <c r="U280" s="6"/>
      <c r="V280" s="6"/>
      <c r="W280" s="6"/>
      <c r="X280" s="6"/>
      <c r="Y280" s="6"/>
      <c r="Z280" s="6"/>
      <c r="AA280" s="6"/>
      <c r="AB280" s="6"/>
      <c r="AC280" s="6"/>
    </row>
    <row r="281" spans="3:29" s="2" customFormat="1" ht="12.5" x14ac:dyDescent="0.25">
      <c r="C281" s="6"/>
      <c r="D281" s="6"/>
      <c r="E281" s="6"/>
      <c r="F281" s="6"/>
      <c r="G281" s="6"/>
      <c r="H281" s="6"/>
      <c r="I281" s="6"/>
      <c r="J281" s="6"/>
      <c r="K281" s="6"/>
      <c r="L281" s="6"/>
      <c r="M281" s="6"/>
      <c r="N281" s="6"/>
      <c r="O281" s="6"/>
      <c r="P281" s="6"/>
      <c r="Q281" s="6"/>
      <c r="R281" s="6"/>
      <c r="S281" s="6"/>
      <c r="T281" s="6"/>
      <c r="U281" s="6"/>
      <c r="V281" s="6"/>
      <c r="W281" s="6"/>
      <c r="X281" s="6"/>
      <c r="Y281" s="6"/>
      <c r="Z281" s="6"/>
      <c r="AA281" s="6"/>
      <c r="AB281" s="6"/>
      <c r="AC281" s="6"/>
    </row>
    <row r="282" spans="3:29" s="2" customFormat="1" ht="12.5" x14ac:dyDescent="0.25">
      <c r="C282" s="6"/>
      <c r="D282" s="6"/>
      <c r="E282" s="6"/>
      <c r="F282" s="6"/>
      <c r="G282" s="6"/>
      <c r="H282" s="6"/>
      <c r="I282" s="6"/>
      <c r="J282" s="6"/>
      <c r="K282" s="6"/>
      <c r="L282" s="6"/>
      <c r="M282" s="6"/>
      <c r="N282" s="6"/>
      <c r="O282" s="6"/>
      <c r="P282" s="6"/>
      <c r="Q282" s="6"/>
      <c r="R282" s="6"/>
      <c r="S282" s="6"/>
      <c r="T282" s="6"/>
      <c r="U282" s="6"/>
      <c r="V282" s="6"/>
      <c r="W282" s="6"/>
      <c r="X282" s="6"/>
      <c r="Y282" s="6"/>
      <c r="Z282" s="6"/>
      <c r="AA282" s="6"/>
      <c r="AB282" s="6"/>
      <c r="AC282" s="6"/>
    </row>
    <row r="283" spans="3:29" s="2" customFormat="1" ht="12.5" x14ac:dyDescent="0.25">
      <c r="C283" s="6"/>
      <c r="D283" s="6"/>
      <c r="E283" s="6"/>
      <c r="F283" s="6"/>
      <c r="G283" s="6"/>
      <c r="H283" s="6"/>
      <c r="I283" s="6"/>
      <c r="J283" s="6"/>
      <c r="K283" s="6"/>
      <c r="L283" s="6"/>
      <c r="M283" s="6"/>
      <c r="N283" s="6"/>
      <c r="O283" s="6"/>
      <c r="P283" s="6"/>
      <c r="Q283" s="6"/>
      <c r="R283" s="6"/>
      <c r="S283" s="6"/>
      <c r="T283" s="6"/>
      <c r="U283" s="6"/>
      <c r="V283" s="6"/>
      <c r="W283" s="6"/>
      <c r="X283" s="6"/>
      <c r="Y283" s="6"/>
      <c r="Z283" s="6"/>
      <c r="AA283" s="6"/>
      <c r="AB283" s="6"/>
      <c r="AC283" s="6"/>
    </row>
    <row r="284" spans="3:29" s="2" customFormat="1" ht="12.5" x14ac:dyDescent="0.25">
      <c r="C284" s="6"/>
      <c r="D284" s="6"/>
      <c r="E284" s="6"/>
      <c r="F284" s="6"/>
      <c r="G284" s="6"/>
      <c r="H284" s="6"/>
      <c r="I284" s="6"/>
      <c r="J284" s="6"/>
      <c r="K284" s="6"/>
      <c r="L284" s="6"/>
      <c r="M284" s="6"/>
      <c r="N284" s="6"/>
      <c r="O284" s="6"/>
      <c r="P284" s="6"/>
      <c r="Q284" s="6"/>
      <c r="R284" s="6"/>
      <c r="S284" s="6"/>
      <c r="T284" s="6"/>
      <c r="U284" s="6"/>
      <c r="V284" s="6"/>
      <c r="W284" s="6"/>
      <c r="X284" s="6"/>
      <c r="Y284" s="6"/>
      <c r="Z284" s="6"/>
      <c r="AA284" s="6"/>
      <c r="AB284" s="6"/>
      <c r="AC284" s="6"/>
    </row>
    <row r="285" spans="3:29" s="2" customFormat="1" ht="12.5" x14ac:dyDescent="0.25">
      <c r="C285" s="6"/>
      <c r="D285" s="6"/>
      <c r="E285" s="6"/>
      <c r="F285" s="6"/>
      <c r="G285" s="6"/>
      <c r="H285" s="6"/>
      <c r="I285" s="6"/>
      <c r="J285" s="6"/>
      <c r="K285" s="6"/>
      <c r="L285" s="6"/>
      <c r="M285" s="6"/>
      <c r="N285" s="6"/>
      <c r="O285" s="6"/>
      <c r="P285" s="6"/>
      <c r="Q285" s="6"/>
      <c r="R285" s="6"/>
      <c r="S285" s="6"/>
      <c r="T285" s="6"/>
      <c r="U285" s="6"/>
      <c r="V285" s="6"/>
      <c r="W285" s="6"/>
      <c r="X285" s="6"/>
      <c r="Y285" s="6"/>
      <c r="Z285" s="6"/>
      <c r="AA285" s="6"/>
      <c r="AB285" s="6"/>
      <c r="AC285" s="6"/>
    </row>
    <row r="286" spans="3:29" s="2" customFormat="1" ht="12.5" x14ac:dyDescent="0.25">
      <c r="C286" s="6"/>
      <c r="D286" s="6"/>
      <c r="E286" s="6"/>
      <c r="F286" s="6"/>
      <c r="G286" s="6"/>
      <c r="H286" s="6"/>
      <c r="I286" s="6"/>
      <c r="J286" s="6"/>
      <c r="K286" s="6"/>
      <c r="L286" s="6"/>
      <c r="M286" s="6"/>
      <c r="N286" s="6"/>
      <c r="O286" s="6"/>
      <c r="P286" s="6"/>
      <c r="Q286" s="6"/>
      <c r="R286" s="6"/>
      <c r="S286" s="6"/>
      <c r="T286" s="6"/>
      <c r="U286" s="6"/>
      <c r="V286" s="6"/>
      <c r="W286" s="6"/>
      <c r="X286" s="6"/>
      <c r="Y286" s="6"/>
      <c r="Z286" s="6"/>
      <c r="AA286" s="6"/>
      <c r="AB286" s="6"/>
      <c r="AC286" s="6"/>
    </row>
    <row r="287" spans="3:29" s="2" customFormat="1" ht="12.5" x14ac:dyDescent="0.25">
      <c r="C287" s="6"/>
      <c r="D287" s="6"/>
      <c r="E287" s="6"/>
      <c r="F287" s="6"/>
      <c r="G287" s="6"/>
      <c r="H287" s="6"/>
      <c r="I287" s="6"/>
      <c r="J287" s="6"/>
      <c r="K287" s="6"/>
      <c r="L287" s="6"/>
      <c r="M287" s="6"/>
      <c r="N287" s="6"/>
      <c r="O287" s="6"/>
      <c r="P287" s="6"/>
      <c r="Q287" s="6"/>
      <c r="R287" s="6"/>
      <c r="S287" s="6"/>
      <c r="T287" s="6"/>
      <c r="U287" s="6"/>
      <c r="V287" s="6"/>
      <c r="W287" s="6"/>
      <c r="X287" s="6"/>
      <c r="Y287" s="6"/>
      <c r="Z287" s="6"/>
      <c r="AA287" s="6"/>
      <c r="AB287" s="6"/>
      <c r="AC287" s="6"/>
    </row>
    <row r="288" spans="3:29" s="2" customFormat="1" ht="12.5" x14ac:dyDescent="0.25">
      <c r="C288" s="6"/>
      <c r="D288" s="6"/>
      <c r="E288" s="6"/>
      <c r="F288" s="6"/>
      <c r="G288" s="6"/>
      <c r="H288" s="6"/>
      <c r="I288" s="6"/>
      <c r="J288" s="6"/>
      <c r="K288" s="6"/>
      <c r="L288" s="6"/>
      <c r="M288" s="6"/>
      <c r="N288" s="6"/>
      <c r="O288" s="6"/>
      <c r="P288" s="6"/>
      <c r="Q288" s="6"/>
      <c r="R288" s="6"/>
      <c r="S288" s="6"/>
      <c r="T288" s="6"/>
      <c r="U288" s="6"/>
      <c r="V288" s="6"/>
      <c r="W288" s="6"/>
      <c r="X288" s="6"/>
      <c r="Y288" s="6"/>
      <c r="Z288" s="6"/>
      <c r="AA288" s="6"/>
      <c r="AB288" s="6"/>
      <c r="AC288" s="6"/>
    </row>
    <row r="289" spans="3:29" s="2" customFormat="1" ht="12.5" x14ac:dyDescent="0.25">
      <c r="C289" s="6"/>
      <c r="D289" s="6"/>
      <c r="E289" s="6"/>
      <c r="F289" s="6"/>
      <c r="G289" s="6"/>
      <c r="H289" s="6"/>
      <c r="I289" s="6"/>
      <c r="J289" s="6"/>
      <c r="K289" s="6"/>
      <c r="L289" s="6"/>
      <c r="M289" s="6"/>
      <c r="N289" s="6"/>
      <c r="O289" s="6"/>
      <c r="P289" s="6"/>
      <c r="Q289" s="6"/>
      <c r="R289" s="6"/>
      <c r="S289" s="6"/>
      <c r="T289" s="6"/>
      <c r="U289" s="6"/>
      <c r="V289" s="6"/>
      <c r="W289" s="6"/>
      <c r="X289" s="6"/>
      <c r="Y289" s="6"/>
      <c r="Z289" s="6"/>
      <c r="AA289" s="6"/>
      <c r="AB289" s="6"/>
      <c r="AC289" s="6"/>
    </row>
    <row r="290" spans="3:29" s="2" customFormat="1" ht="12.5" x14ac:dyDescent="0.25">
      <c r="C290" s="6"/>
      <c r="D290" s="6"/>
      <c r="E290" s="6"/>
      <c r="F290" s="6"/>
      <c r="G290" s="6"/>
      <c r="H290" s="6"/>
      <c r="I290" s="6"/>
      <c r="J290" s="6"/>
      <c r="K290" s="6"/>
      <c r="L290" s="6"/>
      <c r="M290" s="6"/>
      <c r="N290" s="6"/>
      <c r="O290" s="6"/>
      <c r="P290" s="6"/>
      <c r="Q290" s="6"/>
      <c r="R290" s="6"/>
      <c r="S290" s="6"/>
      <c r="T290" s="6"/>
      <c r="U290" s="6"/>
      <c r="V290" s="6"/>
      <c r="W290" s="6"/>
      <c r="X290" s="6"/>
      <c r="Y290" s="6"/>
      <c r="Z290" s="6"/>
      <c r="AA290" s="6"/>
      <c r="AB290" s="6"/>
      <c r="AC290" s="6"/>
    </row>
    <row r="291" spans="3:29" s="2" customFormat="1" ht="12.5" x14ac:dyDescent="0.25">
      <c r="C291" s="6"/>
      <c r="D291" s="6"/>
      <c r="E291" s="6"/>
      <c r="F291" s="6"/>
      <c r="G291" s="6"/>
      <c r="H291" s="6"/>
      <c r="I291" s="6"/>
      <c r="J291" s="6"/>
      <c r="K291" s="6"/>
      <c r="L291" s="6"/>
      <c r="M291" s="6"/>
      <c r="N291" s="6"/>
      <c r="O291" s="6"/>
      <c r="P291" s="6"/>
      <c r="Q291" s="6"/>
      <c r="R291" s="6"/>
      <c r="S291" s="6"/>
      <c r="T291" s="6"/>
      <c r="U291" s="6"/>
      <c r="V291" s="6"/>
      <c r="W291" s="6"/>
      <c r="X291" s="6"/>
      <c r="Y291" s="6"/>
      <c r="Z291" s="6"/>
      <c r="AA291" s="6"/>
      <c r="AB291" s="6"/>
      <c r="AC291" s="6"/>
    </row>
    <row r="292" spans="3:29" s="2" customFormat="1" ht="12.5" x14ac:dyDescent="0.25">
      <c r="C292" s="6"/>
      <c r="D292" s="6"/>
      <c r="E292" s="6"/>
      <c r="F292" s="6"/>
      <c r="G292" s="6"/>
      <c r="H292" s="6"/>
      <c r="I292" s="6"/>
      <c r="J292" s="6"/>
      <c r="K292" s="6"/>
      <c r="L292" s="6"/>
      <c r="M292" s="6"/>
      <c r="N292" s="6"/>
      <c r="O292" s="6"/>
      <c r="P292" s="6"/>
      <c r="Q292" s="6"/>
      <c r="R292" s="6"/>
      <c r="S292" s="6"/>
      <c r="T292" s="6"/>
      <c r="U292" s="6"/>
      <c r="V292" s="6"/>
      <c r="W292" s="6"/>
      <c r="X292" s="6"/>
      <c r="Y292" s="6"/>
      <c r="Z292" s="6"/>
      <c r="AA292" s="6"/>
      <c r="AB292" s="6"/>
      <c r="AC292" s="6"/>
    </row>
    <row r="293" spans="3:29" s="2" customFormat="1" ht="12.5" x14ac:dyDescent="0.25">
      <c r="C293" s="6"/>
      <c r="D293" s="6"/>
      <c r="E293" s="6"/>
      <c r="F293" s="6"/>
      <c r="G293" s="6"/>
      <c r="H293" s="6"/>
      <c r="I293" s="6"/>
      <c r="J293" s="6"/>
      <c r="K293" s="6"/>
      <c r="L293" s="6"/>
      <c r="M293" s="6"/>
      <c r="N293" s="6"/>
      <c r="O293" s="6"/>
      <c r="P293" s="6"/>
      <c r="Q293" s="6"/>
      <c r="R293" s="6"/>
      <c r="S293" s="6"/>
      <c r="T293" s="6"/>
      <c r="U293" s="6"/>
      <c r="V293" s="6"/>
      <c r="W293" s="6"/>
      <c r="X293" s="6"/>
      <c r="Y293" s="6"/>
      <c r="Z293" s="6"/>
      <c r="AA293" s="6"/>
      <c r="AB293" s="6"/>
      <c r="AC293" s="6"/>
    </row>
    <row r="294" spans="3:29" s="2" customFormat="1" ht="12.5" x14ac:dyDescent="0.25">
      <c r="C294" s="6"/>
      <c r="D294" s="6"/>
      <c r="E294" s="6"/>
      <c r="F294" s="6"/>
      <c r="G294" s="6"/>
      <c r="H294" s="6"/>
      <c r="I294" s="6"/>
      <c r="J294" s="6"/>
      <c r="K294" s="6"/>
      <c r="L294" s="6"/>
      <c r="M294" s="6"/>
      <c r="N294" s="6"/>
      <c r="O294" s="6"/>
      <c r="P294" s="6"/>
      <c r="Q294" s="6"/>
      <c r="R294" s="6"/>
      <c r="S294" s="6"/>
      <c r="T294" s="6"/>
      <c r="U294" s="6"/>
      <c r="V294" s="6"/>
      <c r="W294" s="6"/>
      <c r="X294" s="6"/>
      <c r="Y294" s="6"/>
      <c r="Z294" s="6"/>
      <c r="AA294" s="6"/>
      <c r="AB294" s="6"/>
      <c r="AC294" s="6"/>
    </row>
    <row r="295" spans="3:29" s="2" customFormat="1" ht="12.5" x14ac:dyDescent="0.25">
      <c r="C295" s="6"/>
      <c r="D295" s="6"/>
      <c r="E295" s="6"/>
      <c r="F295" s="6"/>
      <c r="G295" s="6"/>
      <c r="H295" s="6"/>
      <c r="I295" s="6"/>
      <c r="J295" s="6"/>
      <c r="K295" s="6"/>
      <c r="L295" s="6"/>
      <c r="M295" s="6"/>
      <c r="N295" s="6"/>
      <c r="O295" s="6"/>
      <c r="P295" s="6"/>
      <c r="Q295" s="6"/>
      <c r="R295" s="6"/>
      <c r="S295" s="6"/>
      <c r="T295" s="6"/>
      <c r="U295" s="6"/>
      <c r="V295" s="6"/>
      <c r="W295" s="6"/>
      <c r="X295" s="6"/>
      <c r="Y295" s="6"/>
      <c r="Z295" s="6"/>
      <c r="AA295" s="6"/>
      <c r="AB295" s="6"/>
      <c r="AC295" s="6"/>
    </row>
    <row r="296" spans="3:29" s="2" customFormat="1" ht="12.5" x14ac:dyDescent="0.25">
      <c r="C296" s="6"/>
      <c r="D296" s="6"/>
      <c r="E296" s="6"/>
      <c r="F296" s="6"/>
      <c r="G296" s="6"/>
      <c r="H296" s="6"/>
      <c r="I296" s="6"/>
      <c r="J296" s="6"/>
      <c r="K296" s="6"/>
      <c r="L296" s="6"/>
      <c r="M296" s="6"/>
      <c r="N296" s="6"/>
      <c r="O296" s="6"/>
      <c r="P296" s="6"/>
      <c r="Q296" s="6"/>
      <c r="R296" s="6"/>
      <c r="S296" s="6"/>
      <c r="T296" s="6"/>
      <c r="U296" s="6"/>
      <c r="V296" s="6"/>
      <c r="W296" s="6"/>
      <c r="X296" s="6"/>
      <c r="Y296" s="6"/>
      <c r="Z296" s="6"/>
      <c r="AA296" s="6"/>
      <c r="AB296" s="6"/>
      <c r="AC296" s="6"/>
    </row>
    <row r="297" spans="3:29" s="2" customFormat="1" ht="12.5" x14ac:dyDescent="0.25">
      <c r="C297" s="6"/>
      <c r="D297" s="6"/>
      <c r="E297" s="6"/>
      <c r="F297" s="6"/>
      <c r="G297" s="6"/>
      <c r="H297" s="6"/>
      <c r="I297" s="6"/>
      <c r="J297" s="6"/>
      <c r="K297" s="6"/>
      <c r="L297" s="6"/>
      <c r="M297" s="6"/>
      <c r="N297" s="6"/>
      <c r="O297" s="6"/>
      <c r="P297" s="6"/>
      <c r="Q297" s="6"/>
      <c r="R297" s="6"/>
      <c r="S297" s="6"/>
      <c r="T297" s="6"/>
      <c r="U297" s="6"/>
      <c r="V297" s="6"/>
      <c r="W297" s="6"/>
      <c r="X297" s="6"/>
      <c r="Y297" s="6"/>
      <c r="Z297" s="6"/>
      <c r="AA297" s="6"/>
      <c r="AB297" s="6"/>
      <c r="AC297" s="6"/>
    </row>
    <row r="298" spans="3:29" s="2" customFormat="1" ht="12.5" x14ac:dyDescent="0.25">
      <c r="C298" s="6"/>
      <c r="D298" s="6"/>
      <c r="E298" s="6"/>
      <c r="F298" s="6"/>
      <c r="G298" s="6"/>
      <c r="H298" s="6"/>
      <c r="I298" s="6"/>
      <c r="J298" s="6"/>
      <c r="K298" s="6"/>
      <c r="L298" s="6"/>
      <c r="M298" s="6"/>
      <c r="N298" s="6"/>
      <c r="O298" s="6"/>
      <c r="P298" s="6"/>
      <c r="Q298" s="6"/>
      <c r="R298" s="6"/>
      <c r="S298" s="6"/>
      <c r="T298" s="6"/>
      <c r="U298" s="6"/>
      <c r="V298" s="6"/>
      <c r="W298" s="6"/>
      <c r="X298" s="6"/>
      <c r="Y298" s="6"/>
      <c r="Z298" s="6"/>
      <c r="AA298" s="6"/>
      <c r="AB298" s="6"/>
      <c r="AC298" s="6"/>
    </row>
    <row r="299" spans="3:29" s="2" customFormat="1" ht="12.5" x14ac:dyDescent="0.25">
      <c r="C299" s="6"/>
      <c r="D299" s="6"/>
      <c r="E299" s="6"/>
      <c r="F299" s="6"/>
      <c r="G299" s="6"/>
      <c r="H299" s="6"/>
      <c r="I299" s="6"/>
      <c r="J299" s="6"/>
      <c r="K299" s="6"/>
      <c r="L299" s="6"/>
      <c r="M299" s="6"/>
      <c r="N299" s="6"/>
      <c r="O299" s="6"/>
      <c r="P299" s="6"/>
      <c r="Q299" s="6"/>
      <c r="R299" s="6"/>
      <c r="S299" s="6"/>
      <c r="T299" s="6"/>
      <c r="U299" s="6"/>
      <c r="V299" s="6"/>
      <c r="W299" s="6"/>
      <c r="X299" s="6"/>
      <c r="Y299" s="6"/>
      <c r="Z299" s="6"/>
      <c r="AA299" s="6"/>
      <c r="AB299" s="6"/>
      <c r="AC299" s="6"/>
    </row>
    <row r="300" spans="3:29" s="2" customFormat="1" ht="12.5" x14ac:dyDescent="0.25">
      <c r="C300" s="6"/>
      <c r="D300" s="6"/>
      <c r="E300" s="6"/>
      <c r="F300" s="6"/>
      <c r="G300" s="6"/>
      <c r="H300" s="6"/>
      <c r="I300" s="6"/>
      <c r="J300" s="6"/>
      <c r="K300" s="6"/>
      <c r="L300" s="6"/>
      <c r="M300" s="6"/>
      <c r="N300" s="6"/>
      <c r="O300" s="6"/>
      <c r="P300" s="6"/>
      <c r="Q300" s="6"/>
      <c r="R300" s="6"/>
      <c r="S300" s="6"/>
      <c r="T300" s="6"/>
      <c r="U300" s="6"/>
      <c r="V300" s="6"/>
      <c r="W300" s="6"/>
      <c r="X300" s="6"/>
      <c r="Y300" s="6"/>
      <c r="Z300" s="6"/>
      <c r="AA300" s="6"/>
      <c r="AB300" s="6"/>
      <c r="AC300" s="6"/>
    </row>
    <row r="301" spans="3:29" s="2" customFormat="1" ht="12.5" x14ac:dyDescent="0.25">
      <c r="C301" s="6"/>
      <c r="D301" s="6"/>
      <c r="E301" s="6"/>
      <c r="F301" s="6"/>
      <c r="G301" s="6"/>
      <c r="H301" s="6"/>
      <c r="I301" s="6"/>
      <c r="J301" s="6"/>
      <c r="K301" s="6"/>
      <c r="L301" s="6"/>
      <c r="M301" s="6"/>
      <c r="N301" s="6"/>
      <c r="O301" s="6"/>
      <c r="P301" s="6"/>
      <c r="Q301" s="6"/>
      <c r="R301" s="6"/>
      <c r="S301" s="6"/>
      <c r="T301" s="6"/>
      <c r="U301" s="6"/>
      <c r="V301" s="6"/>
      <c r="W301" s="6"/>
      <c r="X301" s="6"/>
      <c r="Y301" s="6"/>
      <c r="Z301" s="6"/>
      <c r="AA301" s="6"/>
      <c r="AB301" s="6"/>
      <c r="AC301" s="6"/>
    </row>
    <row r="302" spans="3:29" s="2" customFormat="1" ht="12.5" x14ac:dyDescent="0.25">
      <c r="C302" s="6"/>
      <c r="D302" s="6"/>
      <c r="E302" s="6"/>
      <c r="F302" s="6"/>
      <c r="G302" s="6"/>
      <c r="H302" s="6"/>
      <c r="I302" s="6"/>
      <c r="J302" s="6"/>
      <c r="K302" s="6"/>
      <c r="L302" s="6"/>
      <c r="M302" s="6"/>
      <c r="N302" s="6"/>
      <c r="O302" s="6"/>
      <c r="P302" s="6"/>
      <c r="Q302" s="6"/>
      <c r="R302" s="6"/>
      <c r="S302" s="6"/>
      <c r="T302" s="6"/>
      <c r="U302" s="6"/>
      <c r="V302" s="6"/>
      <c r="W302" s="6"/>
      <c r="X302" s="6"/>
      <c r="Y302" s="6"/>
      <c r="Z302" s="6"/>
      <c r="AA302" s="6"/>
      <c r="AB302" s="6"/>
      <c r="AC302" s="6"/>
    </row>
    <row r="303" spans="3:29" s="2" customFormat="1" ht="12.5" x14ac:dyDescent="0.25">
      <c r="C303" s="6"/>
      <c r="D303" s="6"/>
      <c r="E303" s="6"/>
      <c r="F303" s="6"/>
      <c r="G303" s="6"/>
      <c r="H303" s="6"/>
      <c r="I303" s="6"/>
      <c r="J303" s="6"/>
      <c r="K303" s="6"/>
      <c r="L303" s="6"/>
      <c r="M303" s="6"/>
      <c r="N303" s="6"/>
      <c r="O303" s="6"/>
      <c r="P303" s="6"/>
      <c r="Q303" s="6"/>
      <c r="R303" s="6"/>
      <c r="S303" s="6"/>
      <c r="T303" s="6"/>
      <c r="U303" s="6"/>
      <c r="V303" s="6"/>
      <c r="W303" s="6"/>
      <c r="X303" s="6"/>
      <c r="Y303" s="6"/>
      <c r="Z303" s="6"/>
      <c r="AA303" s="6"/>
      <c r="AB303" s="6"/>
      <c r="AC303" s="6"/>
    </row>
    <row r="304" spans="3:29" s="2" customFormat="1" ht="12.5" x14ac:dyDescent="0.25">
      <c r="C304" s="6"/>
      <c r="D304" s="6"/>
      <c r="E304" s="6"/>
      <c r="F304" s="6"/>
      <c r="G304" s="6"/>
      <c r="H304" s="6"/>
      <c r="I304" s="6"/>
      <c r="J304" s="6"/>
      <c r="K304" s="6"/>
      <c r="L304" s="6"/>
      <c r="M304" s="6"/>
      <c r="N304" s="6"/>
      <c r="O304" s="6"/>
      <c r="P304" s="6"/>
      <c r="Q304" s="6"/>
      <c r="R304" s="6"/>
      <c r="S304" s="6"/>
      <c r="T304" s="6"/>
      <c r="U304" s="6"/>
      <c r="V304" s="6"/>
      <c r="W304" s="6"/>
      <c r="X304" s="6"/>
      <c r="Y304" s="6"/>
      <c r="Z304" s="6"/>
      <c r="AA304" s="6"/>
      <c r="AB304" s="6"/>
      <c r="AC304" s="6"/>
    </row>
    <row r="305" spans="1:29" s="2" customFormat="1" ht="12.5" x14ac:dyDescent="0.25">
      <c r="C305" s="6"/>
      <c r="D305" s="6"/>
      <c r="E305" s="6"/>
      <c r="F305" s="6"/>
      <c r="G305" s="6"/>
      <c r="H305" s="6"/>
      <c r="I305" s="6"/>
      <c r="J305" s="6"/>
      <c r="K305" s="6"/>
      <c r="L305" s="6"/>
      <c r="M305" s="6"/>
      <c r="N305" s="6"/>
      <c r="O305" s="6"/>
      <c r="P305" s="6"/>
      <c r="Q305" s="6"/>
      <c r="R305" s="6"/>
      <c r="S305" s="6"/>
      <c r="T305" s="6"/>
      <c r="U305" s="6"/>
      <c r="V305" s="6"/>
      <c r="W305" s="6"/>
      <c r="X305" s="6"/>
      <c r="Y305" s="6"/>
      <c r="Z305" s="6"/>
      <c r="AA305" s="6"/>
      <c r="AB305" s="6"/>
      <c r="AC305" s="6"/>
    </row>
    <row r="306" spans="1:29" s="2" customFormat="1" ht="12.5" x14ac:dyDescent="0.25">
      <c r="C306" s="6"/>
      <c r="D306" s="6"/>
      <c r="E306" s="6"/>
      <c r="F306" s="6"/>
      <c r="G306" s="6"/>
      <c r="H306" s="6"/>
      <c r="I306" s="6"/>
      <c r="J306" s="6"/>
      <c r="K306" s="6"/>
      <c r="L306" s="6"/>
      <c r="M306" s="6"/>
      <c r="N306" s="6"/>
      <c r="O306" s="6"/>
      <c r="P306" s="6"/>
      <c r="Q306" s="6"/>
      <c r="R306" s="6"/>
      <c r="S306" s="6"/>
      <c r="T306" s="6"/>
      <c r="U306" s="6"/>
      <c r="V306" s="6"/>
      <c r="W306" s="6"/>
      <c r="X306" s="6"/>
      <c r="Y306" s="6"/>
      <c r="Z306" s="6"/>
      <c r="AA306" s="6"/>
      <c r="AB306" s="6"/>
      <c r="AC306" s="6"/>
    </row>
    <row r="307" spans="1:29" s="2" customFormat="1" ht="12.5" x14ac:dyDescent="0.25">
      <c r="C307" s="6"/>
      <c r="D307" s="6"/>
      <c r="E307" s="6"/>
      <c r="F307" s="6"/>
      <c r="G307" s="6"/>
      <c r="H307" s="6"/>
      <c r="I307" s="6"/>
      <c r="J307" s="6"/>
      <c r="K307" s="6"/>
      <c r="L307" s="6"/>
      <c r="M307" s="6"/>
      <c r="N307" s="6"/>
      <c r="O307" s="6"/>
      <c r="P307" s="6"/>
      <c r="Q307" s="6"/>
      <c r="R307" s="6"/>
      <c r="S307" s="6"/>
      <c r="T307" s="6"/>
      <c r="U307" s="6"/>
      <c r="V307" s="6"/>
      <c r="W307" s="6"/>
      <c r="X307" s="6"/>
      <c r="Y307" s="6"/>
      <c r="Z307" s="6"/>
      <c r="AA307" s="6"/>
      <c r="AB307" s="6"/>
      <c r="AC307" s="6"/>
    </row>
    <row r="308" spans="1:29" s="2" customFormat="1" ht="12.5" x14ac:dyDescent="0.25">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c r="AC308" s="6"/>
    </row>
    <row r="309" spans="1:29" s="2" customFormat="1" ht="12.5" x14ac:dyDescent="0.25">
      <c r="C309" s="6"/>
      <c r="D309" s="6"/>
      <c r="E309" s="6"/>
      <c r="F309" s="6"/>
      <c r="G309" s="6"/>
      <c r="H309" s="6"/>
      <c r="I309" s="6"/>
      <c r="J309" s="6"/>
      <c r="K309" s="6"/>
      <c r="L309" s="6"/>
      <c r="M309" s="6"/>
      <c r="N309" s="6"/>
      <c r="O309" s="6"/>
      <c r="P309" s="6"/>
      <c r="Q309" s="6"/>
      <c r="R309" s="6"/>
      <c r="S309" s="6"/>
      <c r="T309" s="6"/>
      <c r="U309" s="6"/>
      <c r="V309" s="6"/>
      <c r="W309" s="6"/>
      <c r="X309" s="6"/>
      <c r="Y309" s="6"/>
      <c r="Z309" s="6"/>
      <c r="AA309" s="6"/>
      <c r="AB309" s="6"/>
      <c r="AC309" s="6"/>
    </row>
    <row r="310" spans="1:29" s="2" customFormat="1" ht="12.5" x14ac:dyDescent="0.25">
      <c r="C310" s="6"/>
      <c r="D310" s="6"/>
      <c r="E310" s="6"/>
      <c r="F310" s="6"/>
      <c r="G310" s="6"/>
      <c r="H310" s="6"/>
      <c r="I310" s="6"/>
      <c r="J310" s="6"/>
      <c r="K310" s="6"/>
      <c r="L310" s="6"/>
      <c r="M310" s="6"/>
      <c r="N310" s="6"/>
      <c r="O310" s="6"/>
      <c r="P310" s="6"/>
      <c r="Q310" s="6"/>
      <c r="R310" s="6"/>
      <c r="S310" s="6"/>
      <c r="T310" s="6"/>
      <c r="U310" s="6"/>
      <c r="V310" s="6"/>
      <c r="W310" s="6"/>
      <c r="X310" s="6"/>
      <c r="Y310" s="6"/>
      <c r="Z310" s="6"/>
      <c r="AA310" s="6"/>
      <c r="AB310" s="6"/>
      <c r="AC310" s="6"/>
    </row>
    <row r="311" spans="1:29" s="2" customFormat="1" ht="12.5" x14ac:dyDescent="0.25">
      <c r="C311" s="6"/>
      <c r="D311" s="6"/>
      <c r="E311" s="6"/>
      <c r="F311" s="6"/>
      <c r="G311" s="6"/>
      <c r="H311" s="6"/>
      <c r="I311" s="6"/>
      <c r="J311" s="6"/>
      <c r="K311" s="6"/>
      <c r="L311" s="6"/>
      <c r="M311" s="6"/>
      <c r="N311" s="6"/>
      <c r="O311" s="6"/>
      <c r="P311" s="6"/>
      <c r="Q311" s="6"/>
      <c r="R311" s="6"/>
      <c r="S311" s="6"/>
      <c r="T311" s="6"/>
      <c r="U311" s="6"/>
      <c r="V311" s="6"/>
      <c r="W311" s="6"/>
      <c r="X311" s="6"/>
      <c r="Y311" s="6"/>
      <c r="Z311" s="6"/>
      <c r="AA311" s="6"/>
      <c r="AB311" s="6"/>
      <c r="AC311" s="6"/>
    </row>
    <row r="312" spans="1:29" s="2" customFormat="1" ht="12.5" x14ac:dyDescent="0.25">
      <c r="C312" s="6"/>
      <c r="D312" s="6"/>
      <c r="E312" s="6"/>
      <c r="F312" s="6"/>
      <c r="G312" s="6"/>
      <c r="H312" s="6"/>
      <c r="I312" s="6"/>
      <c r="J312" s="6"/>
      <c r="K312" s="6"/>
      <c r="L312" s="6"/>
      <c r="M312" s="6"/>
      <c r="N312" s="6"/>
      <c r="O312" s="6"/>
      <c r="P312" s="6"/>
      <c r="Q312" s="6"/>
      <c r="R312" s="6"/>
      <c r="S312" s="6"/>
      <c r="T312" s="6"/>
      <c r="U312" s="6"/>
      <c r="V312" s="6"/>
      <c r="W312" s="6"/>
      <c r="X312" s="6"/>
      <c r="Y312" s="6"/>
      <c r="Z312" s="6"/>
      <c r="AA312" s="6"/>
      <c r="AB312" s="6"/>
      <c r="AC312" s="6"/>
    </row>
    <row r="313" spans="1:29" s="2" customFormat="1" ht="12.5" x14ac:dyDescent="0.25">
      <c r="C313" s="6"/>
      <c r="D313" s="6"/>
      <c r="E313" s="6"/>
      <c r="F313" s="6"/>
      <c r="G313" s="6"/>
      <c r="H313" s="6"/>
      <c r="I313" s="6"/>
      <c r="J313" s="6"/>
      <c r="K313" s="6"/>
      <c r="L313" s="6"/>
      <c r="M313" s="6"/>
      <c r="N313" s="6"/>
      <c r="O313" s="6"/>
      <c r="P313" s="6"/>
      <c r="Q313" s="6"/>
      <c r="R313" s="6"/>
      <c r="S313" s="6"/>
      <c r="T313" s="6"/>
      <c r="U313" s="6"/>
      <c r="V313" s="6"/>
      <c r="W313" s="6"/>
      <c r="X313" s="6"/>
      <c r="Y313" s="6"/>
      <c r="Z313" s="6"/>
      <c r="AA313" s="6"/>
      <c r="AB313" s="6"/>
      <c r="AC313" s="6"/>
    </row>
    <row r="314" spans="1:29" s="2" customFormat="1" ht="12.5" x14ac:dyDescent="0.25">
      <c r="C314" s="6"/>
      <c r="D314" s="6"/>
      <c r="E314" s="6"/>
      <c r="F314" s="6"/>
      <c r="G314" s="6"/>
      <c r="H314" s="6"/>
      <c r="I314" s="6"/>
      <c r="J314" s="6"/>
      <c r="K314" s="6"/>
      <c r="L314" s="6"/>
      <c r="M314" s="6"/>
      <c r="N314" s="6"/>
      <c r="O314" s="6"/>
      <c r="P314" s="6"/>
      <c r="Q314" s="6"/>
      <c r="R314" s="6"/>
      <c r="S314" s="6"/>
      <c r="T314" s="6"/>
      <c r="U314" s="6"/>
      <c r="V314" s="6"/>
      <c r="W314" s="6"/>
      <c r="X314" s="6"/>
      <c r="Y314" s="6"/>
      <c r="Z314" s="6"/>
      <c r="AA314" s="6"/>
      <c r="AB314" s="6"/>
      <c r="AC314" s="6"/>
    </row>
    <row r="315" spans="1:29" s="7" customFormat="1" ht="12.5" x14ac:dyDescent="0.25">
      <c r="A315" s="2"/>
      <c r="B315" s="2"/>
      <c r="C315" s="6"/>
      <c r="D315" s="6"/>
      <c r="E315" s="6"/>
      <c r="F315" s="6"/>
      <c r="G315" s="6"/>
      <c r="H315" s="6"/>
      <c r="I315" s="6"/>
      <c r="J315" s="6"/>
      <c r="K315" s="6"/>
      <c r="L315" s="6"/>
      <c r="M315" s="6"/>
      <c r="N315" s="6"/>
      <c r="O315" s="6"/>
      <c r="P315" s="6"/>
      <c r="Q315" s="6"/>
      <c r="R315" s="6"/>
      <c r="S315" s="6"/>
      <c r="T315" s="6"/>
      <c r="U315" s="6"/>
      <c r="V315" s="6"/>
      <c r="W315" s="6"/>
      <c r="X315" s="6"/>
      <c r="Y315" s="6"/>
      <c r="Z315" s="6"/>
      <c r="AA315" s="6"/>
      <c r="AB315" s="6"/>
      <c r="AC315" s="6"/>
    </row>
    <row r="316" spans="1:29" s="7" customFormat="1" ht="11.5" x14ac:dyDescent="0.25">
      <c r="C316" s="8"/>
      <c r="D316" s="8"/>
      <c r="E316" s="8"/>
      <c r="F316" s="8"/>
      <c r="G316" s="8"/>
      <c r="H316" s="8"/>
      <c r="I316" s="8"/>
      <c r="J316" s="8"/>
      <c r="K316" s="8"/>
      <c r="L316" s="8"/>
      <c r="M316" s="8"/>
      <c r="N316" s="8"/>
      <c r="O316" s="8"/>
      <c r="P316" s="8"/>
      <c r="Q316" s="8"/>
      <c r="R316" s="8"/>
      <c r="S316" s="8"/>
      <c r="T316" s="8"/>
      <c r="U316" s="8"/>
      <c r="V316" s="8"/>
      <c r="W316" s="8"/>
      <c r="X316" s="8"/>
      <c r="Y316" s="8"/>
      <c r="Z316" s="8"/>
      <c r="AA316" s="8"/>
      <c r="AB316" s="8"/>
      <c r="AC316" s="8"/>
    </row>
    <row r="317" spans="1:29" s="7" customFormat="1" ht="11.5" x14ac:dyDescent="0.25">
      <c r="C317" s="8"/>
      <c r="D317" s="8"/>
      <c r="E317" s="8"/>
      <c r="F317" s="8"/>
      <c r="G317" s="8"/>
      <c r="H317" s="8"/>
      <c r="I317" s="8"/>
      <c r="J317" s="8"/>
      <c r="K317" s="8"/>
      <c r="L317" s="8"/>
      <c r="M317" s="8"/>
      <c r="N317" s="8"/>
      <c r="O317" s="8"/>
      <c r="P317" s="8"/>
      <c r="Q317" s="8"/>
      <c r="R317" s="8"/>
      <c r="S317" s="8"/>
      <c r="T317" s="8"/>
      <c r="U317" s="8"/>
      <c r="V317" s="8"/>
      <c r="W317" s="8"/>
      <c r="X317" s="8"/>
      <c r="Y317" s="8"/>
      <c r="Z317" s="8"/>
      <c r="AA317" s="8"/>
      <c r="AB317" s="8"/>
      <c r="AC317" s="8"/>
    </row>
    <row r="318" spans="1:29" s="3" customFormat="1" ht="11.5" x14ac:dyDescent="0.25">
      <c r="A318" s="7"/>
      <c r="B318" s="7"/>
      <c r="C318" s="8"/>
      <c r="D318" s="8"/>
      <c r="E318" s="8"/>
      <c r="F318" s="8"/>
      <c r="G318" s="8"/>
      <c r="H318" s="8"/>
      <c r="I318" s="8"/>
      <c r="J318" s="8"/>
      <c r="K318" s="8"/>
      <c r="L318" s="8"/>
      <c r="M318" s="8"/>
      <c r="N318" s="8"/>
      <c r="O318" s="8"/>
      <c r="P318" s="8"/>
      <c r="Q318" s="8"/>
      <c r="R318" s="8"/>
      <c r="S318" s="8"/>
      <c r="T318" s="8"/>
      <c r="U318" s="8"/>
      <c r="V318" s="8"/>
      <c r="W318" s="8"/>
      <c r="X318" s="8"/>
      <c r="Y318" s="8"/>
      <c r="Z318" s="8"/>
      <c r="AA318" s="8"/>
      <c r="AB318" s="8"/>
      <c r="AC318" s="8"/>
    </row>
    <row r="319" spans="1:29" s="3" customFormat="1" ht="11.5" x14ac:dyDescent="0.25">
      <c r="C319" s="8"/>
      <c r="D319" s="8"/>
      <c r="E319" s="8"/>
      <c r="F319" s="8"/>
      <c r="G319" s="8"/>
      <c r="H319" s="8"/>
      <c r="I319" s="8"/>
      <c r="J319" s="8"/>
      <c r="K319" s="8"/>
      <c r="L319" s="8"/>
      <c r="M319" s="8"/>
      <c r="N319" s="8"/>
      <c r="O319" s="8"/>
      <c r="P319" s="8"/>
      <c r="Q319" s="8"/>
      <c r="R319" s="8"/>
      <c r="S319" s="8"/>
      <c r="T319" s="8"/>
      <c r="U319" s="8"/>
      <c r="V319" s="8"/>
      <c r="W319" s="8"/>
      <c r="X319" s="8"/>
      <c r="Y319" s="8"/>
      <c r="Z319" s="8"/>
      <c r="AA319" s="8"/>
      <c r="AB319" s="8"/>
      <c r="AC319" s="8"/>
    </row>
    <row r="320" spans="1:29" s="3" customFormat="1" ht="11.5" x14ac:dyDescent="0.25">
      <c r="C320" s="8"/>
      <c r="D320" s="8"/>
      <c r="E320" s="8"/>
      <c r="F320" s="8"/>
      <c r="G320" s="8"/>
      <c r="H320" s="8"/>
      <c r="I320" s="8"/>
      <c r="J320" s="8"/>
      <c r="K320" s="8"/>
      <c r="L320" s="8"/>
      <c r="M320" s="8"/>
      <c r="N320" s="8"/>
      <c r="O320" s="8"/>
      <c r="P320" s="8"/>
      <c r="Q320" s="8"/>
      <c r="R320" s="8"/>
      <c r="S320" s="8"/>
      <c r="T320" s="8"/>
      <c r="U320" s="8"/>
      <c r="V320" s="8"/>
      <c r="W320" s="8"/>
      <c r="X320" s="8"/>
      <c r="Y320" s="8"/>
      <c r="Z320" s="8"/>
      <c r="AA320" s="8"/>
      <c r="AB320" s="8"/>
      <c r="AC320" s="8"/>
    </row>
    <row r="321" spans="1:29" s="2" customFormat="1" ht="12.5" x14ac:dyDescent="0.25">
      <c r="A321" s="3"/>
      <c r="B321" s="3"/>
      <c r="C321" s="8"/>
      <c r="D321" s="8"/>
      <c r="E321" s="8"/>
      <c r="F321" s="8"/>
      <c r="G321" s="8"/>
      <c r="H321" s="8"/>
      <c r="I321" s="8"/>
      <c r="J321" s="8"/>
      <c r="K321" s="8"/>
      <c r="L321" s="8"/>
      <c r="M321" s="8"/>
      <c r="N321" s="8"/>
      <c r="O321" s="8"/>
      <c r="P321" s="8"/>
      <c r="Q321" s="8"/>
      <c r="R321" s="8"/>
      <c r="S321" s="8"/>
      <c r="T321" s="8"/>
      <c r="U321" s="8"/>
      <c r="V321" s="8"/>
      <c r="W321" s="8"/>
      <c r="X321" s="8"/>
      <c r="Y321" s="8"/>
      <c r="Z321" s="8"/>
      <c r="AA321" s="8"/>
      <c r="AB321" s="8"/>
      <c r="AC321" s="8"/>
    </row>
    <row r="322" spans="1:29" s="2" customFormat="1" ht="12.5" x14ac:dyDescent="0.25">
      <c r="C322" s="6"/>
      <c r="D322" s="6"/>
      <c r="E322" s="6"/>
      <c r="F322" s="6"/>
      <c r="G322" s="6"/>
      <c r="H322" s="6"/>
      <c r="I322" s="6"/>
      <c r="J322" s="6"/>
      <c r="K322" s="6"/>
      <c r="L322" s="6"/>
      <c r="M322" s="6"/>
      <c r="N322" s="6"/>
      <c r="O322" s="6"/>
      <c r="P322" s="6"/>
      <c r="Q322" s="6"/>
      <c r="R322" s="6"/>
      <c r="S322" s="6"/>
      <c r="T322" s="6"/>
      <c r="U322" s="6"/>
      <c r="V322" s="6"/>
      <c r="W322" s="6"/>
      <c r="X322" s="6"/>
      <c r="Y322" s="6"/>
      <c r="Z322" s="6"/>
      <c r="AA322" s="6"/>
      <c r="AB322" s="6"/>
      <c r="AC322" s="6"/>
    </row>
    <row r="323" spans="1:29" x14ac:dyDescent="0.35">
      <c r="A323" s="2"/>
      <c r="B323" s="2"/>
      <c r="C323" s="6"/>
      <c r="D323" s="6"/>
      <c r="E323" s="6"/>
      <c r="F323" s="6"/>
      <c r="G323" s="6"/>
      <c r="H323" s="6"/>
      <c r="I323" s="6"/>
      <c r="J323" s="6"/>
      <c r="K323" s="6"/>
      <c r="L323" s="6"/>
      <c r="M323" s="6"/>
      <c r="N323" s="6"/>
      <c r="O323" s="6"/>
      <c r="P323" s="6"/>
      <c r="Q323" s="6"/>
      <c r="R323" s="6"/>
      <c r="S323" s="6"/>
      <c r="T323" s="6"/>
      <c r="U323" s="6"/>
      <c r="V323" s="6"/>
      <c r="W323" s="6"/>
      <c r="X323" s="6"/>
      <c r="Y323" s="6"/>
      <c r="Z323" s="6"/>
      <c r="AA323" s="6"/>
      <c r="AB323" s="6"/>
      <c r="AC323" s="6"/>
    </row>
  </sheetData>
  <mergeCells count="30">
    <mergeCell ref="B246:V246"/>
    <mergeCell ref="B245:V245"/>
    <mergeCell ref="B244:V244"/>
    <mergeCell ref="B243:V243"/>
    <mergeCell ref="B240:V240"/>
    <mergeCell ref="B241:V241"/>
    <mergeCell ref="B242:V242"/>
    <mergeCell ref="A239:A241"/>
    <mergeCell ref="B231:AC231"/>
    <mergeCell ref="B237:V237"/>
    <mergeCell ref="B235:V235"/>
    <mergeCell ref="B234:AC234"/>
    <mergeCell ref="B233:AC233"/>
    <mergeCell ref="B232:AC232"/>
    <mergeCell ref="B236:V236"/>
    <mergeCell ref="B239:V239"/>
    <mergeCell ref="B238:V238"/>
    <mergeCell ref="P7:R7"/>
    <mergeCell ref="B224:AC224"/>
    <mergeCell ref="AC10:AC11"/>
    <mergeCell ref="B230:AC230"/>
    <mergeCell ref="B229:AC229"/>
    <mergeCell ref="B227:AC227"/>
    <mergeCell ref="B226:AC226"/>
    <mergeCell ref="B10:G10"/>
    <mergeCell ref="I10:N10"/>
    <mergeCell ref="P10:U10"/>
    <mergeCell ref="B225:AC225"/>
    <mergeCell ref="B228:AC228"/>
    <mergeCell ref="B223:AC223"/>
  </mergeCells>
  <phoneticPr fontId="26" type="noConversion"/>
  <hyperlinks>
    <hyperlink ref="P7" location="Índice!A1" display="Regresar al ïndice"/>
  </hyperlinks>
  <pageMargins left="0.7" right="0.7" top="0.75" bottom="0.75" header="0.3" footer="0.3"/>
  <pageSetup orientation="portrait" r:id="rId1"/>
  <ignoredErrors>
    <ignoredError sqref="H12 H120" formulaRange="1"/>
    <ignoredError sqref="A84 A72 A60 A48 A36 A24 A96 A108 A132 A144" numberStoredAsText="1"/>
    <ignoredError sqref="V91 O91 H91 H97:H99"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8"/>
  <sheetViews>
    <sheetView showGridLines="0" defaultGridColor="0" colorId="23" zoomScaleNormal="100" workbookViewId="0"/>
  </sheetViews>
  <sheetFormatPr baseColWidth="10" defaultRowHeight="14.5" x14ac:dyDescent="0.35"/>
  <cols>
    <col min="1" max="1" width="7.54296875" customWidth="1"/>
    <col min="12" max="14" width="11.453125" style="87"/>
  </cols>
  <sheetData>
    <row r="1" spans="1:15" ht="20.149999999999999" customHeight="1" x14ac:dyDescent="0.4">
      <c r="A1" s="97"/>
      <c r="B1" s="98"/>
      <c r="C1" s="98"/>
      <c r="D1" s="98"/>
      <c r="E1" s="99"/>
      <c r="F1" s="99"/>
      <c r="G1" s="99"/>
      <c r="H1" s="99"/>
      <c r="I1" s="99"/>
      <c r="J1" s="98"/>
      <c r="K1" s="98"/>
      <c r="L1" s="98"/>
      <c r="M1" s="98"/>
      <c r="N1" s="98"/>
      <c r="O1" s="100"/>
    </row>
    <row r="2" spans="1:15" ht="20.149999999999999" customHeight="1" x14ac:dyDescent="0.4">
      <c r="A2" s="101"/>
      <c r="B2" s="45" t="s">
        <v>92</v>
      </c>
      <c r="C2" s="46"/>
      <c r="D2" s="46"/>
      <c r="E2" s="46"/>
      <c r="F2" s="46"/>
      <c r="G2" s="48"/>
      <c r="H2" s="48"/>
      <c r="I2" s="48"/>
      <c r="J2" s="51"/>
      <c r="K2" s="51"/>
      <c r="L2" s="51"/>
      <c r="M2" s="51"/>
      <c r="N2" s="51"/>
      <c r="O2" s="102"/>
    </row>
    <row r="3" spans="1:15" ht="20.149999999999999" customHeight="1" x14ac:dyDescent="0.35">
      <c r="A3" s="101"/>
      <c r="B3" s="46"/>
      <c r="C3" s="46"/>
      <c r="D3" s="46"/>
      <c r="E3" s="46"/>
      <c r="F3" s="46"/>
      <c r="G3" s="49"/>
      <c r="H3" s="51"/>
      <c r="I3" s="51"/>
      <c r="J3" s="51"/>
      <c r="K3" s="51"/>
      <c r="L3" s="51"/>
      <c r="M3" s="51"/>
      <c r="N3" s="51"/>
      <c r="O3" s="102"/>
    </row>
    <row r="4" spans="1:15" ht="20.149999999999999" customHeight="1" x14ac:dyDescent="0.35">
      <c r="A4" s="101"/>
      <c r="B4" s="161" t="s">
        <v>105</v>
      </c>
      <c r="C4" s="46"/>
      <c r="D4" s="46"/>
      <c r="E4" s="46"/>
      <c r="F4" s="46"/>
      <c r="G4" s="51"/>
      <c r="H4" s="51"/>
      <c r="I4" s="51"/>
      <c r="J4" s="51"/>
      <c r="K4" s="51"/>
      <c r="L4" s="51"/>
      <c r="M4" s="51"/>
      <c r="N4" s="51"/>
      <c r="O4" s="102"/>
    </row>
    <row r="5" spans="1:15" ht="20.149999999999999" customHeight="1" thickBot="1" x14ac:dyDescent="0.4">
      <c r="A5" s="108"/>
      <c r="B5" s="109"/>
      <c r="C5" s="109"/>
      <c r="D5" s="109"/>
      <c r="E5" s="110"/>
      <c r="F5" s="109"/>
      <c r="G5" s="109"/>
      <c r="H5" s="109"/>
      <c r="I5" s="109"/>
      <c r="J5" s="109"/>
      <c r="K5" s="109"/>
      <c r="L5" s="111"/>
      <c r="M5" s="111"/>
      <c r="N5" s="111"/>
      <c r="O5" s="112"/>
    </row>
    <row r="6" spans="1:15" s="19" customFormat="1" ht="20.149999999999999" customHeight="1" x14ac:dyDescent="0.35">
      <c r="A6" s="113"/>
      <c r="B6" s="145" t="str">
        <f>Índice!B6</f>
        <v>Fuente: Registros administrativos ARCOTEL</v>
      </c>
      <c r="C6" s="145"/>
      <c r="D6" s="145"/>
      <c r="E6" s="145"/>
      <c r="F6" s="145"/>
      <c r="G6" s="145"/>
      <c r="H6" s="145"/>
      <c r="I6" s="114"/>
      <c r="J6" s="114"/>
      <c r="K6" s="114"/>
      <c r="L6" s="114"/>
      <c r="M6" s="114"/>
      <c r="N6" s="114"/>
      <c r="O6" s="115"/>
    </row>
    <row r="7" spans="1:15" s="19" customFormat="1" ht="20.149999999999999" customHeight="1" x14ac:dyDescent="0.35">
      <c r="A7" s="103"/>
      <c r="B7" s="142" t="str">
        <f>Índice!B7</f>
        <v>Fecha de Publicación: julio 2026</v>
      </c>
      <c r="C7" s="142"/>
      <c r="D7" s="142"/>
      <c r="E7" s="142"/>
      <c r="F7" s="142"/>
      <c r="G7" s="142"/>
      <c r="H7" s="142"/>
      <c r="I7" s="24"/>
      <c r="J7" s="24"/>
      <c r="K7" s="24"/>
      <c r="L7" s="244" t="s">
        <v>99</v>
      </c>
      <c r="M7" s="244"/>
      <c r="N7" s="244"/>
      <c r="O7" s="245"/>
    </row>
    <row r="8" spans="1:15" s="19" customFormat="1" ht="20.149999999999999" customHeight="1" thickBot="1" x14ac:dyDescent="0.4">
      <c r="A8" s="116"/>
      <c r="B8" s="146" t="str">
        <f>Índice!B8</f>
        <v>Fecha de corte: junio 2026</v>
      </c>
      <c r="C8" s="146"/>
      <c r="D8" s="146"/>
      <c r="E8" s="146"/>
      <c r="F8" s="146"/>
      <c r="G8" s="146"/>
      <c r="H8" s="146"/>
      <c r="I8" s="117"/>
      <c r="J8" s="117"/>
      <c r="K8" s="117"/>
      <c r="L8" s="117"/>
      <c r="M8" s="117"/>
      <c r="N8" s="117"/>
      <c r="O8" s="118"/>
    </row>
    <row r="9" spans="1:15" ht="20.149999999999999" customHeight="1" thickBot="1" x14ac:dyDescent="0.45">
      <c r="A9" s="104"/>
      <c r="B9" s="105"/>
      <c r="C9" s="105"/>
      <c r="D9" s="105"/>
      <c r="E9" s="106"/>
      <c r="F9" s="105"/>
      <c r="G9" s="105"/>
      <c r="H9" s="105"/>
      <c r="I9" s="105"/>
      <c r="J9" s="105"/>
      <c r="K9" s="105"/>
      <c r="L9" s="105"/>
      <c r="M9" s="105"/>
      <c r="N9" s="105"/>
      <c r="O9" s="107"/>
    </row>
    <row r="10" spans="1:15" ht="20.149999999999999" customHeight="1" thickBot="1" x14ac:dyDescent="0.4">
      <c r="A10" s="20"/>
      <c r="B10" s="20"/>
      <c r="C10" s="20"/>
      <c r="D10" s="20"/>
      <c r="E10" s="20"/>
      <c r="F10" s="20"/>
      <c r="G10" s="20"/>
      <c r="H10" s="20"/>
      <c r="I10" s="20"/>
      <c r="J10" s="20"/>
      <c r="K10" s="20"/>
      <c r="L10" s="20"/>
      <c r="M10" s="20"/>
      <c r="N10" s="20"/>
      <c r="O10" s="20"/>
    </row>
    <row r="11" spans="1:15" x14ac:dyDescent="0.35">
      <c r="A11" s="119"/>
      <c r="B11" s="120"/>
      <c r="C11" s="120"/>
      <c r="D11" s="120"/>
      <c r="E11" s="120"/>
      <c r="F11" s="120"/>
      <c r="G11" s="120"/>
      <c r="H11" s="120"/>
      <c r="I11" s="120"/>
      <c r="J11" s="120"/>
      <c r="K11" s="120"/>
      <c r="L11" s="120"/>
      <c r="M11" s="120"/>
      <c r="N11" s="120"/>
      <c r="O11" s="121"/>
    </row>
    <row r="12" spans="1:15" x14ac:dyDescent="0.35">
      <c r="A12" s="122"/>
      <c r="B12" s="96"/>
      <c r="C12" s="96"/>
      <c r="D12" s="96"/>
      <c r="E12" s="96"/>
      <c r="F12" s="96"/>
      <c r="G12" s="96"/>
      <c r="H12" s="96"/>
      <c r="I12" s="96"/>
      <c r="J12" s="96"/>
      <c r="K12" s="96"/>
      <c r="L12" s="96"/>
      <c r="M12" s="96"/>
      <c r="N12" s="96"/>
      <c r="O12" s="123"/>
    </row>
    <row r="13" spans="1:15" x14ac:dyDescent="0.35">
      <c r="A13" s="122"/>
      <c r="B13" s="96"/>
      <c r="C13" s="96"/>
      <c r="D13" s="96"/>
      <c r="E13" s="96"/>
      <c r="F13" s="96"/>
      <c r="G13" s="96"/>
      <c r="H13" s="96"/>
      <c r="I13" s="96"/>
      <c r="J13" s="96"/>
      <c r="K13" s="96"/>
      <c r="L13" s="96"/>
      <c r="M13" s="96"/>
      <c r="N13" s="96"/>
      <c r="O13" s="123"/>
    </row>
    <row r="14" spans="1:15" x14ac:dyDescent="0.35">
      <c r="A14" s="122"/>
      <c r="B14" s="96"/>
      <c r="C14" s="96"/>
      <c r="D14" s="96"/>
      <c r="E14" s="96"/>
      <c r="F14" s="96"/>
      <c r="G14" s="96"/>
      <c r="H14" s="96"/>
      <c r="I14" s="96"/>
      <c r="J14" s="96"/>
      <c r="K14" s="96"/>
      <c r="L14" s="96"/>
      <c r="M14" s="96"/>
      <c r="N14" s="96"/>
      <c r="O14" s="123"/>
    </row>
    <row r="15" spans="1:15" x14ac:dyDescent="0.35">
      <c r="A15" s="122"/>
      <c r="B15" s="96"/>
      <c r="C15" s="96"/>
      <c r="D15" s="96"/>
      <c r="E15" s="96"/>
      <c r="F15" s="96"/>
      <c r="G15" s="96"/>
      <c r="H15" s="96"/>
      <c r="I15" s="96"/>
      <c r="J15" s="96"/>
      <c r="K15" s="96"/>
      <c r="L15" s="96"/>
      <c r="M15" s="96"/>
      <c r="N15" s="96"/>
      <c r="O15" s="123"/>
    </row>
    <row r="16" spans="1:15" x14ac:dyDescent="0.35">
      <c r="A16" s="122"/>
      <c r="B16" s="96"/>
      <c r="C16" s="96"/>
      <c r="D16" s="96"/>
      <c r="E16" s="96"/>
      <c r="F16" s="96"/>
      <c r="G16" s="96"/>
      <c r="H16" s="96"/>
      <c r="I16" s="96"/>
      <c r="J16" s="96"/>
      <c r="K16" s="96"/>
      <c r="L16" s="96"/>
      <c r="M16" s="96"/>
      <c r="N16" s="96"/>
      <c r="O16" s="123"/>
    </row>
    <row r="17" spans="1:15" x14ac:dyDescent="0.35">
      <c r="A17" s="122"/>
      <c r="B17" s="96"/>
      <c r="C17" s="96"/>
      <c r="D17" s="96"/>
      <c r="E17" s="96"/>
      <c r="F17" s="96"/>
      <c r="G17" s="96"/>
      <c r="H17" s="96"/>
      <c r="I17" s="96"/>
      <c r="J17" s="96"/>
      <c r="K17" s="96"/>
      <c r="L17" s="96"/>
      <c r="M17" s="96"/>
      <c r="N17" s="96"/>
      <c r="O17" s="123"/>
    </row>
    <row r="18" spans="1:15" x14ac:dyDescent="0.35">
      <c r="A18" s="122"/>
      <c r="B18" s="96"/>
      <c r="C18" s="96"/>
      <c r="D18" s="96"/>
      <c r="E18" s="96"/>
      <c r="F18" s="96"/>
      <c r="G18" s="96"/>
      <c r="H18" s="96"/>
      <c r="I18" s="96"/>
      <c r="J18" s="96"/>
      <c r="K18" s="96"/>
      <c r="L18" s="96"/>
      <c r="M18" s="96"/>
      <c r="N18" s="96"/>
      <c r="O18" s="123"/>
    </row>
    <row r="19" spans="1:15" x14ac:dyDescent="0.35">
      <c r="A19" s="122"/>
      <c r="B19" s="96"/>
      <c r="C19" s="96"/>
      <c r="D19" s="96"/>
      <c r="E19" s="96"/>
      <c r="F19" s="96"/>
      <c r="G19" s="96"/>
      <c r="H19" s="96"/>
      <c r="I19" s="96"/>
      <c r="J19" s="96"/>
      <c r="K19" s="96"/>
      <c r="L19" s="96"/>
      <c r="M19" s="96"/>
      <c r="N19" s="96"/>
      <c r="O19" s="123"/>
    </row>
    <row r="20" spans="1:15" x14ac:dyDescent="0.35">
      <c r="A20" s="122"/>
      <c r="B20" s="96"/>
      <c r="C20" s="96"/>
      <c r="D20" s="96"/>
      <c r="E20" s="96"/>
      <c r="F20" s="96"/>
      <c r="G20" s="96"/>
      <c r="H20" s="96"/>
      <c r="I20" s="96"/>
      <c r="J20" s="96"/>
      <c r="K20" s="96"/>
      <c r="L20" s="96"/>
      <c r="M20" s="96"/>
      <c r="N20" s="96"/>
      <c r="O20" s="123"/>
    </row>
    <row r="21" spans="1:15" x14ac:dyDescent="0.35">
      <c r="A21" s="122"/>
      <c r="B21" s="96"/>
      <c r="C21" s="96"/>
      <c r="D21" s="96"/>
      <c r="E21" s="96"/>
      <c r="F21" s="96"/>
      <c r="G21" s="96"/>
      <c r="H21" s="96"/>
      <c r="I21" s="96"/>
      <c r="J21" s="96"/>
      <c r="K21" s="96"/>
      <c r="L21" s="96"/>
      <c r="M21" s="96"/>
      <c r="N21" s="96"/>
      <c r="O21" s="123"/>
    </row>
    <row r="22" spans="1:15" x14ac:dyDescent="0.35">
      <c r="A22" s="122"/>
      <c r="B22" s="96"/>
      <c r="C22" s="96"/>
      <c r="D22" s="96"/>
      <c r="E22" s="96"/>
      <c r="F22" s="96"/>
      <c r="G22" s="96"/>
      <c r="H22" s="96"/>
      <c r="I22" s="96"/>
      <c r="J22" s="96"/>
      <c r="K22" s="96"/>
      <c r="L22" s="96"/>
      <c r="M22" s="96"/>
      <c r="N22" s="96"/>
      <c r="O22" s="123"/>
    </row>
    <row r="23" spans="1:15" x14ac:dyDescent="0.35">
      <c r="A23" s="122"/>
      <c r="B23" s="96"/>
      <c r="C23" s="96"/>
      <c r="D23" s="96"/>
      <c r="E23" s="96"/>
      <c r="F23" s="96"/>
      <c r="G23" s="96"/>
      <c r="H23" s="96"/>
      <c r="I23" s="96"/>
      <c r="J23" s="96"/>
      <c r="K23" s="96"/>
      <c r="L23" s="96"/>
      <c r="M23" s="96"/>
      <c r="N23" s="96"/>
      <c r="O23" s="123"/>
    </row>
    <row r="24" spans="1:15" x14ac:dyDescent="0.35">
      <c r="A24" s="122"/>
      <c r="B24" s="96"/>
      <c r="C24" s="96"/>
      <c r="D24" s="96"/>
      <c r="E24" s="96"/>
      <c r="F24" s="96"/>
      <c r="G24" s="96"/>
      <c r="H24" s="96"/>
      <c r="I24" s="96"/>
      <c r="J24" s="96"/>
      <c r="K24" s="96"/>
      <c r="L24" s="96"/>
      <c r="M24" s="96"/>
      <c r="N24" s="96"/>
      <c r="O24" s="123"/>
    </row>
    <row r="25" spans="1:15" x14ac:dyDescent="0.35">
      <c r="A25" s="122"/>
      <c r="B25" s="96"/>
      <c r="C25" s="96"/>
      <c r="D25" s="96"/>
      <c r="E25" s="96"/>
      <c r="F25" s="96"/>
      <c r="G25" s="96"/>
      <c r="H25" s="96"/>
      <c r="I25" s="96"/>
      <c r="J25" s="96"/>
      <c r="K25" s="96"/>
      <c r="L25" s="96"/>
      <c r="M25" s="96"/>
      <c r="N25" s="96"/>
      <c r="O25" s="123"/>
    </row>
    <row r="26" spans="1:15" x14ac:dyDescent="0.35">
      <c r="A26" s="122"/>
      <c r="B26" s="96"/>
      <c r="C26" s="96"/>
      <c r="D26" s="96"/>
      <c r="E26" s="96"/>
      <c r="F26" s="96"/>
      <c r="G26" s="96"/>
      <c r="H26" s="96"/>
      <c r="I26" s="96"/>
      <c r="J26" s="96"/>
      <c r="K26" s="96"/>
      <c r="L26" s="96"/>
      <c r="M26" s="96"/>
      <c r="N26" s="96"/>
      <c r="O26" s="123"/>
    </row>
    <row r="27" spans="1:15" x14ac:dyDescent="0.35">
      <c r="A27" s="122"/>
      <c r="B27" s="96"/>
      <c r="C27" s="96"/>
      <c r="D27" s="96"/>
      <c r="E27" s="96"/>
      <c r="F27" s="96"/>
      <c r="G27" s="96"/>
      <c r="H27" s="96"/>
      <c r="I27" s="96"/>
      <c r="J27" s="96"/>
      <c r="K27" s="96"/>
      <c r="L27" s="96"/>
      <c r="M27" s="96"/>
      <c r="N27" s="96"/>
      <c r="O27" s="123"/>
    </row>
    <row r="28" spans="1:15" x14ac:dyDescent="0.35">
      <c r="A28" s="122"/>
      <c r="B28" s="96"/>
      <c r="C28" s="96"/>
      <c r="D28" s="96"/>
      <c r="E28" s="96"/>
      <c r="F28" s="96"/>
      <c r="G28" s="96"/>
      <c r="H28" s="96"/>
      <c r="I28" s="96"/>
      <c r="J28" s="96"/>
      <c r="K28" s="96"/>
      <c r="L28" s="96"/>
      <c r="M28" s="96"/>
      <c r="N28" s="96"/>
      <c r="O28" s="123"/>
    </row>
    <row r="29" spans="1:15" x14ac:dyDescent="0.35">
      <c r="A29" s="122"/>
      <c r="B29" s="96"/>
      <c r="C29" s="96"/>
      <c r="D29" s="96"/>
      <c r="E29" s="96"/>
      <c r="F29" s="96"/>
      <c r="G29" s="96"/>
      <c r="H29" s="96"/>
      <c r="I29" s="96"/>
      <c r="J29" s="96"/>
      <c r="K29" s="96"/>
      <c r="L29" s="96"/>
      <c r="M29" s="96"/>
      <c r="N29" s="96"/>
      <c r="O29" s="123"/>
    </row>
    <row r="30" spans="1:15" x14ac:dyDescent="0.35">
      <c r="A30" s="122"/>
      <c r="B30" s="96"/>
      <c r="C30" s="96"/>
      <c r="D30" s="96"/>
      <c r="E30" s="96"/>
      <c r="F30" s="96"/>
      <c r="G30" s="96"/>
      <c r="H30" s="96"/>
      <c r="I30" s="96"/>
      <c r="J30" s="96"/>
      <c r="K30" s="96"/>
      <c r="L30" s="96"/>
      <c r="M30" s="96"/>
      <c r="N30" s="96"/>
      <c r="O30" s="123"/>
    </row>
    <row r="31" spans="1:15" x14ac:dyDescent="0.35">
      <c r="A31" s="122"/>
      <c r="B31" s="96"/>
      <c r="C31" s="96"/>
      <c r="D31" s="96"/>
      <c r="E31" s="96"/>
      <c r="F31" s="96"/>
      <c r="G31" s="96"/>
      <c r="H31" s="96"/>
      <c r="I31" s="96"/>
      <c r="J31" s="96"/>
      <c r="K31" s="96"/>
      <c r="L31" s="96"/>
      <c r="M31" s="96"/>
      <c r="N31" s="96"/>
      <c r="O31" s="123"/>
    </row>
    <row r="32" spans="1:15" x14ac:dyDescent="0.35">
      <c r="A32" s="122"/>
      <c r="B32" s="96"/>
      <c r="C32" s="96"/>
      <c r="D32" s="96"/>
      <c r="E32" s="96"/>
      <c r="F32" s="96"/>
      <c r="G32" s="96"/>
      <c r="H32" s="96"/>
      <c r="I32" s="96"/>
      <c r="J32" s="96"/>
      <c r="K32" s="96"/>
      <c r="L32" s="96"/>
      <c r="M32" s="96"/>
      <c r="N32" s="96"/>
      <c r="O32" s="123"/>
    </row>
    <row r="33" spans="1:15" x14ac:dyDescent="0.35">
      <c r="A33" s="122"/>
      <c r="B33" s="96"/>
      <c r="C33" s="96"/>
      <c r="D33" s="96"/>
      <c r="E33" s="96"/>
      <c r="F33" s="96"/>
      <c r="G33" s="96"/>
      <c r="H33" s="96"/>
      <c r="I33" s="96"/>
      <c r="J33" s="96"/>
      <c r="K33" s="96"/>
      <c r="L33" s="96"/>
      <c r="M33" s="96"/>
      <c r="N33" s="96"/>
      <c r="O33" s="123"/>
    </row>
    <row r="34" spans="1:15" x14ac:dyDescent="0.35">
      <c r="A34" s="122"/>
      <c r="B34" s="96"/>
      <c r="C34" s="96"/>
      <c r="D34" s="96"/>
      <c r="E34" s="96"/>
      <c r="F34" s="96"/>
      <c r="G34" s="96"/>
      <c r="H34" s="96"/>
      <c r="I34" s="96"/>
      <c r="J34" s="96"/>
      <c r="K34" s="96"/>
      <c r="L34" s="96"/>
      <c r="M34" s="96"/>
      <c r="N34" s="96"/>
      <c r="O34" s="123"/>
    </row>
    <row r="35" spans="1:15" x14ac:dyDescent="0.35">
      <c r="A35" s="122"/>
      <c r="B35" s="96"/>
      <c r="C35" s="96"/>
      <c r="D35" s="96"/>
      <c r="E35" s="96"/>
      <c r="F35" s="96"/>
      <c r="G35" s="96"/>
      <c r="H35" s="96"/>
      <c r="I35" s="96"/>
      <c r="J35" s="96"/>
      <c r="K35" s="96"/>
      <c r="L35" s="96"/>
      <c r="M35" s="96"/>
      <c r="N35" s="96"/>
      <c r="O35" s="123"/>
    </row>
    <row r="36" spans="1:15" x14ac:dyDescent="0.35">
      <c r="A36" s="122"/>
      <c r="B36" s="96"/>
      <c r="C36" s="96"/>
      <c r="D36" s="96"/>
      <c r="E36" s="96"/>
      <c r="F36" s="96"/>
      <c r="G36" s="96"/>
      <c r="H36" s="96"/>
      <c r="I36" s="96"/>
      <c r="J36" s="96"/>
      <c r="K36" s="96"/>
      <c r="L36" s="96"/>
      <c r="M36" s="96"/>
      <c r="N36" s="96"/>
      <c r="O36" s="123"/>
    </row>
    <row r="37" spans="1:15" x14ac:dyDescent="0.35">
      <c r="A37" s="122"/>
      <c r="B37" s="96"/>
      <c r="C37" s="96"/>
      <c r="D37" s="96"/>
      <c r="E37" s="96"/>
      <c r="F37" s="96"/>
      <c r="G37" s="96"/>
      <c r="H37" s="96"/>
      <c r="I37" s="96"/>
      <c r="J37" s="96"/>
      <c r="K37" s="96"/>
      <c r="L37" s="96"/>
      <c r="M37" s="96"/>
      <c r="N37" s="96"/>
      <c r="O37" s="123"/>
    </row>
    <row r="38" spans="1:15" x14ac:dyDescent="0.35">
      <c r="A38" s="122"/>
      <c r="B38" s="96"/>
      <c r="C38" s="96"/>
      <c r="D38" s="96"/>
      <c r="E38" s="96"/>
      <c r="F38" s="96"/>
      <c r="G38" s="96"/>
      <c r="H38" s="96"/>
      <c r="I38" s="96"/>
      <c r="J38" s="96"/>
      <c r="K38" s="96"/>
      <c r="L38" s="96"/>
      <c r="M38" s="96"/>
      <c r="N38" s="96"/>
      <c r="O38" s="123"/>
    </row>
    <row r="39" spans="1:15" x14ac:dyDescent="0.35">
      <c r="A39" s="122"/>
      <c r="B39" s="96"/>
      <c r="C39" s="96"/>
      <c r="D39" s="96"/>
      <c r="E39" s="96"/>
      <c r="F39" s="96"/>
      <c r="G39" s="96"/>
      <c r="H39" s="96"/>
      <c r="I39" s="96"/>
      <c r="J39" s="96"/>
      <c r="K39" s="96"/>
      <c r="L39" s="96"/>
      <c r="M39" s="96"/>
      <c r="N39" s="96"/>
      <c r="O39" s="123"/>
    </row>
    <row r="40" spans="1:15" x14ac:dyDescent="0.35">
      <c r="A40" s="122"/>
      <c r="B40" s="96"/>
      <c r="C40" s="96"/>
      <c r="D40" s="96"/>
      <c r="E40" s="96"/>
      <c r="F40" s="96"/>
      <c r="G40" s="96"/>
      <c r="H40" s="96"/>
      <c r="I40" s="96"/>
      <c r="J40" s="96"/>
      <c r="K40" s="96"/>
      <c r="L40" s="96"/>
      <c r="M40" s="96"/>
      <c r="N40" s="96"/>
      <c r="O40" s="123"/>
    </row>
    <row r="41" spans="1:15" x14ac:dyDescent="0.35">
      <c r="A41" s="122"/>
      <c r="B41" s="96"/>
      <c r="C41" s="96"/>
      <c r="D41" s="96"/>
      <c r="E41" s="96"/>
      <c r="F41" s="96"/>
      <c r="G41" s="96"/>
      <c r="H41" s="96"/>
      <c r="I41" s="96"/>
      <c r="J41" s="96"/>
      <c r="K41" s="96"/>
      <c r="L41" s="96"/>
      <c r="M41" s="96"/>
      <c r="N41" s="96"/>
      <c r="O41" s="123"/>
    </row>
    <row r="42" spans="1:15" x14ac:dyDescent="0.35">
      <c r="A42" s="122"/>
      <c r="B42" s="96"/>
      <c r="C42" s="96"/>
      <c r="D42" s="96"/>
      <c r="E42" s="96"/>
      <c r="F42" s="96"/>
      <c r="G42" s="96"/>
      <c r="H42" s="96"/>
      <c r="I42" s="96"/>
      <c r="J42" s="96"/>
      <c r="K42" s="96"/>
      <c r="L42" s="96"/>
      <c r="M42" s="96"/>
      <c r="N42" s="96"/>
      <c r="O42" s="123"/>
    </row>
    <row r="43" spans="1:15" x14ac:dyDescent="0.35">
      <c r="A43" s="122"/>
      <c r="B43" s="96"/>
      <c r="C43" s="96"/>
      <c r="D43" s="96"/>
      <c r="E43" s="96"/>
      <c r="F43" s="96"/>
      <c r="G43" s="96"/>
      <c r="H43" s="96"/>
      <c r="I43" s="96"/>
      <c r="J43" s="96"/>
      <c r="K43" s="96"/>
      <c r="L43" s="96"/>
      <c r="M43" s="96"/>
      <c r="N43" s="96"/>
      <c r="O43" s="123"/>
    </row>
    <row r="44" spans="1:15" x14ac:dyDescent="0.35">
      <c r="A44" s="122"/>
      <c r="B44" s="96"/>
      <c r="C44" s="96"/>
      <c r="D44" s="96"/>
      <c r="E44" s="96"/>
      <c r="F44" s="96"/>
      <c r="G44" s="96"/>
      <c r="H44" s="96"/>
      <c r="I44" s="96"/>
      <c r="J44" s="96"/>
      <c r="K44" s="96"/>
      <c r="L44" s="96"/>
      <c r="M44" s="96"/>
      <c r="N44" s="96"/>
      <c r="O44" s="123"/>
    </row>
    <row r="45" spans="1:15" x14ac:dyDescent="0.35">
      <c r="A45" s="122"/>
      <c r="B45" s="96"/>
      <c r="C45" s="96"/>
      <c r="D45" s="96"/>
      <c r="E45" s="96"/>
      <c r="F45" s="96"/>
      <c r="G45" s="96"/>
      <c r="H45" s="96"/>
      <c r="I45" s="96"/>
      <c r="J45" s="96"/>
      <c r="K45" s="96"/>
      <c r="L45" s="96"/>
      <c r="M45" s="96"/>
      <c r="N45" s="96"/>
      <c r="O45" s="123"/>
    </row>
    <row r="46" spans="1:15" x14ac:dyDescent="0.35">
      <c r="A46" s="122"/>
      <c r="B46" s="96"/>
      <c r="C46" s="96"/>
      <c r="D46" s="96"/>
      <c r="E46" s="96"/>
      <c r="F46" s="96"/>
      <c r="G46" s="96"/>
      <c r="H46" s="96"/>
      <c r="I46" s="96"/>
      <c r="J46" s="96"/>
      <c r="K46" s="96"/>
      <c r="L46" s="96"/>
      <c r="M46" s="96"/>
      <c r="N46" s="96"/>
      <c r="O46" s="123"/>
    </row>
    <row r="47" spans="1:15" x14ac:dyDescent="0.35">
      <c r="A47" s="122"/>
      <c r="B47" s="96"/>
      <c r="C47" s="96"/>
      <c r="D47" s="96"/>
      <c r="E47" s="96"/>
      <c r="F47" s="96"/>
      <c r="G47" s="96"/>
      <c r="H47" s="96"/>
      <c r="I47" s="96"/>
      <c r="J47" s="96"/>
      <c r="K47" s="96"/>
      <c r="L47" s="96"/>
      <c r="M47" s="96"/>
      <c r="N47" s="96"/>
      <c r="O47" s="123"/>
    </row>
    <row r="48" spans="1:15" x14ac:dyDescent="0.35">
      <c r="A48" s="122"/>
      <c r="B48" s="96"/>
      <c r="C48" s="96"/>
      <c r="D48" s="96"/>
      <c r="E48" s="96"/>
      <c r="F48" s="96"/>
      <c r="G48" s="96"/>
      <c r="H48" s="96"/>
      <c r="I48" s="96"/>
      <c r="J48" s="96"/>
      <c r="K48" s="96"/>
      <c r="L48" s="96"/>
      <c r="M48" s="96"/>
      <c r="N48" s="96"/>
      <c r="O48" s="123"/>
    </row>
    <row r="49" spans="1:15" x14ac:dyDescent="0.35">
      <c r="A49" s="122"/>
      <c r="B49" s="96"/>
      <c r="C49" s="96"/>
      <c r="D49" s="96"/>
      <c r="E49" s="96"/>
      <c r="F49" s="96"/>
      <c r="G49" s="96"/>
      <c r="H49" s="96"/>
      <c r="I49" s="96"/>
      <c r="J49" s="96"/>
      <c r="K49" s="96"/>
      <c r="L49" s="96"/>
      <c r="M49" s="96"/>
      <c r="N49" s="96"/>
      <c r="O49" s="123"/>
    </row>
    <row r="50" spans="1:15" x14ac:dyDescent="0.35">
      <c r="A50" s="122"/>
      <c r="B50" s="96"/>
      <c r="C50" s="96"/>
      <c r="D50" s="96"/>
      <c r="E50" s="96"/>
      <c r="F50" s="96"/>
      <c r="G50" s="96"/>
      <c r="H50" s="96"/>
      <c r="I50" s="96"/>
      <c r="J50" s="96"/>
      <c r="K50" s="96"/>
      <c r="L50" s="96"/>
      <c r="M50" s="96"/>
      <c r="N50" s="96"/>
      <c r="O50" s="123"/>
    </row>
    <row r="51" spans="1:15" x14ac:dyDescent="0.35">
      <c r="A51" s="122"/>
      <c r="B51" s="96"/>
      <c r="C51" s="96"/>
      <c r="D51" s="96"/>
      <c r="E51" s="96"/>
      <c r="F51" s="96"/>
      <c r="G51" s="96"/>
      <c r="H51" s="96"/>
      <c r="I51" s="96"/>
      <c r="J51" s="96"/>
      <c r="K51" s="96"/>
      <c r="L51" s="96"/>
      <c r="M51" s="96"/>
      <c r="N51" s="96"/>
      <c r="O51" s="123"/>
    </row>
    <row r="52" spans="1:15" x14ac:dyDescent="0.35">
      <c r="A52" s="122"/>
      <c r="B52" s="96"/>
      <c r="C52" s="96"/>
      <c r="D52" s="96"/>
      <c r="E52" s="96"/>
      <c r="F52" s="96"/>
      <c r="G52" s="96"/>
      <c r="H52" s="96"/>
      <c r="I52" s="96"/>
      <c r="J52" s="96"/>
      <c r="K52" s="96"/>
      <c r="L52" s="96"/>
      <c r="M52" s="96"/>
      <c r="N52" s="96"/>
      <c r="O52" s="123"/>
    </row>
    <row r="53" spans="1:15" x14ac:dyDescent="0.35">
      <c r="A53" s="122"/>
      <c r="B53" s="96"/>
      <c r="C53" s="96"/>
      <c r="D53" s="96"/>
      <c r="E53" s="96"/>
      <c r="F53" s="96"/>
      <c r="G53" s="96"/>
      <c r="H53" s="96"/>
      <c r="I53" s="96"/>
      <c r="J53" s="96"/>
      <c r="K53" s="96"/>
      <c r="L53" s="96"/>
      <c r="M53" s="96"/>
      <c r="N53" s="96"/>
      <c r="O53" s="123"/>
    </row>
    <row r="54" spans="1:15" x14ac:dyDescent="0.35">
      <c r="A54" s="122"/>
      <c r="B54" s="96"/>
      <c r="C54" s="96"/>
      <c r="D54" s="96"/>
      <c r="E54" s="96"/>
      <c r="F54" s="96"/>
      <c r="G54" s="96"/>
      <c r="H54" s="96"/>
      <c r="I54" s="96"/>
      <c r="J54" s="96"/>
      <c r="K54" s="96"/>
      <c r="L54" s="96"/>
      <c r="M54" s="96"/>
      <c r="N54" s="96"/>
      <c r="O54" s="123"/>
    </row>
    <row r="55" spans="1:15" x14ac:dyDescent="0.35">
      <c r="A55" s="122"/>
      <c r="B55" s="96"/>
      <c r="C55" s="96"/>
      <c r="D55" s="96"/>
      <c r="E55" s="96"/>
      <c r="F55" s="96"/>
      <c r="G55" s="96"/>
      <c r="H55" s="96"/>
      <c r="I55" s="96"/>
      <c r="J55" s="96"/>
      <c r="K55" s="96"/>
      <c r="L55" s="96"/>
      <c r="M55" s="96"/>
      <c r="N55" s="96"/>
      <c r="O55" s="123"/>
    </row>
    <row r="56" spans="1:15" x14ac:dyDescent="0.35">
      <c r="A56" s="122"/>
      <c r="B56" s="96"/>
      <c r="C56" s="96"/>
      <c r="D56" s="96"/>
      <c r="E56" s="96"/>
      <c r="F56" s="96"/>
      <c r="G56" s="96"/>
      <c r="H56" s="96"/>
      <c r="I56" s="96"/>
      <c r="J56" s="96"/>
      <c r="K56" s="96"/>
      <c r="L56" s="96"/>
      <c r="M56" s="96"/>
      <c r="N56" s="96"/>
      <c r="O56" s="123"/>
    </row>
    <row r="57" spans="1:15" x14ac:dyDescent="0.35">
      <c r="A57" s="122"/>
      <c r="B57" s="96"/>
      <c r="C57" s="96"/>
      <c r="D57" s="96"/>
      <c r="E57" s="96"/>
      <c r="F57" s="96"/>
      <c r="G57" s="96"/>
      <c r="H57" s="96"/>
      <c r="I57" s="96"/>
      <c r="J57" s="96"/>
      <c r="K57" s="96"/>
      <c r="L57" s="96"/>
      <c r="M57" s="96"/>
      <c r="N57" s="96"/>
      <c r="O57" s="123"/>
    </row>
    <row r="58" spans="1:15" x14ac:dyDescent="0.35">
      <c r="A58" s="122"/>
      <c r="B58" s="96"/>
      <c r="C58" s="96"/>
      <c r="D58" s="96"/>
      <c r="E58" s="96"/>
      <c r="F58" s="96"/>
      <c r="G58" s="96"/>
      <c r="H58" s="96"/>
      <c r="I58" s="96"/>
      <c r="J58" s="96"/>
      <c r="K58" s="96"/>
      <c r="L58" s="96"/>
      <c r="M58" s="96"/>
      <c r="N58" s="96"/>
      <c r="O58" s="123"/>
    </row>
    <row r="59" spans="1:15" x14ac:dyDescent="0.35">
      <c r="A59" s="122"/>
      <c r="B59" s="96"/>
      <c r="C59" s="96"/>
      <c r="D59" s="96"/>
      <c r="E59" s="96"/>
      <c r="F59" s="96"/>
      <c r="G59" s="96"/>
      <c r="H59" s="96"/>
      <c r="I59" s="96"/>
      <c r="J59" s="96"/>
      <c r="K59" s="96"/>
      <c r="L59" s="96"/>
      <c r="M59" s="96"/>
      <c r="N59" s="96"/>
      <c r="O59" s="123"/>
    </row>
    <row r="60" spans="1:15" x14ac:dyDescent="0.35">
      <c r="A60" s="122"/>
      <c r="B60" s="96"/>
      <c r="C60" s="96"/>
      <c r="D60" s="96"/>
      <c r="E60" s="96"/>
      <c r="F60" s="96"/>
      <c r="G60" s="96"/>
      <c r="H60" s="96"/>
      <c r="I60" s="96"/>
      <c r="J60" s="96"/>
      <c r="K60" s="96"/>
      <c r="L60" s="96"/>
      <c r="M60" s="96"/>
      <c r="N60" s="96"/>
      <c r="O60" s="123"/>
    </row>
    <row r="61" spans="1:15" x14ac:dyDescent="0.35">
      <c r="A61" s="122"/>
      <c r="B61" s="96"/>
      <c r="C61" s="96"/>
      <c r="D61" s="96"/>
      <c r="E61" s="96"/>
      <c r="F61" s="96"/>
      <c r="G61" s="96"/>
      <c r="H61" s="96"/>
      <c r="I61" s="96"/>
      <c r="J61" s="96"/>
      <c r="K61" s="96"/>
      <c r="L61" s="96"/>
      <c r="M61" s="96"/>
      <c r="N61" s="96"/>
      <c r="O61" s="123"/>
    </row>
    <row r="62" spans="1:15" x14ac:dyDescent="0.35">
      <c r="A62" s="122"/>
      <c r="B62" s="96"/>
      <c r="C62" s="96"/>
      <c r="D62" s="96"/>
      <c r="E62" s="96"/>
      <c r="F62" s="96"/>
      <c r="G62" s="96"/>
      <c r="H62" s="96"/>
      <c r="I62" s="96"/>
      <c r="J62" s="96"/>
      <c r="K62" s="96"/>
      <c r="L62" s="96"/>
      <c r="M62" s="96"/>
      <c r="N62" s="96"/>
      <c r="O62" s="123"/>
    </row>
    <row r="63" spans="1:15" x14ac:dyDescent="0.35">
      <c r="A63" s="122"/>
      <c r="B63" s="96"/>
      <c r="C63" s="96"/>
      <c r="D63" s="96"/>
      <c r="E63" s="96"/>
      <c r="F63" s="96"/>
      <c r="G63" s="96"/>
      <c r="H63" s="96"/>
      <c r="I63" s="96"/>
      <c r="J63" s="96"/>
      <c r="K63" s="96"/>
      <c r="L63" s="96"/>
      <c r="M63" s="96"/>
      <c r="N63" s="96"/>
      <c r="O63" s="123"/>
    </row>
    <row r="64" spans="1:15" x14ac:dyDescent="0.35">
      <c r="A64" s="122"/>
      <c r="B64" s="96"/>
      <c r="C64" s="96"/>
      <c r="D64" s="96"/>
      <c r="E64" s="96"/>
      <c r="F64" s="96"/>
      <c r="G64" s="96"/>
      <c r="H64" s="96"/>
      <c r="I64" s="96"/>
      <c r="J64" s="96"/>
      <c r="K64" s="96"/>
      <c r="L64" s="96"/>
      <c r="M64" s="96"/>
      <c r="N64" s="96"/>
      <c r="O64" s="123"/>
    </row>
    <row r="65" spans="1:15" x14ac:dyDescent="0.35">
      <c r="A65" s="122"/>
      <c r="B65" s="96"/>
      <c r="C65" s="96"/>
      <c r="D65" s="96"/>
      <c r="E65" s="96"/>
      <c r="F65" s="96"/>
      <c r="G65" s="96"/>
      <c r="H65" s="96"/>
      <c r="I65" s="96"/>
      <c r="J65" s="96"/>
      <c r="K65" s="96"/>
      <c r="L65" s="96"/>
      <c r="M65" s="96"/>
      <c r="N65" s="96"/>
      <c r="O65" s="123"/>
    </row>
    <row r="66" spans="1:15" x14ac:dyDescent="0.35">
      <c r="A66" s="122"/>
      <c r="B66" s="96"/>
      <c r="C66" s="96"/>
      <c r="D66" s="96"/>
      <c r="E66" s="96"/>
      <c r="F66" s="96"/>
      <c r="G66" s="96"/>
      <c r="H66" s="96"/>
      <c r="I66" s="96"/>
      <c r="J66" s="96"/>
      <c r="K66" s="96"/>
      <c r="L66" s="96"/>
      <c r="M66" s="96"/>
      <c r="N66" s="96"/>
      <c r="O66" s="123"/>
    </row>
    <row r="67" spans="1:15" x14ac:dyDescent="0.35">
      <c r="A67" s="122"/>
      <c r="B67" s="96"/>
      <c r="C67" s="96"/>
      <c r="D67" s="96"/>
      <c r="E67" s="96"/>
      <c r="F67" s="96"/>
      <c r="G67" s="96"/>
      <c r="H67" s="96"/>
      <c r="I67" s="96"/>
      <c r="J67" s="96"/>
      <c r="K67" s="96"/>
      <c r="L67" s="96"/>
      <c r="M67" s="96"/>
      <c r="N67" s="96"/>
      <c r="O67" s="123"/>
    </row>
    <row r="68" spans="1:15" ht="27.75" customHeight="1" thickBot="1" x14ac:dyDescent="0.4">
      <c r="A68" s="124"/>
      <c r="B68" s="125"/>
      <c r="C68" s="125"/>
      <c r="D68" s="125"/>
      <c r="E68" s="125"/>
      <c r="F68" s="125"/>
      <c r="G68" s="125"/>
      <c r="H68" s="125"/>
      <c r="I68" s="125"/>
      <c r="J68" s="125"/>
      <c r="K68" s="125"/>
      <c r="L68" s="125"/>
      <c r="M68" s="125"/>
      <c r="N68" s="125"/>
      <c r="O68" s="126"/>
    </row>
  </sheetData>
  <mergeCells count="1">
    <mergeCell ref="L7:O7"/>
  </mergeCells>
  <hyperlinks>
    <hyperlink ref="L7" location="Índice!A1" display="Regresar al ïndice"/>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4"/>
  <sheetViews>
    <sheetView showGridLines="0" zoomScale="98" zoomScaleNormal="98" workbookViewId="0"/>
  </sheetViews>
  <sheetFormatPr baseColWidth="10" defaultRowHeight="14.5" x14ac:dyDescent="0.35"/>
  <cols>
    <col min="14" max="14" width="11.453125" style="87"/>
  </cols>
  <sheetData>
    <row r="1" spans="1:24" ht="20.149999999999999" customHeight="1" x14ac:dyDescent="0.35">
      <c r="A1" s="57"/>
      <c r="B1" s="58"/>
      <c r="C1" s="58"/>
      <c r="D1" s="58"/>
      <c r="E1" s="58"/>
      <c r="F1" s="58"/>
      <c r="G1" s="58"/>
      <c r="H1" s="58"/>
      <c r="I1" s="58"/>
      <c r="J1" s="58"/>
      <c r="K1" s="58"/>
      <c r="L1" s="58"/>
      <c r="M1" s="58"/>
      <c r="N1" s="58"/>
      <c r="O1" s="59"/>
    </row>
    <row r="2" spans="1:24" ht="20.149999999999999" customHeight="1" x14ac:dyDescent="0.4">
      <c r="A2" s="53"/>
      <c r="B2" s="45" t="s">
        <v>92</v>
      </c>
      <c r="C2" s="51"/>
      <c r="D2" s="51"/>
      <c r="E2" s="51"/>
      <c r="F2" s="51"/>
      <c r="G2" s="51"/>
      <c r="H2" s="51"/>
      <c r="I2" s="51"/>
      <c r="J2" s="51"/>
      <c r="K2" s="51"/>
      <c r="L2" s="51"/>
      <c r="M2" s="51"/>
      <c r="N2" s="51"/>
      <c r="O2" s="54"/>
    </row>
    <row r="3" spans="1:24" ht="20.149999999999999" customHeight="1" x14ac:dyDescent="0.4">
      <c r="A3" s="53"/>
      <c r="B3" s="51"/>
      <c r="C3" s="60"/>
      <c r="D3" s="60"/>
      <c r="E3" s="60"/>
      <c r="F3" s="60"/>
      <c r="G3" s="60"/>
      <c r="H3" s="51"/>
      <c r="I3" s="51"/>
      <c r="J3" s="51"/>
      <c r="K3" s="51"/>
      <c r="L3" s="51"/>
      <c r="M3" s="51"/>
      <c r="N3" s="51"/>
      <c r="O3" s="54"/>
    </row>
    <row r="4" spans="1:24" ht="20.149999999999999" customHeight="1" x14ac:dyDescent="0.35">
      <c r="A4" s="53"/>
      <c r="B4" s="161" t="s">
        <v>107</v>
      </c>
      <c r="C4" s="49"/>
      <c r="D4" s="49"/>
      <c r="E4" s="50"/>
      <c r="F4" s="51"/>
      <c r="G4" s="51"/>
      <c r="H4" s="51"/>
      <c r="I4" s="51"/>
      <c r="J4" s="51"/>
      <c r="K4" s="51"/>
      <c r="L4" s="51"/>
      <c r="M4" s="51"/>
      <c r="N4" s="51"/>
      <c r="O4" s="54"/>
    </row>
    <row r="5" spans="1:24" ht="20.149999999999999" customHeight="1" thickBot="1" x14ac:dyDescent="0.4">
      <c r="A5" s="53"/>
      <c r="B5" s="51"/>
      <c r="C5" s="51"/>
      <c r="D5" s="51"/>
      <c r="E5" s="52"/>
      <c r="F5" s="51"/>
      <c r="G5" s="51"/>
      <c r="H5" s="51"/>
      <c r="I5" s="51"/>
      <c r="J5" s="51"/>
      <c r="K5" s="51"/>
      <c r="L5" s="51"/>
      <c r="M5" s="51"/>
      <c r="N5" s="51"/>
      <c r="O5" s="54"/>
    </row>
    <row r="6" spans="1:24" ht="20.149999999999999" customHeight="1" x14ac:dyDescent="0.35">
      <c r="A6" s="61"/>
      <c r="B6" s="144" t="str">
        <f>Índice!B6</f>
        <v>Fuente: Registros administrativos ARCOTEL</v>
      </c>
      <c r="C6" s="144"/>
      <c r="D6" s="144"/>
      <c r="E6" s="144"/>
      <c r="F6" s="144"/>
      <c r="G6" s="144"/>
      <c r="H6" s="144"/>
      <c r="I6" s="31"/>
      <c r="J6" s="31"/>
      <c r="K6" s="31"/>
      <c r="L6" s="31"/>
      <c r="M6" s="31"/>
      <c r="N6" s="31"/>
      <c r="O6" s="62"/>
    </row>
    <row r="7" spans="1:24" s="19" customFormat="1" ht="20.149999999999999" customHeight="1" x14ac:dyDescent="0.35">
      <c r="A7" s="55"/>
      <c r="B7" s="142" t="str">
        <f>Índice!B7</f>
        <v>Fecha de Publicación: julio 2026</v>
      </c>
      <c r="C7" s="142"/>
      <c r="D7" s="142"/>
      <c r="E7" s="142"/>
      <c r="F7" s="142"/>
      <c r="G7" s="142"/>
      <c r="H7" s="163"/>
      <c r="I7" s="163"/>
      <c r="J7" s="163"/>
      <c r="K7" s="246" t="s">
        <v>99</v>
      </c>
      <c r="L7" s="246"/>
      <c r="M7" s="246"/>
      <c r="N7" s="187"/>
      <c r="O7" s="56"/>
      <c r="P7"/>
      <c r="Q7"/>
      <c r="R7"/>
      <c r="S7"/>
      <c r="T7"/>
      <c r="U7"/>
      <c r="V7"/>
      <c r="W7"/>
      <c r="X7"/>
    </row>
    <row r="8" spans="1:24" s="19" customFormat="1" ht="20.149999999999999" customHeight="1" thickBot="1" x14ac:dyDescent="0.4">
      <c r="A8" s="63"/>
      <c r="B8" s="143" t="str">
        <f>Índice!B8</f>
        <v>Fecha de corte: junio 2026</v>
      </c>
      <c r="C8" s="143"/>
      <c r="D8" s="143"/>
      <c r="E8" s="143"/>
      <c r="F8" s="143"/>
      <c r="G8" s="143"/>
      <c r="H8" s="143"/>
      <c r="I8" s="64"/>
      <c r="J8" s="64"/>
      <c r="K8" s="64"/>
      <c r="L8" s="64"/>
      <c r="M8" s="64"/>
      <c r="N8" s="64"/>
      <c r="O8" s="65"/>
      <c r="P8"/>
      <c r="Q8"/>
      <c r="R8"/>
      <c r="S8"/>
      <c r="T8"/>
      <c r="U8"/>
      <c r="V8"/>
      <c r="W8"/>
      <c r="X8"/>
    </row>
    <row r="9" spans="1:24" ht="20.149999999999999" customHeight="1" thickBot="1" x14ac:dyDescent="0.4">
      <c r="A9" s="164"/>
      <c r="B9" s="165"/>
      <c r="C9" s="165"/>
      <c r="D9" s="165"/>
      <c r="E9" s="165"/>
      <c r="F9" s="165"/>
      <c r="G9" s="165"/>
      <c r="H9" s="165"/>
      <c r="I9" s="165"/>
      <c r="J9" s="165"/>
      <c r="K9" s="165"/>
      <c r="L9" s="165"/>
      <c r="M9" s="165"/>
      <c r="N9" s="165"/>
      <c r="O9" s="166"/>
    </row>
    <row r="10" spans="1:24" ht="20.149999999999999" customHeight="1" x14ac:dyDescent="0.35">
      <c r="A10" s="167"/>
      <c r="B10" s="120"/>
      <c r="C10" s="120"/>
      <c r="D10" s="120"/>
      <c r="E10" s="120"/>
      <c r="F10" s="120"/>
      <c r="G10" s="120"/>
      <c r="H10" s="120"/>
      <c r="I10" s="120"/>
      <c r="J10" s="120"/>
      <c r="K10" s="120"/>
      <c r="L10" s="120"/>
      <c r="M10" s="120"/>
      <c r="N10" s="120"/>
      <c r="O10" s="168"/>
    </row>
    <row r="11" spans="1:24" ht="20.149999999999999" customHeight="1" x14ac:dyDescent="0.35">
      <c r="A11" s="169"/>
      <c r="B11" s="96"/>
      <c r="C11" s="96"/>
      <c r="D11" s="96"/>
      <c r="E11" s="96"/>
      <c r="F11" s="96"/>
      <c r="G11" s="96"/>
      <c r="H11" s="96"/>
      <c r="I11" s="96"/>
      <c r="J11" s="96"/>
      <c r="K11" s="96"/>
      <c r="L11" s="96"/>
      <c r="M11" s="96"/>
      <c r="N11" s="96"/>
      <c r="O11" s="170"/>
    </row>
    <row r="12" spans="1:24" ht="20.149999999999999" customHeight="1" x14ac:dyDescent="0.35">
      <c r="A12" s="169"/>
      <c r="B12" s="96"/>
      <c r="C12" s="96"/>
      <c r="D12" s="96"/>
      <c r="E12" s="96"/>
      <c r="F12" s="96"/>
      <c r="G12" s="96"/>
      <c r="H12" s="96"/>
      <c r="I12" s="96"/>
      <c r="J12" s="96"/>
      <c r="K12" s="96"/>
      <c r="L12" s="96"/>
      <c r="M12" s="96"/>
      <c r="N12" s="96"/>
      <c r="O12" s="170"/>
    </row>
    <row r="13" spans="1:24" ht="20.149999999999999" customHeight="1" x14ac:dyDescent="0.35">
      <c r="A13" s="169"/>
      <c r="B13" s="96"/>
      <c r="C13" s="96"/>
      <c r="D13" s="96"/>
      <c r="E13" s="96"/>
      <c r="F13" s="96"/>
      <c r="G13" s="96"/>
      <c r="H13" s="96"/>
      <c r="I13" s="96"/>
      <c r="J13" s="96"/>
      <c r="K13" s="96"/>
      <c r="L13" s="96"/>
      <c r="M13" s="96"/>
      <c r="N13" s="96"/>
      <c r="O13" s="170"/>
    </row>
    <row r="14" spans="1:24" ht="20.149999999999999" customHeight="1" x14ac:dyDescent="0.35">
      <c r="A14" s="169"/>
      <c r="B14" s="96"/>
      <c r="C14" s="96"/>
      <c r="D14" s="96"/>
      <c r="E14" s="96"/>
      <c r="F14" s="96"/>
      <c r="G14" s="96"/>
      <c r="H14" s="96"/>
      <c r="I14" s="96"/>
      <c r="J14" s="96"/>
      <c r="K14" s="96"/>
      <c r="L14" s="96"/>
      <c r="M14" s="96"/>
      <c r="N14" s="96"/>
      <c r="O14" s="170"/>
    </row>
    <row r="15" spans="1:24" x14ac:dyDescent="0.35">
      <c r="A15" s="169"/>
      <c r="B15" s="96"/>
      <c r="C15" s="96"/>
      <c r="D15" s="96"/>
      <c r="E15" s="96"/>
      <c r="F15" s="96"/>
      <c r="G15" s="96"/>
      <c r="H15" s="96"/>
      <c r="I15" s="96"/>
      <c r="J15" s="96"/>
      <c r="K15" s="96"/>
      <c r="L15" s="96"/>
      <c r="M15" s="96"/>
      <c r="N15" s="96"/>
      <c r="O15" s="170"/>
    </row>
    <row r="16" spans="1:24" x14ac:dyDescent="0.35">
      <c r="A16" s="169"/>
      <c r="B16" s="96"/>
      <c r="C16" s="96"/>
      <c r="D16" s="96"/>
      <c r="E16" s="96"/>
      <c r="F16" s="96"/>
      <c r="G16" s="96"/>
      <c r="H16" s="96"/>
      <c r="I16" s="96"/>
      <c r="J16" s="96"/>
      <c r="K16" s="96"/>
      <c r="L16" s="96"/>
      <c r="M16" s="96"/>
      <c r="N16" s="96"/>
      <c r="O16" s="170"/>
    </row>
    <row r="17" spans="1:15" x14ac:dyDescent="0.35">
      <c r="A17" s="169"/>
      <c r="B17" s="96"/>
      <c r="C17" s="96"/>
      <c r="D17" s="96"/>
      <c r="E17" s="96"/>
      <c r="F17" s="96"/>
      <c r="G17" s="96"/>
      <c r="H17" s="96"/>
      <c r="I17" s="96"/>
      <c r="J17" s="96"/>
      <c r="K17" s="96"/>
      <c r="L17" s="96"/>
      <c r="M17" s="96"/>
      <c r="N17" s="96"/>
      <c r="O17" s="170"/>
    </row>
    <row r="18" spans="1:15" x14ac:dyDescent="0.35">
      <c r="A18" s="169"/>
      <c r="B18" s="96"/>
      <c r="C18" s="96"/>
      <c r="D18" s="96"/>
      <c r="E18" s="96"/>
      <c r="F18" s="96"/>
      <c r="G18" s="96"/>
      <c r="H18" s="96"/>
      <c r="I18" s="96"/>
      <c r="J18" s="96"/>
      <c r="K18" s="96"/>
      <c r="L18" s="96"/>
      <c r="M18" s="96"/>
      <c r="N18" s="96"/>
      <c r="O18" s="170"/>
    </row>
    <row r="19" spans="1:15" x14ac:dyDescent="0.35">
      <c r="A19" s="169"/>
      <c r="B19" s="96"/>
      <c r="C19" s="96"/>
      <c r="D19" s="96"/>
      <c r="E19" s="96"/>
      <c r="F19" s="96"/>
      <c r="G19" s="96"/>
      <c r="H19" s="96"/>
      <c r="I19" s="96"/>
      <c r="J19" s="96"/>
      <c r="K19" s="96"/>
      <c r="L19" s="96"/>
      <c r="M19" s="96"/>
      <c r="N19" s="96"/>
      <c r="O19" s="170"/>
    </row>
    <row r="20" spans="1:15" x14ac:dyDescent="0.35">
      <c r="A20" s="169"/>
      <c r="B20" s="96"/>
      <c r="C20" s="96"/>
      <c r="D20" s="96"/>
      <c r="E20" s="96"/>
      <c r="F20" s="96"/>
      <c r="G20" s="96"/>
      <c r="H20" s="96"/>
      <c r="I20" s="96"/>
      <c r="J20" s="96"/>
      <c r="K20" s="96"/>
      <c r="L20" s="96"/>
      <c r="M20" s="96"/>
      <c r="N20" s="96"/>
      <c r="O20" s="170"/>
    </row>
    <row r="21" spans="1:15" x14ac:dyDescent="0.35">
      <c r="A21" s="169"/>
      <c r="B21" s="96"/>
      <c r="C21" s="96"/>
      <c r="D21" s="96"/>
      <c r="E21" s="96"/>
      <c r="F21" s="96"/>
      <c r="G21" s="96"/>
      <c r="H21" s="96"/>
      <c r="I21" s="96"/>
      <c r="J21" s="96"/>
      <c r="K21" s="96"/>
      <c r="L21" s="96"/>
      <c r="M21" s="96"/>
      <c r="N21" s="96"/>
      <c r="O21" s="170"/>
    </row>
    <row r="22" spans="1:15" x14ac:dyDescent="0.35">
      <c r="A22" s="169"/>
      <c r="B22" s="96"/>
      <c r="C22" s="96"/>
      <c r="D22" s="96"/>
      <c r="E22" s="96"/>
      <c r="F22" s="96"/>
      <c r="G22" s="96"/>
      <c r="H22" s="96"/>
      <c r="I22" s="96"/>
      <c r="J22" s="96"/>
      <c r="K22" s="96"/>
      <c r="L22" s="96"/>
      <c r="M22" s="96"/>
      <c r="N22" s="96"/>
      <c r="O22" s="170"/>
    </row>
    <row r="23" spans="1:15" x14ac:dyDescent="0.35">
      <c r="A23" s="169"/>
      <c r="B23" s="96"/>
      <c r="C23" s="96"/>
      <c r="D23" s="96"/>
      <c r="E23" s="96"/>
      <c r="F23" s="96"/>
      <c r="G23" s="96"/>
      <c r="H23" s="96"/>
      <c r="I23" s="96"/>
      <c r="J23" s="96"/>
      <c r="K23" s="96"/>
      <c r="L23" s="96"/>
      <c r="M23" s="96"/>
      <c r="N23" s="96"/>
      <c r="O23" s="170"/>
    </row>
    <row r="24" spans="1:15" x14ac:dyDescent="0.35">
      <c r="A24" s="169"/>
      <c r="B24" s="96"/>
      <c r="C24" s="96"/>
      <c r="D24" s="96"/>
      <c r="E24" s="96"/>
      <c r="F24" s="96"/>
      <c r="G24" s="96"/>
      <c r="H24" s="96"/>
      <c r="I24" s="96"/>
      <c r="J24" s="96"/>
      <c r="K24" s="96"/>
      <c r="L24" s="96"/>
      <c r="M24" s="96"/>
      <c r="N24" s="96"/>
      <c r="O24" s="170"/>
    </row>
    <row r="25" spans="1:15" x14ac:dyDescent="0.35">
      <c r="A25" s="169"/>
      <c r="B25" s="96"/>
      <c r="C25" s="96"/>
      <c r="D25" s="96"/>
      <c r="E25" s="96"/>
      <c r="F25" s="96"/>
      <c r="G25" s="96"/>
      <c r="H25" s="96"/>
      <c r="I25" s="96"/>
      <c r="J25" s="96"/>
      <c r="K25" s="96"/>
      <c r="L25" s="96"/>
      <c r="M25" s="96"/>
      <c r="N25" s="96"/>
      <c r="O25" s="170"/>
    </row>
    <row r="26" spans="1:15" x14ac:dyDescent="0.35">
      <c r="A26" s="169"/>
      <c r="B26" s="96"/>
      <c r="C26" s="96"/>
      <c r="D26" s="96"/>
      <c r="E26" s="96"/>
      <c r="F26" s="96"/>
      <c r="G26" s="96"/>
      <c r="H26" s="96"/>
      <c r="I26" s="96"/>
      <c r="J26" s="96"/>
      <c r="K26" s="96"/>
      <c r="L26" s="96"/>
      <c r="M26" s="96"/>
      <c r="N26" s="96"/>
      <c r="O26" s="170"/>
    </row>
    <row r="27" spans="1:15" x14ac:dyDescent="0.35">
      <c r="A27" s="169"/>
      <c r="B27" s="96"/>
      <c r="C27" s="96"/>
      <c r="D27" s="96"/>
      <c r="E27" s="96"/>
      <c r="F27" s="96"/>
      <c r="G27" s="96"/>
      <c r="H27" s="96"/>
      <c r="I27" s="96"/>
      <c r="J27" s="96"/>
      <c r="K27" s="96"/>
      <c r="L27" s="96"/>
      <c r="M27" s="96"/>
      <c r="N27" s="96"/>
      <c r="O27" s="170"/>
    </row>
    <row r="28" spans="1:15" x14ac:dyDescent="0.35">
      <c r="A28" s="169"/>
      <c r="B28" s="96"/>
      <c r="C28" s="96"/>
      <c r="D28" s="96"/>
      <c r="E28" s="96"/>
      <c r="F28" s="96"/>
      <c r="G28" s="96"/>
      <c r="H28" s="96"/>
      <c r="I28" s="96"/>
      <c r="J28" s="96"/>
      <c r="K28" s="96"/>
      <c r="L28" s="96"/>
      <c r="M28" s="96"/>
      <c r="N28" s="96"/>
      <c r="O28" s="170"/>
    </row>
    <row r="29" spans="1:15" x14ac:dyDescent="0.35">
      <c r="A29" s="169"/>
      <c r="B29" s="96"/>
      <c r="C29" s="96"/>
      <c r="D29" s="96"/>
      <c r="E29" s="96"/>
      <c r="F29" s="96"/>
      <c r="G29" s="96"/>
      <c r="H29" s="96"/>
      <c r="I29" s="96"/>
      <c r="J29" s="96"/>
      <c r="K29" s="96"/>
      <c r="L29" s="96"/>
      <c r="M29" s="96"/>
      <c r="N29" s="96"/>
      <c r="O29" s="170"/>
    </row>
    <row r="30" spans="1:15" x14ac:dyDescent="0.35">
      <c r="A30" s="169"/>
      <c r="B30" s="96"/>
      <c r="C30" s="96"/>
      <c r="D30" s="96"/>
      <c r="E30" s="96"/>
      <c r="F30" s="96"/>
      <c r="G30" s="96"/>
      <c r="H30" s="96"/>
      <c r="I30" s="96"/>
      <c r="J30" s="96"/>
      <c r="K30" s="96"/>
      <c r="L30" s="96"/>
      <c r="M30" s="96"/>
      <c r="N30" s="96"/>
      <c r="O30" s="170"/>
    </row>
    <row r="31" spans="1:15" x14ac:dyDescent="0.35">
      <c r="A31" s="169"/>
      <c r="B31" s="96"/>
      <c r="C31" s="96"/>
      <c r="D31" s="96"/>
      <c r="E31" s="96"/>
      <c r="F31" s="96"/>
      <c r="G31" s="96"/>
      <c r="H31" s="96"/>
      <c r="I31" s="96"/>
      <c r="J31" s="96"/>
      <c r="K31" s="96"/>
      <c r="L31" s="96"/>
      <c r="M31" s="96"/>
      <c r="N31" s="96"/>
      <c r="O31" s="170"/>
    </row>
    <row r="32" spans="1:15" x14ac:dyDescent="0.35">
      <c r="A32" s="169"/>
      <c r="B32" s="96"/>
      <c r="C32" s="96"/>
      <c r="D32" s="96"/>
      <c r="E32" s="96"/>
      <c r="F32" s="96"/>
      <c r="G32" s="96"/>
      <c r="H32" s="96"/>
      <c r="I32" s="96"/>
      <c r="J32" s="96"/>
      <c r="K32" s="96"/>
      <c r="L32" s="96"/>
      <c r="M32" s="96"/>
      <c r="N32" s="96"/>
      <c r="O32" s="170"/>
    </row>
    <row r="33" spans="1:15" x14ac:dyDescent="0.35">
      <c r="A33" s="169"/>
      <c r="B33" s="96"/>
      <c r="C33" s="96"/>
      <c r="D33" s="96"/>
      <c r="E33" s="96"/>
      <c r="F33" s="96"/>
      <c r="G33" s="96"/>
      <c r="H33" s="96"/>
      <c r="I33" s="96"/>
      <c r="J33" s="96"/>
      <c r="K33" s="96"/>
      <c r="L33" s="96"/>
      <c r="M33" s="96"/>
      <c r="N33" s="96"/>
      <c r="O33" s="170"/>
    </row>
    <row r="34" spans="1:15" ht="15" thickBot="1" x14ac:dyDescent="0.4">
      <c r="A34" s="171"/>
      <c r="B34" s="172"/>
      <c r="C34" s="172"/>
      <c r="D34" s="172"/>
      <c r="E34" s="172"/>
      <c r="F34" s="172"/>
      <c r="G34" s="172"/>
      <c r="H34" s="172"/>
      <c r="I34" s="172"/>
      <c r="J34" s="172"/>
      <c r="K34" s="172"/>
      <c r="L34" s="172"/>
      <c r="M34" s="172"/>
      <c r="N34" s="172"/>
      <c r="O34" s="173"/>
    </row>
  </sheetData>
  <mergeCells count="1">
    <mergeCell ref="K7:M7"/>
  </mergeCells>
  <hyperlinks>
    <hyperlink ref="K7" location="Índice!A1" display="Regresar al ïndice"/>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Índice</vt:lpstr>
      <vt:lpstr>Líneas por Tecnología y Pres.</vt:lpstr>
      <vt:lpstr>Evolución por prestador </vt:lpstr>
      <vt:lpstr>Evolución Tecnológica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Javier Alejandro Merino;María Luisa Perugachi</dc:creator>
  <cp:lastModifiedBy>ESTRELLA PEREZ DANIELA ALEJANDRA</cp:lastModifiedBy>
  <dcterms:created xsi:type="dcterms:W3CDTF">2015-09-25T14:51:52Z</dcterms:created>
  <dcterms:modified xsi:type="dcterms:W3CDTF">2026-07-30T16:53:27Z</dcterms:modified>
</cp:coreProperties>
</file>