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0" yWindow="600" windowWidth="19200" windowHeight="1099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58" r:id="rId5"/>
    <sheet name="Gráfico1" sheetId="54" r:id="rId6"/>
    <sheet name="Gráfico2" sheetId="55" r:id="rId7"/>
    <sheet name="Gráfico3" sheetId="59" r:id="rId8"/>
    <sheet name="Gráfico4" sheetId="60" r:id="rId9"/>
  </sheets>
  <externalReferences>
    <externalReference r:id="rId10"/>
  </externalReferences>
  <definedNames>
    <definedName name="_xlnm.Print_Area" localSheetId="2">'3-Fijo'!$A$11:$L$58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36" i="58"/>
  <c r="I23" i="58"/>
  <c r="L37" i="58"/>
  <c r="L35" i="58"/>
  <c r="L34" i="58"/>
  <c r="L33" i="58"/>
  <c r="L32" i="58"/>
  <c r="L31" i="58"/>
  <c r="L30" i="58"/>
  <c r="L29" i="58"/>
  <c r="L28" i="58"/>
  <c r="I24" i="58"/>
  <c r="I22" i="58"/>
  <c r="I21" i="58"/>
  <c r="I20" i="58"/>
  <c r="I19" i="58"/>
  <c r="I18" i="58"/>
  <c r="I17" i="58"/>
  <c r="I16" i="58"/>
  <c r="I15" i="58"/>
  <c r="I72" i="53" l="1"/>
  <c r="I73" i="53"/>
  <c r="I70" i="53"/>
  <c r="I71" i="53"/>
  <c r="I54" i="53"/>
  <c r="I55" i="53"/>
  <c r="I56" i="53"/>
  <c r="I57" i="53"/>
  <c r="I74" i="53"/>
  <c r="I58" i="53"/>
  <c r="I41" i="53"/>
  <c r="L24" i="33"/>
  <c r="L23" i="33"/>
  <c r="L22" i="33"/>
  <c r="L21" i="33"/>
  <c r="L20" i="33"/>
  <c r="L19" i="33"/>
  <c r="L18" i="33"/>
  <c r="L17" i="33"/>
  <c r="L16" i="33"/>
  <c r="L15" i="33"/>
  <c r="L14" i="33"/>
  <c r="L25" i="33"/>
  <c r="D13" i="35" s="1"/>
  <c r="L80" i="33" l="1"/>
  <c r="L81" i="33"/>
  <c r="L82" i="33"/>
  <c r="L83" i="33"/>
  <c r="L84" i="33"/>
  <c r="L85" i="33"/>
  <c r="L86" i="33"/>
  <c r="L87" i="33"/>
  <c r="L88" i="33"/>
  <c r="L89" i="33"/>
  <c r="L90" i="33"/>
  <c r="L91" i="33"/>
  <c r="L92" i="33"/>
  <c r="F42" i="33"/>
  <c r="B42" i="33"/>
  <c r="D42" i="33"/>
  <c r="G42" i="33"/>
  <c r="H42" i="33"/>
  <c r="J42" i="33"/>
  <c r="K42" i="33"/>
  <c r="I25" i="53" l="1"/>
  <c r="C13" i="35" l="1"/>
  <c r="K41" i="33" l="1"/>
  <c r="J41" i="33"/>
  <c r="H41" i="33"/>
  <c r="G41" i="33"/>
  <c r="F41" i="33"/>
  <c r="D41" i="33"/>
  <c r="B41" i="33"/>
  <c r="L42" i="33"/>
  <c r="I40" i="53" l="1"/>
  <c r="I24" i="53"/>
  <c r="K40" i="33" l="1"/>
  <c r="J40" i="33"/>
  <c r="I40" i="33"/>
  <c r="H40" i="33"/>
  <c r="G40" i="33"/>
  <c r="F40" i="33"/>
  <c r="D40" i="33"/>
  <c r="B40" i="33"/>
  <c r="I39" i="53"/>
  <c r="I23" i="53"/>
  <c r="L78" i="33" l="1"/>
  <c r="L40" i="33" s="1"/>
  <c r="I31" i="53" l="1"/>
  <c r="I32" i="53"/>
  <c r="I33" i="53"/>
  <c r="I34" i="53"/>
  <c r="I35" i="53"/>
  <c r="I36" i="53"/>
  <c r="I37" i="53"/>
  <c r="I38" i="53"/>
  <c r="I30" i="53"/>
  <c r="I15" i="53" l="1"/>
  <c r="I16" i="53"/>
  <c r="I17" i="53"/>
  <c r="I18" i="53"/>
  <c r="I19" i="53"/>
  <c r="I20" i="53"/>
  <c r="I21" i="53"/>
  <c r="I22" i="53"/>
  <c r="I14" i="53"/>
  <c r="K39" i="33" l="1"/>
  <c r="J39" i="33"/>
  <c r="I39" i="33"/>
  <c r="H39" i="33"/>
  <c r="G39" i="33"/>
  <c r="F39" i="33"/>
  <c r="D39" i="33"/>
  <c r="B39" i="33"/>
  <c r="L77" i="33" l="1"/>
  <c r="L39" i="33" s="1"/>
  <c r="E38" i="33" l="1"/>
  <c r="E37" i="33"/>
  <c r="E36" i="33"/>
  <c r="E35" i="33"/>
  <c r="E34" i="33"/>
  <c r="E18" i="35"/>
  <c r="F38" i="33"/>
  <c r="K38" i="33"/>
  <c r="J38" i="33"/>
  <c r="I38" i="33"/>
  <c r="H38" i="33"/>
  <c r="G38" i="33"/>
  <c r="D38" i="33"/>
  <c r="B38" i="33"/>
  <c r="L76" i="33"/>
  <c r="B60" i="35"/>
  <c r="L75" i="33"/>
  <c r="E22" i="35"/>
  <c r="E23" i="35"/>
  <c r="B37" i="33"/>
  <c r="B36" i="33"/>
  <c r="K37" i="33"/>
  <c r="J37" i="33"/>
  <c r="I37" i="33"/>
  <c r="H37" i="33"/>
  <c r="G37" i="33"/>
  <c r="F37" i="33"/>
  <c r="D37" i="33"/>
  <c r="L74" i="33"/>
  <c r="K36" i="33"/>
  <c r="J36" i="33"/>
  <c r="I36" i="33"/>
  <c r="H36" i="33"/>
  <c r="G36" i="33"/>
  <c r="F36" i="33"/>
  <c r="D36" i="33"/>
  <c r="L73" i="33"/>
  <c r="C62" i="35"/>
  <c r="C63" i="35"/>
  <c r="B59" i="35"/>
  <c r="C14" i="35"/>
  <c r="D65" i="35" s="1"/>
  <c r="C15" i="35"/>
  <c r="E68" i="35" s="1"/>
  <c r="D15" i="35"/>
  <c r="E69" i="35" s="1"/>
  <c r="L72" i="33"/>
  <c r="L71" i="33"/>
  <c r="L70" i="33"/>
  <c r="L79" i="33"/>
  <c r="L41" i="33" s="1"/>
  <c r="E26" i="35"/>
  <c r="E25" i="35"/>
  <c r="E24" i="35"/>
  <c r="E21" i="35"/>
  <c r="E20" i="35"/>
  <c r="E19" i="35"/>
  <c r="E17" i="35"/>
  <c r="E16" i="35"/>
  <c r="I34" i="33"/>
  <c r="K35" i="33"/>
  <c r="J35" i="33"/>
  <c r="I35" i="33"/>
  <c r="H34" i="33"/>
  <c r="G34" i="33"/>
  <c r="H35" i="33"/>
  <c r="G35" i="33"/>
  <c r="F35" i="33"/>
  <c r="F34" i="33"/>
  <c r="F33" i="33"/>
  <c r="F32" i="33"/>
  <c r="D35" i="33"/>
  <c r="D34" i="33"/>
  <c r="D33" i="33"/>
  <c r="D32" i="33"/>
  <c r="D31" i="33"/>
  <c r="C35" i="33"/>
  <c r="C34" i="33"/>
  <c r="C33" i="33"/>
  <c r="C32" i="33"/>
  <c r="C31" i="33"/>
  <c r="B35" i="33"/>
  <c r="B34" i="33"/>
  <c r="B33" i="33"/>
  <c r="B32" i="33"/>
  <c r="B31" i="33"/>
  <c r="L37" i="33" l="1"/>
  <c r="C64" i="35"/>
  <c r="L35" i="33"/>
  <c r="L32" i="33"/>
  <c r="L36" i="33"/>
  <c r="L33" i="33"/>
  <c r="L31" i="33"/>
  <c r="B61" i="35"/>
  <c r="E15" i="35"/>
  <c r="E13" i="35"/>
  <c r="E70" i="35"/>
  <c r="L38" i="33"/>
  <c r="L34" i="33"/>
  <c r="E14" i="35"/>
  <c r="D66" i="35" l="1"/>
  <c r="D67" i="35" s="1"/>
</calcChain>
</file>

<file path=xl/sharedStrings.xml><?xml version="1.0" encoding="utf-8"?>
<sst xmlns="http://schemas.openxmlformats.org/spreadsheetml/2006/main" count="322" uniqueCount="106">
  <si>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</si>
  <si>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</si>
  <si>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</si>
  <si>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</si>
  <si>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</si>
  <si>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</si>
  <si>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</si>
  <si>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</si>
  <si>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</si>
  <si>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</si>
  <si>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</si>
  <si>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</si>
  <si>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</si>
  <si>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</si>
  <si>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</si>
  <si>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</si>
  <si>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</si>
  <si>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</si>
  <si>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</si>
  <si>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</si>
  <si>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</si>
  <si>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</si>
  <si>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</si>
  <si>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</si>
  <si>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</si>
  <si>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</si>
  <si>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</si>
  <si>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</si>
  <si>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</si>
  <si>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</si>
  <si>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</si>
  <si>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</si>
  <si>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</si>
  <si>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</si>
  <si>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</si>
  <si>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</si>
  <si>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</si>
  <si>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</si>
  <si>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</si>
  <si>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</si>
  <si>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</si>
  <si>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</si>
  <si>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</si>
  <si>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</si>
  <si>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</si>
  <si>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</si>
  <si>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</si>
  <si>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</si>
  <si>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</si>
  <si>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</si>
  <si>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</si>
  <si>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</si>
  <si>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</si>
  <si>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</si>
  <si>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</si>
  <si>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</si>
  <si>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</si>
  <si>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</si>
  <si>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</si>
  <si>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</si>
  <si>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</si>
  <si>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</si>
  <si>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</si>
  <si>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</si>
  <si>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</si>
  <si>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</si>
  <si>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</si>
  <si>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</si>
  <si>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</si>
  <si>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</si>
  <si>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</si>
  <si>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</si>
  <si>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</si>
  <si>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</si>
  <si>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</si>
  <si>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</si>
  <si>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</si>
  <si>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</si>
  <si>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</si>
  <si>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</si>
  <si>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</si>
  <si>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</si>
  <si>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</si>
  <si>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</si>
  <si>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</si>
  <si>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</si>
  <si>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</si>
  <si>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</si>
  <si>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</si>
  <si>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</si>
  <si>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</si>
  <si>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</si>
  <si>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</si>
  <si>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</si>
  <si>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</si>
  <si>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</si>
  <si>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</si>
  <si>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</si>
  <si>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</si>
  <si>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</si>
  <si>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</si>
  <si>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enero de 2014</t>
  </si>
  <si>
    <t xml:space="preserve">      Fecha de publicación:  enero de 2014</t>
  </si>
  <si>
    <t>LEVEL 3 
ECUADOR LVLT S.A.</t>
  </si>
  <si>
    <t>GRUPO
 CORIPAR S.A.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</si>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</sst>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0" fontId="18" fillId="2" borderId="0" xfId="1" applyFont="1" applyFill="1" applyBorder="1"/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3" fontId="1" fillId="2" borderId="0" xfId="1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8" fillId="4" borderId="0" xfId="1" applyNumberFormat="1" applyFont="1" applyFill="1" applyBorder="1" applyAlignment="1">
      <alignment horizontal="center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0" fillId="2" borderId="0" xfId="1" applyFont="1" applyFill="1" applyBorder="1"/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0" fontId="18" fillId="2" borderId="0" xfId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2" fillId="8" borderId="65" xfId="7" applyFont="1" applyFill="1" applyBorder="1" applyAlignment="1">
      <alignment horizontal="center" vertical="center"/>
    </xf>
    <xf numFmtId="0" fontId="22" fillId="8" borderId="66" xfId="7" applyFont="1" applyFill="1" applyBorder="1" applyAlignment="1">
      <alignment horizontal="center" vertical="center"/>
    </xf>
    <xf numFmtId="0" fontId="22" fillId="8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center" vertical="center"/>
    </xf>
    <xf numFmtId="0" fontId="4" fillId="0" borderId="69" xfId="7" applyFont="1" applyBorder="1" applyAlignment="1">
      <alignment horizontal="center" vertical="center"/>
    </xf>
    <xf numFmtId="0" fontId="4" fillId="9" borderId="70" xfId="7" applyFont="1" applyFill="1" applyBorder="1" applyAlignment="1">
      <alignment horizontal="center" vertical="center"/>
    </xf>
    <xf numFmtId="0" fontId="20" fillId="8" borderId="71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71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3" xfId="7" applyNumberFormat="1" applyFont="1" applyFill="1" applyBorder="1" applyAlignment="1">
      <alignment horizontal="right" vertical="center"/>
    </xf>
    <xf numFmtId="0" fontId="1" fillId="0" borderId="74" xfId="7" applyFont="1" applyFill="1" applyBorder="1" applyAlignment="1">
      <alignment horizontal="right" vertical="center"/>
    </xf>
    <xf numFmtId="0" fontId="4" fillId="9" borderId="75" xfId="7" applyFont="1" applyFill="1" applyBorder="1" applyAlignment="1">
      <alignment horizontal="right" vertical="center"/>
    </xf>
    <xf numFmtId="0" fontId="22" fillId="8" borderId="76" xfId="7" applyFont="1" applyFill="1" applyBorder="1" applyAlignment="1">
      <alignment horizontal="center"/>
    </xf>
    <xf numFmtId="0" fontId="22" fillId="8" borderId="77" xfId="7" applyFont="1" applyFill="1" applyBorder="1" applyAlignment="1">
      <alignment horizontal="center"/>
    </xf>
    <xf numFmtId="0" fontId="22" fillId="8" borderId="78" xfId="7" applyFont="1" applyFill="1" applyBorder="1" applyAlignment="1">
      <alignment horizontal="center"/>
    </xf>
    <xf numFmtId="0" fontId="4" fillId="0" borderId="69" xfId="7" applyFont="1" applyBorder="1" applyAlignment="1">
      <alignment horizontal="center" vertical="center" wrapText="1"/>
    </xf>
    <xf numFmtId="0" fontId="4" fillId="4" borderId="69" xfId="7" applyFont="1" applyFill="1" applyBorder="1" applyAlignment="1">
      <alignment horizontal="center" vertical="center"/>
    </xf>
    <xf numFmtId="0" fontId="20" fillId="8" borderId="71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71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3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9" xfId="7" applyNumberFormat="1" applyFont="1" applyFill="1" applyBorder="1" applyAlignment="1">
      <alignment horizontal="right"/>
    </xf>
    <xf numFmtId="0" fontId="1" fillId="0" borderId="79" xfId="7" applyFont="1" applyFill="1" applyBorder="1" applyAlignment="1">
      <alignment horizontal="right"/>
    </xf>
    <xf numFmtId="0" fontId="1" fillId="4" borderId="79" xfId="7" applyFont="1" applyFill="1" applyBorder="1" applyAlignment="1">
      <alignment horizontal="right"/>
    </xf>
    <xf numFmtId="3" fontId="4" fillId="9" borderId="80" xfId="7" applyNumberFormat="1" applyFont="1" applyFill="1" applyBorder="1" applyAlignment="1">
      <alignment horizontal="right"/>
    </xf>
  </cellXfs>
  <cellStyles count="9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2452130682894667"/>
                  <c:y val="3.272604341273074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450746351604981"/>
                  <c:y val="-1.658811432113025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4367996</c:v>
                </c:pt>
                <c:pt idx="1">
                  <c:v>51632004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2.062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2.997.938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2340</c:v>
                </c:pt>
                <c:pt idx="1">
                  <c:v>2997660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(CA)'!$B$45:$G$45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(CA)'!$A$47:$A$58</c:f>
              <c:numCache>
                <c:formatCode>0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</c:numCache>
            </c:numRef>
          </c:cat>
          <c:val>
            <c:numRef>
              <c:f>'4-Fijo (CA)'!$I$47:$I$58</c:f>
              <c:numCache>
                <c:formatCode>#,##0</c:formatCode>
                <c:ptCount val="12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</c:numCache>
            </c:numRef>
          </c:val>
        </c:ser>
        <c:ser>
          <c:idx val="3"/>
          <c:order val="2"/>
          <c:tx>
            <c:strRef>
              <c:f>'4-Fijo (CA)'!$B$28:$G$28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(CA)'!$A$47:$A$58</c:f>
              <c:numCache>
                <c:formatCode>0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</c:numCache>
            </c:numRef>
          </c:cat>
          <c:val>
            <c:numRef>
              <c:f>'4-Fijo (CA)'!$I$30:$I$41</c:f>
              <c:numCache>
                <c:formatCode>#,##0</c:formatCode>
                <c:ptCount val="12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9088"/>
        <c:axId val="99259648"/>
      </c:barChart>
      <c:lineChart>
        <c:grouping val="standard"/>
        <c:varyColors val="0"/>
        <c:ser>
          <c:idx val="2"/>
          <c:order val="1"/>
          <c:tx>
            <c:strRef>
              <c:f>'4-Fijo (CA)'!$B$61:$G$61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(CA)'!$A$63:$A$74</c:f>
              <c:numCache>
                <c:formatCode>0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</c:numCache>
            </c:numRef>
          </c:cat>
          <c:val>
            <c:numRef>
              <c:f>'4-Fijo (CA)'!$I$63:$I$74</c:f>
              <c:numCache>
                <c:formatCode>#,##0</c:formatCode>
                <c:ptCount val="12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9088"/>
        <c:axId val="99259648"/>
      </c:lineChart>
      <c:catAx>
        <c:axId val="992590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99259648"/>
        <c:crosses val="autoZero"/>
        <c:auto val="1"/>
        <c:lblAlgn val="ctr"/>
        <c:lblOffset val="100"/>
        <c:tickLblSkip val="1"/>
        <c:noMultiLvlLbl val="0"/>
      </c:catAx>
      <c:valAx>
        <c:axId val="99259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9259088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275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69127344"/>
        <c:axId val="269122304"/>
      </c:barChart>
      <c:catAx>
        <c:axId val="26912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9122304"/>
        <c:crosses val="autoZero"/>
        <c:auto val="1"/>
        <c:lblAlgn val="ctr"/>
        <c:lblOffset val="100"/>
        <c:noMultiLvlLbl val="0"/>
      </c:catAx>
      <c:valAx>
        <c:axId val="2691223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9127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'5-RI'!$D$27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'5-RI'!$D$28:$D$37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1946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'5-RI'!$E$27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'5-RI'!$E$28:$E$37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'5-RI'!$F$27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'5-RI'!$F$28:$F$37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'5-RI'!$G$27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'5-RI'!$G$28:$G$37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'5-RI'!$H$27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'5-RI'!$H$28:$H$37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'5-RI'!$I$27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'5-RI'!$I$28:$I$37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'5-RI'!$J$27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'5-RI'!$J$28:$J$37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'5-RI'!$K$27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'5-RI'!$C$28:$C$37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ene-14</c:v>
                </c:pt>
              </c:strCache>
            </c:strRef>
          </c:cat>
          <c:val>
            <c:numRef>
              <c:f>'5-RI'!$K$28:$K$37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14352"/>
        <c:axId val="297913792"/>
      </c:barChart>
      <c:catAx>
        <c:axId val="29791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7913792"/>
        <c:crosses val="autoZero"/>
        <c:auto val="1"/>
        <c:lblAlgn val="ctr"/>
        <c:lblOffset val="100"/>
        <c:noMultiLvlLbl val="0"/>
      </c:catAx>
      <c:valAx>
        <c:axId val="29791379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791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4038600</xdr:colOff>
      <xdr:row>2</xdr:row>
      <xdr:rowOff>47638</xdr:rowOff>
    </xdr:from>
    <xdr:to>
      <xdr:col>3</xdr:col>
      <xdr:colOff>1037025</xdr:colOff>
      <xdr:row>6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457213"/>
          <a:ext cx="1980000" cy="7619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019675"/>
    <xdr:graphicFrame macro="">
      <xdr:nvGraphicFramePr>
        <xdr:cNvPr id="3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14362"/>
        </a:xfrm>
        <a:prstGeom prst="rect">
          <a:avLst/>
        </a:prstGeom>
      </xdr:spPr>
    </xdr:pic>
    <xdr:clientData/>
  </xdr:twoCellAnchor>
  <xdr:absoluteAnchor>
    <xdr:pos x="762000" y="1943101"/>
    <xdr:ext cx="9896475" cy="48672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  <xdr:twoCellAnchor>
    <xdr:from>
      <xdr:col>1</xdr:col>
      <xdr:colOff>838200</xdr:colOff>
      <xdr:row>31</xdr:row>
      <xdr:rowOff>76200</xdr:rowOff>
    </xdr:from>
    <xdr:to>
      <xdr:col>2</xdr:col>
      <xdr:colOff>733425</xdr:colOff>
      <xdr:row>33</xdr:row>
      <xdr:rowOff>19050</xdr:rowOff>
    </xdr:to>
    <xdr:sp macro="" textlink="">
      <xdr:nvSpPr>
        <xdr:cNvPr id="6" name="6 Rectángulo redondeado">
          <a:hlinkClick xmlns:r="http://schemas.openxmlformats.org/officeDocument/2006/relationships" r:id="rId4"/>
        </xdr:cNvPr>
        <xdr:cNvSpPr/>
      </xdr:nvSpPr>
      <xdr:spPr>
        <a:xfrm>
          <a:off x="3867150" y="58674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0</xdr:rowOff>
    </xdr:from>
    <xdr:to>
      <xdr:col>7</xdr:col>
      <xdr:colOff>190500</xdr:colOff>
      <xdr:row>45</xdr:row>
      <xdr:rowOff>104775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4552950" y="84582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  <xdr:twoCellAnchor>
    <xdr:from>
      <xdr:col>4</xdr:col>
      <xdr:colOff>390525</xdr:colOff>
      <xdr:row>81</xdr:row>
      <xdr:rowOff>104775</xdr:rowOff>
    </xdr:from>
    <xdr:to>
      <xdr:col>6</xdr:col>
      <xdr:colOff>228600</xdr:colOff>
      <xdr:row>83</xdr:row>
      <xdr:rowOff>47625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4191000" y="1477327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38</xdr:row>
      <xdr:rowOff>66675</xdr:rowOff>
    </xdr:from>
    <xdr:to>
      <xdr:col>8</xdr:col>
      <xdr:colOff>205317</xdr:colOff>
      <xdr:row>40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10020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247650</xdr:colOff>
      <xdr:row>2</xdr:row>
      <xdr:rowOff>57151</xdr:rowOff>
    </xdr:from>
    <xdr:to>
      <xdr:col>12</xdr:col>
      <xdr:colOff>532200</xdr:colOff>
      <xdr:row>6</xdr:row>
      <xdr:rowOff>105749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47676"/>
          <a:ext cx="1980000" cy="772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291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1</xdr:row>
      <xdr:rowOff>171463</xdr:rowOff>
    </xdr:from>
    <xdr:to>
      <xdr:col>13</xdr:col>
      <xdr:colOff>541725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333388"/>
          <a:ext cx="1980000" cy="809612"/>
        </a:xfrm>
        <a:prstGeom prst="rect">
          <a:avLst/>
        </a:prstGeom>
      </xdr:spPr>
    </xdr:pic>
    <xdr:clientData/>
  </xdr:twoCellAnchor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Protegidos/2013/12.%20DICIEMBRE_13/171_recurso_numerico_fijo_ptfn_dgp_sm_dic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  <cell r="I15">
            <v>211</v>
          </cell>
        </row>
        <row r="16">
          <cell r="F16" t="str">
            <v>AÑO 2006</v>
          </cell>
          <cell r="G16">
            <v>237</v>
          </cell>
          <cell r="H16">
            <v>0</v>
          </cell>
          <cell r="I16">
            <v>237</v>
          </cell>
        </row>
        <row r="17">
          <cell r="F17" t="str">
            <v>AÑO 2007</v>
          </cell>
          <cell r="G17">
            <v>247</v>
          </cell>
          <cell r="H17">
            <v>0</v>
          </cell>
          <cell r="I17">
            <v>247</v>
          </cell>
        </row>
        <row r="18">
          <cell r="F18" t="str">
            <v>AÑO 2008</v>
          </cell>
          <cell r="G18">
            <v>276</v>
          </cell>
          <cell r="H18">
            <v>0</v>
          </cell>
          <cell r="I18">
            <v>276</v>
          </cell>
        </row>
        <row r="19">
          <cell r="F19" t="str">
            <v>AÑO 2009</v>
          </cell>
          <cell r="G19">
            <v>224</v>
          </cell>
          <cell r="H19">
            <v>1</v>
          </cell>
          <cell r="I19">
            <v>224</v>
          </cell>
        </row>
        <row r="20">
          <cell r="F20" t="str">
            <v>AÑO 2010</v>
          </cell>
          <cell r="G20">
            <v>212</v>
          </cell>
          <cell r="H20">
            <v>1</v>
          </cell>
          <cell r="I20">
            <v>213</v>
          </cell>
        </row>
        <row r="21">
          <cell r="F21" t="str">
            <v>AÑO 2011</v>
          </cell>
          <cell r="G21">
            <v>218</v>
          </cell>
          <cell r="H21">
            <v>3</v>
          </cell>
          <cell r="I21">
            <v>221</v>
          </cell>
        </row>
        <row r="22">
          <cell r="F22" t="str">
            <v>AÑO 2012</v>
          </cell>
          <cell r="G22">
            <v>249</v>
          </cell>
          <cell r="H22">
            <v>3</v>
          </cell>
          <cell r="I22">
            <v>252</v>
          </cell>
        </row>
        <row r="34">
          <cell r="F34">
            <v>41609</v>
          </cell>
          <cell r="G34">
            <v>275</v>
          </cell>
          <cell r="H34">
            <v>3</v>
          </cell>
          <cell r="I34">
            <v>278</v>
          </cell>
        </row>
        <row r="37">
          <cell r="D37" t="str">
            <v>CNT  E.P.</v>
          </cell>
          <cell r="E37" t="str">
            <v>ETAPA E.P</v>
          </cell>
          <cell r="F37" t="str">
            <v>LINKOTEL S.A.</v>
          </cell>
          <cell r="G37" t="str">
            <v>SETEL S.A.</v>
          </cell>
          <cell r="H37" t="str">
            <v>LEVEL 3 
ECUADOR LVLT S.A.</v>
          </cell>
          <cell r="I37" t="str">
            <v>GRUPO
 CORIPAR S.A.</v>
          </cell>
          <cell r="J37" t="str">
            <v>CONECEL S.A.</v>
          </cell>
          <cell r="K37" t="str">
            <v>OTECEL S.A.</v>
          </cell>
        </row>
        <row r="38">
          <cell r="C38" t="str">
            <v>AÑO 2005</v>
          </cell>
          <cell r="D38">
            <v>1162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</v>
          </cell>
          <cell r="K38">
            <v>9</v>
          </cell>
        </row>
        <row r="39">
          <cell r="C39" t="str">
            <v>AÑO 2006</v>
          </cell>
          <cell r="D39">
            <v>1382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</row>
        <row r="40">
          <cell r="C40" t="str">
            <v>AÑO 2007</v>
          </cell>
          <cell r="D40">
            <v>1405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5</v>
          </cell>
        </row>
        <row r="41">
          <cell r="C41" t="str">
            <v>AÑO 2008</v>
          </cell>
          <cell r="D41">
            <v>1920</v>
          </cell>
          <cell r="E41">
            <v>0</v>
          </cell>
          <cell r="F41">
            <v>2</v>
          </cell>
          <cell r="G41">
            <v>0</v>
          </cell>
          <cell r="H41">
            <v>10</v>
          </cell>
          <cell r="I41">
            <v>0</v>
          </cell>
          <cell r="J41">
            <v>0</v>
          </cell>
          <cell r="K41">
            <v>18</v>
          </cell>
        </row>
        <row r="42">
          <cell r="C42" t="str">
            <v>AÑO 2009</v>
          </cell>
          <cell r="D42">
            <v>1822</v>
          </cell>
          <cell r="E42">
            <v>0</v>
          </cell>
          <cell r="F42">
            <v>2</v>
          </cell>
          <cell r="G42">
            <v>2</v>
          </cell>
          <cell r="H42">
            <v>10</v>
          </cell>
          <cell r="I42">
            <v>0</v>
          </cell>
          <cell r="J42">
            <v>0</v>
          </cell>
          <cell r="K42">
            <v>22</v>
          </cell>
        </row>
        <row r="43">
          <cell r="C43" t="str">
            <v>AÑO 2010</v>
          </cell>
          <cell r="D43">
            <v>1816</v>
          </cell>
          <cell r="E43">
            <v>3</v>
          </cell>
          <cell r="F43">
            <v>2</v>
          </cell>
          <cell r="G43">
            <v>1</v>
          </cell>
          <cell r="H43">
            <v>0</v>
          </cell>
          <cell r="I43">
            <v>1</v>
          </cell>
          <cell r="J43">
            <v>0</v>
          </cell>
          <cell r="K43">
            <v>23</v>
          </cell>
        </row>
        <row r="44">
          <cell r="C44" t="str">
            <v>AÑO 2011</v>
          </cell>
          <cell r="D44">
            <v>1699</v>
          </cell>
          <cell r="E44">
            <v>8</v>
          </cell>
          <cell r="F44">
            <v>2</v>
          </cell>
          <cell r="G44">
            <v>63</v>
          </cell>
          <cell r="H44">
            <v>0</v>
          </cell>
          <cell r="I44">
            <v>1</v>
          </cell>
          <cell r="J44">
            <v>0</v>
          </cell>
          <cell r="K44">
            <v>23</v>
          </cell>
        </row>
        <row r="45">
          <cell r="C45" t="str">
            <v>AÑO 2012</v>
          </cell>
          <cell r="D45">
            <v>1792</v>
          </cell>
          <cell r="E45">
            <v>11</v>
          </cell>
          <cell r="F45">
            <v>2</v>
          </cell>
          <cell r="G45">
            <v>63</v>
          </cell>
          <cell r="H45">
            <v>0</v>
          </cell>
          <cell r="I45">
            <v>1</v>
          </cell>
          <cell r="J45">
            <v>3</v>
          </cell>
          <cell r="K45">
            <v>23</v>
          </cell>
        </row>
        <row r="57">
          <cell r="C57">
            <v>41609</v>
          </cell>
          <cell r="D57">
            <v>1937</v>
          </cell>
          <cell r="E57">
            <v>20</v>
          </cell>
          <cell r="F57">
            <v>2</v>
          </cell>
          <cell r="G57">
            <v>65</v>
          </cell>
          <cell r="H57">
            <v>0</v>
          </cell>
          <cell r="I57">
            <v>1</v>
          </cell>
          <cell r="J57">
            <v>3</v>
          </cell>
          <cell r="K57">
            <v>24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8"/>
      <c r="C1" s="168"/>
      <c r="D1" s="173"/>
    </row>
    <row r="2" spans="1:26" ht="18" x14ac:dyDescent="0.25">
      <c r="B2" s="169" t="s">
        <v>91</v>
      </c>
      <c r="C2" s="168"/>
      <c r="D2" s="168"/>
    </row>
    <row r="3" spans="1:26" x14ac:dyDescent="0.2">
      <c r="B3" s="170" t="s">
        <v>92</v>
      </c>
      <c r="C3" s="168"/>
      <c r="D3" s="168"/>
    </row>
    <row r="4" spans="1:26" x14ac:dyDescent="0.2">
      <c r="B4" s="168"/>
      <c r="C4" s="168"/>
      <c r="D4" s="168"/>
    </row>
    <row r="5" spans="1:26" x14ac:dyDescent="0.2">
      <c r="B5" s="168"/>
      <c r="C5" s="168"/>
      <c r="D5" s="168"/>
    </row>
    <row r="6" spans="1:26" x14ac:dyDescent="0.2">
      <c r="B6" s="168"/>
      <c r="C6" s="168"/>
      <c r="D6" s="168"/>
    </row>
    <row r="7" spans="1:26" x14ac:dyDescent="0.2">
      <c r="B7" s="168"/>
      <c r="C7" s="168"/>
      <c r="D7" s="168"/>
    </row>
    <row r="8" spans="1:26" x14ac:dyDescent="0.2">
      <c r="B8" s="171" t="s">
        <v>101</v>
      </c>
      <c r="C8" s="171"/>
      <c r="D8" s="168"/>
    </row>
    <row r="9" spans="1:26" x14ac:dyDescent="0.2">
      <c r="B9" s="168"/>
      <c r="C9" s="168"/>
      <c r="D9" s="168"/>
    </row>
    <row r="10" spans="1:26" x14ac:dyDescent="0.2">
      <c r="B10" s="168"/>
      <c r="C10" s="168"/>
      <c r="D10" s="168"/>
    </row>
    <row r="11" spans="1:26" s="23" customFormat="1" x14ac:dyDescent="0.2">
      <c r="A11" s="22"/>
      <c r="B11" s="172"/>
      <c r="C11" s="172"/>
      <c r="D11" s="17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2BnCcbyEQMWPEeMJy35h0enYYq/yqsGAJXZjBMSW0+4fOitCOgrn6565wTv3JhLAOSBg26UMubERfcqNAq4iiw==" saltValue="X5aWSQVRUj2Uz5VLyFaK1A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4"/>
      <c r="B1" s="174"/>
      <c r="C1" s="175"/>
      <c r="D1" s="174"/>
      <c r="E1" s="187"/>
    </row>
    <row r="2" spans="1:21" ht="18" x14ac:dyDescent="0.25">
      <c r="A2" s="169" t="s">
        <v>91</v>
      </c>
      <c r="B2" s="174"/>
      <c r="C2" s="175"/>
      <c r="D2" s="174"/>
      <c r="E2" s="174"/>
    </row>
    <row r="3" spans="1:21" ht="14.25" x14ac:dyDescent="0.2">
      <c r="A3" s="170" t="s">
        <v>93</v>
      </c>
      <c r="B3" s="174"/>
      <c r="C3" s="175"/>
      <c r="D3" s="174"/>
      <c r="E3" s="174"/>
    </row>
    <row r="4" spans="1:21" ht="14.25" x14ac:dyDescent="0.2">
      <c r="A4" s="168"/>
      <c r="B4" s="174"/>
      <c r="C4" s="175"/>
      <c r="D4" s="174"/>
      <c r="E4" s="174"/>
    </row>
    <row r="5" spans="1:21" ht="14.25" x14ac:dyDescent="0.2">
      <c r="A5" s="168"/>
      <c r="B5" s="174"/>
      <c r="C5" s="175"/>
      <c r="D5" s="174"/>
      <c r="E5" s="174"/>
    </row>
    <row r="6" spans="1:21" ht="14.25" x14ac:dyDescent="0.2">
      <c r="A6" s="168"/>
      <c r="B6" s="174"/>
      <c r="C6" s="176"/>
      <c r="D6" s="174"/>
      <c r="E6" s="174"/>
    </row>
    <row r="7" spans="1:21" ht="14.25" x14ac:dyDescent="0.2">
      <c r="A7" s="168"/>
      <c r="B7" s="174"/>
      <c r="C7" s="175"/>
      <c r="D7" s="174"/>
      <c r="E7" s="174"/>
    </row>
    <row r="8" spans="1:21" x14ac:dyDescent="0.2">
      <c r="A8" s="171" t="s">
        <v>102</v>
      </c>
      <c r="B8" s="174"/>
      <c r="C8" s="175"/>
      <c r="D8" s="174"/>
      <c r="E8" s="174"/>
    </row>
    <row r="9" spans="1:21" x14ac:dyDescent="0.2">
      <c r="A9" s="174"/>
      <c r="B9" s="174"/>
      <c r="C9" s="175"/>
      <c r="D9" s="174"/>
      <c r="E9" s="174"/>
    </row>
    <row r="10" spans="1:21" x14ac:dyDescent="0.2">
      <c r="A10" s="174"/>
      <c r="B10" s="174"/>
      <c r="C10" s="175"/>
      <c r="D10" s="174"/>
      <c r="E10" s="174"/>
    </row>
    <row r="11" spans="1:21" ht="13.5" thickBot="1" x14ac:dyDescent="0.25">
      <c r="A11" s="177"/>
      <c r="B11" s="177"/>
      <c r="C11" s="178"/>
      <c r="D11" s="177"/>
      <c r="E11" s="177"/>
    </row>
    <row r="12" spans="1:21" s="21" customFormat="1" ht="27" thickTop="1" thickBot="1" x14ac:dyDescent="0.25">
      <c r="A12" s="179" t="s">
        <v>12</v>
      </c>
      <c r="B12" s="239" t="s">
        <v>52</v>
      </c>
      <c r="C12" s="240"/>
      <c r="D12" s="180" t="s">
        <v>53</v>
      </c>
      <c r="E12" s="181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2" t="s">
        <v>7</v>
      </c>
      <c r="B13" s="155" t="s">
        <v>86</v>
      </c>
      <c r="C13" s="45">
        <f>8000000*7</f>
        <v>56000000</v>
      </c>
      <c r="D13" s="46">
        <f>+'3-Fijo'!L25</f>
        <v>4367996</v>
      </c>
      <c r="E13" s="47">
        <f>+D13/C13</f>
        <v>7.7999928571428567E-2</v>
      </c>
      <c r="F13" s="57"/>
      <c r="G13" s="54"/>
    </row>
    <row r="14" spans="1:21" ht="25.5" x14ac:dyDescent="0.2">
      <c r="A14" s="183" t="s">
        <v>8</v>
      </c>
      <c r="B14" s="31" t="s">
        <v>9</v>
      </c>
      <c r="C14" s="48">
        <f>3*1000000</f>
        <v>3000000</v>
      </c>
      <c r="D14" s="60">
        <f>+'5-RI'!I24+'5-RI'!L37</f>
        <v>2340</v>
      </c>
      <c r="E14" s="36">
        <f>+D14/C14</f>
        <v>7.7999999999999999E-4</v>
      </c>
      <c r="F14" s="57"/>
      <c r="G14" s="54"/>
    </row>
    <row r="15" spans="1:21" ht="25.5" customHeight="1" x14ac:dyDescent="0.2">
      <c r="A15" s="236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37"/>
      <c r="B16" s="157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37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37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37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37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37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37"/>
      <c r="B22" s="157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37"/>
      <c r="B23" s="157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37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37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38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4" t="s">
        <v>48</v>
      </c>
    </row>
    <row r="29" spans="1:9" ht="4.5" customHeight="1" x14ac:dyDescent="0.2">
      <c r="A29" s="185"/>
    </row>
    <row r="30" spans="1:9" x14ac:dyDescent="0.2">
      <c r="A30" s="185" t="s">
        <v>49</v>
      </c>
      <c r="E30" s="18"/>
    </row>
    <row r="31" spans="1:9" x14ac:dyDescent="0.2">
      <c r="A31" s="186"/>
    </row>
    <row r="36" spans="1:6" x14ac:dyDescent="0.2">
      <c r="A36" s="221"/>
      <c r="B36" s="221"/>
      <c r="C36" s="222"/>
      <c r="D36" s="221"/>
      <c r="E36" s="221"/>
      <c r="F36" s="223"/>
    </row>
    <row r="37" spans="1:6" x14ac:dyDescent="0.2">
      <c r="A37" s="221"/>
      <c r="B37" s="221"/>
      <c r="C37" s="222"/>
      <c r="D37" s="221"/>
      <c r="E37" s="221"/>
      <c r="F37" s="223"/>
    </row>
    <row r="38" spans="1:6" x14ac:dyDescent="0.2">
      <c r="A38" s="221"/>
      <c r="B38" s="221"/>
      <c r="C38" s="222"/>
      <c r="D38" s="221"/>
      <c r="E38" s="221"/>
      <c r="F38" s="223"/>
    </row>
    <row r="39" spans="1:6" x14ac:dyDescent="0.2">
      <c r="A39" s="221"/>
      <c r="B39" s="221"/>
      <c r="C39" s="222"/>
      <c r="D39" s="221"/>
      <c r="E39" s="221"/>
      <c r="F39" s="223"/>
    </row>
    <row r="40" spans="1:6" x14ac:dyDescent="0.2">
      <c r="A40" s="221"/>
      <c r="B40" s="221"/>
      <c r="C40" s="222"/>
      <c r="D40" s="221"/>
      <c r="E40" s="221"/>
      <c r="F40" s="223"/>
    </row>
    <row r="41" spans="1:6" x14ac:dyDescent="0.2">
      <c r="A41" s="221"/>
      <c r="B41" s="221"/>
      <c r="C41" s="222"/>
      <c r="D41" s="221"/>
      <c r="E41" s="221"/>
      <c r="F41" s="223"/>
    </row>
    <row r="42" spans="1:6" x14ac:dyDescent="0.2">
      <c r="A42" s="221"/>
      <c r="B42" s="221"/>
      <c r="C42" s="222"/>
      <c r="D42" s="221"/>
      <c r="E42" s="221"/>
      <c r="F42" s="223"/>
    </row>
    <row r="43" spans="1:6" x14ac:dyDescent="0.2">
      <c r="A43" s="221"/>
      <c r="B43" s="221"/>
      <c r="C43" s="222"/>
      <c r="D43" s="221"/>
      <c r="E43" s="221"/>
      <c r="F43" s="223"/>
    </row>
    <row r="44" spans="1:6" x14ac:dyDescent="0.2">
      <c r="A44" s="221"/>
      <c r="B44" s="221"/>
      <c r="C44" s="222"/>
      <c r="D44" s="221"/>
      <c r="E44" s="221"/>
      <c r="F44" s="223"/>
    </row>
    <row r="45" spans="1:6" x14ac:dyDescent="0.2">
      <c r="A45" s="221"/>
      <c r="B45" s="221"/>
      <c r="C45" s="222"/>
      <c r="D45" s="221"/>
      <c r="E45" s="221"/>
      <c r="F45" s="223"/>
    </row>
    <row r="46" spans="1:6" x14ac:dyDescent="0.2">
      <c r="A46" s="221"/>
      <c r="B46" s="221"/>
      <c r="C46" s="222"/>
      <c r="D46" s="221"/>
      <c r="E46" s="221"/>
      <c r="F46" s="223"/>
    </row>
    <row r="47" spans="1:6" x14ac:dyDescent="0.2">
      <c r="A47" s="221"/>
      <c r="B47" s="221"/>
      <c r="C47" s="222"/>
      <c r="D47" s="221"/>
      <c r="E47" s="221"/>
      <c r="F47" s="223"/>
    </row>
    <row r="48" spans="1:6" x14ac:dyDescent="0.2">
      <c r="A48" s="221"/>
      <c r="B48" s="221"/>
      <c r="C48" s="222"/>
      <c r="D48" s="221"/>
      <c r="E48" s="221"/>
      <c r="F48" s="223"/>
    </row>
    <row r="49" spans="1:8" x14ac:dyDescent="0.2">
      <c r="A49" s="221"/>
      <c r="B49" s="221"/>
      <c r="C49" s="222"/>
      <c r="D49" s="221"/>
      <c r="E49" s="221"/>
      <c r="F49" s="223"/>
      <c r="G49" s="72"/>
      <c r="H49" s="72"/>
    </row>
    <row r="50" spans="1:8" x14ac:dyDescent="0.2">
      <c r="A50" s="221"/>
      <c r="B50" s="221"/>
      <c r="C50" s="222"/>
      <c r="D50" s="221"/>
      <c r="E50" s="221"/>
      <c r="F50" s="223"/>
      <c r="G50" s="72"/>
      <c r="H50" s="72"/>
    </row>
    <row r="51" spans="1:8" x14ac:dyDescent="0.2">
      <c r="A51" s="221"/>
      <c r="B51" s="221"/>
      <c r="C51" s="222"/>
      <c r="D51" s="221"/>
      <c r="E51" s="221"/>
      <c r="F51" s="223"/>
      <c r="G51" s="72"/>
      <c r="H51" s="72"/>
    </row>
    <row r="52" spans="1:8" x14ac:dyDescent="0.2">
      <c r="A52" s="221"/>
      <c r="B52" s="221"/>
      <c r="C52" s="222"/>
      <c r="D52" s="221"/>
      <c r="E52" s="221"/>
      <c r="F52" s="223"/>
      <c r="G52" s="72"/>
      <c r="H52" s="72"/>
    </row>
    <row r="53" spans="1:8" ht="13.5" customHeight="1" x14ac:dyDescent="0.2">
      <c r="A53" s="221"/>
      <c r="B53" s="221"/>
      <c r="C53" s="222"/>
      <c r="D53" s="221"/>
      <c r="E53" s="221"/>
      <c r="F53" s="223"/>
      <c r="G53" s="72"/>
      <c r="H53" s="72"/>
    </row>
    <row r="54" spans="1:8" x14ac:dyDescent="0.2">
      <c r="A54" s="117"/>
      <c r="B54" s="117"/>
      <c r="C54" s="118"/>
      <c r="D54" s="117"/>
      <c r="E54" s="117"/>
      <c r="F54" s="223"/>
      <c r="G54" s="72"/>
      <c r="H54" s="72"/>
    </row>
    <row r="55" spans="1:8" x14ac:dyDescent="0.2">
      <c r="A55" s="117"/>
      <c r="B55" s="117"/>
      <c r="C55" s="118"/>
      <c r="D55" s="117"/>
      <c r="E55" s="117"/>
      <c r="F55" s="223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3"/>
      <c r="G56" s="116"/>
      <c r="H56" s="72"/>
    </row>
    <row r="57" spans="1:8" x14ac:dyDescent="0.2">
      <c r="A57" s="117"/>
      <c r="B57" s="117"/>
      <c r="C57" s="118"/>
      <c r="D57" s="117"/>
      <c r="E57" s="117"/>
      <c r="F57" s="223"/>
      <c r="G57" s="116"/>
      <c r="H57" s="72"/>
    </row>
    <row r="58" spans="1:8" x14ac:dyDescent="0.2">
      <c r="A58" s="117"/>
      <c r="B58" s="117"/>
      <c r="C58" s="118"/>
      <c r="D58" s="117"/>
      <c r="E58" s="117"/>
      <c r="F58" s="223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3"/>
      <c r="G59" s="116"/>
      <c r="H59" s="72"/>
    </row>
    <row r="60" spans="1:8" x14ac:dyDescent="0.2">
      <c r="A60" s="117" t="s">
        <v>33</v>
      </c>
      <c r="B60" s="118">
        <f>+D13</f>
        <v>4367996</v>
      </c>
      <c r="C60" s="118"/>
      <c r="D60" s="117"/>
      <c r="E60" s="117"/>
      <c r="F60" s="223"/>
      <c r="G60" s="116"/>
      <c r="H60" s="72"/>
    </row>
    <row r="61" spans="1:8" x14ac:dyDescent="0.2">
      <c r="A61" s="117" t="s">
        <v>34</v>
      </c>
      <c r="B61" s="118">
        <f>+B59-B60</f>
        <v>51632004</v>
      </c>
      <c r="C61" s="118"/>
      <c r="D61" s="117"/>
      <c r="E61" s="117"/>
      <c r="F61" s="223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3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3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3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3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2340</v>
      </c>
      <c r="E66" s="117"/>
      <c r="F66" s="223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2997660</v>
      </c>
      <c r="E67" s="117"/>
      <c r="F67" s="223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3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3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3"/>
      <c r="G70" s="116"/>
      <c r="H70" s="72"/>
    </row>
    <row r="71" spans="1:8" x14ac:dyDescent="0.2">
      <c r="A71" s="117"/>
      <c r="B71" s="117"/>
      <c r="C71" s="118"/>
      <c r="D71" s="117"/>
      <c r="E71" s="117"/>
      <c r="F71" s="223"/>
      <c r="G71" s="116"/>
      <c r="H71" s="72"/>
    </row>
    <row r="72" spans="1:8" x14ac:dyDescent="0.2">
      <c r="A72" s="117"/>
      <c r="B72" s="117"/>
      <c r="C72" s="118"/>
      <c r="D72" s="117"/>
      <c r="E72" s="117"/>
      <c r="F72" s="223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ugRHg2YZ3nCVj4BLKuIQKAJqMqvpCzQ0JORliGfckcX+98T5ze3pC4hAe7gBeL66gJ4tnOV23NlLGVAEMDFoBg==" saltValue="opONDUeksa1Fpzf/4UEd/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06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97"/>
    </row>
    <row r="2" spans="1:13" ht="18" x14ac:dyDescent="0.25">
      <c r="A2" s="169" t="s">
        <v>91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3" ht="14.25" x14ac:dyDescent="0.2">
      <c r="A3" s="170" t="s">
        <v>94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3" ht="14.25" x14ac:dyDescent="0.2">
      <c r="A4" s="16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</row>
    <row r="5" spans="1:13" ht="14.25" x14ac:dyDescent="0.2">
      <c r="A5" s="168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3" ht="14.25" x14ac:dyDescent="0.2">
      <c r="A6" s="16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</row>
    <row r="7" spans="1:13" ht="14.25" x14ac:dyDescent="0.2">
      <c r="A7" s="16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</row>
    <row r="8" spans="1:13" x14ac:dyDescent="0.2">
      <c r="A8" s="171" t="s">
        <v>102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</row>
    <row r="9" spans="1:13" x14ac:dyDescent="0.2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</row>
    <row r="10" spans="1:13" x14ac:dyDescent="0.2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</row>
    <row r="11" spans="1:13" ht="13.5" thickBot="1" x14ac:dyDescent="0.25">
      <c r="A11" s="189"/>
      <c r="B11" s="189"/>
      <c r="C11" s="189"/>
      <c r="D11" s="189"/>
      <c r="E11" s="189"/>
      <c r="F11" s="189"/>
      <c r="G11" s="189"/>
      <c r="H11" s="190"/>
      <c r="I11" s="189"/>
      <c r="J11" s="189"/>
      <c r="K11" s="189"/>
      <c r="L11" s="189"/>
    </row>
    <row r="12" spans="1:13" ht="17.25" thickTop="1" thickBot="1" x14ac:dyDescent="0.3">
      <c r="B12" s="242" t="s">
        <v>6</v>
      </c>
      <c r="C12" s="243"/>
      <c r="D12" s="243"/>
      <c r="E12" s="243"/>
      <c r="F12" s="243"/>
      <c r="G12" s="243"/>
      <c r="H12" s="243"/>
      <c r="I12" s="243"/>
      <c r="J12" s="243"/>
      <c r="K12" s="244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247">
        <v>2333334</v>
      </c>
      <c r="C19" s="248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247">
        <v>2329068</v>
      </c>
      <c r="C20" s="248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252">
        <v>2559276</v>
      </c>
      <c r="C21" s="253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254">
        <v>3026484</v>
      </c>
      <c r="C22" s="255"/>
      <c r="D22" s="256">
        <v>259800</v>
      </c>
      <c r="E22" s="255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6">
        <v>2012</v>
      </c>
      <c r="B23" s="262">
        <v>3336796</v>
      </c>
      <c r="C23" s="261"/>
      <c r="D23" s="260">
        <v>259800</v>
      </c>
      <c r="E23" s="261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6">
        <v>2013</v>
      </c>
      <c r="B24" s="257">
        <v>3654996</v>
      </c>
      <c r="C24" s="258"/>
      <c r="D24" s="259">
        <v>264800</v>
      </c>
      <c r="E24" s="258"/>
      <c r="F24" s="167">
        <v>21900</v>
      </c>
      <c r="G24" s="167">
        <v>140000</v>
      </c>
      <c r="H24" s="167">
        <v>190000</v>
      </c>
      <c r="I24" s="167" t="s">
        <v>84</v>
      </c>
      <c r="J24" s="167">
        <v>20000</v>
      </c>
      <c r="K24" s="225">
        <v>5000</v>
      </c>
      <c r="L24" s="69">
        <f t="shared" si="0"/>
        <v>4296696</v>
      </c>
    </row>
    <row r="25" spans="1:14" ht="14.25" thickTop="1" thickBot="1" x14ac:dyDescent="0.25">
      <c r="A25" s="161">
        <v>41640</v>
      </c>
      <c r="B25" s="263">
        <v>3726296</v>
      </c>
      <c r="C25" s="264"/>
      <c r="D25" s="259">
        <v>264800</v>
      </c>
      <c r="E25" s="258"/>
      <c r="F25" s="167">
        <v>21900</v>
      </c>
      <c r="G25" s="167">
        <v>140000</v>
      </c>
      <c r="H25" s="167">
        <v>190000</v>
      </c>
      <c r="I25" s="167" t="s">
        <v>84</v>
      </c>
      <c r="J25" s="167">
        <v>20000</v>
      </c>
      <c r="K25" s="225">
        <v>5000</v>
      </c>
      <c r="L25" s="69">
        <f>SUM(B25:K25)</f>
        <v>4367996</v>
      </c>
    </row>
    <row r="26" spans="1:14" ht="13.5" thickTop="1" x14ac:dyDescent="0.2">
      <c r="A26" s="5"/>
      <c r="B26" s="123"/>
      <c r="C26" s="123"/>
      <c r="D26" s="10"/>
      <c r="E26" s="10"/>
      <c r="F26" s="10"/>
      <c r="G26" s="10"/>
      <c r="H26" s="10"/>
      <c r="I26" s="10"/>
      <c r="J26" s="10"/>
      <c r="K26" s="10"/>
      <c r="L26" s="12"/>
    </row>
    <row r="27" spans="1:14" x14ac:dyDescent="0.2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38"/>
      <c r="M27" s="10"/>
      <c r="N27" s="2"/>
    </row>
    <row r="28" spans="1:14" ht="13.5" thickBot="1" x14ac:dyDescent="0.25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8"/>
      <c r="M28" s="10"/>
      <c r="N28" s="2"/>
    </row>
    <row r="29" spans="1:14" ht="17.25" thickTop="1" thickBot="1" x14ac:dyDescent="0.3">
      <c r="B29" s="249" t="s">
        <v>56</v>
      </c>
      <c r="C29" s="250"/>
      <c r="D29" s="250"/>
      <c r="E29" s="250"/>
      <c r="F29" s="250"/>
      <c r="G29" s="250"/>
      <c r="H29" s="250"/>
      <c r="I29" s="250"/>
      <c r="J29" s="250"/>
      <c r="K29" s="251"/>
      <c r="L29" s="13"/>
      <c r="M29" s="13"/>
    </row>
    <row r="30" spans="1:14" s="4" customFormat="1" ht="45" customHeight="1" thickTop="1" thickBot="1" x14ac:dyDescent="0.25">
      <c r="A30" s="8" t="s">
        <v>0</v>
      </c>
      <c r="B30" s="41" t="s">
        <v>80</v>
      </c>
      <c r="C30" s="9" t="s">
        <v>81</v>
      </c>
      <c r="D30" s="42" t="s">
        <v>78</v>
      </c>
      <c r="E30" s="9" t="s">
        <v>79</v>
      </c>
      <c r="F30" s="42" t="s">
        <v>25</v>
      </c>
      <c r="G30" s="42" t="s">
        <v>26</v>
      </c>
      <c r="H30" s="9" t="s">
        <v>30</v>
      </c>
      <c r="I30" s="9" t="s">
        <v>31</v>
      </c>
      <c r="J30" s="9" t="s">
        <v>87</v>
      </c>
      <c r="K30" s="129" t="s">
        <v>50</v>
      </c>
      <c r="L30" s="28" t="s">
        <v>3</v>
      </c>
    </row>
    <row r="31" spans="1:14" ht="13.5" thickTop="1" x14ac:dyDescent="0.2">
      <c r="A31" s="40">
        <v>2003</v>
      </c>
      <c r="B31" s="43">
        <f t="shared" ref="B31:D35" si="1">+B69/B14</f>
        <v>0</v>
      </c>
      <c r="C31" s="15">
        <f t="shared" si="1"/>
        <v>0</v>
      </c>
      <c r="D31" s="15">
        <f t="shared" si="1"/>
        <v>0</v>
      </c>
      <c r="E31" s="191" t="s">
        <v>5</v>
      </c>
      <c r="F31" s="191" t="s">
        <v>5</v>
      </c>
      <c r="G31" s="191" t="s">
        <v>5</v>
      </c>
      <c r="H31" s="191" t="s">
        <v>5</v>
      </c>
      <c r="I31" s="191" t="s">
        <v>5</v>
      </c>
      <c r="J31" s="191" t="s">
        <v>5</v>
      </c>
      <c r="K31" s="193" t="s">
        <v>5</v>
      </c>
      <c r="L31" s="128">
        <f t="shared" ref="L31:L42" si="2">+L69/L14</f>
        <v>0</v>
      </c>
    </row>
    <row r="32" spans="1:14" x14ac:dyDescent="0.2">
      <c r="A32" s="37">
        <v>2004</v>
      </c>
      <c r="B32" s="44">
        <f t="shared" si="1"/>
        <v>0.79758204597531224</v>
      </c>
      <c r="C32" s="3">
        <f t="shared" si="1"/>
        <v>0.77157122201392547</v>
      </c>
      <c r="D32" s="3">
        <f t="shared" si="1"/>
        <v>0.81937449228269699</v>
      </c>
      <c r="E32" s="192" t="s">
        <v>5</v>
      </c>
      <c r="F32" s="14">
        <f t="shared" ref="F32:F42" si="3">+F70/F15</f>
        <v>5.9821428571428574E-2</v>
      </c>
      <c r="G32" s="192" t="s">
        <v>5</v>
      </c>
      <c r="H32" s="192" t="s">
        <v>5</v>
      </c>
      <c r="I32" s="192" t="s">
        <v>5</v>
      </c>
      <c r="J32" s="192" t="s">
        <v>5</v>
      </c>
      <c r="K32" s="194" t="s">
        <v>5</v>
      </c>
      <c r="L32" s="126">
        <f t="shared" si="2"/>
        <v>0.78036518276078715</v>
      </c>
    </row>
    <row r="33" spans="1:14" x14ac:dyDescent="0.2">
      <c r="A33" s="37">
        <v>2005</v>
      </c>
      <c r="B33" s="44">
        <f t="shared" si="1"/>
        <v>0.80596213528634786</v>
      </c>
      <c r="C33" s="3">
        <f t="shared" si="1"/>
        <v>0.81637914219712404</v>
      </c>
      <c r="D33" s="3">
        <f t="shared" si="1"/>
        <v>0.79782509505703425</v>
      </c>
      <c r="E33" s="192" t="s">
        <v>5</v>
      </c>
      <c r="F33" s="14">
        <f t="shared" si="3"/>
        <v>8.3120567375886523E-2</v>
      </c>
      <c r="G33" s="192" t="s">
        <v>5</v>
      </c>
      <c r="H33" s="192" t="s">
        <v>5</v>
      </c>
      <c r="I33" s="192" t="s">
        <v>5</v>
      </c>
      <c r="J33" s="192" t="s">
        <v>5</v>
      </c>
      <c r="K33" s="194" t="s">
        <v>5</v>
      </c>
      <c r="L33" s="126">
        <f t="shared" si="2"/>
        <v>0.7857253025846106</v>
      </c>
    </row>
    <row r="34" spans="1:14" x14ac:dyDescent="0.2">
      <c r="A34" s="37">
        <v>2006</v>
      </c>
      <c r="B34" s="44">
        <f t="shared" si="1"/>
        <v>0.81433856209483901</v>
      </c>
      <c r="C34" s="3">
        <f t="shared" si="1"/>
        <v>0.73050257259890772</v>
      </c>
      <c r="D34" s="3">
        <f t="shared" si="1"/>
        <v>0.80707093821510301</v>
      </c>
      <c r="E34" s="14">
        <f>+E72/E17</f>
        <v>0.83250000000000002</v>
      </c>
      <c r="F34" s="14">
        <f t="shared" si="3"/>
        <v>0.15148936170212765</v>
      </c>
      <c r="G34" s="14">
        <f t="shared" ref="G34:I40" si="4">+G72/G17</f>
        <v>0.10850769230769231</v>
      </c>
      <c r="H34" s="14">
        <f t="shared" si="4"/>
        <v>1.5474999999999999E-2</v>
      </c>
      <c r="I34" s="14">
        <f t="shared" si="4"/>
        <v>0</v>
      </c>
      <c r="J34" s="14"/>
      <c r="K34" s="124"/>
      <c r="L34" s="126">
        <f t="shared" si="2"/>
        <v>0.74267887540899524</v>
      </c>
    </row>
    <row r="35" spans="1:14" x14ac:dyDescent="0.2">
      <c r="A35" s="37">
        <v>2007</v>
      </c>
      <c r="B35" s="44">
        <f t="shared" si="1"/>
        <v>0.81738826088224636</v>
      </c>
      <c r="C35" s="3">
        <f t="shared" si="1"/>
        <v>0.73189491171464238</v>
      </c>
      <c r="D35" s="3">
        <f t="shared" si="1"/>
        <v>0.60841296928327648</v>
      </c>
      <c r="E35" s="14">
        <f>+E73/E18</f>
        <v>0.1119298245614035</v>
      </c>
      <c r="F35" s="14">
        <f t="shared" si="3"/>
        <v>0.2652482269503546</v>
      </c>
      <c r="G35" s="14">
        <f t="shared" si="4"/>
        <v>0.12261607142857144</v>
      </c>
      <c r="H35" s="14">
        <f t="shared" si="4"/>
        <v>2.0799999999999999E-2</v>
      </c>
      <c r="I35" s="14">
        <f t="shared" si="4"/>
        <v>0</v>
      </c>
      <c r="J35" s="14">
        <f t="shared" ref="J35:K42" si="5">+J73/J18</f>
        <v>0</v>
      </c>
      <c r="K35" s="124">
        <f t="shared" si="5"/>
        <v>0</v>
      </c>
      <c r="L35" s="126">
        <f t="shared" si="2"/>
        <v>0.71507156324436771</v>
      </c>
    </row>
    <row r="36" spans="1:14" x14ac:dyDescent="0.2">
      <c r="A36" s="37">
        <v>2008</v>
      </c>
      <c r="B36" s="245">
        <f t="shared" ref="B36:B42" si="6">(+B74+C74)/B19</f>
        <v>0.74159721668650946</v>
      </c>
      <c r="C36" s="246"/>
      <c r="D36" s="3">
        <f t="shared" ref="D36:D42" si="7">+D74/D19</f>
        <v>0.72414905450500555</v>
      </c>
      <c r="E36" s="14">
        <f>+E74/E19</f>
        <v>0.22688172043010751</v>
      </c>
      <c r="F36" s="14">
        <f t="shared" si="3"/>
        <v>0.37709219858156029</v>
      </c>
      <c r="G36" s="14">
        <f t="shared" si="4"/>
        <v>0.30005357142857142</v>
      </c>
      <c r="H36" s="14">
        <f t="shared" si="4"/>
        <v>7.5745454545454546E-2</v>
      </c>
      <c r="I36" s="14">
        <f t="shared" si="4"/>
        <v>0</v>
      </c>
      <c r="J36" s="14">
        <f t="shared" si="5"/>
        <v>0</v>
      </c>
      <c r="K36" s="124">
        <f t="shared" si="5"/>
        <v>0</v>
      </c>
      <c r="L36" s="126">
        <f t="shared" si="2"/>
        <v>0.68660806532903573</v>
      </c>
    </row>
    <row r="37" spans="1:14" x14ac:dyDescent="0.2">
      <c r="A37" s="37">
        <v>2009</v>
      </c>
      <c r="B37" s="245">
        <f t="shared" si="6"/>
        <v>0.77854017143338017</v>
      </c>
      <c r="C37" s="246"/>
      <c r="D37" s="3">
        <f t="shared" si="7"/>
        <v>0.74695054945054951</v>
      </c>
      <c r="E37" s="14">
        <f>+E75/E20</f>
        <v>0.25424528301886795</v>
      </c>
      <c r="F37" s="14">
        <f t="shared" si="3"/>
        <v>0.45</v>
      </c>
      <c r="G37" s="14">
        <f t="shared" si="4"/>
        <v>0.27402158273381294</v>
      </c>
      <c r="H37" s="14">
        <f t="shared" si="4"/>
        <v>0.1227</v>
      </c>
      <c r="I37" s="14">
        <f t="shared" si="4"/>
        <v>0</v>
      </c>
      <c r="J37" s="14">
        <f t="shared" si="5"/>
        <v>9.1399999999999995E-2</v>
      </c>
      <c r="K37" s="124">
        <f t="shared" si="5"/>
        <v>4.0000000000000001E-3</v>
      </c>
      <c r="L37" s="126">
        <f t="shared" si="2"/>
        <v>0.71600246069018947</v>
      </c>
    </row>
    <row r="38" spans="1:14" x14ac:dyDescent="0.2">
      <c r="A38" s="37">
        <v>2010</v>
      </c>
      <c r="B38" s="269">
        <f t="shared" si="6"/>
        <v>0.72595218335185419</v>
      </c>
      <c r="C38" s="270"/>
      <c r="D38" s="79">
        <f t="shared" si="7"/>
        <v>0.64157437070938217</v>
      </c>
      <c r="E38" s="80">
        <f>+E76/E21</f>
        <v>0.23254716981132076</v>
      </c>
      <c r="F38" s="80">
        <f t="shared" si="3"/>
        <v>0.32783653846153848</v>
      </c>
      <c r="G38" s="80">
        <f t="shared" si="4"/>
        <v>0.29584172661870506</v>
      </c>
      <c r="H38" s="80">
        <f t="shared" si="4"/>
        <v>0.32144545454545453</v>
      </c>
      <c r="I38" s="80">
        <f t="shared" si="4"/>
        <v>0</v>
      </c>
      <c r="J38" s="80">
        <f t="shared" si="5"/>
        <v>0.18779999999999999</v>
      </c>
      <c r="K38" s="125">
        <f t="shared" si="5"/>
        <v>3.8E-3</v>
      </c>
      <c r="L38" s="127">
        <f t="shared" si="2"/>
        <v>0.67689175225613496</v>
      </c>
    </row>
    <row r="39" spans="1:14" x14ac:dyDescent="0.2">
      <c r="A39" s="74">
        <v>2011</v>
      </c>
      <c r="B39" s="265">
        <f t="shared" si="6"/>
        <v>0.64395681589593734</v>
      </c>
      <c r="C39" s="266"/>
      <c r="D39" s="267">
        <f t="shared" si="7"/>
        <v>0.56033872209391844</v>
      </c>
      <c r="E39" s="266"/>
      <c r="F39" s="145">
        <f t="shared" si="3"/>
        <v>0.41528846153846155</v>
      </c>
      <c r="G39" s="145">
        <f t="shared" si="4"/>
        <v>0.3406043165467626</v>
      </c>
      <c r="H39" s="145">
        <f t="shared" si="4"/>
        <v>0.52148000000000005</v>
      </c>
      <c r="I39" s="145">
        <f t="shared" si="4"/>
        <v>0</v>
      </c>
      <c r="J39" s="145">
        <f t="shared" si="5"/>
        <v>0.24990000000000001</v>
      </c>
      <c r="K39" s="146">
        <f t="shared" si="5"/>
        <v>2E-3</v>
      </c>
      <c r="L39" s="147">
        <f t="shared" si="2"/>
        <v>0.61757473811195773</v>
      </c>
    </row>
    <row r="40" spans="1:14" ht="13.5" thickBot="1" x14ac:dyDescent="0.25">
      <c r="A40" s="163">
        <v>2012</v>
      </c>
      <c r="B40" s="265">
        <f t="shared" si="6"/>
        <v>0.60157288608593396</v>
      </c>
      <c r="C40" s="266"/>
      <c r="D40" s="267">
        <f t="shared" si="7"/>
        <v>0.57899923017705923</v>
      </c>
      <c r="E40" s="266"/>
      <c r="F40" s="145">
        <f t="shared" si="3"/>
        <v>0.32855769230769233</v>
      </c>
      <c r="G40" s="145">
        <f t="shared" si="4"/>
        <v>0.38789208633093525</v>
      </c>
      <c r="H40" s="145">
        <f t="shared" si="4"/>
        <v>0.46134054054054052</v>
      </c>
      <c r="I40" s="145">
        <f t="shared" si="4"/>
        <v>0</v>
      </c>
      <c r="J40" s="145">
        <f t="shared" si="5"/>
        <v>0.16355</v>
      </c>
      <c r="K40" s="146">
        <f t="shared" si="5"/>
        <v>2E-3</v>
      </c>
      <c r="L40" s="147">
        <f t="shared" si="2"/>
        <v>0.58046905899366874</v>
      </c>
    </row>
    <row r="41" spans="1:14" ht="13.5" thickTop="1" x14ac:dyDescent="0.2">
      <c r="A41" s="163">
        <v>2013</v>
      </c>
      <c r="B41" s="271">
        <f t="shared" si="6"/>
        <v>0.56445561089533336</v>
      </c>
      <c r="C41" s="272"/>
      <c r="D41" s="273">
        <f t="shared" si="7"/>
        <v>0.57598564954682785</v>
      </c>
      <c r="E41" s="272"/>
      <c r="F41" s="164">
        <f t="shared" si="3"/>
        <v>0.29095890410958902</v>
      </c>
      <c r="G41" s="164">
        <f>+G79/G24</f>
        <v>0.47155000000000002</v>
      </c>
      <c r="H41" s="164">
        <f>+H79/H24</f>
        <v>0.63793157894736841</v>
      </c>
      <c r="I41" s="226" t="s">
        <v>84</v>
      </c>
      <c r="J41" s="164">
        <f t="shared" si="5"/>
        <v>0.23430000000000001</v>
      </c>
      <c r="K41" s="165">
        <f t="shared" si="5"/>
        <v>1.4E-3</v>
      </c>
      <c r="L41" s="166">
        <f t="shared" si="2"/>
        <v>0.56180213820107361</v>
      </c>
    </row>
    <row r="42" spans="1:14" x14ac:dyDescent="0.2">
      <c r="A42" s="161">
        <v>41640</v>
      </c>
      <c r="B42" s="245">
        <f t="shared" si="6"/>
        <v>0.55426085313673412</v>
      </c>
      <c r="C42" s="246"/>
      <c r="D42" s="274">
        <f t="shared" si="7"/>
        <v>0.5752416918429003</v>
      </c>
      <c r="E42" s="246"/>
      <c r="F42" s="14">
        <f t="shared" si="3"/>
        <v>0.316986301369863</v>
      </c>
      <c r="G42" s="14">
        <f>+G80/G25</f>
        <v>0.48583571428571426</v>
      </c>
      <c r="H42" s="14">
        <f>+H80/H25</f>
        <v>0.63949473684210523</v>
      </c>
      <c r="I42" s="227" t="s">
        <v>84</v>
      </c>
      <c r="J42" s="14">
        <f t="shared" si="5"/>
        <v>0.23580000000000001</v>
      </c>
      <c r="K42" s="124">
        <f t="shared" si="5"/>
        <v>1.4E-3</v>
      </c>
      <c r="L42" s="162">
        <f t="shared" si="2"/>
        <v>0.55376653275323517</v>
      </c>
    </row>
    <row r="43" spans="1:14" x14ac:dyDescent="0.2">
      <c r="A43" s="58">
        <v>2010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"/>
    </row>
    <row r="44" spans="1:14" x14ac:dyDescent="0.2">
      <c r="A44" s="195"/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7" spans="1:14" x14ac:dyDescent="0.2">
      <c r="A47" s="268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</row>
    <row r="55" spans="1:13" x14ac:dyDescent="0.2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</row>
    <row r="56" spans="1:13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7" spans="1:13" x14ac:dyDescent="0.2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</row>
    <row r="58" spans="1:13" x14ac:dyDescent="0.2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</row>
    <row r="59" spans="1:13" x14ac:dyDescent="0.2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0" spans="1:13" x14ac:dyDescent="0.2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</row>
    <row r="61" spans="1:13" x14ac:dyDescent="0.2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</row>
    <row r="62" spans="1:13" x14ac:dyDescent="0.2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</row>
    <row r="63" spans="1:13" x14ac:dyDescent="0.2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  <row r="64" spans="1:13" x14ac:dyDescent="0.2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</row>
    <row r="65" spans="1:16" x14ac:dyDescent="0.2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</row>
    <row r="66" spans="1:16" x14ac:dyDescent="0.2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</row>
    <row r="67" spans="1:16" x14ac:dyDescent="0.2">
      <c r="A67" s="148"/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148"/>
      <c r="M67" s="148"/>
    </row>
    <row r="68" spans="1:16" x14ac:dyDescent="0.2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21"/>
      <c r="O68" s="121"/>
      <c r="P68" s="121"/>
    </row>
    <row r="69" spans="1:16" x14ac:dyDescent="0.2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21"/>
      <c r="O69" s="121"/>
      <c r="P69" s="121"/>
    </row>
    <row r="70" spans="1:16" s="148" customFormat="1" x14ac:dyDescent="0.2">
      <c r="A70" s="217">
        <v>2004</v>
      </c>
      <c r="B70" s="219">
        <v>863239</v>
      </c>
      <c r="C70" s="218">
        <v>647822</v>
      </c>
      <c r="D70" s="219">
        <v>100865</v>
      </c>
      <c r="E70" s="224" t="s">
        <v>5</v>
      </c>
      <c r="F70" s="219">
        <v>335</v>
      </c>
      <c r="G70" s="224" t="s">
        <v>5</v>
      </c>
      <c r="H70" s="224" t="s">
        <v>5</v>
      </c>
      <c r="I70" s="224" t="s">
        <v>5</v>
      </c>
      <c r="J70" s="224" t="s">
        <v>5</v>
      </c>
      <c r="K70" s="224" t="s">
        <v>5</v>
      </c>
      <c r="L70" s="218">
        <f t="shared" ref="L70:L76" si="8">SUM(B70:K70)</f>
        <v>1612261</v>
      </c>
      <c r="N70" s="214"/>
      <c r="O70" s="121"/>
      <c r="P70" s="121"/>
    </row>
    <row r="71" spans="1:16" s="148" customFormat="1" x14ac:dyDescent="0.2">
      <c r="A71" s="217">
        <v>2005</v>
      </c>
      <c r="B71" s="219">
        <v>900624</v>
      </c>
      <c r="C71" s="219">
        <v>694786</v>
      </c>
      <c r="D71" s="219">
        <v>104914</v>
      </c>
      <c r="E71" s="224" t="s">
        <v>5</v>
      </c>
      <c r="F71" s="219">
        <v>1172</v>
      </c>
      <c r="G71" s="224" t="s">
        <v>5</v>
      </c>
      <c r="H71" s="224" t="s">
        <v>5</v>
      </c>
      <c r="I71" s="224" t="s">
        <v>5</v>
      </c>
      <c r="J71" s="224" t="s">
        <v>5</v>
      </c>
      <c r="K71" s="224" t="s">
        <v>5</v>
      </c>
      <c r="L71" s="218">
        <f t="shared" si="8"/>
        <v>1701496</v>
      </c>
      <c r="N71" s="214"/>
      <c r="O71" s="121"/>
      <c r="P71" s="121"/>
    </row>
    <row r="72" spans="1:16" s="148" customFormat="1" x14ac:dyDescent="0.2">
      <c r="A72" s="217">
        <v>2006</v>
      </c>
      <c r="B72" s="219">
        <v>957347</v>
      </c>
      <c r="C72" s="219">
        <v>701937</v>
      </c>
      <c r="D72" s="219">
        <v>105807</v>
      </c>
      <c r="E72" s="219">
        <v>333</v>
      </c>
      <c r="F72" s="219">
        <v>2136</v>
      </c>
      <c r="G72" s="219">
        <v>7053</v>
      </c>
      <c r="H72" s="219">
        <v>619</v>
      </c>
      <c r="I72" s="219">
        <v>0</v>
      </c>
      <c r="J72" s="218">
        <v>0</v>
      </c>
      <c r="K72" s="218">
        <v>0</v>
      </c>
      <c r="L72" s="218">
        <f t="shared" si="8"/>
        <v>1775232</v>
      </c>
      <c r="N72" s="214"/>
      <c r="O72" s="121"/>
      <c r="P72" s="121"/>
    </row>
    <row r="73" spans="1:16" s="148" customFormat="1" x14ac:dyDescent="0.2">
      <c r="A73" s="217">
        <v>2007</v>
      </c>
      <c r="B73" s="219">
        <v>980870</v>
      </c>
      <c r="C73" s="219">
        <v>716348</v>
      </c>
      <c r="D73" s="219">
        <v>106959</v>
      </c>
      <c r="E73" s="219">
        <v>638</v>
      </c>
      <c r="F73" s="219">
        <v>3740</v>
      </c>
      <c r="G73" s="219">
        <v>13733</v>
      </c>
      <c r="H73" s="219">
        <v>832</v>
      </c>
      <c r="I73" s="219">
        <v>0</v>
      </c>
      <c r="J73" s="218">
        <v>0</v>
      </c>
      <c r="K73" s="218">
        <v>0</v>
      </c>
      <c r="L73" s="218">
        <f t="shared" si="8"/>
        <v>1823120</v>
      </c>
      <c r="N73" s="214"/>
      <c r="O73" s="121"/>
      <c r="P73" s="121"/>
    </row>
    <row r="74" spans="1:16" s="148" customFormat="1" x14ac:dyDescent="0.2">
      <c r="A74" s="217">
        <v>2008</v>
      </c>
      <c r="B74" s="219">
        <v>1011022</v>
      </c>
      <c r="C74" s="218">
        <v>719372</v>
      </c>
      <c r="D74" s="219">
        <v>130202</v>
      </c>
      <c r="E74" s="219">
        <v>2110</v>
      </c>
      <c r="F74" s="219">
        <v>5317</v>
      </c>
      <c r="G74" s="219">
        <v>33606</v>
      </c>
      <c r="H74" s="219">
        <v>8332</v>
      </c>
      <c r="I74" s="219">
        <v>0</v>
      </c>
      <c r="J74" s="218">
        <v>0</v>
      </c>
      <c r="K74" s="218">
        <v>0</v>
      </c>
      <c r="L74" s="218">
        <f t="shared" si="8"/>
        <v>1909961</v>
      </c>
      <c r="N74" s="214"/>
      <c r="O74" s="121"/>
      <c r="P74" s="121"/>
    </row>
    <row r="75" spans="1:16" s="148" customFormat="1" x14ac:dyDescent="0.2">
      <c r="A75" s="217">
        <v>2009</v>
      </c>
      <c r="B75" s="241">
        <v>1813273</v>
      </c>
      <c r="C75" s="241"/>
      <c r="D75" s="219">
        <v>135945</v>
      </c>
      <c r="E75" s="219">
        <v>2695</v>
      </c>
      <c r="F75" s="219">
        <v>6795</v>
      </c>
      <c r="G75" s="219">
        <v>38089</v>
      </c>
      <c r="H75" s="219">
        <v>13497</v>
      </c>
      <c r="I75" s="219">
        <v>0</v>
      </c>
      <c r="J75" s="219">
        <v>914</v>
      </c>
      <c r="K75" s="219">
        <v>20</v>
      </c>
      <c r="L75" s="218">
        <f t="shared" si="8"/>
        <v>2011228</v>
      </c>
      <c r="N75" s="214"/>
      <c r="O75" s="121"/>
      <c r="P75" s="121"/>
    </row>
    <row r="76" spans="1:16" s="148" customFormat="1" x14ac:dyDescent="0.2">
      <c r="A76" s="217">
        <v>2010</v>
      </c>
      <c r="B76" s="241">
        <v>1857912</v>
      </c>
      <c r="C76" s="241"/>
      <c r="D76" s="219">
        <v>140184</v>
      </c>
      <c r="E76" s="219">
        <v>2465</v>
      </c>
      <c r="F76" s="219">
        <v>6819</v>
      </c>
      <c r="G76" s="219">
        <v>41122</v>
      </c>
      <c r="H76" s="219">
        <v>35359</v>
      </c>
      <c r="I76" s="219">
        <v>0</v>
      </c>
      <c r="J76" s="219">
        <v>1878</v>
      </c>
      <c r="K76" s="219">
        <v>19</v>
      </c>
      <c r="L76" s="218">
        <f t="shared" si="8"/>
        <v>2085758</v>
      </c>
      <c r="M76" s="215"/>
      <c r="N76" s="214"/>
      <c r="O76" s="121"/>
      <c r="P76" s="121"/>
    </row>
    <row r="77" spans="1:16" s="148" customFormat="1" x14ac:dyDescent="0.2">
      <c r="A77" s="217">
        <v>2011</v>
      </c>
      <c r="B77" s="241">
        <v>1948925</v>
      </c>
      <c r="C77" s="241"/>
      <c r="D77" s="219">
        <v>145576</v>
      </c>
      <c r="E77" s="219">
        <v>1562</v>
      </c>
      <c r="F77" s="219">
        <v>8638</v>
      </c>
      <c r="G77" s="219">
        <v>47344</v>
      </c>
      <c r="H77" s="219">
        <v>65185</v>
      </c>
      <c r="I77" s="219">
        <v>0</v>
      </c>
      <c r="J77" s="219">
        <v>2499</v>
      </c>
      <c r="K77" s="219">
        <v>10</v>
      </c>
      <c r="L77" s="218">
        <f t="shared" ref="L77:L78" si="9">SUM(B77:K77)</f>
        <v>2219739</v>
      </c>
      <c r="M77" s="215"/>
      <c r="N77" s="214"/>
      <c r="O77" s="121"/>
      <c r="P77" s="121"/>
    </row>
    <row r="78" spans="1:16" s="148" customFormat="1" x14ac:dyDescent="0.2">
      <c r="A78" s="217">
        <v>2012</v>
      </c>
      <c r="B78" s="241">
        <v>2007326</v>
      </c>
      <c r="C78" s="241"/>
      <c r="D78" s="241">
        <v>150424</v>
      </c>
      <c r="E78" s="241"/>
      <c r="F78" s="219">
        <v>6834</v>
      </c>
      <c r="G78" s="219">
        <v>53917</v>
      </c>
      <c r="H78" s="219">
        <v>85348</v>
      </c>
      <c r="I78" s="219">
        <v>0</v>
      </c>
      <c r="J78" s="219">
        <v>3271</v>
      </c>
      <c r="K78" s="219">
        <v>10</v>
      </c>
      <c r="L78" s="218">
        <f t="shared" si="9"/>
        <v>2307130</v>
      </c>
      <c r="M78" s="215"/>
      <c r="N78" s="214"/>
      <c r="O78" s="121"/>
      <c r="P78" s="121"/>
    </row>
    <row r="79" spans="1:16" s="148" customFormat="1" x14ac:dyDescent="0.2">
      <c r="A79" s="217">
        <v>2013</v>
      </c>
      <c r="B79" s="241">
        <v>2063083</v>
      </c>
      <c r="C79" s="241"/>
      <c r="D79" s="241">
        <v>152521</v>
      </c>
      <c r="E79" s="241"/>
      <c r="F79" s="219">
        <v>6372</v>
      </c>
      <c r="G79" s="219">
        <v>66017</v>
      </c>
      <c r="H79" s="219">
        <v>121207</v>
      </c>
      <c r="I79" s="219">
        <v>0</v>
      </c>
      <c r="J79" s="219">
        <v>4686</v>
      </c>
      <c r="K79" s="219">
        <v>7</v>
      </c>
      <c r="L79" s="218">
        <f t="shared" ref="L79:L92" si="10">SUM(B79:K79)</f>
        <v>2413893</v>
      </c>
      <c r="M79" s="215"/>
      <c r="N79" s="214"/>
      <c r="O79" s="121"/>
      <c r="P79" s="121"/>
    </row>
    <row r="80" spans="1:16" s="148" customFormat="1" x14ac:dyDescent="0.2">
      <c r="A80" s="220">
        <v>41640</v>
      </c>
      <c r="B80" s="241">
        <v>2065340</v>
      </c>
      <c r="C80" s="241"/>
      <c r="D80" s="241">
        <v>152324</v>
      </c>
      <c r="E80" s="241"/>
      <c r="F80" s="219">
        <v>6942</v>
      </c>
      <c r="G80" s="219">
        <v>68017</v>
      </c>
      <c r="H80" s="219">
        <v>121504</v>
      </c>
      <c r="I80" s="219">
        <v>0</v>
      </c>
      <c r="J80" s="219">
        <v>4716</v>
      </c>
      <c r="K80" s="219">
        <v>7</v>
      </c>
      <c r="L80" s="218">
        <f t="shared" si="10"/>
        <v>2418850</v>
      </c>
      <c r="M80" s="215"/>
      <c r="N80" s="214"/>
      <c r="O80" s="121"/>
      <c r="P80" s="121"/>
    </row>
    <row r="81" spans="1:21" s="148" customFormat="1" x14ac:dyDescent="0.2">
      <c r="A81" s="220">
        <v>41671</v>
      </c>
      <c r="B81" s="241"/>
      <c r="C81" s="241"/>
      <c r="D81" s="241"/>
      <c r="E81" s="241"/>
      <c r="F81" s="219"/>
      <c r="G81" s="219"/>
      <c r="H81" s="219"/>
      <c r="I81" s="219"/>
      <c r="J81" s="219"/>
      <c r="K81" s="219"/>
      <c r="L81" s="218">
        <f t="shared" si="10"/>
        <v>0</v>
      </c>
      <c r="M81" s="215"/>
      <c r="N81" s="214"/>
      <c r="O81" s="121"/>
      <c r="P81" s="121"/>
    </row>
    <row r="82" spans="1:21" s="148" customFormat="1" x14ac:dyDescent="0.2">
      <c r="A82" s="220">
        <v>41699</v>
      </c>
      <c r="B82" s="241"/>
      <c r="C82" s="241"/>
      <c r="D82" s="241"/>
      <c r="E82" s="241"/>
      <c r="F82" s="219"/>
      <c r="G82" s="219"/>
      <c r="H82" s="219"/>
      <c r="I82" s="219"/>
      <c r="J82" s="219"/>
      <c r="K82" s="219"/>
      <c r="L82" s="218">
        <f t="shared" si="10"/>
        <v>0</v>
      </c>
      <c r="M82" s="215"/>
      <c r="N82" s="214"/>
      <c r="O82" s="121"/>
      <c r="P82" s="121"/>
    </row>
    <row r="83" spans="1:21" s="148" customFormat="1" x14ac:dyDescent="0.2">
      <c r="A83" s="220">
        <v>41730</v>
      </c>
      <c r="B83" s="241"/>
      <c r="C83" s="241"/>
      <c r="D83" s="241"/>
      <c r="E83" s="241"/>
      <c r="F83" s="219"/>
      <c r="G83" s="219"/>
      <c r="H83" s="219"/>
      <c r="I83" s="219"/>
      <c r="J83" s="219"/>
      <c r="K83" s="219"/>
      <c r="L83" s="218">
        <f t="shared" si="10"/>
        <v>0</v>
      </c>
      <c r="M83" s="215"/>
      <c r="N83" s="214"/>
      <c r="O83" s="121"/>
      <c r="P83" s="121"/>
    </row>
    <row r="84" spans="1:21" s="148" customFormat="1" x14ac:dyDescent="0.2">
      <c r="A84" s="220">
        <v>41760</v>
      </c>
      <c r="B84" s="241"/>
      <c r="C84" s="241"/>
      <c r="D84" s="241"/>
      <c r="E84" s="241"/>
      <c r="F84" s="219"/>
      <c r="G84" s="219"/>
      <c r="H84" s="219"/>
      <c r="I84" s="219"/>
      <c r="J84" s="219"/>
      <c r="K84" s="219"/>
      <c r="L84" s="218">
        <f t="shared" si="10"/>
        <v>0</v>
      </c>
      <c r="M84" s="215"/>
      <c r="N84" s="214"/>
      <c r="O84" s="121"/>
      <c r="P84" s="121"/>
    </row>
    <row r="85" spans="1:21" s="148" customFormat="1" x14ac:dyDescent="0.2">
      <c r="A85" s="220">
        <v>41791</v>
      </c>
      <c r="B85" s="241"/>
      <c r="C85" s="241"/>
      <c r="D85" s="241"/>
      <c r="E85" s="241"/>
      <c r="F85" s="219"/>
      <c r="G85" s="219"/>
      <c r="H85" s="219"/>
      <c r="I85" s="219"/>
      <c r="J85" s="219"/>
      <c r="K85" s="219"/>
      <c r="L85" s="218">
        <f t="shared" si="10"/>
        <v>0</v>
      </c>
      <c r="M85" s="215"/>
      <c r="N85" s="214"/>
      <c r="O85" s="121"/>
      <c r="P85" s="121"/>
    </row>
    <row r="86" spans="1:21" s="148" customFormat="1" x14ac:dyDescent="0.2">
      <c r="A86" s="220">
        <v>41821</v>
      </c>
      <c r="B86" s="241"/>
      <c r="C86" s="241"/>
      <c r="D86" s="241"/>
      <c r="E86" s="241"/>
      <c r="F86" s="219"/>
      <c r="G86" s="219"/>
      <c r="H86" s="219"/>
      <c r="I86" s="219"/>
      <c r="J86" s="219"/>
      <c r="K86" s="219"/>
      <c r="L86" s="218">
        <f t="shared" si="10"/>
        <v>0</v>
      </c>
      <c r="M86" s="215"/>
      <c r="N86" s="214"/>
      <c r="O86" s="121"/>
      <c r="P86" s="121"/>
    </row>
    <row r="87" spans="1:21" s="148" customFormat="1" x14ac:dyDescent="0.2">
      <c r="A87" s="220">
        <v>41852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8">
        <f t="shared" si="10"/>
        <v>0</v>
      </c>
      <c r="N87" s="121"/>
      <c r="O87" s="121"/>
      <c r="P87" s="121"/>
    </row>
    <row r="88" spans="1:21" s="148" customFormat="1" x14ac:dyDescent="0.2">
      <c r="A88" s="220">
        <v>41883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8">
        <f t="shared" si="10"/>
        <v>0</v>
      </c>
      <c r="N88" s="121"/>
      <c r="O88" s="121"/>
      <c r="P88" s="121"/>
    </row>
    <row r="89" spans="1:21" s="148" customFormat="1" x14ac:dyDescent="0.2">
      <c r="A89" s="220">
        <v>41913</v>
      </c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8">
        <f t="shared" si="10"/>
        <v>0</v>
      </c>
      <c r="N89" s="121"/>
      <c r="O89" s="121"/>
      <c r="P89" s="121"/>
    </row>
    <row r="90" spans="1:21" s="148" customFormat="1" x14ac:dyDescent="0.2">
      <c r="A90" s="220">
        <v>41944</v>
      </c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8">
        <f t="shared" si="10"/>
        <v>0</v>
      </c>
      <c r="N90" s="121"/>
      <c r="O90" s="121"/>
      <c r="P90" s="121"/>
    </row>
    <row r="91" spans="1:21" s="148" customFormat="1" x14ac:dyDescent="0.2">
      <c r="A91" s="220">
        <v>41974</v>
      </c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8">
        <f t="shared" si="10"/>
        <v>0</v>
      </c>
      <c r="N91" s="121"/>
      <c r="O91" s="121"/>
      <c r="P91" s="121"/>
    </row>
    <row r="92" spans="1:21" s="148" customFormat="1" x14ac:dyDescent="0.2">
      <c r="L92" s="218">
        <f t="shared" si="10"/>
        <v>0</v>
      </c>
      <c r="N92" s="121"/>
      <c r="O92" s="121"/>
      <c r="P92" s="121"/>
    </row>
    <row r="93" spans="1:21" x14ac:dyDescent="0.2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21"/>
      <c r="O93" s="121"/>
      <c r="P93" s="121"/>
      <c r="Q93" s="121"/>
      <c r="R93" s="121"/>
      <c r="S93" s="121"/>
      <c r="T93" s="121"/>
      <c r="U93" s="121"/>
    </row>
    <row r="94" spans="1:21" x14ac:dyDescent="0.2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21"/>
      <c r="O94" s="121"/>
      <c r="P94" s="121"/>
      <c r="Q94" s="121"/>
      <c r="R94" s="121"/>
      <c r="S94" s="121"/>
      <c r="T94" s="121"/>
      <c r="U94" s="121"/>
    </row>
    <row r="95" spans="1:21" x14ac:dyDescent="0.2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21"/>
      <c r="O95" s="121"/>
      <c r="P95" s="121"/>
      <c r="Q95" s="121"/>
      <c r="R95" s="121"/>
      <c r="S95" s="121"/>
      <c r="T95" s="121"/>
      <c r="U95" s="121"/>
    </row>
    <row r="96" spans="1:21" x14ac:dyDescent="0.2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21"/>
      <c r="O96" s="121"/>
      <c r="P96" s="121"/>
    </row>
    <row r="97" spans="1:16" x14ac:dyDescent="0.2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48"/>
      <c r="N97" s="121"/>
      <c r="O97" s="121"/>
      <c r="P97" s="121"/>
    </row>
    <row r="98" spans="1:16" x14ac:dyDescent="0.2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48"/>
      <c r="N98" s="121"/>
      <c r="O98" s="121"/>
      <c r="P98" s="121"/>
    </row>
    <row r="99" spans="1:16" x14ac:dyDescent="0.2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48"/>
      <c r="N99" s="121"/>
      <c r="O99" s="121"/>
      <c r="P99" s="121"/>
    </row>
    <row r="100" spans="1:16" x14ac:dyDescent="0.2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</row>
    <row r="101" spans="1:16" x14ac:dyDescent="0.2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</row>
    <row r="102" spans="1:16" x14ac:dyDescent="0.2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</row>
    <row r="103" spans="1:16" x14ac:dyDescent="0.2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</row>
    <row r="104" spans="1:16" x14ac:dyDescent="0.2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</row>
    <row r="105" spans="1:16" x14ac:dyDescent="0.2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</row>
    <row r="106" spans="1:16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</row>
  </sheetData>
  <sheetProtection algorithmName="SHA-512" hashValue="g5aqYgKpCLd83W17ZxcOCe/ss0TcHqtWZv6P5skQ8iWd5RR8N+FsOGvksd2sMvVIT4gvCJmNyGJMMgP0UzoQAg==" saltValue="X5itKYdC+BwEEcrvbcWDog==" spinCount="100000" sheet="1" objects="1" scenarios="1"/>
  <mergeCells count="47">
    <mergeCell ref="B83:C83"/>
    <mergeCell ref="D83:E83"/>
    <mergeCell ref="B82:C82"/>
    <mergeCell ref="D82:E82"/>
    <mergeCell ref="D25:E25"/>
    <mergeCell ref="B38:C38"/>
    <mergeCell ref="B39:C39"/>
    <mergeCell ref="D39:E39"/>
    <mergeCell ref="D80:E80"/>
    <mergeCell ref="B41:C41"/>
    <mergeCell ref="D41:E41"/>
    <mergeCell ref="B42:C42"/>
    <mergeCell ref="D42:E42"/>
    <mergeCell ref="B78:C78"/>
    <mergeCell ref="B77:C77"/>
    <mergeCell ref="B67:K67"/>
    <mergeCell ref="B86:C86"/>
    <mergeCell ref="D86:E86"/>
    <mergeCell ref="B40:C40"/>
    <mergeCell ref="D40:E40"/>
    <mergeCell ref="B79:C79"/>
    <mergeCell ref="D79:E79"/>
    <mergeCell ref="A47:L47"/>
    <mergeCell ref="D78:E78"/>
    <mergeCell ref="B76:C76"/>
    <mergeCell ref="B84:C84"/>
    <mergeCell ref="D84:E84"/>
    <mergeCell ref="B85:C85"/>
    <mergeCell ref="D85:E85"/>
    <mergeCell ref="D81:E81"/>
    <mergeCell ref="B81:C81"/>
    <mergeCell ref="B80:C80"/>
    <mergeCell ref="B75:C75"/>
    <mergeCell ref="B12:K12"/>
    <mergeCell ref="B37:C37"/>
    <mergeCell ref="B20:C20"/>
    <mergeCell ref="B19:C19"/>
    <mergeCell ref="B29:K29"/>
    <mergeCell ref="B36:C36"/>
    <mergeCell ref="B21:C21"/>
    <mergeCell ref="B22:C22"/>
    <mergeCell ref="D22:E22"/>
    <mergeCell ref="B24:C24"/>
    <mergeCell ref="D24:E24"/>
    <mergeCell ref="D23:E23"/>
    <mergeCell ref="B23:C23"/>
    <mergeCell ref="B25:C25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72:L91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8"/>
      <c r="B1" s="198"/>
      <c r="C1" s="198"/>
      <c r="D1" s="198"/>
      <c r="E1" s="198"/>
      <c r="F1" s="198"/>
      <c r="G1" s="198"/>
      <c r="H1" s="198"/>
      <c r="I1" s="206"/>
    </row>
    <row r="2" spans="1:9" ht="18" x14ac:dyDescent="0.25">
      <c r="A2" s="169" t="s">
        <v>91</v>
      </c>
      <c r="B2" s="198"/>
      <c r="C2" s="198"/>
      <c r="D2" s="198"/>
      <c r="E2" s="198"/>
      <c r="F2" s="198"/>
      <c r="G2" s="198"/>
      <c r="H2" s="198"/>
      <c r="I2" s="198"/>
    </row>
    <row r="3" spans="1:9" ht="14.25" x14ac:dyDescent="0.2">
      <c r="A3" s="170" t="s">
        <v>94</v>
      </c>
      <c r="B3" s="198"/>
      <c r="C3" s="198"/>
      <c r="D3" s="198"/>
      <c r="E3" s="198"/>
      <c r="F3" s="198"/>
      <c r="G3" s="198"/>
      <c r="H3" s="198"/>
      <c r="I3" s="198"/>
    </row>
    <row r="4" spans="1:9" ht="14.25" x14ac:dyDescent="0.2">
      <c r="A4" s="168"/>
      <c r="B4" s="198"/>
      <c r="C4" s="198"/>
      <c r="D4" s="198"/>
      <c r="E4" s="198"/>
      <c r="F4" s="198"/>
      <c r="G4" s="198"/>
      <c r="H4" s="198"/>
      <c r="I4" s="198"/>
    </row>
    <row r="5" spans="1:9" ht="14.25" x14ac:dyDescent="0.2">
      <c r="A5" s="168"/>
      <c r="B5" s="198"/>
      <c r="C5" s="198"/>
      <c r="D5" s="198"/>
      <c r="E5" s="198"/>
      <c r="F5" s="198"/>
      <c r="G5" s="198"/>
      <c r="H5" s="198"/>
      <c r="I5" s="198"/>
    </row>
    <row r="6" spans="1:9" ht="14.25" x14ac:dyDescent="0.2">
      <c r="A6" s="168"/>
      <c r="B6" s="198"/>
      <c r="C6" s="198"/>
      <c r="D6" s="198"/>
      <c r="E6" s="198"/>
      <c r="F6" s="198"/>
      <c r="G6" s="198"/>
      <c r="H6" s="198"/>
      <c r="I6" s="198"/>
    </row>
    <row r="7" spans="1:9" ht="14.25" x14ac:dyDescent="0.2">
      <c r="A7" s="168"/>
      <c r="B7" s="198"/>
      <c r="C7" s="198"/>
      <c r="D7" s="198"/>
      <c r="E7" s="198"/>
      <c r="F7" s="198"/>
      <c r="G7" s="198"/>
      <c r="H7" s="198"/>
      <c r="I7" s="198"/>
    </row>
    <row r="8" spans="1:9" x14ac:dyDescent="0.2">
      <c r="A8" s="171" t="s">
        <v>102</v>
      </c>
      <c r="B8" s="198"/>
      <c r="C8" s="198"/>
      <c r="D8" s="198"/>
      <c r="E8" s="198"/>
      <c r="F8" s="198"/>
      <c r="G8" s="198"/>
      <c r="H8" s="198"/>
      <c r="I8" s="198"/>
    </row>
    <row r="9" spans="1:9" x14ac:dyDescent="0.2">
      <c r="A9" s="198"/>
      <c r="B9" s="198"/>
      <c r="C9" s="198"/>
      <c r="D9" s="198"/>
      <c r="E9" s="198"/>
      <c r="F9" s="198"/>
      <c r="G9" s="198"/>
      <c r="H9" s="198"/>
      <c r="I9" s="198"/>
    </row>
    <row r="10" spans="1:9" x14ac:dyDescent="0.2">
      <c r="A10" s="198"/>
      <c r="B10" s="198"/>
      <c r="C10" s="198"/>
      <c r="D10" s="198"/>
      <c r="E10" s="198"/>
      <c r="F10" s="198"/>
      <c r="G10" s="198"/>
      <c r="H10" s="198"/>
      <c r="I10" s="198"/>
    </row>
    <row r="11" spans="1:9" ht="13.5" thickBot="1" x14ac:dyDescent="0.25">
      <c r="A11" s="199"/>
      <c r="B11" s="199"/>
      <c r="C11" s="199"/>
      <c r="D11" s="199"/>
      <c r="E11" s="199"/>
      <c r="F11" s="199"/>
      <c r="G11" s="199"/>
      <c r="H11" s="199"/>
      <c r="I11" s="199"/>
    </row>
    <row r="12" spans="1:9" ht="17.25" thickTop="1" thickBot="1" x14ac:dyDescent="0.3">
      <c r="B12" s="279" t="s">
        <v>64</v>
      </c>
      <c r="C12" s="280"/>
      <c r="D12" s="280"/>
      <c r="E12" s="280"/>
      <c r="F12" s="280"/>
      <c r="G12" s="280"/>
      <c r="H12" s="280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4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9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9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9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9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50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1" t="s">
        <v>84</v>
      </c>
      <c r="I22" s="154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8">
        <v>8000000</v>
      </c>
      <c r="C24" s="159">
        <v>8000000</v>
      </c>
      <c r="D24" s="159">
        <v>8000000</v>
      </c>
      <c r="E24" s="159">
        <v>8000000</v>
      </c>
      <c r="F24" s="159">
        <v>8000000</v>
      </c>
      <c r="G24" s="159">
        <v>8000000</v>
      </c>
      <c r="H24" s="159">
        <v>8000000</v>
      </c>
      <c r="I24" s="135">
        <f t="shared" si="0"/>
        <v>56000000</v>
      </c>
    </row>
    <row r="25" spans="1:9" ht="13.5" thickBot="1" x14ac:dyDescent="0.25">
      <c r="A25" s="160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ref="I25" si="1">SUM(B25:H25)</f>
        <v>56000000</v>
      </c>
    </row>
    <row r="26" spans="1:9" ht="13.5" thickTop="1" x14ac:dyDescent="0.2">
      <c r="A26" s="91"/>
      <c r="B26" s="92"/>
      <c r="C26" s="92"/>
      <c r="D26" s="92"/>
      <c r="E26" s="92"/>
      <c r="F26" s="92"/>
      <c r="G26" s="92"/>
      <c r="H26" s="93"/>
      <c r="I26" s="94"/>
    </row>
    <row r="27" spans="1:9" ht="13.5" thickBot="1" x14ac:dyDescent="0.25">
      <c r="A27" s="91"/>
      <c r="B27" s="92"/>
      <c r="C27" s="92"/>
      <c r="D27" s="92"/>
      <c r="E27" s="92"/>
      <c r="F27" s="92"/>
      <c r="G27" s="92"/>
      <c r="H27" s="93"/>
      <c r="I27" s="94"/>
    </row>
    <row r="28" spans="1:9" ht="17.25" thickTop="1" thickBot="1" x14ac:dyDescent="0.3">
      <c r="B28" s="279" t="s">
        <v>71</v>
      </c>
      <c r="C28" s="280"/>
      <c r="D28" s="280"/>
      <c r="E28" s="280"/>
      <c r="F28" s="280"/>
      <c r="G28" s="280"/>
      <c r="H28" s="280"/>
    </row>
    <row r="29" spans="1:9" s="85" customFormat="1" ht="26.25" customHeight="1" thickTop="1" thickBot="1" x14ac:dyDescent="0.25">
      <c r="A29" s="82" t="s">
        <v>0</v>
      </c>
      <c r="B29" s="83" t="s">
        <v>65</v>
      </c>
      <c r="C29" s="83" t="s">
        <v>66</v>
      </c>
      <c r="D29" s="83" t="s">
        <v>67</v>
      </c>
      <c r="E29" s="83" t="s">
        <v>68</v>
      </c>
      <c r="F29" s="83" t="s">
        <v>69</v>
      </c>
      <c r="G29" s="83" t="s">
        <v>70</v>
      </c>
      <c r="H29" s="83" t="s">
        <v>83</v>
      </c>
      <c r="I29" s="84" t="s">
        <v>3</v>
      </c>
    </row>
    <row r="30" spans="1:9" ht="13.5" thickTop="1" x14ac:dyDescent="0.2">
      <c r="A30" s="89">
        <v>2003</v>
      </c>
      <c r="B30" s="87">
        <v>737811</v>
      </c>
      <c r="C30" s="88">
        <v>131712</v>
      </c>
      <c r="D30" s="88">
        <v>571399</v>
      </c>
      <c r="E30" s="88">
        <v>135536</v>
      </c>
      <c r="F30" s="88">
        <v>94692</v>
      </c>
      <c r="G30" s="130">
        <v>276664</v>
      </c>
      <c r="H30" s="152">
        <v>0</v>
      </c>
      <c r="I30" s="135">
        <f t="shared" ref="I30:I40" si="2">SUM(B30:H30)</f>
        <v>1947814</v>
      </c>
    </row>
    <row r="31" spans="1:9" x14ac:dyDescent="0.2">
      <c r="A31" s="89">
        <v>2004</v>
      </c>
      <c r="B31" s="95">
        <v>761920</v>
      </c>
      <c r="C31" s="96">
        <v>189555</v>
      </c>
      <c r="D31" s="97">
        <v>567710</v>
      </c>
      <c r="E31" s="97">
        <v>135848</v>
      </c>
      <c r="F31" s="97">
        <v>136845</v>
      </c>
      <c r="G31" s="132">
        <v>274156</v>
      </c>
      <c r="H31" s="153">
        <v>0</v>
      </c>
      <c r="I31" s="90">
        <f t="shared" si="2"/>
        <v>2066034</v>
      </c>
    </row>
    <row r="32" spans="1:9" x14ac:dyDescent="0.2">
      <c r="A32" s="89">
        <v>2005</v>
      </c>
      <c r="B32" s="95">
        <v>804452</v>
      </c>
      <c r="C32" s="97">
        <v>191455</v>
      </c>
      <c r="D32" s="97">
        <v>599454</v>
      </c>
      <c r="E32" s="97">
        <v>136548</v>
      </c>
      <c r="F32" s="97">
        <v>137545</v>
      </c>
      <c r="G32" s="132">
        <v>296056</v>
      </c>
      <c r="H32" s="153">
        <v>0</v>
      </c>
      <c r="I32" s="90">
        <f t="shared" si="2"/>
        <v>2165510</v>
      </c>
    </row>
    <row r="33" spans="1:9" x14ac:dyDescent="0.2">
      <c r="A33" s="89">
        <v>2006</v>
      </c>
      <c r="B33" s="95">
        <v>845031</v>
      </c>
      <c r="C33" s="97">
        <v>204757</v>
      </c>
      <c r="D33" s="97">
        <v>721696</v>
      </c>
      <c r="E33" s="97">
        <v>159376</v>
      </c>
      <c r="F33" s="97">
        <v>141825</v>
      </c>
      <c r="G33" s="132">
        <v>314424</v>
      </c>
      <c r="H33" s="149" t="s">
        <v>84</v>
      </c>
      <c r="I33" s="90">
        <f t="shared" si="2"/>
        <v>2387109</v>
      </c>
    </row>
    <row r="34" spans="1:9" x14ac:dyDescent="0.2">
      <c r="A34" s="89">
        <v>2007</v>
      </c>
      <c r="B34" s="95">
        <v>913823</v>
      </c>
      <c r="C34" s="97">
        <v>214557</v>
      </c>
      <c r="D34" s="97">
        <v>727100</v>
      </c>
      <c r="E34" s="97">
        <v>175376</v>
      </c>
      <c r="F34" s="97">
        <v>150325</v>
      </c>
      <c r="G34" s="132">
        <v>363382</v>
      </c>
      <c r="H34" s="149" t="s">
        <v>84</v>
      </c>
      <c r="I34" s="90">
        <f t="shared" si="2"/>
        <v>2544563</v>
      </c>
    </row>
    <row r="35" spans="1:9" x14ac:dyDescent="0.2">
      <c r="A35" s="89">
        <v>2008</v>
      </c>
      <c r="B35" s="95">
        <v>1034791</v>
      </c>
      <c r="C35" s="97">
        <v>243757</v>
      </c>
      <c r="D35" s="97">
        <v>782400</v>
      </c>
      <c r="E35" s="97">
        <v>176176</v>
      </c>
      <c r="F35" s="97">
        <v>168328</v>
      </c>
      <c r="G35" s="132">
        <v>376282</v>
      </c>
      <c r="H35" s="149" t="s">
        <v>84</v>
      </c>
      <c r="I35" s="90">
        <f t="shared" si="2"/>
        <v>2781734</v>
      </c>
    </row>
    <row r="36" spans="1:9" x14ac:dyDescent="0.2">
      <c r="A36" s="89">
        <v>2009</v>
      </c>
      <c r="B36" s="95">
        <v>1057887</v>
      </c>
      <c r="C36" s="97">
        <v>251757</v>
      </c>
      <c r="D36" s="97">
        <v>728900</v>
      </c>
      <c r="E36" s="97">
        <v>174264</v>
      </c>
      <c r="F36" s="97">
        <v>174928</v>
      </c>
      <c r="G36" s="132">
        <v>421232</v>
      </c>
      <c r="H36" s="149" t="s">
        <v>84</v>
      </c>
      <c r="I36" s="90">
        <f t="shared" si="2"/>
        <v>2808968</v>
      </c>
    </row>
    <row r="37" spans="1:9" x14ac:dyDescent="0.2">
      <c r="A37" s="109">
        <v>2010</v>
      </c>
      <c r="B37" s="110">
        <v>1113695</v>
      </c>
      <c r="C37" s="111">
        <v>282957</v>
      </c>
      <c r="D37" s="111">
        <v>776000</v>
      </c>
      <c r="E37" s="111">
        <v>209064</v>
      </c>
      <c r="F37" s="111">
        <v>209528</v>
      </c>
      <c r="G37" s="133">
        <v>490132</v>
      </c>
      <c r="H37" s="150" t="s">
        <v>84</v>
      </c>
      <c r="I37" s="90">
        <f t="shared" si="2"/>
        <v>3081376</v>
      </c>
    </row>
    <row r="38" spans="1:9" x14ac:dyDescent="0.2">
      <c r="A38" s="109">
        <v>2011</v>
      </c>
      <c r="B38" s="110">
        <v>1191995</v>
      </c>
      <c r="C38" s="111">
        <v>324357</v>
      </c>
      <c r="D38" s="111">
        <v>983700</v>
      </c>
      <c r="E38" s="111">
        <v>252764</v>
      </c>
      <c r="F38" s="111">
        <v>237928</v>
      </c>
      <c r="G38" s="133">
        <v>603540</v>
      </c>
      <c r="H38" s="151" t="s">
        <v>84</v>
      </c>
      <c r="I38" s="154">
        <f t="shared" si="2"/>
        <v>3594284</v>
      </c>
    </row>
    <row r="39" spans="1:9" ht="13.5" thickBot="1" x14ac:dyDescent="0.25">
      <c r="A39" s="109">
        <v>2012</v>
      </c>
      <c r="B39" s="98">
        <v>1267047</v>
      </c>
      <c r="C39" s="99">
        <v>372857</v>
      </c>
      <c r="D39" s="99">
        <v>1072100</v>
      </c>
      <c r="E39" s="99">
        <v>286564</v>
      </c>
      <c r="F39" s="99">
        <v>302528</v>
      </c>
      <c r="G39" s="134">
        <v>673500</v>
      </c>
      <c r="H39" s="99">
        <v>0</v>
      </c>
      <c r="I39" s="136">
        <f t="shared" si="2"/>
        <v>3974596</v>
      </c>
    </row>
    <row r="40" spans="1:9" ht="14.25" thickTop="1" thickBot="1" x14ac:dyDescent="0.25">
      <c r="A40" s="109">
        <v>2013</v>
      </c>
      <c r="B40" s="98">
        <v>1352047</v>
      </c>
      <c r="C40" s="99">
        <v>400157</v>
      </c>
      <c r="D40" s="99">
        <v>1193200</v>
      </c>
      <c r="E40" s="99">
        <v>311364</v>
      </c>
      <c r="F40" s="99">
        <v>327428</v>
      </c>
      <c r="G40" s="134">
        <v>712500</v>
      </c>
      <c r="H40" s="99">
        <v>0</v>
      </c>
      <c r="I40" s="135">
        <f t="shared" si="2"/>
        <v>4296696</v>
      </c>
    </row>
    <row r="41" spans="1:9" ht="14.25" thickTop="1" thickBot="1" x14ac:dyDescent="0.25">
      <c r="A41" s="160">
        <v>41640</v>
      </c>
      <c r="B41" s="98">
        <v>1363447</v>
      </c>
      <c r="C41" s="99">
        <v>407857</v>
      </c>
      <c r="D41" s="99">
        <v>1225700</v>
      </c>
      <c r="E41" s="99">
        <v>315464</v>
      </c>
      <c r="F41" s="99">
        <v>335428</v>
      </c>
      <c r="G41" s="134">
        <v>720100</v>
      </c>
      <c r="H41" s="99">
        <v>0</v>
      </c>
      <c r="I41" s="136">
        <f>SUM(B41:H41)</f>
        <v>4367996</v>
      </c>
    </row>
    <row r="42" spans="1:9" ht="13.5" thickTop="1" x14ac:dyDescent="0.2"/>
    <row r="43" spans="1:9" x14ac:dyDescent="0.2">
      <c r="A43" s="91"/>
      <c r="B43" s="92"/>
      <c r="C43" s="92"/>
      <c r="D43" s="92"/>
      <c r="E43" s="92"/>
      <c r="F43" s="92"/>
      <c r="G43" s="92"/>
      <c r="H43" s="93"/>
      <c r="I43" s="94"/>
    </row>
    <row r="44" spans="1:9" ht="13.5" thickBot="1" x14ac:dyDescent="0.25">
      <c r="A44" s="91"/>
      <c r="B44" s="92"/>
      <c r="C44" s="92"/>
      <c r="D44" s="92"/>
      <c r="E44" s="92"/>
      <c r="F44" s="92"/>
      <c r="G44" s="92"/>
      <c r="H44" s="93"/>
      <c r="I44" s="94"/>
    </row>
    <row r="45" spans="1:9" ht="17.25" thickTop="1" thickBot="1" x14ac:dyDescent="0.3">
      <c r="B45" s="279" t="s">
        <v>72</v>
      </c>
      <c r="C45" s="280"/>
      <c r="D45" s="280"/>
      <c r="E45" s="280"/>
      <c r="F45" s="280"/>
      <c r="G45" s="280"/>
      <c r="H45" s="280"/>
    </row>
    <row r="46" spans="1:9" s="85" customFormat="1" ht="26.25" customHeight="1" thickTop="1" thickBot="1" x14ac:dyDescent="0.25">
      <c r="A46" s="82" t="s">
        <v>0</v>
      </c>
      <c r="B46" s="83" t="s">
        <v>65</v>
      </c>
      <c r="C46" s="83" t="s">
        <v>66</v>
      </c>
      <c r="D46" s="83" t="s">
        <v>67</v>
      </c>
      <c r="E46" s="83" t="s">
        <v>68</v>
      </c>
      <c r="F46" s="83" t="s">
        <v>69</v>
      </c>
      <c r="G46" s="83" t="s">
        <v>70</v>
      </c>
      <c r="H46" s="83" t="s">
        <v>83</v>
      </c>
      <c r="I46" s="84" t="s">
        <v>3</v>
      </c>
    </row>
    <row r="47" spans="1:9" ht="13.5" thickTop="1" x14ac:dyDescent="0.2">
      <c r="A47" s="138">
        <v>2003</v>
      </c>
      <c r="B47" s="228" t="s">
        <v>5</v>
      </c>
      <c r="C47" s="201" t="s">
        <v>5</v>
      </c>
      <c r="D47" s="201" t="s">
        <v>5</v>
      </c>
      <c r="E47" s="201" t="s">
        <v>5</v>
      </c>
      <c r="F47" s="201" t="s">
        <v>5</v>
      </c>
      <c r="G47" s="202" t="s">
        <v>5</v>
      </c>
      <c r="H47" s="152">
        <v>0</v>
      </c>
      <c r="I47" s="229"/>
    </row>
    <row r="48" spans="1:9" x14ac:dyDescent="0.2">
      <c r="A48" s="139">
        <v>2004</v>
      </c>
      <c r="B48" s="200" t="s">
        <v>5</v>
      </c>
      <c r="C48" s="201" t="s">
        <v>5</v>
      </c>
      <c r="D48" s="201" t="s">
        <v>5</v>
      </c>
      <c r="E48" s="201" t="s">
        <v>5</v>
      </c>
      <c r="F48" s="201" t="s">
        <v>5</v>
      </c>
      <c r="G48" s="202" t="s">
        <v>5</v>
      </c>
      <c r="H48" s="153">
        <v>0</v>
      </c>
      <c r="I48" s="230"/>
    </row>
    <row r="49" spans="1:11" x14ac:dyDescent="0.2">
      <c r="A49" s="139">
        <v>2005</v>
      </c>
      <c r="B49" s="200" t="s">
        <v>5</v>
      </c>
      <c r="C49" s="201" t="s">
        <v>5</v>
      </c>
      <c r="D49" s="201" t="s">
        <v>5</v>
      </c>
      <c r="E49" s="201" t="s">
        <v>5</v>
      </c>
      <c r="F49" s="201" t="s">
        <v>5</v>
      </c>
      <c r="G49" s="202" t="s">
        <v>5</v>
      </c>
      <c r="H49" s="153">
        <v>0</v>
      </c>
      <c r="I49" s="230"/>
    </row>
    <row r="50" spans="1:11" x14ac:dyDescent="0.2">
      <c r="A50" s="139">
        <v>2006</v>
      </c>
      <c r="B50" s="200" t="s">
        <v>5</v>
      </c>
      <c r="C50" s="201" t="s">
        <v>5</v>
      </c>
      <c r="D50" s="201" t="s">
        <v>5</v>
      </c>
      <c r="E50" s="201" t="s">
        <v>5</v>
      </c>
      <c r="F50" s="201" t="s">
        <v>5</v>
      </c>
      <c r="G50" s="202" t="s">
        <v>5</v>
      </c>
      <c r="H50" s="149" t="s">
        <v>84</v>
      </c>
      <c r="I50" s="230"/>
    </row>
    <row r="51" spans="1:11" x14ac:dyDescent="0.2">
      <c r="A51" s="139">
        <v>2007</v>
      </c>
      <c r="B51" s="200" t="s">
        <v>5</v>
      </c>
      <c r="C51" s="201" t="s">
        <v>5</v>
      </c>
      <c r="D51" s="201" t="s">
        <v>5</v>
      </c>
      <c r="E51" s="201" t="s">
        <v>5</v>
      </c>
      <c r="F51" s="201" t="s">
        <v>5</v>
      </c>
      <c r="G51" s="202" t="s">
        <v>5</v>
      </c>
      <c r="H51" s="149" t="s">
        <v>84</v>
      </c>
      <c r="I51" s="230"/>
    </row>
    <row r="52" spans="1:11" x14ac:dyDescent="0.2">
      <c r="A52" s="139">
        <v>2008</v>
      </c>
      <c r="B52" s="200" t="s">
        <v>5</v>
      </c>
      <c r="C52" s="201" t="s">
        <v>5</v>
      </c>
      <c r="D52" s="201" t="s">
        <v>5</v>
      </c>
      <c r="E52" s="201" t="s">
        <v>5</v>
      </c>
      <c r="F52" s="201" t="s">
        <v>5</v>
      </c>
      <c r="G52" s="202" t="s">
        <v>5</v>
      </c>
      <c r="H52" s="149" t="s">
        <v>84</v>
      </c>
      <c r="I52" s="230"/>
    </row>
    <row r="53" spans="1:11" x14ac:dyDescent="0.2">
      <c r="A53" s="139">
        <v>2009</v>
      </c>
      <c r="B53" s="200" t="s">
        <v>5</v>
      </c>
      <c r="C53" s="201" t="s">
        <v>5</v>
      </c>
      <c r="D53" s="201" t="s">
        <v>5</v>
      </c>
      <c r="E53" s="201" t="s">
        <v>5</v>
      </c>
      <c r="F53" s="201" t="s">
        <v>5</v>
      </c>
      <c r="G53" s="202" t="s">
        <v>5</v>
      </c>
      <c r="H53" s="149" t="s">
        <v>84</v>
      </c>
      <c r="I53" s="230"/>
    </row>
    <row r="54" spans="1:11" ht="13.5" thickBot="1" x14ac:dyDescent="0.25">
      <c r="A54" s="140">
        <v>2010</v>
      </c>
      <c r="B54" s="137">
        <v>949365</v>
      </c>
      <c r="C54" s="120">
        <v>266224</v>
      </c>
      <c r="D54" s="120">
        <v>657298</v>
      </c>
      <c r="E54" s="120">
        <v>143770</v>
      </c>
      <c r="F54" s="120">
        <v>202143</v>
      </c>
      <c r="G54" s="131">
        <v>310112</v>
      </c>
      <c r="H54" s="150" t="s">
        <v>84</v>
      </c>
      <c r="I54" s="213">
        <f t="shared" ref="I54:I57" si="3">SUM(B54:H54)</f>
        <v>2528912</v>
      </c>
    </row>
    <row r="55" spans="1:11" ht="14.25" thickTop="1" thickBot="1" x14ac:dyDescent="0.25">
      <c r="A55" s="140">
        <v>2011</v>
      </c>
      <c r="B55" s="142">
        <v>1011926</v>
      </c>
      <c r="C55" s="111">
        <v>290986</v>
      </c>
      <c r="D55" s="111">
        <v>731205</v>
      </c>
      <c r="E55" s="111">
        <v>180479</v>
      </c>
      <c r="F55" s="111">
        <v>225211</v>
      </c>
      <c r="G55" s="133">
        <v>380672</v>
      </c>
      <c r="H55" s="151" t="s">
        <v>84</v>
      </c>
      <c r="I55" s="213">
        <f t="shared" si="3"/>
        <v>2820479</v>
      </c>
    </row>
    <row r="56" spans="1:11" ht="14.25" thickTop="1" thickBot="1" x14ac:dyDescent="0.25">
      <c r="A56" s="140">
        <v>2012</v>
      </c>
      <c r="B56" s="95">
        <v>1062927</v>
      </c>
      <c r="C56" s="97">
        <v>303818</v>
      </c>
      <c r="D56" s="97">
        <v>838426</v>
      </c>
      <c r="E56" s="97">
        <v>183005</v>
      </c>
      <c r="F56" s="97">
        <v>232752</v>
      </c>
      <c r="G56" s="97">
        <v>399968</v>
      </c>
      <c r="H56" s="99">
        <v>0</v>
      </c>
      <c r="I56" s="213">
        <f t="shared" si="3"/>
        <v>3020896</v>
      </c>
    </row>
    <row r="57" spans="1:11" ht="14.25" thickTop="1" thickBot="1" x14ac:dyDescent="0.25">
      <c r="A57" s="109">
        <v>2013</v>
      </c>
      <c r="B57" s="235">
        <v>1066874</v>
      </c>
      <c r="C57" s="233">
        <v>310205</v>
      </c>
      <c r="D57" s="233">
        <v>906820</v>
      </c>
      <c r="E57" s="233">
        <v>228614</v>
      </c>
      <c r="F57" s="233">
        <v>228644</v>
      </c>
      <c r="G57" s="234">
        <v>484876</v>
      </c>
      <c r="H57" s="211">
        <v>0</v>
      </c>
      <c r="I57" s="213">
        <f t="shared" si="3"/>
        <v>3226033</v>
      </c>
    </row>
    <row r="58" spans="1:11" ht="14.25" thickTop="1" thickBot="1" x14ac:dyDescent="0.25">
      <c r="A58" s="160">
        <v>41640</v>
      </c>
      <c r="B58" s="210">
        <v>1066286</v>
      </c>
      <c r="C58" s="211">
        <v>310343</v>
      </c>
      <c r="D58" s="211">
        <v>855925</v>
      </c>
      <c r="E58" s="211">
        <v>230883</v>
      </c>
      <c r="F58" s="211">
        <v>230397</v>
      </c>
      <c r="G58" s="212">
        <v>484698</v>
      </c>
      <c r="H58" s="211">
        <v>0</v>
      </c>
      <c r="I58" s="213">
        <f>SUM(B58:H58)</f>
        <v>3178532</v>
      </c>
    </row>
    <row r="59" spans="1:11" ht="13.5" thickTop="1" x14ac:dyDescent="0.2">
      <c r="A59" s="91"/>
      <c r="B59" s="92"/>
      <c r="C59" s="92"/>
      <c r="D59" s="92"/>
      <c r="E59" s="92"/>
      <c r="F59" s="92"/>
      <c r="G59" s="92"/>
      <c r="H59" s="93"/>
      <c r="I59" s="94"/>
    </row>
    <row r="60" spans="1:11" ht="13.5" thickBot="1" x14ac:dyDescent="0.25">
      <c r="A60" s="91"/>
      <c r="B60" s="92"/>
      <c r="C60" s="92"/>
      <c r="D60" s="92"/>
      <c r="E60" s="92"/>
      <c r="F60" s="92"/>
      <c r="G60" s="92"/>
      <c r="H60" s="93"/>
      <c r="I60" s="94"/>
    </row>
    <row r="61" spans="1:11" ht="17.25" thickTop="1" thickBot="1" x14ac:dyDescent="0.3">
      <c r="B61" s="279" t="s">
        <v>73</v>
      </c>
      <c r="C61" s="280"/>
      <c r="D61" s="280"/>
      <c r="E61" s="280"/>
      <c r="F61" s="280"/>
      <c r="G61" s="280"/>
      <c r="H61" s="280"/>
    </row>
    <row r="62" spans="1:11" s="85" customFormat="1" ht="26.25" customHeight="1" thickTop="1" thickBot="1" x14ac:dyDescent="0.25">
      <c r="A62" s="82" t="s">
        <v>0</v>
      </c>
      <c r="B62" s="83" t="s">
        <v>65</v>
      </c>
      <c r="C62" s="83" t="s">
        <v>66</v>
      </c>
      <c r="D62" s="83" t="s">
        <v>67</v>
      </c>
      <c r="E62" s="83" t="s">
        <v>68</v>
      </c>
      <c r="F62" s="83" t="s">
        <v>69</v>
      </c>
      <c r="G62" s="83" t="s">
        <v>70</v>
      </c>
      <c r="H62" s="83" t="s">
        <v>83</v>
      </c>
      <c r="I62" s="84" t="s">
        <v>3</v>
      </c>
    </row>
    <row r="63" spans="1:11" ht="14.25" thickTop="1" thickBot="1" x14ac:dyDescent="0.25">
      <c r="A63" s="138">
        <v>2003</v>
      </c>
      <c r="B63" s="200" t="s">
        <v>5</v>
      </c>
      <c r="C63" s="201" t="s">
        <v>5</v>
      </c>
      <c r="D63" s="201" t="s">
        <v>5</v>
      </c>
      <c r="E63" s="201" t="s">
        <v>5</v>
      </c>
      <c r="F63" s="201" t="s">
        <v>5</v>
      </c>
      <c r="G63" s="202" t="s">
        <v>5</v>
      </c>
      <c r="H63" s="152">
        <v>0</v>
      </c>
      <c r="I63" s="213">
        <v>1549046</v>
      </c>
      <c r="K63" s="73"/>
    </row>
    <row r="64" spans="1:11" ht="14.25" thickTop="1" thickBot="1" x14ac:dyDescent="0.25">
      <c r="A64" s="139">
        <v>2004</v>
      </c>
      <c r="B64" s="200" t="s">
        <v>5</v>
      </c>
      <c r="C64" s="201" t="s">
        <v>5</v>
      </c>
      <c r="D64" s="201" t="s">
        <v>5</v>
      </c>
      <c r="E64" s="201" t="s">
        <v>5</v>
      </c>
      <c r="F64" s="201" t="s">
        <v>5</v>
      </c>
      <c r="G64" s="202" t="s">
        <v>5</v>
      </c>
      <c r="H64" s="153">
        <v>0</v>
      </c>
      <c r="I64" s="213">
        <v>1612261</v>
      </c>
      <c r="K64" s="73"/>
    </row>
    <row r="65" spans="1:11" ht="14.25" thickTop="1" thickBot="1" x14ac:dyDescent="0.25">
      <c r="A65" s="139">
        <v>2005</v>
      </c>
      <c r="B65" s="200" t="s">
        <v>5</v>
      </c>
      <c r="C65" s="201" t="s">
        <v>5</v>
      </c>
      <c r="D65" s="201" t="s">
        <v>5</v>
      </c>
      <c r="E65" s="201" t="s">
        <v>5</v>
      </c>
      <c r="F65" s="201" t="s">
        <v>5</v>
      </c>
      <c r="G65" s="202" t="s">
        <v>5</v>
      </c>
      <c r="H65" s="153">
        <v>0</v>
      </c>
      <c r="I65" s="213">
        <v>1701496</v>
      </c>
      <c r="K65" s="73"/>
    </row>
    <row r="66" spans="1:11" ht="14.25" thickTop="1" thickBot="1" x14ac:dyDescent="0.25">
      <c r="A66" s="139">
        <v>2006</v>
      </c>
      <c r="B66" s="200" t="s">
        <v>5</v>
      </c>
      <c r="C66" s="201" t="s">
        <v>5</v>
      </c>
      <c r="D66" s="201" t="s">
        <v>5</v>
      </c>
      <c r="E66" s="201" t="s">
        <v>5</v>
      </c>
      <c r="F66" s="201" t="s">
        <v>5</v>
      </c>
      <c r="G66" s="202" t="s">
        <v>5</v>
      </c>
      <c r="H66" s="149" t="s">
        <v>84</v>
      </c>
      <c r="I66" s="213">
        <v>1775232</v>
      </c>
      <c r="K66" s="73"/>
    </row>
    <row r="67" spans="1:11" ht="14.25" thickTop="1" thickBot="1" x14ac:dyDescent="0.25">
      <c r="A67" s="139">
        <v>2007</v>
      </c>
      <c r="B67" s="200" t="s">
        <v>5</v>
      </c>
      <c r="C67" s="201" t="s">
        <v>5</v>
      </c>
      <c r="D67" s="201" t="s">
        <v>5</v>
      </c>
      <c r="E67" s="201" t="s">
        <v>5</v>
      </c>
      <c r="F67" s="201" t="s">
        <v>5</v>
      </c>
      <c r="G67" s="202" t="s">
        <v>5</v>
      </c>
      <c r="H67" s="149" t="s">
        <v>84</v>
      </c>
      <c r="I67" s="213">
        <v>1823120</v>
      </c>
      <c r="K67" s="55"/>
    </row>
    <row r="68" spans="1:11" ht="14.25" thickTop="1" thickBot="1" x14ac:dyDescent="0.25">
      <c r="A68" s="139">
        <v>2008</v>
      </c>
      <c r="B68" s="200" t="s">
        <v>5</v>
      </c>
      <c r="C68" s="201" t="s">
        <v>5</v>
      </c>
      <c r="D68" s="201" t="s">
        <v>5</v>
      </c>
      <c r="E68" s="201" t="s">
        <v>5</v>
      </c>
      <c r="F68" s="201" t="s">
        <v>5</v>
      </c>
      <c r="G68" s="202" t="s">
        <v>5</v>
      </c>
      <c r="H68" s="149" t="s">
        <v>84</v>
      </c>
      <c r="I68" s="213">
        <v>1909961</v>
      </c>
    </row>
    <row r="69" spans="1:11" ht="14.25" thickTop="1" thickBot="1" x14ac:dyDescent="0.25">
      <c r="A69" s="139">
        <v>2009</v>
      </c>
      <c r="B69" s="200" t="s">
        <v>5</v>
      </c>
      <c r="C69" s="201" t="s">
        <v>5</v>
      </c>
      <c r="D69" s="201" t="s">
        <v>5</v>
      </c>
      <c r="E69" s="201" t="s">
        <v>5</v>
      </c>
      <c r="F69" s="201" t="s">
        <v>5</v>
      </c>
      <c r="G69" s="202" t="s">
        <v>5</v>
      </c>
      <c r="H69" s="149" t="s">
        <v>84</v>
      </c>
      <c r="I69" s="213">
        <v>2011228</v>
      </c>
    </row>
    <row r="70" spans="1:11" ht="14.25" thickTop="1" thickBot="1" x14ac:dyDescent="0.25">
      <c r="A70" s="139">
        <v>2010</v>
      </c>
      <c r="B70" s="141">
        <v>810431</v>
      </c>
      <c r="C70" s="97">
        <v>197536</v>
      </c>
      <c r="D70" s="97">
        <v>516715</v>
      </c>
      <c r="E70" s="97">
        <v>117233</v>
      </c>
      <c r="F70" s="97">
        <v>143356</v>
      </c>
      <c r="G70" s="132">
        <v>300487</v>
      </c>
      <c r="H70" s="150" t="s">
        <v>84</v>
      </c>
      <c r="I70" s="213">
        <f t="shared" ref="I70:I73" si="4">SUM(B70:H70)</f>
        <v>2085758</v>
      </c>
    </row>
    <row r="71" spans="1:11" ht="14.25" thickTop="1" thickBot="1" x14ac:dyDescent="0.25">
      <c r="A71" s="140">
        <v>2011</v>
      </c>
      <c r="B71" s="142">
        <v>817393</v>
      </c>
      <c r="C71" s="111">
        <v>207241</v>
      </c>
      <c r="D71" s="111">
        <v>545270</v>
      </c>
      <c r="E71" s="111">
        <v>137285</v>
      </c>
      <c r="F71" s="111">
        <v>156600</v>
      </c>
      <c r="G71" s="133">
        <v>355950</v>
      </c>
      <c r="H71" s="151" t="s">
        <v>84</v>
      </c>
      <c r="I71" s="213">
        <f t="shared" si="4"/>
        <v>2219739</v>
      </c>
    </row>
    <row r="72" spans="1:11" ht="14.25" thickTop="1" thickBot="1" x14ac:dyDescent="0.25">
      <c r="A72" s="139">
        <v>2012</v>
      </c>
      <c r="B72" s="95">
        <v>842206</v>
      </c>
      <c r="C72" s="97">
        <v>218436</v>
      </c>
      <c r="D72" s="97">
        <v>575432</v>
      </c>
      <c r="E72" s="97">
        <v>140569</v>
      </c>
      <c r="F72" s="97">
        <v>160446</v>
      </c>
      <c r="G72" s="97">
        <v>370041</v>
      </c>
      <c r="H72" s="153">
        <v>0</v>
      </c>
      <c r="I72" s="213">
        <f t="shared" si="4"/>
        <v>2307130</v>
      </c>
    </row>
    <row r="73" spans="1:11" ht="14.25" thickTop="1" thickBot="1" x14ac:dyDescent="0.25">
      <c r="A73" s="231">
        <v>2013</v>
      </c>
      <c r="B73" s="232">
        <v>876284</v>
      </c>
      <c r="C73" s="233">
        <v>228443</v>
      </c>
      <c r="D73" s="233">
        <v>605304</v>
      </c>
      <c r="E73" s="233">
        <v>151101</v>
      </c>
      <c r="F73" s="233">
        <v>170770</v>
      </c>
      <c r="G73" s="234">
        <v>382558</v>
      </c>
      <c r="H73" s="153">
        <v>0</v>
      </c>
      <c r="I73" s="213">
        <f t="shared" si="4"/>
        <v>2414460</v>
      </c>
    </row>
    <row r="74" spans="1:11" ht="14.25" thickTop="1" thickBot="1" x14ac:dyDescent="0.25">
      <c r="A74" s="160">
        <v>41640</v>
      </c>
      <c r="B74" s="210">
        <v>878804</v>
      </c>
      <c r="C74" s="211">
        <v>229129</v>
      </c>
      <c r="D74" s="211">
        <v>605972</v>
      </c>
      <c r="E74" s="211">
        <v>151325</v>
      </c>
      <c r="F74" s="211">
        <v>171257</v>
      </c>
      <c r="G74" s="212">
        <v>382363</v>
      </c>
      <c r="H74" s="153">
        <v>0</v>
      </c>
      <c r="I74" s="213">
        <f>SUM(B74:H74)</f>
        <v>2418850</v>
      </c>
    </row>
    <row r="75" spans="1:11" ht="12" customHeight="1" thickTop="1" x14ac:dyDescent="0.2"/>
    <row r="76" spans="1:11" x14ac:dyDescent="0.2">
      <c r="A76" s="203" t="s">
        <v>48</v>
      </c>
    </row>
    <row r="77" spans="1:11" x14ac:dyDescent="0.2">
      <c r="A77" s="204" t="s">
        <v>51</v>
      </c>
      <c r="D77" s="7"/>
      <c r="G77" s="94"/>
      <c r="H77" s="94"/>
    </row>
    <row r="78" spans="1:11" x14ac:dyDescent="0.2">
      <c r="A78" s="205" t="s">
        <v>74</v>
      </c>
      <c r="B78" s="92"/>
      <c r="C78" s="100"/>
      <c r="D78" s="92"/>
      <c r="E78" s="92"/>
      <c r="F78" s="92"/>
      <c r="G78" s="92"/>
      <c r="H78" s="92"/>
    </row>
    <row r="79" spans="1:11" x14ac:dyDescent="0.2">
      <c r="A79" s="205" t="s">
        <v>77</v>
      </c>
      <c r="B79" s="92"/>
      <c r="C79" s="100"/>
      <c r="D79" s="92"/>
      <c r="E79" s="92"/>
      <c r="F79" s="92"/>
      <c r="G79" s="92"/>
      <c r="H79" s="92"/>
    </row>
    <row r="80" spans="1:11" x14ac:dyDescent="0.2">
      <c r="A80" s="205" t="s">
        <v>85</v>
      </c>
      <c r="B80" s="92"/>
      <c r="C80" s="100"/>
      <c r="D80" s="92"/>
      <c r="E80" s="92"/>
      <c r="F80" s="92"/>
      <c r="G80" s="92"/>
      <c r="H80" s="92"/>
    </row>
    <row r="81" spans="1:10" x14ac:dyDescent="0.2">
      <c r="A81" s="204"/>
      <c r="H81" s="101"/>
    </row>
    <row r="82" spans="1:10" x14ac:dyDescent="0.2">
      <c r="A82" s="121"/>
    </row>
    <row r="83" spans="1:10" x14ac:dyDescent="0.2">
      <c r="A83" s="121"/>
    </row>
    <row r="90" spans="1:10" x14ac:dyDescent="0.2">
      <c r="A90" s="102"/>
      <c r="B90" s="102"/>
      <c r="C90" s="102"/>
      <c r="D90" s="102"/>
      <c r="E90" s="102"/>
      <c r="F90" s="102"/>
      <c r="G90" s="102"/>
      <c r="H90" s="102"/>
    </row>
    <row r="91" spans="1:10" x14ac:dyDescent="0.2">
      <c r="A91" s="102"/>
      <c r="B91" s="102"/>
      <c r="C91" s="102"/>
      <c r="D91" s="102"/>
      <c r="E91" s="102"/>
      <c r="F91" s="102"/>
      <c r="G91" s="102"/>
      <c r="H91" s="102"/>
    </row>
    <row r="92" spans="1:10" x14ac:dyDescent="0.2">
      <c r="A92" s="102"/>
      <c r="B92" s="102"/>
      <c r="C92" s="102"/>
      <c r="D92" s="102"/>
      <c r="E92" s="102"/>
      <c r="F92" s="102"/>
      <c r="G92" s="102"/>
      <c r="H92" s="102"/>
    </row>
    <row r="93" spans="1:10" x14ac:dyDescent="0.2">
      <c r="A93" s="102"/>
      <c r="B93" s="102"/>
      <c r="C93" s="102"/>
      <c r="D93" s="102"/>
      <c r="E93" s="102"/>
      <c r="F93" s="102"/>
      <c r="G93" s="102"/>
      <c r="H93" s="102"/>
      <c r="J93" s="102"/>
    </row>
    <row r="94" spans="1:10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</row>
    <row r="95" spans="1:10" x14ac:dyDescent="0.2">
      <c r="A95" s="102"/>
      <c r="B95" s="102"/>
      <c r="C95" s="102"/>
      <c r="D95" s="102"/>
      <c r="E95" s="102"/>
      <c r="F95" s="102"/>
      <c r="G95" s="102"/>
      <c r="H95" s="102"/>
      <c r="I95" s="102"/>
      <c r="J95" s="102"/>
    </row>
    <row r="96" spans="1:10" x14ac:dyDescent="0.2">
      <c r="A96" s="102"/>
      <c r="B96" s="102"/>
      <c r="C96" s="102"/>
      <c r="D96" s="102"/>
      <c r="E96" s="102"/>
      <c r="F96" s="102"/>
      <c r="G96" s="102"/>
      <c r="H96" s="102"/>
      <c r="I96" s="102"/>
      <c r="J96" s="102"/>
    </row>
    <row r="97" spans="1:10" s="103" customFormat="1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</row>
    <row r="98" spans="1:10" s="103" customFormat="1" ht="26.25" customHeight="1" x14ac:dyDescent="0.25">
      <c r="A98" s="102"/>
      <c r="B98" s="278"/>
      <c r="C98" s="278"/>
      <c r="D98" s="278"/>
      <c r="E98" s="278"/>
      <c r="F98" s="278"/>
      <c r="G98" s="278"/>
      <c r="H98" s="112"/>
      <c r="I98" s="102"/>
      <c r="J98" s="102"/>
    </row>
    <row r="99" spans="1:10" s="103" customFormat="1" x14ac:dyDescent="0.2">
      <c r="A99" s="113"/>
      <c r="B99" s="113"/>
      <c r="C99" s="113"/>
      <c r="D99" s="114"/>
      <c r="E99" s="114"/>
      <c r="F99" s="114"/>
      <c r="G99" s="113"/>
      <c r="H99" s="114"/>
      <c r="I99" s="102"/>
      <c r="J99" s="102"/>
    </row>
    <row r="100" spans="1:10" s="103" customFormat="1" x14ac:dyDescent="0.2">
      <c r="A100" s="115"/>
      <c r="B100" s="106"/>
      <c r="C100" s="106"/>
      <c r="D100" s="106"/>
      <c r="E100" s="107"/>
      <c r="F100" s="107"/>
      <c r="G100" s="107"/>
      <c r="H100" s="106"/>
      <c r="I100" s="106"/>
      <c r="J100" s="102"/>
    </row>
    <row r="101" spans="1:10" s="103" customFormat="1" x14ac:dyDescent="0.2">
      <c r="A101" s="115"/>
      <c r="B101" s="105"/>
      <c r="C101" s="106"/>
      <c r="D101" s="105"/>
      <c r="E101" s="105"/>
      <c r="F101" s="107"/>
      <c r="G101" s="107"/>
      <c r="H101" s="106"/>
      <c r="I101" s="106"/>
      <c r="J101" s="102"/>
    </row>
    <row r="102" spans="1:10" s="103" customFormat="1" x14ac:dyDescent="0.2">
      <c r="A102" s="115"/>
      <c r="B102" s="105"/>
      <c r="C102" s="105"/>
      <c r="D102" s="105"/>
      <c r="E102" s="105"/>
      <c r="F102" s="107"/>
      <c r="G102" s="107"/>
      <c r="H102" s="106"/>
      <c r="I102" s="106"/>
      <c r="J102" s="102"/>
    </row>
    <row r="103" spans="1:10" s="103" customFormat="1" x14ac:dyDescent="0.2">
      <c r="A103" s="115"/>
      <c r="B103" s="105"/>
      <c r="C103" s="105"/>
      <c r="D103" s="105"/>
      <c r="E103" s="105"/>
      <c r="F103" s="105"/>
      <c r="G103" s="105"/>
      <c r="H103" s="106"/>
      <c r="I103" s="106"/>
      <c r="J103" s="102"/>
    </row>
    <row r="104" spans="1:10" s="103" customFormat="1" x14ac:dyDescent="0.2">
      <c r="A104" s="115"/>
      <c r="B104" s="105"/>
      <c r="C104" s="105"/>
      <c r="D104" s="105"/>
      <c r="E104" s="105"/>
      <c r="F104" s="105"/>
      <c r="G104" s="105"/>
      <c r="H104" s="106"/>
      <c r="I104" s="106"/>
      <c r="J104" s="102"/>
    </row>
    <row r="105" spans="1:10" s="103" customFormat="1" x14ac:dyDescent="0.2">
      <c r="A105" s="115"/>
      <c r="B105" s="105"/>
      <c r="C105" s="106"/>
      <c r="D105" s="105"/>
      <c r="E105" s="105"/>
      <c r="F105" s="105"/>
      <c r="G105" s="105"/>
      <c r="H105" s="106"/>
      <c r="I105" s="106"/>
      <c r="J105" s="102"/>
    </row>
    <row r="106" spans="1:10" s="103" customFormat="1" x14ac:dyDescent="0.2">
      <c r="A106" s="115"/>
      <c r="B106" s="276"/>
      <c r="C106" s="276"/>
      <c r="D106" s="105"/>
      <c r="E106" s="105"/>
      <c r="F106" s="105"/>
      <c r="G106" s="105"/>
      <c r="H106" s="106"/>
      <c r="I106" s="106"/>
      <c r="J106" s="102"/>
    </row>
    <row r="107" spans="1:10" s="103" customFormat="1" x14ac:dyDescent="0.2">
      <c r="A107" s="104"/>
      <c r="B107" s="276"/>
      <c r="C107" s="276"/>
      <c r="D107" s="105"/>
      <c r="E107" s="105"/>
      <c r="F107" s="105"/>
      <c r="G107" s="105"/>
      <c r="H107" s="106"/>
      <c r="I107" s="106"/>
      <c r="J107" s="102"/>
    </row>
    <row r="108" spans="1:10" s="103" customFormat="1" x14ac:dyDescent="0.2">
      <c r="A108" s="104"/>
      <c r="B108" s="276"/>
      <c r="C108" s="276"/>
      <c r="D108" s="105"/>
      <c r="E108" s="105"/>
      <c r="F108" s="105"/>
      <c r="G108" s="105"/>
      <c r="H108" s="106"/>
      <c r="I108" s="106"/>
      <c r="J108" s="102"/>
    </row>
    <row r="109" spans="1:10" s="103" customFormat="1" x14ac:dyDescent="0.2">
      <c r="A109" s="104"/>
      <c r="B109" s="276"/>
      <c r="C109" s="276"/>
      <c r="D109" s="105"/>
      <c r="E109" s="105"/>
      <c r="F109" s="105"/>
      <c r="G109" s="105"/>
      <c r="H109" s="106"/>
      <c r="I109" s="106"/>
      <c r="J109" s="102"/>
    </row>
    <row r="110" spans="1:10" s="103" customFormat="1" x14ac:dyDescent="0.2">
      <c r="A110" s="104"/>
      <c r="B110" s="105"/>
      <c r="C110" s="105"/>
      <c r="D110" s="105"/>
      <c r="E110" s="105"/>
      <c r="F110" s="105"/>
      <c r="G110" s="105"/>
      <c r="H110" s="106"/>
      <c r="I110" s="106"/>
      <c r="J110" s="102"/>
    </row>
    <row r="111" spans="1:10" s="103" customFormat="1" x14ac:dyDescent="0.2">
      <c r="A111" s="104"/>
      <c r="B111" s="105"/>
      <c r="C111" s="105"/>
      <c r="D111" s="105"/>
      <c r="E111" s="105"/>
      <c r="F111" s="105"/>
      <c r="G111" s="105"/>
      <c r="H111" s="106"/>
      <c r="I111" s="106"/>
      <c r="J111" s="102"/>
    </row>
    <row r="112" spans="1:10" s="103" customFormat="1" x14ac:dyDescent="0.2">
      <c r="A112" s="104"/>
      <c r="B112" s="105"/>
      <c r="C112" s="105"/>
      <c r="D112" s="105"/>
      <c r="E112" s="105"/>
      <c r="F112" s="105"/>
      <c r="G112" s="105"/>
      <c r="H112" s="106"/>
      <c r="I112" s="106"/>
      <c r="J112" s="102"/>
    </row>
    <row r="113" spans="1:10" s="103" customFormat="1" x14ac:dyDescent="0.2">
      <c r="A113" s="104"/>
      <c r="B113" s="105"/>
      <c r="C113" s="105"/>
      <c r="D113" s="105"/>
      <c r="E113" s="105"/>
      <c r="F113" s="105"/>
      <c r="G113" s="105"/>
      <c r="H113" s="106"/>
      <c r="I113" s="102"/>
      <c r="J113" s="102"/>
    </row>
    <row r="114" spans="1:10" x14ac:dyDescent="0.2">
      <c r="A114" s="104"/>
      <c r="B114" s="276"/>
      <c r="C114" s="276"/>
      <c r="D114" s="105"/>
      <c r="E114" s="105"/>
      <c r="F114" s="105"/>
      <c r="G114" s="105"/>
      <c r="H114" s="106"/>
      <c r="I114" s="102"/>
    </row>
    <row r="115" spans="1:10" x14ac:dyDescent="0.2">
      <c r="A115" s="104"/>
      <c r="B115" s="276"/>
      <c r="C115" s="276"/>
      <c r="D115" s="105"/>
      <c r="E115" s="105"/>
      <c r="F115" s="105"/>
      <c r="G115" s="105"/>
      <c r="H115" s="106"/>
    </row>
    <row r="116" spans="1:10" x14ac:dyDescent="0.2">
      <c r="A116" s="104"/>
      <c r="B116" s="276"/>
      <c r="C116" s="276"/>
      <c r="D116" s="105"/>
      <c r="E116" s="105"/>
      <c r="F116" s="105"/>
      <c r="G116" s="105"/>
      <c r="H116" s="106"/>
      <c r="I116" s="102"/>
    </row>
    <row r="117" spans="1:10" x14ac:dyDescent="0.2">
      <c r="A117" s="104"/>
      <c r="B117" s="276"/>
      <c r="C117" s="276"/>
      <c r="D117" s="105"/>
      <c r="E117" s="105"/>
      <c r="F117" s="105"/>
      <c r="G117" s="105"/>
      <c r="H117" s="106"/>
      <c r="I117" s="102"/>
    </row>
    <row r="118" spans="1:10" x14ac:dyDescent="0.2">
      <c r="A118" s="104"/>
      <c r="B118" s="276"/>
      <c r="C118" s="276"/>
      <c r="D118" s="105"/>
      <c r="E118" s="105"/>
      <c r="F118" s="105"/>
      <c r="G118" s="105"/>
      <c r="H118" s="106"/>
      <c r="I118" s="102"/>
    </row>
    <row r="119" spans="1:10" x14ac:dyDescent="0.2">
      <c r="A119" s="102"/>
      <c r="B119" s="108"/>
      <c r="C119" s="108"/>
      <c r="D119" s="108"/>
      <c r="E119" s="108"/>
      <c r="F119" s="108"/>
      <c r="G119" s="108"/>
      <c r="H119" s="102"/>
      <c r="I119" s="102"/>
    </row>
    <row r="120" spans="1:10" x14ac:dyDescent="0.2">
      <c r="A120" s="102"/>
      <c r="B120" s="102"/>
      <c r="C120" s="102"/>
      <c r="D120" s="108"/>
      <c r="E120" s="108"/>
      <c r="F120" s="108"/>
      <c r="G120" s="108"/>
      <c r="H120" s="108"/>
      <c r="I120" s="102"/>
    </row>
    <row r="121" spans="1:10" x14ac:dyDescent="0.2">
      <c r="A121" s="102"/>
      <c r="B121" s="108"/>
      <c r="C121" s="108"/>
      <c r="D121" s="108"/>
      <c r="E121" s="108"/>
      <c r="F121" s="108"/>
      <c r="G121" s="108"/>
      <c r="H121" s="108"/>
      <c r="I121" s="102"/>
    </row>
    <row r="122" spans="1:10" x14ac:dyDescent="0.2">
      <c r="A122" s="102"/>
      <c r="B122" s="277"/>
      <c r="C122" s="277"/>
      <c r="D122" s="108"/>
      <c r="E122" s="108"/>
      <c r="F122" s="108"/>
      <c r="G122" s="108"/>
      <c r="H122" s="108"/>
      <c r="I122" s="102"/>
    </row>
    <row r="123" spans="1:10" x14ac:dyDescent="0.2">
      <c r="A123" s="102"/>
      <c r="B123" s="108"/>
      <c r="C123" s="108"/>
      <c r="D123" s="108"/>
      <c r="E123" s="108"/>
      <c r="F123" s="108"/>
      <c r="G123" s="108"/>
      <c r="H123" s="108"/>
      <c r="I123" s="102"/>
    </row>
    <row r="124" spans="1:10" x14ac:dyDescent="0.2">
      <c r="A124" s="102"/>
      <c r="B124" s="108"/>
      <c r="C124" s="108"/>
      <c r="D124" s="105"/>
      <c r="E124" s="105"/>
      <c r="F124" s="105"/>
      <c r="G124" s="105"/>
      <c r="H124" s="108"/>
      <c r="I124" s="102"/>
    </row>
    <row r="125" spans="1:10" x14ac:dyDescent="0.2">
      <c r="A125" s="102"/>
      <c r="B125" s="108"/>
      <c r="C125" s="108"/>
      <c r="D125" s="105"/>
      <c r="E125" s="105"/>
      <c r="F125" s="105"/>
      <c r="G125" s="105"/>
      <c r="H125" s="108"/>
      <c r="I125" s="102"/>
    </row>
    <row r="126" spans="1:10" x14ac:dyDescent="0.2">
      <c r="B126" s="108"/>
      <c r="C126" s="108"/>
      <c r="D126" s="105"/>
      <c r="E126" s="108"/>
      <c r="F126" s="108"/>
      <c r="G126" s="108"/>
      <c r="H126" s="108"/>
      <c r="I126" s="102"/>
    </row>
    <row r="127" spans="1:10" x14ac:dyDescent="0.2">
      <c r="B127" s="105"/>
      <c r="C127" s="105"/>
      <c r="D127" s="105"/>
      <c r="E127" s="105"/>
      <c r="F127" s="105"/>
      <c r="G127" s="105"/>
      <c r="H127" s="102"/>
    </row>
    <row r="128" spans="1:10" x14ac:dyDescent="0.2">
      <c r="B128" s="105"/>
      <c r="C128" s="105"/>
      <c r="D128" s="105"/>
      <c r="E128" s="105"/>
      <c r="F128" s="105"/>
      <c r="G128" s="105"/>
      <c r="H128" s="102"/>
    </row>
    <row r="129" spans="2:8" x14ac:dyDescent="0.2">
      <c r="B129" s="105"/>
      <c r="C129" s="105"/>
      <c r="D129" s="105"/>
      <c r="E129" s="105"/>
      <c r="F129" s="105"/>
      <c r="G129" s="105"/>
      <c r="H129" s="102"/>
    </row>
    <row r="130" spans="2:8" x14ac:dyDescent="0.2">
      <c r="B130" s="105"/>
      <c r="C130" s="105"/>
      <c r="D130" s="105"/>
      <c r="E130" s="105"/>
      <c r="F130" s="105"/>
      <c r="G130" s="105"/>
      <c r="H130" s="102"/>
    </row>
    <row r="131" spans="2:8" x14ac:dyDescent="0.2">
      <c r="B131" s="105"/>
      <c r="C131" s="105"/>
      <c r="D131" s="105"/>
      <c r="E131" s="105"/>
      <c r="F131" s="105"/>
      <c r="G131" s="105"/>
    </row>
    <row r="132" spans="2:8" x14ac:dyDescent="0.2">
      <c r="B132" s="105"/>
      <c r="C132" s="105"/>
      <c r="D132" s="105"/>
      <c r="E132" s="105"/>
      <c r="F132" s="105"/>
      <c r="G132" s="105"/>
    </row>
    <row r="133" spans="2:8" x14ac:dyDescent="0.2">
      <c r="B133" s="105"/>
      <c r="C133" s="105"/>
      <c r="D133" s="105"/>
      <c r="E133" s="105"/>
      <c r="F133" s="105"/>
      <c r="G133" s="105"/>
    </row>
    <row r="134" spans="2:8" x14ac:dyDescent="0.2">
      <c r="B134" s="105"/>
      <c r="C134" s="105"/>
      <c r="D134" s="105"/>
      <c r="E134" s="105"/>
      <c r="F134" s="105"/>
      <c r="G134" s="105"/>
    </row>
    <row r="135" spans="2:8" x14ac:dyDescent="0.2">
      <c r="B135" s="105"/>
      <c r="C135" s="105"/>
      <c r="D135" s="105"/>
      <c r="E135" s="105"/>
      <c r="F135" s="105"/>
      <c r="G135" s="105"/>
    </row>
    <row r="136" spans="2:8" x14ac:dyDescent="0.2">
      <c r="B136" s="108"/>
      <c r="C136" s="108"/>
      <c r="D136" s="108"/>
      <c r="E136" s="108"/>
      <c r="F136" s="108"/>
      <c r="G136" s="108"/>
    </row>
    <row r="137" spans="2:8" x14ac:dyDescent="0.2">
      <c r="B137" s="108"/>
      <c r="C137" s="108"/>
      <c r="D137" s="108"/>
      <c r="E137" s="108"/>
      <c r="F137" s="108"/>
      <c r="G137" s="108"/>
    </row>
    <row r="138" spans="2:8" x14ac:dyDescent="0.2">
      <c r="B138" s="108"/>
      <c r="C138" s="108"/>
      <c r="D138" s="108"/>
      <c r="E138" s="108"/>
      <c r="F138" s="108"/>
      <c r="G138" s="108"/>
    </row>
    <row r="139" spans="2:8" x14ac:dyDescent="0.2">
      <c r="B139" s="108"/>
      <c r="C139" s="108"/>
      <c r="D139" s="108"/>
      <c r="E139" s="108"/>
      <c r="F139" s="108"/>
      <c r="G139" s="108"/>
    </row>
  </sheetData>
  <sheetProtection algorithmName="SHA-512" hashValue="1DbXnIL9Sb5WG/Ewd7BYdqti5hd0TtftUniAQI4Do9M9nIFCC4FXbxSNvREEQKgKQaC2byktQ9DZicr75nJpvw==" saltValue="MpFqoS3yiIFAtxxvxaG1TQ==" spinCount="100000" sheet="1" objects="1" scenarios="1"/>
  <mergeCells count="15">
    <mergeCell ref="B98:G98"/>
    <mergeCell ref="B106:C106"/>
    <mergeCell ref="B107:C107"/>
    <mergeCell ref="B12:H12"/>
    <mergeCell ref="B28:H28"/>
    <mergeCell ref="B45:H45"/>
    <mergeCell ref="B61:H61"/>
    <mergeCell ref="B116:C116"/>
    <mergeCell ref="B117:C117"/>
    <mergeCell ref="B118:C118"/>
    <mergeCell ref="B122:C122"/>
    <mergeCell ref="B108:C108"/>
    <mergeCell ref="B109:C109"/>
    <mergeCell ref="B114:C114"/>
    <mergeCell ref="B115:C115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57:I58 I74 I14:I25 I30:I41 I5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82"/>
    <col min="2" max="3" width="12.42578125" style="282" customWidth="1"/>
    <col min="4" max="11" width="13" style="282" customWidth="1"/>
    <col min="12" max="13" width="12.42578125" style="282" customWidth="1"/>
    <col min="14" max="14" width="11" style="282" customWidth="1"/>
    <col min="15" max="16384" width="11.42578125" style="282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07"/>
    </row>
    <row r="2" spans="2:14" ht="18" x14ac:dyDescent="0.25">
      <c r="B2" s="283" t="s">
        <v>91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07"/>
    </row>
    <row r="3" spans="2:14" ht="14.25" x14ac:dyDescent="0.2">
      <c r="B3" s="284" t="s">
        <v>95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07"/>
    </row>
    <row r="4" spans="2:14" ht="14.25" x14ac:dyDescent="0.2">
      <c r="B4" s="285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07"/>
    </row>
    <row r="5" spans="2:14" ht="14.25" x14ac:dyDescent="0.2">
      <c r="B5" s="285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07"/>
    </row>
    <row r="6" spans="2:14" ht="14.25" x14ac:dyDescent="0.2">
      <c r="B6" s="285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07"/>
    </row>
    <row r="7" spans="2:14" ht="14.25" x14ac:dyDescent="0.2">
      <c r="B7" s="285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07"/>
    </row>
    <row r="8" spans="2:14" x14ac:dyDescent="0.2">
      <c r="B8" s="171" t="s">
        <v>101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07"/>
    </row>
    <row r="9" spans="2:14" x14ac:dyDescent="0.2">
      <c r="B9" s="286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07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07"/>
    </row>
    <row r="11" spans="2:14" x14ac:dyDescent="0.2"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07"/>
    </row>
    <row r="12" spans="2:14" ht="15.75" customHeight="1" thickBot="1" x14ac:dyDescent="0.25">
      <c r="B12" s="288"/>
      <c r="N12" s="289"/>
    </row>
    <row r="13" spans="2:14" ht="18.75" thickBot="1" x14ac:dyDescent="0.25">
      <c r="F13" s="290" t="s">
        <v>20</v>
      </c>
      <c r="G13" s="291"/>
      <c r="H13" s="291"/>
      <c r="I13" s="292"/>
      <c r="N13" s="289"/>
    </row>
    <row r="14" spans="2:14" x14ac:dyDescent="0.2">
      <c r="F14" s="293" t="s">
        <v>14</v>
      </c>
      <c r="G14" s="294" t="s">
        <v>60</v>
      </c>
      <c r="H14" s="294" t="s">
        <v>23</v>
      </c>
      <c r="I14" s="295" t="s">
        <v>19</v>
      </c>
    </row>
    <row r="15" spans="2:14" x14ac:dyDescent="0.2">
      <c r="F15" s="296" t="s">
        <v>15</v>
      </c>
      <c r="G15" s="297">
        <v>211</v>
      </c>
      <c r="H15" s="297">
        <v>0</v>
      </c>
      <c r="I15" s="298">
        <f>SUM(G15:G15)</f>
        <v>211</v>
      </c>
    </row>
    <row r="16" spans="2:14" x14ac:dyDescent="0.2">
      <c r="F16" s="296" t="s">
        <v>16</v>
      </c>
      <c r="G16" s="297">
        <v>237</v>
      </c>
      <c r="H16" s="297">
        <v>0</v>
      </c>
      <c r="I16" s="298">
        <f>SUM(G16:G16)</f>
        <v>237</v>
      </c>
    </row>
    <row r="17" spans="3:12" x14ac:dyDescent="0.2">
      <c r="F17" s="296" t="s">
        <v>17</v>
      </c>
      <c r="G17" s="297">
        <v>247</v>
      </c>
      <c r="H17" s="297">
        <v>0</v>
      </c>
      <c r="I17" s="298">
        <f>SUM(G17:G17)</f>
        <v>247</v>
      </c>
    </row>
    <row r="18" spans="3:12" x14ac:dyDescent="0.2">
      <c r="F18" s="296" t="s">
        <v>18</v>
      </c>
      <c r="G18" s="297">
        <v>276</v>
      </c>
      <c r="H18" s="297">
        <v>0</v>
      </c>
      <c r="I18" s="298">
        <f>SUM(G18:G18)</f>
        <v>276</v>
      </c>
    </row>
    <row r="19" spans="3:12" x14ac:dyDescent="0.2">
      <c r="F19" s="296" t="s">
        <v>57</v>
      </c>
      <c r="G19" s="299">
        <v>224</v>
      </c>
      <c r="H19" s="299">
        <v>1</v>
      </c>
      <c r="I19" s="298">
        <f>SUM(G19:G19)</f>
        <v>224</v>
      </c>
    </row>
    <row r="20" spans="3:12" x14ac:dyDescent="0.2">
      <c r="F20" s="300" t="s">
        <v>62</v>
      </c>
      <c r="G20" s="301">
        <v>212</v>
      </c>
      <c r="H20" s="301">
        <v>1</v>
      </c>
      <c r="I20" s="298">
        <f>SUM(G20:H20)</f>
        <v>213</v>
      </c>
    </row>
    <row r="21" spans="3:12" x14ac:dyDescent="0.2">
      <c r="F21" s="300" t="s">
        <v>82</v>
      </c>
      <c r="G21" s="301">
        <v>218</v>
      </c>
      <c r="H21" s="301">
        <v>3</v>
      </c>
      <c r="I21" s="298">
        <f>SUM(G21:H21)</f>
        <v>221</v>
      </c>
    </row>
    <row r="22" spans="3:12" x14ac:dyDescent="0.2">
      <c r="F22" s="300" t="s">
        <v>88</v>
      </c>
      <c r="G22" s="301">
        <v>249</v>
      </c>
      <c r="H22" s="301">
        <v>3</v>
      </c>
      <c r="I22" s="298">
        <f>SUM(G22:H22)</f>
        <v>252</v>
      </c>
    </row>
    <row r="23" spans="3:12" x14ac:dyDescent="0.2">
      <c r="F23" s="300" t="s">
        <v>105</v>
      </c>
      <c r="G23" s="301">
        <v>275</v>
      </c>
      <c r="H23" s="301">
        <v>3</v>
      </c>
      <c r="I23" s="298">
        <f>SUM(G23:H23)</f>
        <v>278</v>
      </c>
    </row>
    <row r="24" spans="3:12" ht="13.5" thickBot="1" x14ac:dyDescent="0.25">
      <c r="F24" s="302">
        <v>41640</v>
      </c>
      <c r="G24" s="303">
        <v>275</v>
      </c>
      <c r="H24" s="303">
        <v>3</v>
      </c>
      <c r="I24" s="304">
        <f t="shared" ref="I24" si="0">SUM(G24:H24)</f>
        <v>278</v>
      </c>
    </row>
    <row r="25" spans="3:12" ht="13.5" thickBot="1" x14ac:dyDescent="0.25"/>
    <row r="26" spans="3:12" ht="18.75" thickBot="1" x14ac:dyDescent="0.3">
      <c r="C26" s="305" t="s">
        <v>21</v>
      </c>
      <c r="D26" s="306"/>
      <c r="E26" s="306"/>
      <c r="F26" s="306"/>
      <c r="G26" s="306"/>
      <c r="H26" s="306"/>
      <c r="I26" s="306"/>
      <c r="J26" s="306"/>
      <c r="K26" s="306"/>
      <c r="L26" s="307"/>
    </row>
    <row r="27" spans="3:12" ht="38.25" x14ac:dyDescent="0.2">
      <c r="C27" s="293" t="s">
        <v>14</v>
      </c>
      <c r="D27" s="294" t="s">
        <v>60</v>
      </c>
      <c r="E27" s="294" t="s">
        <v>58</v>
      </c>
      <c r="F27" s="294" t="s">
        <v>22</v>
      </c>
      <c r="G27" s="294" t="s">
        <v>23</v>
      </c>
      <c r="H27" s="308" t="s">
        <v>103</v>
      </c>
      <c r="I27" s="308" t="s">
        <v>104</v>
      </c>
      <c r="J27" s="294" t="s">
        <v>1</v>
      </c>
      <c r="K27" s="309" t="s">
        <v>2</v>
      </c>
      <c r="L27" s="295" t="s">
        <v>24</v>
      </c>
    </row>
    <row r="28" spans="3:12" x14ac:dyDescent="0.2">
      <c r="C28" s="310" t="s">
        <v>15</v>
      </c>
      <c r="D28" s="311">
        <v>1162</v>
      </c>
      <c r="E28" s="311">
        <v>0</v>
      </c>
      <c r="F28" s="312">
        <v>0</v>
      </c>
      <c r="G28" s="312">
        <v>0</v>
      </c>
      <c r="H28" s="312">
        <v>0</v>
      </c>
      <c r="I28" s="312">
        <v>0</v>
      </c>
      <c r="J28" s="312">
        <v>3</v>
      </c>
      <c r="K28" s="313">
        <v>9</v>
      </c>
      <c r="L28" s="314">
        <f t="shared" ref="L28:L37" si="1">SUM(D28:K28)</f>
        <v>1174</v>
      </c>
    </row>
    <row r="29" spans="3:12" x14ac:dyDescent="0.2">
      <c r="C29" s="310" t="s">
        <v>16</v>
      </c>
      <c r="D29" s="311">
        <v>1382</v>
      </c>
      <c r="E29" s="311">
        <v>0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  <c r="K29" s="313">
        <v>3</v>
      </c>
      <c r="L29" s="314">
        <f t="shared" si="1"/>
        <v>1385</v>
      </c>
    </row>
    <row r="30" spans="3:12" x14ac:dyDescent="0.2">
      <c r="C30" s="310" t="s">
        <v>17</v>
      </c>
      <c r="D30" s="311">
        <v>1405</v>
      </c>
      <c r="E30" s="311">
        <v>0</v>
      </c>
      <c r="F30" s="312">
        <v>0</v>
      </c>
      <c r="G30" s="312">
        <v>0</v>
      </c>
      <c r="H30" s="312">
        <v>0</v>
      </c>
      <c r="I30" s="312">
        <v>0</v>
      </c>
      <c r="J30" s="312">
        <v>0</v>
      </c>
      <c r="K30" s="313">
        <v>5</v>
      </c>
      <c r="L30" s="314">
        <f t="shared" si="1"/>
        <v>1410</v>
      </c>
    </row>
    <row r="31" spans="3:12" x14ac:dyDescent="0.2">
      <c r="C31" s="310" t="s">
        <v>18</v>
      </c>
      <c r="D31" s="311">
        <v>1920</v>
      </c>
      <c r="E31" s="311">
        <v>0</v>
      </c>
      <c r="F31" s="312">
        <v>2</v>
      </c>
      <c r="G31" s="312">
        <v>0</v>
      </c>
      <c r="H31" s="312">
        <v>10</v>
      </c>
      <c r="I31" s="312">
        <v>0</v>
      </c>
      <c r="J31" s="312">
        <v>0</v>
      </c>
      <c r="K31" s="313">
        <v>18</v>
      </c>
      <c r="L31" s="314">
        <f t="shared" si="1"/>
        <v>1950</v>
      </c>
    </row>
    <row r="32" spans="3:12" x14ac:dyDescent="0.2">
      <c r="C32" s="310" t="s">
        <v>57</v>
      </c>
      <c r="D32" s="315">
        <v>1822</v>
      </c>
      <c r="E32" s="315">
        <v>0</v>
      </c>
      <c r="F32" s="316">
        <v>2</v>
      </c>
      <c r="G32" s="316">
        <v>2</v>
      </c>
      <c r="H32" s="316">
        <v>10</v>
      </c>
      <c r="I32" s="316">
        <v>0</v>
      </c>
      <c r="J32" s="316">
        <v>0</v>
      </c>
      <c r="K32" s="313">
        <v>22</v>
      </c>
      <c r="L32" s="314">
        <f t="shared" si="1"/>
        <v>1858</v>
      </c>
    </row>
    <row r="33" spans="3:12" x14ac:dyDescent="0.2">
      <c r="C33" s="317" t="s">
        <v>62</v>
      </c>
      <c r="D33" s="318">
        <v>1816</v>
      </c>
      <c r="E33" s="318">
        <v>3</v>
      </c>
      <c r="F33" s="319">
        <v>2</v>
      </c>
      <c r="G33" s="319">
        <v>1</v>
      </c>
      <c r="H33" s="319">
        <v>0</v>
      </c>
      <c r="I33" s="319">
        <v>1</v>
      </c>
      <c r="J33" s="319">
        <v>0</v>
      </c>
      <c r="K33" s="313">
        <v>23</v>
      </c>
      <c r="L33" s="314">
        <f t="shared" si="1"/>
        <v>1846</v>
      </c>
    </row>
    <row r="34" spans="3:12" x14ac:dyDescent="0.2">
      <c r="C34" s="317" t="s">
        <v>82</v>
      </c>
      <c r="D34" s="318">
        <v>1699</v>
      </c>
      <c r="E34" s="318">
        <v>8</v>
      </c>
      <c r="F34" s="319">
        <v>2</v>
      </c>
      <c r="G34" s="319">
        <v>63</v>
      </c>
      <c r="H34" s="319">
        <v>0</v>
      </c>
      <c r="I34" s="319">
        <v>1</v>
      </c>
      <c r="J34" s="319">
        <v>0</v>
      </c>
      <c r="K34" s="313">
        <v>23</v>
      </c>
      <c r="L34" s="314">
        <f t="shared" si="1"/>
        <v>1796</v>
      </c>
    </row>
    <row r="35" spans="3:12" x14ac:dyDescent="0.2">
      <c r="C35" s="317" t="s">
        <v>88</v>
      </c>
      <c r="D35" s="318">
        <v>1792</v>
      </c>
      <c r="E35" s="318">
        <v>11</v>
      </c>
      <c r="F35" s="319">
        <v>2</v>
      </c>
      <c r="G35" s="319">
        <v>63</v>
      </c>
      <c r="H35" s="319">
        <v>0</v>
      </c>
      <c r="I35" s="319">
        <v>1</v>
      </c>
      <c r="J35" s="319">
        <v>3</v>
      </c>
      <c r="K35" s="313">
        <v>23</v>
      </c>
      <c r="L35" s="314">
        <f t="shared" si="1"/>
        <v>1895</v>
      </c>
    </row>
    <row r="36" spans="3:12" x14ac:dyDescent="0.2">
      <c r="C36" s="317" t="s">
        <v>105</v>
      </c>
      <c r="D36" s="318">
        <v>1937</v>
      </c>
      <c r="E36" s="318">
        <v>20</v>
      </c>
      <c r="F36" s="319">
        <v>2</v>
      </c>
      <c r="G36" s="319">
        <v>65</v>
      </c>
      <c r="H36" s="319">
        <v>0</v>
      </c>
      <c r="I36" s="319">
        <v>1</v>
      </c>
      <c r="J36" s="319">
        <v>3</v>
      </c>
      <c r="K36" s="313">
        <v>24</v>
      </c>
      <c r="L36" s="314">
        <f t="shared" ref="L36" si="2">SUM(D36:K36)</f>
        <v>2052</v>
      </c>
    </row>
    <row r="37" spans="3:12" ht="13.5" thickBot="1" x14ac:dyDescent="0.25">
      <c r="C37" s="320">
        <v>41640</v>
      </c>
      <c r="D37" s="322">
        <v>1946</v>
      </c>
      <c r="E37" s="322">
        <v>21</v>
      </c>
      <c r="F37" s="323">
        <v>2</v>
      </c>
      <c r="G37" s="323">
        <v>65</v>
      </c>
      <c r="H37" s="323">
        <v>0</v>
      </c>
      <c r="I37" s="323">
        <v>1</v>
      </c>
      <c r="J37" s="323">
        <v>3</v>
      </c>
      <c r="K37" s="324">
        <v>24</v>
      </c>
      <c r="L37" s="325">
        <f t="shared" si="1"/>
        <v>2062</v>
      </c>
    </row>
  </sheetData>
  <sheetProtection algorithmName="SHA-512" hashValue="Wh5OUz4Jg5XG5Jx5s316ZndSa1FkzsafaBTfyvnonDl0LCZq2+r15EDmtdIgWxs00CdI6BnypbMsWuKW32PvsQ==" saltValue="8IHCFaRJxUnVjbgz2deOTA==" spinCount="100000" sheet="1" objects="1" scenarios="1"/>
  <mergeCells count="2">
    <mergeCell ref="F13:I13"/>
    <mergeCell ref="C26:L26"/>
  </mergeCells>
  <pageMargins left="0.75" right="0.75" top="1" bottom="1" header="0" footer="0"/>
  <headerFooter alignWithMargins="0"/>
  <ignoredErrors>
    <ignoredError sqref="I24 L3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7"/>
  </cols>
  <sheetData>
    <row r="1" spans="2:14" x14ac:dyDescent="0.2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2:14" ht="18" x14ac:dyDescent="0.25">
      <c r="B2" s="169" t="s">
        <v>91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 ht="14.25" x14ac:dyDescent="0.2">
      <c r="B3" s="170" t="s">
        <v>96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2:14" ht="14.25" x14ac:dyDescent="0.2">
      <c r="B4" s="16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2:14" ht="14.25" x14ac:dyDescent="0.2">
      <c r="B5" s="16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2:14" ht="14.25" x14ac:dyDescent="0.2">
      <c r="B6" s="16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2:14" ht="14.25" x14ac:dyDescent="0.2">
      <c r="B7" s="16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2:14" x14ac:dyDescent="0.2">
      <c r="B8" s="171" t="s">
        <v>102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2:14" x14ac:dyDescent="0.2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x14ac:dyDescent="0.2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2:14" x14ac:dyDescent="0.2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7"/>
  </cols>
  <sheetData>
    <row r="1" spans="2:14" x14ac:dyDescent="0.2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2:14" ht="18" x14ac:dyDescent="0.25">
      <c r="B2" s="169" t="s">
        <v>91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 ht="14.25" x14ac:dyDescent="0.2">
      <c r="B3" s="170" t="s">
        <v>97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2:14" ht="14.25" x14ac:dyDescent="0.2">
      <c r="B4" s="16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2:14" ht="14.25" x14ac:dyDescent="0.2">
      <c r="B5" s="16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2:14" ht="14.25" x14ac:dyDescent="0.2">
      <c r="B6" s="16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2:14" ht="14.25" x14ac:dyDescent="0.2">
      <c r="B7" s="16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2:14" x14ac:dyDescent="0.2">
      <c r="B8" s="171" t="s">
        <v>102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2:14" x14ac:dyDescent="0.2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x14ac:dyDescent="0.2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2:14" x14ac:dyDescent="0.2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1" sqref="O21"/>
    </sheetView>
  </sheetViews>
  <sheetFormatPr baseColWidth="10" defaultRowHeight="12.75" x14ac:dyDescent="0.2"/>
  <cols>
    <col min="1" max="16384" width="11.42578125" style="207"/>
  </cols>
  <sheetData>
    <row r="1" spans="2:14" x14ac:dyDescent="0.2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2:14" ht="18" x14ac:dyDescent="0.25">
      <c r="B2" s="283" t="s">
        <v>91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 ht="14.25" x14ac:dyDescent="0.2">
      <c r="B3" s="284" t="s">
        <v>98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2:14" ht="14.25" x14ac:dyDescent="0.2">
      <c r="B4" s="321" t="s">
        <v>99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2:14" ht="14.25" x14ac:dyDescent="0.2">
      <c r="B5" s="285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2:14" ht="14.25" x14ac:dyDescent="0.2">
      <c r="B6" s="285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2:14" ht="14.25" x14ac:dyDescent="0.2">
      <c r="B7" s="285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2:14" x14ac:dyDescent="0.2">
      <c r="B8" s="171" t="s">
        <v>102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2:14" x14ac:dyDescent="0.2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x14ac:dyDescent="0.2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2:14" x14ac:dyDescent="0.2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7"/>
  </cols>
  <sheetData>
    <row r="1" spans="2:14" x14ac:dyDescent="0.2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2:14" ht="18" x14ac:dyDescent="0.25">
      <c r="B2" s="283" t="s">
        <v>91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 ht="14.25" x14ac:dyDescent="0.2">
      <c r="B3" s="284" t="s">
        <v>100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2:14" ht="14.25" x14ac:dyDescent="0.2">
      <c r="B4" s="321" t="s">
        <v>99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</row>
    <row r="5" spans="2:14" ht="14.25" x14ac:dyDescent="0.2">
      <c r="B5" s="285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2:14" ht="14.25" x14ac:dyDescent="0.2">
      <c r="B6" s="285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2:14" ht="14.25" x14ac:dyDescent="0.2">
      <c r="B7" s="285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</row>
    <row r="8" spans="2:14" x14ac:dyDescent="0.2">
      <c r="B8" s="171" t="s">
        <v>101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2:14" x14ac:dyDescent="0.2"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</row>
    <row r="10" spans="2:14" x14ac:dyDescent="0.2"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</row>
    <row r="11" spans="2:14" x14ac:dyDescent="0.2"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2014-02-20T17:33:42Z</dcterms:modified>
</cp:coreProperties>
</file>