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020" windowWidth="18600" windowHeight="5910" tabRatio="853" firstSheet="2" activeTab="5"/>
  </bookViews>
  <sheets>
    <sheet name="LÍNEAS DE AB+TTUP (MAYO-13)" sheetId="14" r:id="rId1"/>
    <sheet name="AB POR TEC-PROVINCIA (MAY-13)" sheetId="17" r:id="rId2"/>
    <sheet name="PARTICIPACIÓN DE MERCADO" sheetId="12" r:id="rId3"/>
    <sheet name="LINEAS DE AB. + TTUP + DENSIDAD" sheetId="13" r:id="rId4"/>
    <sheet name="NÚMERO DE NODOS" sheetId="16" r:id="rId5"/>
    <sheet name="REGISTRO DE INFRAESTRUCTURA" sheetId="9" r:id="rId6"/>
  </sheets>
  <calcPr calcId="145621" concurrentCalc="0"/>
</workbook>
</file>

<file path=xl/calcChain.xml><?xml version="1.0" encoding="utf-8"?>
<calcChain xmlns="http://schemas.openxmlformats.org/spreadsheetml/2006/main">
  <c r="D155" i="9" l="1"/>
  <c r="D156" i="9"/>
  <c r="D157" i="9"/>
  <c r="D158" i="9"/>
  <c r="D159" i="9"/>
  <c r="D160" i="9"/>
  <c r="D161" i="9"/>
  <c r="D154" i="9"/>
  <c r="B15" i="9"/>
  <c r="B16" i="9"/>
  <c r="B17" i="9"/>
  <c r="B18" i="9"/>
  <c r="B19" i="9"/>
  <c r="B20" i="9"/>
  <c r="B21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E87" i="9"/>
  <c r="D87" i="9"/>
  <c r="C87" i="9"/>
  <c r="E104" i="9"/>
  <c r="G104" i="9"/>
  <c r="E105" i="9"/>
  <c r="G105" i="9"/>
  <c r="E106" i="9"/>
  <c r="G106" i="9"/>
  <c r="E107" i="9"/>
  <c r="G107" i="9"/>
  <c r="E108" i="9"/>
  <c r="G108" i="9"/>
  <c r="E109" i="9"/>
  <c r="G109" i="9"/>
  <c r="E110" i="9"/>
  <c r="G110" i="9"/>
  <c r="E111" i="9"/>
  <c r="G111" i="9"/>
  <c r="E112" i="9"/>
  <c r="G112" i="9"/>
  <c r="E113" i="9"/>
  <c r="G113" i="9"/>
  <c r="E114" i="9"/>
  <c r="G114" i="9"/>
  <c r="E115" i="9"/>
  <c r="G115" i="9"/>
  <c r="E116" i="9"/>
  <c r="G116" i="9"/>
  <c r="C138" i="9"/>
  <c r="E132" i="9"/>
  <c r="E133" i="9"/>
  <c r="E134" i="9"/>
  <c r="E135" i="9"/>
  <c r="E136" i="9"/>
  <c r="E137" i="9"/>
  <c r="E138" i="9"/>
</calcChain>
</file>

<file path=xl/comments1.xml><?xml version="1.0" encoding="utf-8"?>
<comments xmlns="http://schemas.openxmlformats.org/spreadsheetml/2006/main">
  <authors>
    <author>Karen Alvarado</author>
  </authors>
  <commentList>
    <comment ref="B137" authorId="0">
      <text>
        <r>
          <rPr>
            <b/>
            <sz val="8"/>
            <color indexed="81"/>
            <rFont val="Tahoma"/>
            <family val="2"/>
          </rPr>
          <t>Karen Alvarado:</t>
        </r>
        <r>
          <rPr>
            <sz val="8"/>
            <color indexed="81"/>
            <rFont val="Tahoma"/>
            <family val="2"/>
          </rPr>
          <t xml:space="preserve">
GRUPOCORIPAR + GLOBAL CROSSING
</t>
        </r>
      </text>
    </comment>
  </commentList>
</comments>
</file>

<file path=xl/sharedStrings.xml><?xml version="1.0" encoding="utf-8"?>
<sst xmlns="http://schemas.openxmlformats.org/spreadsheetml/2006/main" count="117" uniqueCount="77">
  <si>
    <t>CNT EP</t>
  </si>
  <si>
    <t>ETAPA EP</t>
  </si>
  <si>
    <t>SETEL</t>
  </si>
  <si>
    <t>GRUPOCORIPAR</t>
  </si>
  <si>
    <t>TOTAL</t>
  </si>
  <si>
    <t>TOTAL ABONADOS + TTUP</t>
  </si>
  <si>
    <t>POBLACIÓN</t>
  </si>
  <si>
    <t>DENSIDAD</t>
  </si>
  <si>
    <t>OPERADORA</t>
  </si>
  <si>
    <t xml:space="preserve">OTROS </t>
  </si>
  <si>
    <t>CONVENCIONAL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</si>
  <si>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</si>
  <si>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</si>
  <si>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</si>
  <si>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</si>
  <si>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</si>
  <si>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</si>
  <si>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</si>
  <si>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</si>
  <si>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</si>
  <si>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</si>
  <si>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</si>
  <si>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</si>
  <si>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</si>
  <si>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</si>
  <si>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</si>
  <si>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</si>
  <si>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</si>
  <si>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</si>
  <si>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</si>
  <si>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</si>
  <si>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</si>
  <si>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</si>
  <si>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</si>
  <si>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</si>
  <si>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</si>
  <si>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LÍNEAS DE ABONADO</t>
  </si>
  <si>
    <t>TOTAL LÍNEAS EN OPERACIÓN</t>
  </si>
  <si>
    <t>FWA</t>
  </si>
  <si>
    <t>CDMA 450 + WIMAX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</si>
  <si>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</si>
  <si>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</si>
  <si>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</si>
  <si>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</si>
  <si>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</si>
  <si>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</si>
  <si>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</si>
  <si>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AÑO</t>
  </si>
  <si>
    <t>MES</t>
  </si>
  <si>
    <t>Servicio Telefonía Fija</t>
  </si>
  <si>
    <t>Abonados por Tecnología y Provincia 2013</t>
  </si>
  <si>
    <t>Fecha de publicación: 02 de julio de 2013</t>
  </si>
  <si>
    <t>Participación de Mercado a Mayo 2013</t>
  </si>
  <si>
    <t>Líneas de Abonados y Densidad a Mayo 2013</t>
  </si>
  <si>
    <t>AÑOS</t>
  </si>
  <si>
    <t>CNT</t>
  </si>
  <si>
    <t>ETAPA</t>
  </si>
  <si>
    <t>ETAPATELECOM</t>
  </si>
  <si>
    <t>ECUTEL</t>
  </si>
  <si>
    <t>LINKOTEL</t>
  </si>
  <si>
    <t>ABONADOS</t>
  </si>
  <si>
    <t>Líneas de Abonados y TTUP por operadora a Mayo 2013</t>
  </si>
  <si>
    <t>N° NODOS</t>
  </si>
  <si>
    <t>Número de Nodos a nivel nacional</t>
  </si>
  <si>
    <t xml:space="preserve"> CRECIMIENTO</t>
  </si>
  <si>
    <t>Histórico por Abonado y TTUP</t>
  </si>
  <si>
    <t>Fecha de publicación: 2 de julio de 2013</t>
  </si>
  <si>
    <t>Servicios de Telefonía Fija</t>
  </si>
  <si>
    <t>Servicios Telefonía FIja</t>
  </si>
  <si>
    <t xml:space="preserve">                Abonados y TTUP por Operadora</t>
  </si>
  <si>
    <t xml:space="preserve">                Abonados por Tecnología y Provincia</t>
  </si>
  <si>
    <t xml:space="preserve">                 Fecha de publicación: 02 de julio de 2013</t>
  </si>
  <si>
    <t xml:space="preserve">                Densidad y Líneas de Abonados</t>
  </si>
  <si>
    <t xml:space="preserve">    Servicios Telefonía FIja</t>
  </si>
  <si>
    <t xml:space="preserve">     Fecha de publicación: 02 de julio de 2013</t>
  </si>
  <si>
    <t xml:space="preserve">      Participación del Mercado</t>
  </si>
  <si>
    <t xml:space="preserve">      Número de Nodos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</si>
</sst>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7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charset val="204"/>
    </font>
    <font>
      <sz val="10"/>
      <color theme="0"/>
      <name val="Arial"/>
      <charset val="204"/>
    </font>
    <font>
      <sz val="11"/>
      <color theme="0"/>
      <name val="Arial"/>
      <charset val="204"/>
    </font>
    <font>
      <sz val="10"/>
      <color rgb="FFFFFFFF"/>
      <name val="Arial"/>
      <charset val="204"/>
    </font>
    <font>
      <b/>
      <sz val="12"/>
      <color theme="1" tint="4.9989318521683403E-2"/>
      <name val="Arial"/>
      <charset val="204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indexed="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6" borderId="0" xfId="0" applyFill="1"/>
    <xf numFmtId="0" fontId="0" fillId="7" borderId="0" xfId="0" applyFill="1"/>
    <xf numFmtId="167" fontId="8" fillId="2" borderId="3" xfId="12" applyNumberFormat="1" applyFont="1" applyFill="1" applyBorder="1" applyAlignment="1">
      <alignment horizontal="center"/>
    </xf>
    <xf numFmtId="0" fontId="6" fillId="5" borderId="4" xfId="12" applyFont="1" applyFill="1" applyBorder="1" applyAlignment="1">
      <alignment vertical="center"/>
    </xf>
    <xf numFmtId="0" fontId="0" fillId="0" borderId="0" xfId="0" applyBorder="1"/>
    <xf numFmtId="0" fontId="9" fillId="6" borderId="0" xfId="0" applyFont="1" applyFill="1" applyAlignment="1"/>
    <xf numFmtId="0" fontId="10" fillId="6" borderId="0" xfId="0" applyFont="1" applyFill="1" applyAlignment="1"/>
    <xf numFmtId="0" fontId="11" fillId="6" borderId="0" xfId="0" applyFont="1" applyFill="1" applyAlignment="1"/>
    <xf numFmtId="3" fontId="5" fillId="4" borderId="0" xfId="0" applyNumberFormat="1" applyFont="1" applyFill="1" applyBorder="1"/>
    <xf numFmtId="0" fontId="8" fillId="3" borderId="0" xfId="12" applyFont="1" applyFill="1" applyBorder="1" applyAlignment="1">
      <alignment horizontal="right"/>
    </xf>
    <xf numFmtId="167" fontId="8" fillId="2" borderId="0" xfId="12" applyNumberFormat="1" applyFont="1" applyFill="1" applyBorder="1" applyAlignment="1">
      <alignment horizontal="center"/>
    </xf>
    <xf numFmtId="17" fontId="8" fillId="3" borderId="0" xfId="12" applyNumberFormat="1" applyFont="1" applyFill="1" applyBorder="1" applyAlignment="1">
      <alignment horizontal="right"/>
    </xf>
    <xf numFmtId="167" fontId="4" fillId="3" borderId="3" xfId="2" applyNumberFormat="1" applyFont="1" applyFill="1" applyBorder="1" applyAlignment="1">
      <alignment horizontal="center"/>
    </xf>
    <xf numFmtId="0" fontId="9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7" fillId="3" borderId="0" xfId="12" applyFont="1" applyFill="1" applyBorder="1" applyAlignment="1">
      <alignment horizontal="center" vertical="center"/>
    </xf>
    <xf numFmtId="0" fontId="8" fillId="6" borderId="0" xfId="0" applyFont="1" applyFill="1"/>
    <xf numFmtId="0" fontId="10" fillId="6" borderId="0" xfId="0" applyFont="1" applyFill="1" applyAlignment="1">
      <alignment horizontal="center"/>
    </xf>
    <xf numFmtId="0" fontId="11" fillId="6" borderId="0" xfId="0" applyFont="1" applyFill="1"/>
    <xf numFmtId="0" fontId="12" fillId="8" borderId="0" xfId="0" applyFont="1" applyFill="1" applyAlignment="1"/>
    <xf numFmtId="0" fontId="13" fillId="9" borderId="0" xfId="0" applyFont="1" applyFill="1" applyBorder="1" applyAlignment="1"/>
    <xf numFmtId="0" fontId="14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16" fillId="6" borderId="0" xfId="0" applyFont="1" applyFill="1" applyAlignment="1">
      <alignment horizontal="center"/>
    </xf>
    <xf numFmtId="0" fontId="15" fillId="6" borderId="0" xfId="0" applyFont="1" applyFill="1"/>
    <xf numFmtId="0" fontId="18" fillId="9" borderId="5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19" fillId="7" borderId="6" xfId="0" applyFont="1" applyFill="1" applyBorder="1" applyAlignment="1">
      <alignment horizontal="center" vertical="center" wrapText="1"/>
    </xf>
    <xf numFmtId="17" fontId="8" fillId="2" borderId="3" xfId="12" applyNumberFormat="1" applyFont="1" applyFill="1" applyBorder="1" applyAlignment="1">
      <alignment horizontal="right"/>
    </xf>
    <xf numFmtId="17" fontId="8" fillId="2" borderId="0" xfId="12" applyNumberFormat="1" applyFont="1" applyFill="1" applyBorder="1" applyAlignment="1">
      <alignment horizontal="right"/>
    </xf>
    <xf numFmtId="0" fontId="9" fillId="6" borderId="0" xfId="0" applyFont="1" applyFill="1" applyAlignment="1">
      <alignment horizont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17" fontId="19" fillId="7" borderId="7" xfId="0" applyNumberFormat="1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167" fontId="8" fillId="2" borderId="1" xfId="12" applyNumberFormat="1" applyFont="1" applyFill="1" applyBorder="1" applyAlignment="1">
      <alignment horizontal="center"/>
    </xf>
    <xf numFmtId="167" fontId="8" fillId="2" borderId="2" xfId="12" applyNumberFormat="1" applyFont="1" applyFill="1" applyBorder="1" applyAlignment="1">
      <alignment horizontal="center"/>
    </xf>
    <xf numFmtId="0" fontId="17" fillId="8" borderId="0" xfId="0" applyFont="1" applyFill="1" applyAlignment="1"/>
    <xf numFmtId="167" fontId="7" fillId="2" borderId="3" xfId="12" applyNumberFormat="1" applyFont="1" applyFill="1" applyBorder="1" applyAlignment="1">
      <alignment horizontal="center"/>
    </xf>
    <xf numFmtId="167" fontId="7" fillId="2" borderId="0" xfId="12" applyNumberFormat="1" applyFont="1" applyFill="1" applyBorder="1" applyAlignment="1">
      <alignment horizontal="center"/>
    </xf>
    <xf numFmtId="0" fontId="19" fillId="7" borderId="14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10" fontId="20" fillId="4" borderId="3" xfId="1" applyNumberFormat="1" applyFont="1" applyFill="1" applyBorder="1"/>
    <xf numFmtId="10" fontId="20" fillId="4" borderId="0" xfId="1" applyNumberFormat="1" applyFont="1" applyFill="1" applyBorder="1"/>
    <xf numFmtId="0" fontId="11" fillId="3" borderId="0" xfId="0" applyFont="1" applyFill="1" applyAlignment="1"/>
    <xf numFmtId="0" fontId="8" fillId="3" borderId="0" xfId="0" applyFont="1" applyFill="1"/>
    <xf numFmtId="0" fontId="13" fillId="3" borderId="0" xfId="0" applyFont="1" applyFill="1" applyBorder="1" applyAlignment="1"/>
    <xf numFmtId="9" fontId="7" fillId="4" borderId="3" xfId="1" applyFont="1" applyFill="1" applyBorder="1"/>
    <xf numFmtId="167" fontId="7" fillId="2" borderId="1" xfId="12" applyNumberFormat="1" applyFont="1" applyFill="1" applyBorder="1" applyAlignment="1">
      <alignment horizontal="center"/>
    </xf>
    <xf numFmtId="167" fontId="7" fillId="2" borderId="2" xfId="12" applyNumberFormat="1" applyFont="1" applyFill="1" applyBorder="1" applyAlignment="1">
      <alignment horizontal="center"/>
    </xf>
    <xf numFmtId="167" fontId="8" fillId="2" borderId="3" xfId="12" applyNumberFormat="1" applyFont="1" applyFill="1" applyBorder="1" applyAlignment="1">
      <alignment horizontal="right"/>
    </xf>
    <xf numFmtId="167" fontId="7" fillId="2" borderId="3" xfId="12" applyNumberFormat="1" applyFont="1" applyFill="1" applyBorder="1" applyAlignment="1">
      <alignment horizontal="right"/>
    </xf>
    <xf numFmtId="167" fontId="7" fillId="2" borderId="0" xfId="12" applyNumberFormat="1" applyFont="1" applyFill="1" applyBorder="1" applyAlignment="1">
      <alignment horizontal="right"/>
    </xf>
    <xf numFmtId="9" fontId="7" fillId="4" borderId="0" xfId="1" applyFont="1" applyFill="1" applyBorder="1"/>
    <xf numFmtId="0" fontId="21" fillId="0" borderId="3" xfId="0" applyFont="1" applyBorder="1"/>
    <xf numFmtId="2" fontId="21" fillId="0" borderId="3" xfId="0" applyNumberFormat="1" applyFont="1" applyBorder="1"/>
    <xf numFmtId="0" fontId="9" fillId="3" borderId="0" xfId="0" applyFont="1" applyFill="1" applyAlignment="1">
      <alignment horizontal="left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59411323584555E-2"/>
          <c:y val="2.8744387534082511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INFRAESTRUCTURA'!$D$41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INFRAESTRUCTURA'!$D$42:$D$48</c:f>
              <c:numCache>
                <c:formatCode>_ * #,##0_ ;_ * \-#,##0_ ;_ * "-"??_ ;_ @_ </c:formatCode>
                <c:ptCount val="7"/>
                <c:pt idx="0">
                  <c:v>2018580</c:v>
                </c:pt>
                <c:pt idx="1">
                  <c:v>149858</c:v>
                </c:pt>
                <c:pt idx="2">
                  <c:v>96881</c:v>
                </c:pt>
                <c:pt idx="3">
                  <c:v>53555</c:v>
                </c:pt>
                <c:pt idx="4">
                  <c:v>3241</c:v>
                </c:pt>
                <c:pt idx="5">
                  <c:v>6292</c:v>
                </c:pt>
                <c:pt idx="6">
                  <c:v>10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INFRAESTRUCTURA'!$F$41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INFRAESTRUCTURA'!$B$42:$B$48</c:f>
              <c:strCache>
                <c:ptCount val="7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  <c:pt idx="6">
                  <c:v>GRUPOCORIPAR</c:v>
                </c:pt>
              </c:strCache>
            </c:strRef>
          </c:cat>
          <c:val>
            <c:numRef>
              <c:f>'REGISTRO DE INFRAESTRUCTURA'!$F$42:$F$48</c:f>
              <c:numCache>
                <c:formatCode>_ * #,##0_ ;_ * \-#,##0_ ;_ * "-"??_ ;_ @_ </c:formatCode>
                <c:ptCount val="7"/>
                <c:pt idx="0">
                  <c:v>9427</c:v>
                </c:pt>
                <c:pt idx="1">
                  <c:v>615</c:v>
                </c:pt>
                <c:pt idx="2">
                  <c:v>4963</c:v>
                </c:pt>
                <c:pt idx="3">
                  <c:v>4939</c:v>
                </c:pt>
                <c:pt idx="4">
                  <c:v>0</c:v>
                </c:pt>
                <c:pt idx="5">
                  <c:v>294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0400"/>
        <c:axId val="61322880"/>
      </c:barChart>
      <c:catAx>
        <c:axId val="507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322880"/>
        <c:crosses val="autoZero"/>
        <c:auto val="1"/>
        <c:lblAlgn val="ctr"/>
        <c:lblOffset val="100"/>
        <c:noMultiLvlLbl val="0"/>
      </c:catAx>
      <c:valAx>
        <c:axId val="61322880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50790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624436101398761E-2"/>
          <c:y val="6.5562860787389682E-2"/>
          <c:w val="0.95239260874752463"/>
          <c:h val="0.736047101770211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INFRAESTRUCTURA'!$C$62</c:f>
              <c:strCache>
                <c:ptCount val="1"/>
                <c:pt idx="0">
                  <c:v>CONVENCIONAL</c:v>
                </c:pt>
              </c:strCache>
            </c:strRef>
          </c:tx>
          <c:spPr>
            <a:gradFill>
              <a:gsLst>
                <a:gs pos="4583">
                  <a:schemeClr val="tx2">
                    <a:lumMod val="54000"/>
                    <a:lumOff val="46000"/>
                  </a:schemeClr>
                </a:gs>
                <a:gs pos="100000">
                  <a:schemeClr val="tx2">
                    <a:lumMod val="60000"/>
                    <a:lumOff val="40000"/>
                  </a:schemeClr>
                </a:gs>
              </a:gsLst>
              <a:lin ang="2700000" scaled="1"/>
            </a:gradFill>
            <a:ln w="25400">
              <a:noFill/>
            </a:ln>
            <a:effectLst>
              <a:outerShdw dir="2220000" sx="1000" sy="1000" rotWithShape="0">
                <a:srgbClr val="000000">
                  <a:alpha val="59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4583">
                    <a:schemeClr val="tx2">
                      <a:lumMod val="54000"/>
                      <a:lumOff val="46000"/>
                    </a:schemeClr>
                  </a:gs>
                  <a:gs pos="100000">
                    <a:schemeClr val="tx2">
                      <a:lumMod val="60000"/>
                      <a:lumOff val="40000"/>
                    </a:schemeClr>
                  </a:gs>
                </a:gsLst>
                <a:lin ang="2700000" scaled="1"/>
              </a:gradFill>
              <a:ln w="25400">
                <a:noFill/>
              </a:ln>
              <a:effectLst>
                <a:glow>
                  <a:schemeClr val="accent1">
                    <a:alpha val="40000"/>
                  </a:schemeClr>
                </a:glow>
                <a:outerShdw dir="2220000" sx="1000" sy="1000" rotWithShape="0">
                  <a:srgbClr val="000000">
                    <a:alpha val="59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</c:dPt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INFRAESTRUCTURA'!$C$63:$C$86</c:f>
              <c:numCache>
                <c:formatCode>_ * #,##0_ ;_ * \-#,##0_ ;_ * "-"??_ ;_ @_ </c:formatCode>
                <c:ptCount val="24"/>
                <c:pt idx="0">
                  <c:v>150770</c:v>
                </c:pt>
                <c:pt idx="1">
                  <c:v>15665</c:v>
                </c:pt>
                <c:pt idx="2">
                  <c:v>22841</c:v>
                </c:pt>
                <c:pt idx="3">
                  <c:v>21432</c:v>
                </c:pt>
                <c:pt idx="4">
                  <c:v>54134</c:v>
                </c:pt>
                <c:pt idx="5">
                  <c:v>42349</c:v>
                </c:pt>
                <c:pt idx="6">
                  <c:v>73291</c:v>
                </c:pt>
                <c:pt idx="7">
                  <c:v>40151</c:v>
                </c:pt>
                <c:pt idx="8">
                  <c:v>4935</c:v>
                </c:pt>
                <c:pt idx="9">
                  <c:v>554056</c:v>
                </c:pt>
                <c:pt idx="10">
                  <c:v>59997</c:v>
                </c:pt>
                <c:pt idx="11">
                  <c:v>52366</c:v>
                </c:pt>
                <c:pt idx="12">
                  <c:v>40887</c:v>
                </c:pt>
                <c:pt idx="13">
                  <c:v>87950</c:v>
                </c:pt>
                <c:pt idx="14">
                  <c:v>13542</c:v>
                </c:pt>
                <c:pt idx="15">
                  <c:v>9323</c:v>
                </c:pt>
                <c:pt idx="16">
                  <c:v>9674</c:v>
                </c:pt>
                <c:pt idx="17">
                  <c:v>12051</c:v>
                </c:pt>
                <c:pt idx="18">
                  <c:v>799417</c:v>
                </c:pt>
                <c:pt idx="19">
                  <c:v>24689</c:v>
                </c:pt>
                <c:pt idx="20">
                  <c:v>52044</c:v>
                </c:pt>
                <c:pt idx="21">
                  <c:v>14128</c:v>
                </c:pt>
                <c:pt idx="22">
                  <c:v>81535</c:v>
                </c:pt>
                <c:pt idx="23">
                  <c:v>7073</c:v>
                </c:pt>
              </c:numCache>
            </c:numRef>
          </c:val>
        </c:ser>
        <c:ser>
          <c:idx val="2"/>
          <c:order val="1"/>
          <c:tx>
            <c:strRef>
              <c:f>'REGISTRO DE INFRAESTRUCTURA'!$E$62</c:f>
              <c:strCache>
                <c:ptCount val="1"/>
                <c:pt idx="0">
                  <c:v>FWA</c:v>
                </c:pt>
              </c:strCache>
            </c:strRef>
          </c:tx>
          <c:spPr>
            <a:gradFill>
              <a:gsLst>
                <a:gs pos="33000">
                  <a:srgbClr val="7030A0">
                    <a:lumMod val="46000"/>
                    <a:lumOff val="54000"/>
                  </a:srgbClr>
                </a:gs>
                <a:gs pos="100000">
                  <a:srgbClr val="7030A0"/>
                </a:gs>
              </a:gsLst>
              <a:path path="rect">
                <a:fillToRect t="100000" r="100000"/>
              </a:path>
            </a:gra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INFRAESTRUCTURA'!$E$63:$E$86</c:f>
              <c:numCache>
                <c:formatCode>_ * #,##0_ ;_ * \-#,##0_ ;_ * "-"??_ ;_ @_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313</c:v>
                </c:pt>
                <c:pt idx="7">
                  <c:v>0</c:v>
                </c:pt>
                <c:pt idx="8">
                  <c:v>0</c:v>
                </c:pt>
                <c:pt idx="9">
                  <c:v>416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668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2"/>
          <c:tx>
            <c:strRef>
              <c:f>'REGISTRO DE INFRAESTRUCTURA'!$D$62</c:f>
              <c:strCache>
                <c:ptCount val="1"/>
                <c:pt idx="0">
                  <c:v>CDMA 450 + WIMAX</c:v>
                </c:pt>
              </c:strCache>
            </c:strRef>
          </c:tx>
          <c:spPr>
            <a:gradFill flip="none" rotWithShape="1">
              <a:gsLst>
                <a:gs pos="95000">
                  <a:srgbClr val="12C709">
                    <a:alpha val="85000"/>
                    <a:lumMod val="54000"/>
                    <a:lumOff val="46000"/>
                  </a:srgbClr>
                </a:gs>
                <a:gs pos="100000">
                  <a:srgbClr val="92D050"/>
                </a:gs>
              </a:gsLst>
              <a:lin ang="2700000" scaled="1"/>
              <a:tileRect/>
            </a:gradFill>
            <a:ln w="76200"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 rot="-5400000" vert="horz"/>
              <a:lstStyle/>
              <a:p>
                <a:pPr>
                  <a:defRPr sz="850"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INFRAESTRUCTURA'!$D$63:$D$86</c:f>
              <c:numCache>
                <c:formatCode>_ * #,##0_ ;_ * \-#,##0_ ;_ * "-"??_ ;_ @_ </c:formatCode>
                <c:ptCount val="24"/>
                <c:pt idx="0">
                  <c:v>25649</c:v>
                </c:pt>
                <c:pt idx="1">
                  <c:v>2570</c:v>
                </c:pt>
                <c:pt idx="2">
                  <c:v>6769</c:v>
                </c:pt>
                <c:pt idx="3">
                  <c:v>2822</c:v>
                </c:pt>
                <c:pt idx="4">
                  <c:v>6008</c:v>
                </c:pt>
                <c:pt idx="5">
                  <c:v>2902</c:v>
                </c:pt>
                <c:pt idx="6">
                  <c:v>2373</c:v>
                </c:pt>
                <c:pt idx="7">
                  <c:v>844</c:v>
                </c:pt>
                <c:pt idx="8">
                  <c:v>3324</c:v>
                </c:pt>
                <c:pt idx="9">
                  <c:v>957</c:v>
                </c:pt>
                <c:pt idx="10">
                  <c:v>3669</c:v>
                </c:pt>
                <c:pt idx="11">
                  <c:v>10533</c:v>
                </c:pt>
                <c:pt idx="12">
                  <c:v>505</c:v>
                </c:pt>
                <c:pt idx="13">
                  <c:v>6294</c:v>
                </c:pt>
                <c:pt idx="14">
                  <c:v>5645</c:v>
                </c:pt>
                <c:pt idx="15">
                  <c:v>1625</c:v>
                </c:pt>
                <c:pt idx="16">
                  <c:v>125</c:v>
                </c:pt>
                <c:pt idx="17">
                  <c:v>1403</c:v>
                </c:pt>
                <c:pt idx="18">
                  <c:v>1427</c:v>
                </c:pt>
                <c:pt idx="19">
                  <c:v>837</c:v>
                </c:pt>
                <c:pt idx="20">
                  <c:v>3163</c:v>
                </c:pt>
                <c:pt idx="21">
                  <c:v>1300</c:v>
                </c:pt>
                <c:pt idx="22">
                  <c:v>6377</c:v>
                </c:pt>
                <c:pt idx="23">
                  <c:v>5837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92960"/>
        <c:axId val="96479488"/>
      </c:barChart>
      <c:lineChart>
        <c:grouping val="stacked"/>
        <c:varyColors val="0"/>
        <c:ser>
          <c:idx val="3"/>
          <c:order val="3"/>
          <c:tx>
            <c:strRef>
              <c:f>'REGISTRO DE INFRAESTRUCTURA'!$F$62</c:f>
              <c:strCache>
                <c:ptCount val="1"/>
                <c:pt idx="0">
                  <c:v>TOTAL </c:v>
                </c:pt>
              </c:strCache>
            </c:strRef>
          </c:tx>
          <c:spPr>
            <a:ln w="31750" cap="flat" cmpd="sng">
              <a:solidFill>
                <a:srgbClr val="FF0000">
                  <a:alpha val="83000"/>
                </a:srgbClr>
              </a:solidFill>
              <a:bevel/>
              <a:headEnd type="oval"/>
              <a:tailEnd type="oval"/>
            </a:ln>
          </c:spPr>
          <c:marker>
            <c:spPr>
              <a:noFill/>
              <a:ln w="0" cmpd="dbl">
                <a:noFill/>
              </a:ln>
            </c:spPr>
          </c:marker>
          <c:dLbls>
            <c:dLbl>
              <c:idx val="0"/>
              <c:layout>
                <c:manualLayout>
                  <c:x val="-1.7721518751832036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84387918742976E-2"/>
                  <c:y val="-4.0984694695562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447257085653937E-2"/>
                  <c:y val="-4.2847635363542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4430375036641E-2"/>
                  <c:y val="-2.6081169351721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991560836020364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354430002931259E-2"/>
                  <c:y val="-1.8629406679801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265822502198446E-2"/>
                  <c:y val="-2.4218228683741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358649584921143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717299169842199E-2"/>
                  <c:y val="-5.5888220039403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0632911251099223E-2"/>
                  <c:y val="-3.5395872691622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654008416837657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8354430002931259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7721518751832123E-2"/>
                  <c:y val="-2.2355288015761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1.4177215001465716E-2"/>
                  <c:y val="-2.7944110019701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2.2447257085653913E-2"/>
                  <c:y val="-2.608116935172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2.599156083602041E-2"/>
                  <c:y val="-1.676646601182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4.3713079587852449E-2"/>
                  <c:y val="-2.7944110019701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8354430002931259E-2"/>
                  <c:y val="-2.4218228683741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772151875183221E-2"/>
                  <c:y val="-4.4710576031522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1265822502198533E-2"/>
                  <c:y val="-3.53958726916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8354430002931259E-2"/>
                  <c:y val="-5.029939803546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2995780418010161E-2"/>
                  <c:y val="-3.3532932023642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 flip="none" rotWithShape="1">
                <a:gsLst>
                  <a:gs pos="93000">
                    <a:srgbClr val="C00000"/>
                  </a:gs>
                  <a:gs pos="69000">
                    <a:srgbClr val="FF0000">
                      <a:lumMod val="29000"/>
                      <a:lumOff val="71000"/>
                    </a:srgbClr>
                  </a:gs>
                </a:gsLst>
                <a:lin ang="16200000" scaled="1"/>
                <a:tileRect/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'REGISTRO DE INFRAESTRUCTURA'!$B$63:$B$86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INFRAESTRUCTURA'!$F$63:$F$86</c:f>
              <c:numCache>
                <c:formatCode>_ * #,##0_ ;_ * \-#,##0_ ;_ * "-"??_ ;_ @_ </c:formatCode>
                <c:ptCount val="24"/>
                <c:pt idx="0">
                  <c:v>176419</c:v>
                </c:pt>
                <c:pt idx="1">
                  <c:v>18235</c:v>
                </c:pt>
                <c:pt idx="2">
                  <c:v>29610</c:v>
                </c:pt>
                <c:pt idx="3">
                  <c:v>24254</c:v>
                </c:pt>
                <c:pt idx="4">
                  <c:v>60142</c:v>
                </c:pt>
                <c:pt idx="5">
                  <c:v>45251</c:v>
                </c:pt>
                <c:pt idx="6">
                  <c:v>75977</c:v>
                </c:pt>
                <c:pt idx="7">
                  <c:v>40995</c:v>
                </c:pt>
                <c:pt idx="8">
                  <c:v>8259</c:v>
                </c:pt>
                <c:pt idx="9">
                  <c:v>555429</c:v>
                </c:pt>
                <c:pt idx="10">
                  <c:v>63666</c:v>
                </c:pt>
                <c:pt idx="11">
                  <c:v>62899</c:v>
                </c:pt>
                <c:pt idx="12">
                  <c:v>41392</c:v>
                </c:pt>
                <c:pt idx="13">
                  <c:v>94912</c:v>
                </c:pt>
                <c:pt idx="14">
                  <c:v>19187</c:v>
                </c:pt>
                <c:pt idx="15">
                  <c:v>10948</c:v>
                </c:pt>
                <c:pt idx="16">
                  <c:v>9799</c:v>
                </c:pt>
                <c:pt idx="17">
                  <c:v>13454</c:v>
                </c:pt>
                <c:pt idx="18">
                  <c:v>800844</c:v>
                </c:pt>
                <c:pt idx="19">
                  <c:v>25526</c:v>
                </c:pt>
                <c:pt idx="20">
                  <c:v>55207</c:v>
                </c:pt>
                <c:pt idx="21">
                  <c:v>15428</c:v>
                </c:pt>
                <c:pt idx="22">
                  <c:v>87912</c:v>
                </c:pt>
                <c:pt idx="23">
                  <c:v>12910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3472"/>
        <c:axId val="96480064"/>
      </c:lineChart>
      <c:catAx>
        <c:axId val="50792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6479488"/>
        <c:crosses val="autoZero"/>
        <c:auto val="1"/>
        <c:lblAlgn val="ctr"/>
        <c:lblOffset val="100"/>
        <c:noMultiLvlLbl val="0"/>
      </c:catAx>
      <c:valAx>
        <c:axId val="96479488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crossAx val="50792960"/>
        <c:crosses val="autoZero"/>
        <c:crossBetween val="between"/>
      </c:valAx>
      <c:valAx>
        <c:axId val="96480064"/>
        <c:scaling>
          <c:logBase val="2"/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50793472"/>
        <c:crosses val="max"/>
        <c:crossBetween val="between"/>
      </c:valAx>
      <c:catAx>
        <c:axId val="5079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964800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994501863922366"/>
          <c:y val="0.92907564844637347"/>
          <c:w val="0.48406342424580984"/>
          <c:h val="3.973960490108884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5"/>
          <c:dPt>
            <c:idx val="0"/>
            <c:bubble3D val="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-0.10931423116346381"/>
                  <c:y val="3.97221709743215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8756412150894005E-2"/>
                  <c:y val="6.32534511345889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2872057212687552E-2"/>
                  <c:y val="5.57967169826675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3.380980862646861E-2"/>
                  <c:y val="-3.7730087161814883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5.4525905441444485E-2"/>
                  <c:y val="-2.5708646532628495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962560309988061E-2"/>
                  <c:y val="-1.312483975428925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'REGISTRO DE INFRAESTRUCTURA'!$B$132:$B$137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INFRAESTRUCTURA'!$C$132:$C$137</c:f>
              <c:numCache>
                <c:formatCode>_ * #,##0_ ;_ * \-#,##0_ ;_ * "-"??_ ;_ @_ </c:formatCode>
                <c:ptCount val="6"/>
                <c:pt idx="0">
                  <c:v>2028007</c:v>
                </c:pt>
                <c:pt idx="1">
                  <c:v>150473</c:v>
                </c:pt>
                <c:pt idx="2">
                  <c:v>6586</c:v>
                </c:pt>
                <c:pt idx="3">
                  <c:v>58494</c:v>
                </c:pt>
                <c:pt idx="4">
                  <c:v>101844</c:v>
                </c:pt>
                <c:pt idx="5">
                  <c:v>3251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INFRAESTRUCTURA'!$E$131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'REGISTRO DE INFRAESTRUCTURA'!$B$132:$B$137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OTROS </c:v>
                </c:pt>
              </c:strCache>
            </c:strRef>
          </c:cat>
          <c:val>
            <c:numRef>
              <c:f>'REGISTRO DE INFRAESTRUCTURA'!$E$132:$E$137</c:f>
              <c:numCache>
                <c:formatCode>0.00%</c:formatCode>
                <c:ptCount val="6"/>
                <c:pt idx="0">
                  <c:v>0.86347590429415988</c:v>
                </c:pt>
                <c:pt idx="1">
                  <c:v>6.4067732383002188E-2</c:v>
                </c:pt>
                <c:pt idx="2">
                  <c:v>2.8041581245436217E-3</c:v>
                </c:pt>
                <c:pt idx="3">
                  <c:v>2.4905318150175312E-2</c:v>
                </c:pt>
                <c:pt idx="4">
                  <c:v>4.3362690561193531E-2</c:v>
                </c:pt>
                <c:pt idx="5">
                  <c:v>1.3841964869254957E-3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42744656917883E-2"/>
          <c:y val="2.5197205544450277E-2"/>
          <c:w val="0.76205699287589057"/>
          <c:h val="0.75000473557784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INFRAESTRUCTURA'!$C$101</c:f>
              <c:strCache>
                <c:ptCount val="1"/>
                <c:pt idx="0">
                  <c:v>LÍNEAS DE ABONADO</c:v>
                </c:pt>
              </c:strCache>
            </c:strRef>
          </c:tx>
          <c:invertIfNegative val="0"/>
          <c:dLbls>
            <c:txPr>
              <a:bodyPr rot="-5400000" vert="horz" anchor="ctr" anchorCtr="0"/>
              <a:lstStyle/>
              <a:p>
                <a:pPr>
                  <a:defRPr baseline="0">
                    <a:solidFill>
                      <a:schemeClr val="bg1"/>
                    </a:solidFill>
                    <a:latin typeface="Arial" pitchFamily="34" charset="0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INFRAESTRUCTURA'!$B$104:$B$116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'REGISTRO DE INFRAESTRUCTURA'!$C$104:$C$116</c:f>
              <c:numCache>
                <c:formatCode>_ * #,##0_ ;_ * \-#,##0_ ;_ * "-"??_ ;_ @_ </c:formatCode>
                <c:ptCount val="13"/>
                <c:pt idx="0">
                  <c:v>1320776</c:v>
                </c:pt>
                <c:pt idx="1">
                  <c:v>1411055</c:v>
                </c:pt>
                <c:pt idx="2">
                  <c:v>1530700</c:v>
                </c:pt>
                <c:pt idx="3">
                  <c:v>1590755</c:v>
                </c:pt>
                <c:pt idx="4">
                  <c:v>1679568</c:v>
                </c:pt>
                <c:pt idx="5">
                  <c:v>1754369</c:v>
                </c:pt>
                <c:pt idx="6">
                  <c:v>1804831</c:v>
                </c:pt>
                <c:pt idx="7">
                  <c:v>1888467</c:v>
                </c:pt>
                <c:pt idx="8">
                  <c:v>1991497</c:v>
                </c:pt>
                <c:pt idx="9">
                  <c:v>2062589</c:v>
                </c:pt>
                <c:pt idx="10">
                  <c:v>2193213</c:v>
                </c:pt>
                <c:pt idx="11">
                  <c:v>2288297</c:v>
                </c:pt>
                <c:pt idx="12">
                  <c:v>2328417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INFRAESTRUCTURA'!$D$101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5238095238095125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904761904761927E-2"/>
                  <c:y val="2.26950334331795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9523809523809521E-3"/>
                  <c:y val="-1.66428322582465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baseline="0">
                    <a:solidFill>
                      <a:schemeClr val="tx1"/>
                    </a:solidFill>
                    <a:latin typeface="Arial" pitchFamily="34" charset="0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INFRAESTRUCTURA'!$B$104:$B$116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'REGISTRO DE INFRAESTRUCTURA'!$D$104:$D$116</c:f>
              <c:numCache>
                <c:formatCode>_ * #,##0_ ;_ * \-#,##0_ ;_ * "-"??_ ;_ @_ </c:formatCode>
                <c:ptCount val="13"/>
                <c:pt idx="0">
                  <c:v>2932</c:v>
                </c:pt>
                <c:pt idx="1">
                  <c:v>5003</c:v>
                </c:pt>
                <c:pt idx="2">
                  <c:v>8055</c:v>
                </c:pt>
                <c:pt idx="3">
                  <c:v>11206</c:v>
                </c:pt>
                <c:pt idx="4">
                  <c:v>13092</c:v>
                </c:pt>
                <c:pt idx="5">
                  <c:v>13680</c:v>
                </c:pt>
                <c:pt idx="6">
                  <c:v>14929</c:v>
                </c:pt>
                <c:pt idx="7">
                  <c:v>12224</c:v>
                </c:pt>
                <c:pt idx="8">
                  <c:v>12731</c:v>
                </c:pt>
                <c:pt idx="9">
                  <c:v>15931</c:v>
                </c:pt>
                <c:pt idx="10">
                  <c:v>17395</c:v>
                </c:pt>
                <c:pt idx="11">
                  <c:v>20375</c:v>
                </c:pt>
                <c:pt idx="12">
                  <c:v>20238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16672"/>
        <c:axId val="96482944"/>
      </c:barChart>
      <c:lineChart>
        <c:grouping val="stacked"/>
        <c:varyColors val="0"/>
        <c:ser>
          <c:idx val="2"/>
          <c:order val="2"/>
          <c:tx>
            <c:strRef>
              <c:f>'REGISTRO DE INFRAESTRUCTURA'!$G$101</c:f>
              <c:strCache>
                <c:ptCount val="1"/>
                <c:pt idx="0">
                  <c:v>DENSIDAD</c:v>
                </c:pt>
              </c:strCache>
            </c:strRef>
          </c:tx>
          <c:dLbls>
            <c:dLbl>
              <c:idx val="0"/>
              <c:layout>
                <c:manualLayout>
                  <c:x val="-3.2142857142857154E-2"/>
                  <c:y val="-3.17730468064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380952380952402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571428571428595E-2"/>
                  <c:y val="-2.950354346313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2142857142857188E-2"/>
                  <c:y val="-3.858155683640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6190476190476191E-2"/>
                  <c:y val="-3.1773046806451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8571428571428571E-2"/>
                  <c:y val="-3.631205349308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1428571428571429E-2"/>
                  <c:y val="-3.6312053493087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428571428571429E-2"/>
                  <c:y val="-4.0851060179723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7857142857142856E-2"/>
                  <c:y val="-2.496453677649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0238095238095239E-2"/>
                  <c:y val="-4.312056352304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6190476190476191E-2"/>
                  <c:y val="-2.4964536776497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5000000000000001E-2"/>
                  <c:y val="-2.9503543463133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380952380952468E-2"/>
                  <c:y val="-3.1773046806451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gradFill>
                <a:gsLst>
                  <a:gs pos="21000">
                    <a:schemeClr val="accent3">
                      <a:lumMod val="60000"/>
                      <a:lumOff val="40000"/>
                    </a:schemeClr>
                  </a:gs>
                  <a:gs pos="100000">
                    <a:schemeClr val="accent3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INFRAESTRUCTURA'!$B$104:$B$116</c:f>
              <c:numCache>
                <c:formatCode>_ * #,##0_ ;_ * \-#,##0_ ;_ * "-"??_ ;_ @_ 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 formatCode="mmm\-yy">
                  <c:v>41395</c:v>
                </c:pt>
              </c:numCache>
            </c:numRef>
          </c:cat>
          <c:val>
            <c:numRef>
              <c:f>'REGISTRO DE INFRAESTRUCTURA'!$G$104:$G$116</c:f>
              <c:numCache>
                <c:formatCode>0.00%</c:formatCode>
                <c:ptCount val="13"/>
                <c:pt idx="0">
                  <c:v>0.10606699207463123</c:v>
                </c:pt>
                <c:pt idx="1">
                  <c:v>0.11184649097587437</c:v>
                </c:pt>
                <c:pt idx="2">
                  <c:v>0.11981667543697223</c:v>
                </c:pt>
                <c:pt idx="3">
                  <c:v>0.12297339403546095</c:v>
                </c:pt>
                <c:pt idx="4">
                  <c:v>0.12808540298139498</c:v>
                </c:pt>
                <c:pt idx="5">
                  <c:v>0.13186257436641716</c:v>
                </c:pt>
                <c:pt idx="6">
                  <c:v>0.13375193901577195</c:v>
                </c:pt>
                <c:pt idx="7">
                  <c:v>0.13768039988134814</c:v>
                </c:pt>
                <c:pt idx="8">
                  <c:v>0.14310344495203259</c:v>
                </c:pt>
                <c:pt idx="9">
                  <c:v>0.14350952073114376</c:v>
                </c:pt>
                <c:pt idx="10">
                  <c:v>0.1497100723848899</c:v>
                </c:pt>
                <c:pt idx="11">
                  <c:v>0.14874531384082687</c:v>
                </c:pt>
                <c:pt idx="12">
                  <c:v>0.15029744259077388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17184"/>
        <c:axId val="96483520"/>
      </c:lineChart>
      <c:catAx>
        <c:axId val="39516672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96482944"/>
        <c:crosses val="autoZero"/>
        <c:auto val="1"/>
        <c:lblAlgn val="ctr"/>
        <c:lblOffset val="100"/>
        <c:noMultiLvlLbl val="0"/>
      </c:catAx>
      <c:valAx>
        <c:axId val="9648294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39516672"/>
        <c:crosses val="autoZero"/>
        <c:crossBetween val="between"/>
        <c:majorUnit val="500000"/>
      </c:valAx>
      <c:valAx>
        <c:axId val="9648352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es-EC"/>
          </a:p>
        </c:txPr>
        <c:crossAx val="39517184"/>
        <c:crosses val="max"/>
        <c:crossBetween val="between"/>
      </c:valAx>
      <c:catAx>
        <c:axId val="39517184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964835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921981627296587"/>
          <c:y val="0.85602967724088452"/>
          <c:w val="0.34744685039370077"/>
          <c:h val="4.8224086828696097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INFRAESTRUCTURA'!$C$152</c:f>
              <c:strCache>
                <c:ptCount val="1"/>
                <c:pt idx="0">
                  <c:v>N° NODOS</c:v>
                </c:pt>
              </c:strCache>
            </c:strRef>
          </c:tx>
          <c:invertIfNegative val="0"/>
          <c:dLbls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INFRAESTRUCTURA'!$B$153:$B$161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41395</c:v>
                </c:pt>
              </c:numCache>
            </c:numRef>
          </c:cat>
          <c:val>
            <c:numRef>
              <c:f>'REGISTRO DE INFRAESTRUCTURA'!$C$153:$C$161</c:f>
              <c:numCache>
                <c:formatCode>_ * #,##0_ ;_ * \-#,##0_ ;_ * "-"??_ ;_ @_ </c:formatCode>
                <c:ptCount val="9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1763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INFRAESTRUCTURA'!$D$152</c:f>
              <c:strCache>
                <c:ptCount val="1"/>
                <c:pt idx="0">
                  <c:v> CRECIMIENTO</c:v>
                </c:pt>
              </c:strCache>
            </c:strRef>
          </c:tx>
          <c:invertIfNegative val="0"/>
          <c:dLbls>
            <c:numFmt formatCode="#,##0.00" sourceLinked="0"/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'REGISTRO DE INFRAESTRUCTURA'!$B$153:$B$161</c:f>
              <c:numCache>
                <c:formatCode>_ * #,##0_ ;_ * \-#,##0_ ;_ * "-"??_ ;_ @_ 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 formatCode="mmm\-yy">
                  <c:v>41395</c:v>
                </c:pt>
              </c:numCache>
            </c:numRef>
          </c:cat>
          <c:val>
            <c:numRef>
              <c:f>'REGISTRO DE INFRAESTRUCTURA'!$D$153:$D$161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7.7628361858190704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29888"/>
        <c:axId val="96576640"/>
      </c:barChart>
      <c:catAx>
        <c:axId val="65829888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96576640"/>
        <c:crosses val="autoZero"/>
        <c:auto val="1"/>
        <c:lblAlgn val="ctr"/>
        <c:lblOffset val="100"/>
        <c:noMultiLvlLbl val="0"/>
      </c:catAx>
      <c:valAx>
        <c:axId val="9657664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6582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19285</xdr:colOff>
      <xdr:row>11</xdr:row>
      <xdr:rowOff>12011</xdr:rowOff>
    </xdr:from>
    <xdr:to>
      <xdr:col>28</xdr:col>
      <xdr:colOff>742950</xdr:colOff>
      <xdr:row>47</xdr:row>
      <xdr:rowOff>123825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23812</xdr:rowOff>
    </xdr:from>
    <xdr:to>
      <xdr:col>16</xdr:col>
      <xdr:colOff>761999</xdr:colOff>
      <xdr:row>37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185737</xdr:rowOff>
    </xdr:from>
    <xdr:to>
      <xdr:col>17</xdr:col>
      <xdr:colOff>0</xdr:colOff>
      <xdr:row>40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31</xdr:row>
      <xdr:rowOff>76120</xdr:rowOff>
    </xdr:from>
    <xdr:to>
      <xdr:col>6</xdr:col>
      <xdr:colOff>571500</xdr:colOff>
      <xdr:row>34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161925</xdr:colOff>
      <xdr:row>53</xdr:row>
      <xdr:rowOff>9445</xdr:rowOff>
    </xdr:from>
    <xdr:to>
      <xdr:col>5</xdr:col>
      <xdr:colOff>540902</xdr:colOff>
      <xdr:row>55</xdr:row>
      <xdr:rowOff>38100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372645"/>
          <a:ext cx="1236227" cy="409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92</xdr:row>
      <xdr:rowOff>76120</xdr:rowOff>
    </xdr:from>
    <xdr:to>
      <xdr:col>6</xdr:col>
      <xdr:colOff>571500</xdr:colOff>
      <xdr:row>95</xdr:row>
      <xdr:rowOff>28574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6181645"/>
          <a:ext cx="1581150" cy="523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121</xdr:row>
      <xdr:rowOff>85645</xdr:rowOff>
    </xdr:from>
    <xdr:to>
      <xdr:col>4</xdr:col>
      <xdr:colOff>722384</xdr:colOff>
      <xdr:row>123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143</xdr:row>
      <xdr:rowOff>190420</xdr:rowOff>
    </xdr:from>
    <xdr:to>
      <xdr:col>3</xdr:col>
      <xdr:colOff>959328</xdr:colOff>
      <xdr:row>145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C25" sqref="C25"/>
    </sheetView>
  </sheetViews>
  <sheetFormatPr baseColWidth="10" defaultRowHeight="15" x14ac:dyDescent="0.25"/>
  <cols>
    <col min="1" max="3" width="6.140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18" t="s">
        <v>49</v>
      </c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19" t="s">
        <v>61</v>
      </c>
      <c r="F6" s="19"/>
      <c r="G6" s="19"/>
      <c r="H6" s="19"/>
      <c r="I6" s="19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20" t="s">
        <v>51</v>
      </c>
      <c r="F9" s="20"/>
      <c r="G9" s="20"/>
      <c r="H9" s="20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C11"/>
  <sheetViews>
    <sheetView topLeftCell="P4" zoomScaleNormal="100" workbookViewId="0">
      <selection activeCell="A41" sqref="A41"/>
    </sheetView>
  </sheetViews>
  <sheetFormatPr baseColWidth="10" defaultRowHeight="15" x14ac:dyDescent="0.25"/>
  <cols>
    <col min="1" max="3" width="3.140625" customWidth="1"/>
  </cols>
  <sheetData>
    <row r="4" spans="4:29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4:29" s="1" customFormat="1" ht="18" x14ac:dyDescent="0.25">
      <c r="D5" s="4"/>
      <c r="E5" s="9" t="s">
        <v>49</v>
      </c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4:29" s="1" customFormat="1" x14ac:dyDescent="0.25">
      <c r="D6" s="4"/>
      <c r="E6" s="10" t="s">
        <v>50</v>
      </c>
      <c r="F6" s="10"/>
      <c r="G6" s="10"/>
      <c r="H6" s="10"/>
      <c r="I6" s="10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4:29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4:29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4:29" s="1" customFormat="1" x14ac:dyDescent="0.25">
      <c r="D9" s="4"/>
      <c r="E9" s="11" t="s">
        <v>51</v>
      </c>
      <c r="F9" s="11"/>
      <c r="G9" s="11"/>
      <c r="H9" s="11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4:29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4:29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A10" zoomScaleNormal="100" workbookViewId="0">
      <selection activeCell="J8" sqref="J8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18" t="s">
        <v>49</v>
      </c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19" t="s">
        <v>52</v>
      </c>
      <c r="F6" s="19"/>
      <c r="G6" s="19"/>
      <c r="H6" s="19"/>
      <c r="I6" s="19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20" t="s">
        <v>51</v>
      </c>
      <c r="F9" s="20"/>
      <c r="G9" s="20"/>
      <c r="H9" s="20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zoomScaleNormal="100" workbookViewId="0">
      <selection activeCell="A4" sqref="A4:XFD11"/>
    </sheetView>
  </sheetViews>
  <sheetFormatPr baseColWidth="10" defaultRowHeight="15" x14ac:dyDescent="0.25"/>
  <cols>
    <col min="1" max="3" width="2.85546875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18" t="s">
        <v>49</v>
      </c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19" t="s">
        <v>53</v>
      </c>
      <c r="F6" s="19"/>
      <c r="G6" s="19"/>
      <c r="H6" s="19"/>
      <c r="I6" s="19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20" t="s">
        <v>51</v>
      </c>
      <c r="F9" s="20"/>
      <c r="G9" s="20"/>
      <c r="H9" s="20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workbookViewId="0">
      <selection activeCell="P38" sqref="P38"/>
    </sheetView>
  </sheetViews>
  <sheetFormatPr baseColWidth="10" defaultRowHeight="15" x14ac:dyDescent="0.25"/>
  <cols>
    <col min="1" max="3" width="3" customWidth="1"/>
  </cols>
  <sheetData>
    <row r="4" spans="4:17" s="1" customForma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4:17" s="1" customFormat="1" ht="18" x14ac:dyDescent="0.25">
      <c r="D5" s="4"/>
      <c r="E5" s="18" t="s">
        <v>49</v>
      </c>
      <c r="F5" s="18"/>
      <c r="G5" s="18"/>
      <c r="H5" s="18"/>
      <c r="I5" s="4"/>
      <c r="J5" s="4"/>
      <c r="K5" s="4"/>
      <c r="L5" s="4"/>
      <c r="M5" s="4"/>
      <c r="N5" s="4"/>
      <c r="O5" s="4"/>
      <c r="P5" s="4"/>
      <c r="Q5" s="4"/>
    </row>
    <row r="6" spans="4:17" s="1" customFormat="1" x14ac:dyDescent="0.25">
      <c r="D6" s="4"/>
      <c r="E6" s="19" t="s">
        <v>63</v>
      </c>
      <c r="F6" s="19"/>
      <c r="G6" s="19"/>
      <c r="H6" s="19"/>
      <c r="I6" s="19"/>
      <c r="J6" s="4"/>
      <c r="K6" s="4"/>
      <c r="L6" s="4"/>
      <c r="M6" s="4"/>
      <c r="N6" s="4"/>
      <c r="O6" s="4"/>
      <c r="P6" s="4"/>
      <c r="Q6" s="4"/>
    </row>
    <row r="7" spans="4:17" s="1" customFormat="1" x14ac:dyDescent="0.2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4:17" s="1" customFormat="1" x14ac:dyDescent="0.2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4:17" s="1" customFormat="1" x14ac:dyDescent="0.25">
      <c r="D9" s="4"/>
      <c r="E9" s="20" t="s">
        <v>51</v>
      </c>
      <c r="F9" s="20"/>
      <c r="G9" s="20"/>
      <c r="H9" s="20"/>
      <c r="I9" s="4"/>
      <c r="J9" s="4"/>
      <c r="K9" s="4"/>
      <c r="L9" s="4"/>
      <c r="M9" s="4"/>
      <c r="N9" s="4"/>
      <c r="O9" s="4"/>
      <c r="P9" s="4"/>
      <c r="Q9" s="4"/>
    </row>
    <row r="10" spans="4:17" s="1" customFormat="1" x14ac:dyDescent="0.25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4:17" s="1" customFormat="1" x14ac:dyDescent="0.25"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7"/>
  <sheetViews>
    <sheetView tabSelected="1" workbookViewId="0">
      <selection activeCell="I118" sqref="I118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7" max="7" width="13.42578125" customWidth="1"/>
  </cols>
  <sheetData>
    <row r="1" spans="2:18" s="1" customFormat="1" x14ac:dyDescent="0.25">
      <c r="B1" s="22"/>
      <c r="C1" s="22"/>
      <c r="D1" s="22"/>
      <c r="E1" s="22"/>
      <c r="F1" s="2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2:18" s="1" customFormat="1" x14ac:dyDescent="0.25">
      <c r="B2" s="22"/>
      <c r="C2" s="22"/>
      <c r="D2" s="22"/>
      <c r="E2" s="22"/>
      <c r="F2" s="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8" s="1" customFormat="1" ht="18" x14ac:dyDescent="0.25">
      <c r="B3" s="22"/>
      <c r="C3" s="27" t="s">
        <v>67</v>
      </c>
      <c r="D3" s="27"/>
      <c r="E3" s="27"/>
      <c r="F3" s="27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8" s="1" customFormat="1" x14ac:dyDescent="0.25">
      <c r="B4" s="22"/>
      <c r="C4" s="28" t="s">
        <v>65</v>
      </c>
      <c r="D4" s="28"/>
      <c r="E4" s="22"/>
      <c r="F4" s="2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8" s="1" customFormat="1" x14ac:dyDescent="0.25">
      <c r="B5" s="22"/>
      <c r="C5" s="22"/>
      <c r="D5" s="29"/>
      <c r="E5" s="29"/>
      <c r="F5" s="29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8" s="1" customFormat="1" x14ac:dyDescent="0.25">
      <c r="B6" s="22"/>
      <c r="C6" s="30"/>
      <c r="D6" s="22"/>
      <c r="E6" s="22"/>
      <c r="F6" s="2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2:18" s="1" customFormat="1" x14ac:dyDescent="0.25">
      <c r="B7" s="22"/>
      <c r="C7" s="22"/>
      <c r="D7" s="22"/>
      <c r="E7" s="22"/>
      <c r="F7" s="2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</row>
    <row r="8" spans="2:18" s="1" customFormat="1" x14ac:dyDescent="0.25">
      <c r="B8" s="22"/>
      <c r="C8" s="47" t="s">
        <v>66</v>
      </c>
      <c r="D8" s="47"/>
      <c r="E8" s="22"/>
      <c r="F8" s="2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spans="2:18" s="1" customFormat="1" x14ac:dyDescent="0.25">
      <c r="B9" s="22"/>
      <c r="C9" s="22"/>
      <c r="D9" s="22"/>
      <c r="E9" s="22"/>
      <c r="F9" s="2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spans="2:18" s="1" customFormat="1" x14ac:dyDescent="0.25">
      <c r="B10" s="22"/>
      <c r="C10" s="22"/>
      <c r="D10" s="22"/>
      <c r="E10" s="22"/>
      <c r="F10" s="2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2:18" s="1" customFormat="1" ht="16.5" thickBot="1" x14ac:dyDescent="0.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2" spans="2:18" s="1" customFormat="1" ht="23.25" customHeight="1" thickBot="1" x14ac:dyDescent="0.3">
      <c r="B12" s="33" t="s">
        <v>48</v>
      </c>
      <c r="C12" s="41" t="s">
        <v>55</v>
      </c>
      <c r="D12" s="42"/>
      <c r="E12" s="41" t="s">
        <v>56</v>
      </c>
      <c r="F12" s="42"/>
      <c r="G12" s="41" t="s">
        <v>57</v>
      </c>
      <c r="H12" s="42"/>
      <c r="I12" s="41" t="s">
        <v>58</v>
      </c>
      <c r="J12" s="42"/>
      <c r="K12" s="41" t="s">
        <v>2</v>
      </c>
      <c r="L12" s="42"/>
      <c r="M12" s="41" t="s">
        <v>43</v>
      </c>
      <c r="N12" s="42"/>
      <c r="O12" s="41" t="s">
        <v>59</v>
      </c>
      <c r="P12" s="42"/>
      <c r="Q12" s="41" t="s">
        <v>3</v>
      </c>
      <c r="R12" s="43"/>
    </row>
    <row r="13" spans="2:18" s="1" customFormat="1" x14ac:dyDescent="0.25">
      <c r="B13" s="33"/>
      <c r="C13" s="33" t="s">
        <v>60</v>
      </c>
      <c r="D13" s="33" t="s">
        <v>40</v>
      </c>
      <c r="E13" s="33" t="s">
        <v>60</v>
      </c>
      <c r="F13" s="33" t="s">
        <v>40</v>
      </c>
      <c r="G13" s="33" t="s">
        <v>60</v>
      </c>
      <c r="H13" s="33" t="s">
        <v>40</v>
      </c>
      <c r="I13" s="33" t="s">
        <v>60</v>
      </c>
      <c r="J13" s="33" t="s">
        <v>40</v>
      </c>
      <c r="K13" s="33" t="s">
        <v>60</v>
      </c>
      <c r="L13" s="33" t="s">
        <v>40</v>
      </c>
      <c r="M13" s="33" t="s">
        <v>60</v>
      </c>
      <c r="N13" s="33" t="s">
        <v>40</v>
      </c>
      <c r="O13" s="33" t="s">
        <v>60</v>
      </c>
      <c r="P13" s="33" t="s">
        <v>40</v>
      </c>
      <c r="Q13" s="33" t="s">
        <v>60</v>
      </c>
      <c r="R13" s="33" t="s">
        <v>40</v>
      </c>
    </row>
    <row r="14" spans="2:18" s="1" customFormat="1" x14ac:dyDescent="0.25">
      <c r="B14" s="6">
        <v>2001</v>
      </c>
      <c r="C14" s="6">
        <v>1243059</v>
      </c>
      <c r="D14" s="6">
        <v>2683</v>
      </c>
      <c r="E14" s="6">
        <v>77717</v>
      </c>
      <c r="F14" s="6">
        <v>249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/>
      <c r="O14" s="6">
        <v>0</v>
      </c>
      <c r="P14" s="6"/>
      <c r="Q14" s="6">
        <v>0</v>
      </c>
      <c r="R14" s="6">
        <v>0</v>
      </c>
    </row>
    <row r="15" spans="2:18" s="1" customFormat="1" x14ac:dyDescent="0.25">
      <c r="B15" s="6">
        <f>+B14+1</f>
        <v>2002</v>
      </c>
      <c r="C15" s="6">
        <v>1325920</v>
      </c>
      <c r="D15" s="6">
        <v>4547</v>
      </c>
      <c r="E15" s="6">
        <v>85135</v>
      </c>
      <c r="F15" s="6">
        <v>456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/>
      <c r="Q15" s="6">
        <v>0</v>
      </c>
      <c r="R15" s="6">
        <v>0</v>
      </c>
    </row>
    <row r="16" spans="2:18" s="1" customFormat="1" x14ac:dyDescent="0.25">
      <c r="B16" s="6">
        <f t="shared" ref="B16:B21" si="0">+B15+1</f>
        <v>2003</v>
      </c>
      <c r="C16" s="6">
        <v>1437038</v>
      </c>
      <c r="D16" s="6">
        <v>7571</v>
      </c>
      <c r="E16" s="6">
        <v>93662</v>
      </c>
      <c r="F16" s="6">
        <v>484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/>
      <c r="Q16" s="6">
        <v>0</v>
      </c>
      <c r="R16" s="6">
        <v>0</v>
      </c>
    </row>
    <row r="17" spans="2:18" s="1" customFormat="1" x14ac:dyDescent="0.25">
      <c r="B17" s="6">
        <f t="shared" si="0"/>
        <v>2004</v>
      </c>
      <c r="C17" s="6">
        <v>1490549</v>
      </c>
      <c r="D17" s="6">
        <v>10698</v>
      </c>
      <c r="E17" s="6">
        <v>99771</v>
      </c>
      <c r="F17" s="6">
        <v>608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335</v>
      </c>
      <c r="P17" s="6"/>
      <c r="Q17" s="6">
        <v>0</v>
      </c>
      <c r="R17" s="6">
        <v>0</v>
      </c>
    </row>
    <row r="18" spans="2:18" s="1" customFormat="1" x14ac:dyDescent="0.25">
      <c r="B18" s="6">
        <f t="shared" si="0"/>
        <v>2005</v>
      </c>
      <c r="C18" s="6">
        <v>1574588</v>
      </c>
      <c r="D18" s="6">
        <v>12535</v>
      </c>
      <c r="E18" s="6">
        <v>103808</v>
      </c>
      <c r="F18" s="6">
        <v>557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1172</v>
      </c>
      <c r="P18" s="6"/>
      <c r="Q18" s="6">
        <v>0</v>
      </c>
      <c r="R18" s="6">
        <v>0</v>
      </c>
    </row>
    <row r="19" spans="2:18" s="1" customFormat="1" x14ac:dyDescent="0.25">
      <c r="B19" s="6">
        <f t="shared" si="0"/>
        <v>2006</v>
      </c>
      <c r="C19" s="6">
        <v>1639546</v>
      </c>
      <c r="D19" s="6">
        <v>12626</v>
      </c>
      <c r="E19" s="6">
        <v>104693</v>
      </c>
      <c r="F19" s="6">
        <v>554</v>
      </c>
      <c r="G19" s="6">
        <v>333</v>
      </c>
      <c r="H19" s="6">
        <v>4</v>
      </c>
      <c r="I19" s="6">
        <v>906</v>
      </c>
      <c r="J19" s="6">
        <v>106</v>
      </c>
      <c r="K19" s="6">
        <v>6755</v>
      </c>
      <c r="L19" s="6">
        <v>390</v>
      </c>
      <c r="M19" s="6">
        <v>0</v>
      </c>
      <c r="N19" s="6">
        <v>0</v>
      </c>
      <c r="O19" s="6">
        <v>2136</v>
      </c>
      <c r="P19" s="6"/>
      <c r="Q19" s="6">
        <v>0</v>
      </c>
      <c r="R19" s="6">
        <v>0</v>
      </c>
    </row>
    <row r="20" spans="2:18" s="1" customFormat="1" x14ac:dyDescent="0.25">
      <c r="B20" s="6">
        <f>+B19+1</f>
        <v>2007</v>
      </c>
      <c r="C20" s="6">
        <v>1681395</v>
      </c>
      <c r="D20" s="6">
        <v>13160</v>
      </c>
      <c r="E20" s="6">
        <v>105845</v>
      </c>
      <c r="F20" s="6">
        <v>554</v>
      </c>
      <c r="G20" s="6">
        <v>634</v>
      </c>
      <c r="H20" s="6">
        <v>4</v>
      </c>
      <c r="I20" s="6">
        <v>644</v>
      </c>
      <c r="J20" s="6">
        <v>98</v>
      </c>
      <c r="K20" s="6">
        <v>12664</v>
      </c>
      <c r="L20" s="6">
        <v>1022</v>
      </c>
      <c r="M20" s="6">
        <v>0</v>
      </c>
      <c r="N20" s="6">
        <v>0</v>
      </c>
      <c r="O20" s="6">
        <v>3649</v>
      </c>
      <c r="P20" s="6">
        <v>91</v>
      </c>
      <c r="Q20" s="6">
        <v>0</v>
      </c>
      <c r="R20" s="6">
        <v>0</v>
      </c>
    </row>
    <row r="21" spans="2:18" s="1" customFormat="1" x14ac:dyDescent="0.25">
      <c r="B21" s="6">
        <f t="shared" si="0"/>
        <v>2008</v>
      </c>
      <c r="C21" s="6">
        <v>1715021</v>
      </c>
      <c r="D21" s="6">
        <v>6834</v>
      </c>
      <c r="E21" s="6">
        <v>129174</v>
      </c>
      <c r="F21" s="6">
        <v>519</v>
      </c>
      <c r="G21" s="6">
        <v>1844</v>
      </c>
      <c r="H21" s="6">
        <v>175</v>
      </c>
      <c r="I21" s="6">
        <v>7337</v>
      </c>
      <c r="J21" s="6">
        <v>911</v>
      </c>
      <c r="K21" s="6">
        <v>29924</v>
      </c>
      <c r="L21" s="6">
        <v>3635</v>
      </c>
      <c r="M21" s="6">
        <v>0</v>
      </c>
      <c r="N21" s="6">
        <v>0</v>
      </c>
      <c r="O21" s="6">
        <v>5167</v>
      </c>
      <c r="P21" s="6">
        <v>150</v>
      </c>
      <c r="Q21" s="6">
        <v>0</v>
      </c>
      <c r="R21" s="6">
        <v>0</v>
      </c>
    </row>
    <row r="22" spans="2:18" s="1" customFormat="1" x14ac:dyDescent="0.25">
      <c r="B22" s="6">
        <v>2009</v>
      </c>
      <c r="C22" s="6">
        <v>1800214</v>
      </c>
      <c r="D22" s="6">
        <v>6900</v>
      </c>
      <c r="E22" s="6">
        <v>134865</v>
      </c>
      <c r="F22" s="6">
        <v>519</v>
      </c>
      <c r="G22" s="6">
        <v>2573</v>
      </c>
      <c r="H22" s="6">
        <v>60</v>
      </c>
      <c r="I22" s="6">
        <v>11858</v>
      </c>
      <c r="J22" s="6">
        <v>1563</v>
      </c>
      <c r="K22" s="6">
        <v>34529</v>
      </c>
      <c r="L22" s="6">
        <v>3513</v>
      </c>
      <c r="M22" s="6">
        <v>823</v>
      </c>
      <c r="N22" s="6">
        <v>0</v>
      </c>
      <c r="O22" s="6">
        <v>6616</v>
      </c>
      <c r="P22" s="6">
        <v>179</v>
      </c>
      <c r="Q22" s="6">
        <v>16</v>
      </c>
      <c r="R22" s="6">
        <v>0</v>
      </c>
    </row>
    <row r="23" spans="2:18" s="1" customFormat="1" x14ac:dyDescent="0.25">
      <c r="B23" s="6">
        <v>2010</v>
      </c>
      <c r="C23" s="6">
        <v>1844189</v>
      </c>
      <c r="D23" s="6">
        <v>7246</v>
      </c>
      <c r="E23" s="6">
        <v>138829</v>
      </c>
      <c r="F23" s="6">
        <v>560</v>
      </c>
      <c r="G23" s="6">
        <v>2258</v>
      </c>
      <c r="H23" s="6">
        <v>9</v>
      </c>
      <c r="I23" s="6">
        <v>31773</v>
      </c>
      <c r="J23" s="6">
        <v>3533</v>
      </c>
      <c r="K23" s="6">
        <v>36707</v>
      </c>
      <c r="L23" s="6">
        <v>4368</v>
      </c>
      <c r="M23" s="6">
        <v>1769</v>
      </c>
      <c r="N23" s="6">
        <v>0</v>
      </c>
      <c r="O23" s="6">
        <v>7054</v>
      </c>
      <c r="P23" s="6">
        <v>215</v>
      </c>
      <c r="Q23" s="6">
        <v>10</v>
      </c>
      <c r="R23" s="6">
        <v>0</v>
      </c>
    </row>
    <row r="24" spans="2:18" s="1" customFormat="1" x14ac:dyDescent="0.25">
      <c r="B24" s="6">
        <v>2011</v>
      </c>
      <c r="C24" s="6">
        <v>1934421</v>
      </c>
      <c r="D24" s="6">
        <v>7530</v>
      </c>
      <c r="E24" s="6">
        <v>145522</v>
      </c>
      <c r="F24" s="6">
        <v>606</v>
      </c>
      <c r="G24" s="6">
        <v>0</v>
      </c>
      <c r="H24" s="6">
        <v>0</v>
      </c>
      <c r="I24" s="6">
        <v>60940</v>
      </c>
      <c r="J24" s="6">
        <v>4154</v>
      </c>
      <c r="K24" s="6">
        <v>42463</v>
      </c>
      <c r="L24" s="6">
        <v>4834</v>
      </c>
      <c r="M24" s="6">
        <v>2390</v>
      </c>
      <c r="N24" s="6">
        <v>0</v>
      </c>
      <c r="O24" s="6">
        <v>7467</v>
      </c>
      <c r="P24" s="6">
        <v>271</v>
      </c>
      <c r="Q24" s="6">
        <v>10</v>
      </c>
      <c r="R24" s="6">
        <v>0</v>
      </c>
    </row>
    <row r="25" spans="2:18" s="1" customFormat="1" x14ac:dyDescent="0.25">
      <c r="B25" s="6">
        <v>2012</v>
      </c>
      <c r="C25" s="6">
        <v>1990709</v>
      </c>
      <c r="D25" s="6">
        <v>9223</v>
      </c>
      <c r="E25" s="6">
        <v>148768</v>
      </c>
      <c r="F25" s="6">
        <v>610</v>
      </c>
      <c r="G25" s="6">
        <v>0</v>
      </c>
      <c r="H25" s="6">
        <v>0</v>
      </c>
      <c r="I25" s="6">
        <v>89965</v>
      </c>
      <c r="J25" s="6">
        <v>5639</v>
      </c>
      <c r="K25" s="6">
        <v>49230</v>
      </c>
      <c r="L25" s="6">
        <v>4632</v>
      </c>
      <c r="M25" s="6">
        <v>3052</v>
      </c>
      <c r="N25" s="6">
        <v>0</v>
      </c>
      <c r="O25" s="6">
        <v>6563</v>
      </c>
      <c r="P25" s="6">
        <v>271</v>
      </c>
      <c r="Q25" s="6">
        <v>10</v>
      </c>
      <c r="R25" s="6">
        <v>0</v>
      </c>
    </row>
    <row r="26" spans="2:18" s="1" customFormat="1" x14ac:dyDescent="0.25">
      <c r="B26" s="34">
        <v>41395</v>
      </c>
      <c r="C26" s="6">
        <v>2018580</v>
      </c>
      <c r="D26" s="6">
        <v>9427</v>
      </c>
      <c r="E26" s="6">
        <v>149858</v>
      </c>
      <c r="F26" s="6">
        <v>615</v>
      </c>
      <c r="G26" s="6">
        <v>0</v>
      </c>
      <c r="H26" s="6">
        <v>0</v>
      </c>
      <c r="I26" s="6">
        <v>96881</v>
      </c>
      <c r="J26" s="6">
        <v>4963</v>
      </c>
      <c r="K26" s="6">
        <v>53555</v>
      </c>
      <c r="L26" s="6">
        <v>4939</v>
      </c>
      <c r="M26" s="6">
        <v>3241</v>
      </c>
      <c r="N26" s="6">
        <v>0</v>
      </c>
      <c r="O26" s="6">
        <v>6292</v>
      </c>
      <c r="P26" s="6">
        <v>294</v>
      </c>
      <c r="Q26" s="6">
        <v>10</v>
      </c>
      <c r="R26" s="6">
        <v>0</v>
      </c>
    </row>
    <row r="27" spans="2:18" s="1" customFormat="1" x14ac:dyDescent="0.25">
      <c r="B27" s="3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2:18" s="1" customFormat="1" x14ac:dyDescent="0.25">
      <c r="B28" s="3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2:18" s="1" customFormat="1" x14ac:dyDescent="0.25">
      <c r="B29" s="22"/>
      <c r="C29" s="22"/>
      <c r="D29" s="22"/>
      <c r="E29" s="22"/>
      <c r="F29" s="22"/>
      <c r="G29" s="2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2:18" s="1" customFormat="1" x14ac:dyDescent="0.25">
      <c r="B30" s="22"/>
      <c r="C30" s="22"/>
      <c r="D30" s="22"/>
      <c r="E30" s="22"/>
      <c r="F30" s="22"/>
      <c r="G30" s="2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2:18" s="1" customFormat="1" ht="18" x14ac:dyDescent="0.25">
      <c r="B31" s="36" t="s">
        <v>68</v>
      </c>
      <c r="C31" s="36"/>
      <c r="D31" s="36"/>
      <c r="E31" s="17"/>
      <c r="F31" s="17"/>
      <c r="G31" s="22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2:18" s="1" customFormat="1" x14ac:dyDescent="0.25">
      <c r="B32" s="20" t="s">
        <v>69</v>
      </c>
      <c r="C32" s="20"/>
      <c r="D32" s="20"/>
      <c r="E32" s="22"/>
      <c r="F32" s="22"/>
      <c r="G32" s="22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1" customFormat="1" x14ac:dyDescent="0.25">
      <c r="B33" s="22"/>
      <c r="C33" s="22"/>
      <c r="D33" s="23"/>
      <c r="E33" s="23"/>
      <c r="F33" s="23"/>
      <c r="G33" s="22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s="1" customFormat="1" x14ac:dyDescent="0.25">
      <c r="B34" s="22"/>
      <c r="C34" s="24"/>
      <c r="D34" s="22"/>
      <c r="E34" s="22"/>
      <c r="F34" s="22"/>
      <c r="G34" s="2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s="1" customFormat="1" x14ac:dyDescent="0.25">
      <c r="B35" s="22"/>
      <c r="C35" s="22"/>
      <c r="D35" s="22"/>
      <c r="E35" s="22"/>
      <c r="F35" s="22"/>
      <c r="G35" s="22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 s="1" customFormat="1" x14ac:dyDescent="0.25">
      <c r="B36" s="25" t="s">
        <v>71</v>
      </c>
      <c r="C36" s="25"/>
      <c r="D36" s="25"/>
      <c r="E36" s="22"/>
      <c r="F36" s="22"/>
      <c r="G36" s="22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s="1" customFormat="1" x14ac:dyDescent="0.25">
      <c r="B37" s="22"/>
      <c r="C37" s="22"/>
      <c r="D37" s="22"/>
      <c r="E37" s="22"/>
      <c r="F37" s="22"/>
      <c r="G37" s="2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s="1" customFormat="1" x14ac:dyDescent="0.25">
      <c r="B38" s="22"/>
      <c r="C38" s="22"/>
      <c r="D38" s="22"/>
      <c r="E38" s="22"/>
      <c r="F38" s="22"/>
      <c r="G38" s="22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s="1" customFormat="1" ht="16.5" thickBot="1" x14ac:dyDescent="0.3">
      <c r="B39" s="26"/>
      <c r="C39" s="26"/>
      <c r="D39" s="26"/>
      <c r="E39" s="26"/>
      <c r="F39" s="26"/>
      <c r="G39" s="2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s="1" customFormat="1" ht="15.75" thickBot="1" x14ac:dyDescent="0.3">
      <c r="A40"/>
      <c r="B40" s="40">
        <v>41395</v>
      </c>
      <c r="C40" s="38"/>
      <c r="D40" s="38"/>
      <c r="E40" s="38"/>
      <c r="F40" s="38"/>
      <c r="G40" s="39"/>
    </row>
    <row r="41" spans="1:18" s="1" customFormat="1" x14ac:dyDescent="0.25">
      <c r="A41"/>
      <c r="B41" s="37" t="s">
        <v>8</v>
      </c>
      <c r="C41" s="44"/>
      <c r="D41" s="37" t="s">
        <v>60</v>
      </c>
      <c r="E41" s="44"/>
      <c r="F41" s="37" t="s">
        <v>40</v>
      </c>
      <c r="G41" s="39"/>
    </row>
    <row r="42" spans="1:18" s="1" customFormat="1" x14ac:dyDescent="0.25">
      <c r="A42"/>
      <c r="B42" s="45" t="s">
        <v>55</v>
      </c>
      <c r="C42" s="46"/>
      <c r="D42" s="45">
        <v>2018580</v>
      </c>
      <c r="E42" s="46"/>
      <c r="F42" s="45">
        <v>9427</v>
      </c>
      <c r="G42" s="46"/>
    </row>
    <row r="43" spans="1:18" s="1" customFormat="1" x14ac:dyDescent="0.25">
      <c r="A43"/>
      <c r="B43" s="45" t="s">
        <v>56</v>
      </c>
      <c r="C43" s="46"/>
      <c r="D43" s="45">
        <v>149858</v>
      </c>
      <c r="E43" s="46"/>
      <c r="F43" s="45">
        <v>615</v>
      </c>
      <c r="G43" s="46"/>
    </row>
    <row r="44" spans="1:18" s="1" customFormat="1" x14ac:dyDescent="0.25">
      <c r="A44"/>
      <c r="B44" s="45" t="s">
        <v>58</v>
      </c>
      <c r="C44" s="46"/>
      <c r="D44" s="45">
        <v>96881</v>
      </c>
      <c r="E44" s="46"/>
      <c r="F44" s="45">
        <v>4963</v>
      </c>
      <c r="G44" s="46"/>
    </row>
    <row r="45" spans="1:18" s="1" customFormat="1" x14ac:dyDescent="0.25">
      <c r="A45"/>
      <c r="B45" s="45" t="s">
        <v>2</v>
      </c>
      <c r="C45" s="46"/>
      <c r="D45" s="45">
        <v>53555</v>
      </c>
      <c r="E45" s="46"/>
      <c r="F45" s="45">
        <v>4939</v>
      </c>
      <c r="G45" s="46"/>
    </row>
    <row r="46" spans="1:18" s="1" customFormat="1" x14ac:dyDescent="0.25">
      <c r="A46"/>
      <c r="B46" s="45" t="s">
        <v>43</v>
      </c>
      <c r="C46" s="46"/>
      <c r="D46" s="45">
        <v>3241</v>
      </c>
      <c r="E46" s="46"/>
      <c r="F46" s="45">
        <v>0</v>
      </c>
      <c r="G46" s="46"/>
    </row>
    <row r="47" spans="1:18" s="1" customFormat="1" x14ac:dyDescent="0.25">
      <c r="A47"/>
      <c r="B47" s="45" t="s">
        <v>59</v>
      </c>
      <c r="C47" s="46"/>
      <c r="D47" s="45">
        <v>6292</v>
      </c>
      <c r="E47" s="46"/>
      <c r="F47" s="45">
        <v>294</v>
      </c>
      <c r="G47" s="46"/>
    </row>
    <row r="48" spans="1:18" s="1" customFormat="1" x14ac:dyDescent="0.25">
      <c r="A48"/>
      <c r="B48" s="45" t="s">
        <v>3</v>
      </c>
      <c r="C48" s="46"/>
      <c r="D48" s="45">
        <v>10</v>
      </c>
      <c r="E48" s="46"/>
      <c r="F48" s="45">
        <v>0</v>
      </c>
      <c r="G48" s="46"/>
    </row>
    <row r="49" spans="2:7" s="1" customFormat="1" x14ac:dyDescent="0.25">
      <c r="B49" s="14"/>
      <c r="C49" s="14"/>
      <c r="D49" s="14"/>
      <c r="E49" s="14"/>
      <c r="F49" s="14"/>
      <c r="G49" s="14"/>
    </row>
    <row r="50" spans="2:7" s="1" customFormat="1" x14ac:dyDescent="0.25">
      <c r="B50" s="14"/>
      <c r="C50" s="14"/>
      <c r="D50" s="14"/>
      <c r="E50" s="14"/>
      <c r="F50" s="14"/>
      <c r="G50" s="14"/>
    </row>
    <row r="51" spans="2:7" s="1" customFormat="1" x14ac:dyDescent="0.25">
      <c r="B51" s="22"/>
      <c r="C51" s="22"/>
      <c r="D51" s="22"/>
      <c r="E51" s="22"/>
      <c r="F51" s="22"/>
    </row>
    <row r="52" spans="2:7" s="1" customFormat="1" x14ac:dyDescent="0.25">
      <c r="B52" s="22"/>
      <c r="C52" s="22"/>
      <c r="D52" s="22"/>
      <c r="E52" s="22"/>
      <c r="F52" s="22"/>
    </row>
    <row r="53" spans="2:7" s="1" customFormat="1" ht="18" x14ac:dyDescent="0.25">
      <c r="B53" s="36" t="s">
        <v>68</v>
      </c>
      <c r="C53" s="36"/>
      <c r="D53" s="36"/>
      <c r="E53" s="17"/>
      <c r="F53" s="17"/>
    </row>
    <row r="54" spans="2:7" s="1" customFormat="1" x14ac:dyDescent="0.25">
      <c r="B54" s="20" t="s">
        <v>70</v>
      </c>
      <c r="C54" s="20"/>
      <c r="D54" s="20"/>
      <c r="E54" s="22"/>
      <c r="F54" s="22"/>
    </row>
    <row r="55" spans="2:7" s="1" customFormat="1" x14ac:dyDescent="0.25">
      <c r="B55" s="22"/>
      <c r="C55" s="22"/>
      <c r="D55" s="23"/>
      <c r="E55" s="23"/>
      <c r="F55" s="23"/>
    </row>
    <row r="56" spans="2:7" s="1" customFormat="1" x14ac:dyDescent="0.25">
      <c r="B56" s="22"/>
      <c r="C56" s="24"/>
      <c r="D56" s="22"/>
      <c r="E56" s="22"/>
      <c r="F56" s="22"/>
    </row>
    <row r="57" spans="2:7" s="1" customFormat="1" x14ac:dyDescent="0.25">
      <c r="B57" s="22"/>
      <c r="C57" s="22"/>
      <c r="D57" s="22"/>
      <c r="E57" s="22"/>
      <c r="F57" s="22"/>
    </row>
    <row r="58" spans="2:7" s="1" customFormat="1" x14ac:dyDescent="0.25">
      <c r="B58" s="25" t="s">
        <v>71</v>
      </c>
      <c r="C58" s="25"/>
      <c r="D58" s="25"/>
      <c r="E58" s="22"/>
      <c r="F58" s="22"/>
    </row>
    <row r="59" spans="2:7" s="1" customFormat="1" x14ac:dyDescent="0.25">
      <c r="B59" s="22"/>
      <c r="C59" s="22"/>
      <c r="D59" s="22"/>
      <c r="E59" s="22"/>
      <c r="F59" s="22"/>
    </row>
    <row r="60" spans="2:7" s="1" customFormat="1" x14ac:dyDescent="0.25">
      <c r="B60" s="22"/>
      <c r="C60" s="22"/>
      <c r="D60" s="22"/>
      <c r="E60" s="22"/>
      <c r="F60" s="22"/>
    </row>
    <row r="61" spans="2:7" s="1" customFormat="1" ht="16.5" thickBot="1" x14ac:dyDescent="0.3">
      <c r="B61" s="26"/>
      <c r="C61" s="26"/>
      <c r="D61" s="26"/>
      <c r="E61" s="26"/>
      <c r="F61" s="26"/>
    </row>
    <row r="62" spans="2:7" s="1" customFormat="1" x14ac:dyDescent="0.25">
      <c r="B62" s="33" t="s">
        <v>11</v>
      </c>
      <c r="C62" s="33" t="s">
        <v>10</v>
      </c>
      <c r="D62" s="33" t="s">
        <v>39</v>
      </c>
      <c r="E62" s="33" t="s">
        <v>38</v>
      </c>
      <c r="F62" s="33" t="s">
        <v>41</v>
      </c>
    </row>
    <row r="63" spans="2:7" s="1" customFormat="1" x14ac:dyDescent="0.25">
      <c r="B63" s="6" t="s">
        <v>12</v>
      </c>
      <c r="C63" s="6">
        <v>150770</v>
      </c>
      <c r="D63" s="6">
        <v>25649</v>
      </c>
      <c r="E63" s="6">
        <v>0</v>
      </c>
      <c r="F63" s="6">
        <f>SUM(C63:E63)</f>
        <v>176419</v>
      </c>
    </row>
    <row r="64" spans="2:7" s="1" customFormat="1" x14ac:dyDescent="0.25">
      <c r="B64" s="6" t="s">
        <v>13</v>
      </c>
      <c r="C64" s="6">
        <v>15665</v>
      </c>
      <c r="D64" s="6">
        <v>2570</v>
      </c>
      <c r="E64" s="6">
        <v>0</v>
      </c>
      <c r="F64" s="6">
        <f t="shared" ref="F64:F86" si="1">SUM(C64:E64)</f>
        <v>18235</v>
      </c>
    </row>
    <row r="65" spans="2:6" s="1" customFormat="1" x14ac:dyDescent="0.25">
      <c r="B65" s="6" t="s">
        <v>14</v>
      </c>
      <c r="C65" s="6">
        <v>22841</v>
      </c>
      <c r="D65" s="6">
        <v>6769</v>
      </c>
      <c r="E65" s="6">
        <v>0</v>
      </c>
      <c r="F65" s="6">
        <f t="shared" si="1"/>
        <v>29610</v>
      </c>
    </row>
    <row r="66" spans="2:6" s="1" customFormat="1" x14ac:dyDescent="0.25">
      <c r="B66" s="6" t="s">
        <v>15</v>
      </c>
      <c r="C66" s="6">
        <v>21432</v>
      </c>
      <c r="D66" s="6">
        <v>2822</v>
      </c>
      <c r="E66" s="6">
        <v>0</v>
      </c>
      <c r="F66" s="6">
        <f t="shared" si="1"/>
        <v>24254</v>
      </c>
    </row>
    <row r="67" spans="2:6" s="1" customFormat="1" x14ac:dyDescent="0.25">
      <c r="B67" s="6" t="s">
        <v>16</v>
      </c>
      <c r="C67" s="6">
        <v>54134</v>
      </c>
      <c r="D67" s="6">
        <v>6008</v>
      </c>
      <c r="E67" s="6">
        <v>0</v>
      </c>
      <c r="F67" s="6">
        <f t="shared" si="1"/>
        <v>60142</v>
      </c>
    </row>
    <row r="68" spans="2:6" s="1" customFormat="1" x14ac:dyDescent="0.25">
      <c r="B68" s="6" t="s">
        <v>17</v>
      </c>
      <c r="C68" s="6">
        <v>42349</v>
      </c>
      <c r="D68" s="6">
        <v>2902</v>
      </c>
      <c r="E68" s="6">
        <v>0</v>
      </c>
      <c r="F68" s="6">
        <f t="shared" si="1"/>
        <v>45251</v>
      </c>
    </row>
    <row r="69" spans="2:6" s="1" customFormat="1" x14ac:dyDescent="0.25">
      <c r="B69" s="6" t="s">
        <v>18</v>
      </c>
      <c r="C69" s="6">
        <v>73291</v>
      </c>
      <c r="D69" s="6">
        <v>2373</v>
      </c>
      <c r="E69" s="6">
        <v>313</v>
      </c>
      <c r="F69" s="6">
        <f t="shared" si="1"/>
        <v>75977</v>
      </c>
    </row>
    <row r="70" spans="2:6" s="1" customFormat="1" x14ac:dyDescent="0.25">
      <c r="B70" s="6" t="s">
        <v>19</v>
      </c>
      <c r="C70" s="6">
        <v>40151</v>
      </c>
      <c r="D70" s="6">
        <v>844</v>
      </c>
      <c r="E70" s="6">
        <v>0</v>
      </c>
      <c r="F70" s="6">
        <f t="shared" si="1"/>
        <v>40995</v>
      </c>
    </row>
    <row r="71" spans="2:6" s="1" customFormat="1" x14ac:dyDescent="0.25">
      <c r="B71" s="6" t="s">
        <v>20</v>
      </c>
      <c r="C71" s="6">
        <v>4935</v>
      </c>
      <c r="D71" s="6">
        <v>3324</v>
      </c>
      <c r="E71" s="6">
        <v>0</v>
      </c>
      <c r="F71" s="6">
        <f t="shared" si="1"/>
        <v>8259</v>
      </c>
    </row>
    <row r="72" spans="2:6" s="1" customFormat="1" x14ac:dyDescent="0.25">
      <c r="B72" s="6" t="s">
        <v>21</v>
      </c>
      <c r="C72" s="6">
        <v>554056</v>
      </c>
      <c r="D72" s="6">
        <v>957</v>
      </c>
      <c r="E72" s="6">
        <v>416</v>
      </c>
      <c r="F72" s="6">
        <f t="shared" si="1"/>
        <v>555429</v>
      </c>
    </row>
    <row r="73" spans="2:6" s="1" customFormat="1" x14ac:dyDescent="0.25">
      <c r="B73" s="6" t="s">
        <v>22</v>
      </c>
      <c r="C73" s="6">
        <v>59997</v>
      </c>
      <c r="D73" s="6">
        <v>3669</v>
      </c>
      <c r="E73" s="6">
        <v>0</v>
      </c>
      <c r="F73" s="6">
        <f t="shared" si="1"/>
        <v>63666</v>
      </c>
    </row>
    <row r="74" spans="2:6" s="1" customFormat="1" x14ac:dyDescent="0.25">
      <c r="B74" s="6" t="s">
        <v>23</v>
      </c>
      <c r="C74" s="6">
        <v>52366</v>
      </c>
      <c r="D74" s="6">
        <v>10533</v>
      </c>
      <c r="E74" s="6">
        <v>0</v>
      </c>
      <c r="F74" s="6">
        <f t="shared" si="1"/>
        <v>62899</v>
      </c>
    </row>
    <row r="75" spans="2:6" s="1" customFormat="1" x14ac:dyDescent="0.25">
      <c r="B75" s="6" t="s">
        <v>24</v>
      </c>
      <c r="C75" s="6">
        <v>40887</v>
      </c>
      <c r="D75" s="6">
        <v>505</v>
      </c>
      <c r="E75" s="6">
        <v>0</v>
      </c>
      <c r="F75" s="6">
        <f t="shared" si="1"/>
        <v>41392</v>
      </c>
    </row>
    <row r="76" spans="2:6" s="1" customFormat="1" x14ac:dyDescent="0.25">
      <c r="B76" s="6" t="s">
        <v>25</v>
      </c>
      <c r="C76" s="6">
        <v>87950</v>
      </c>
      <c r="D76" s="6">
        <v>6294</v>
      </c>
      <c r="E76" s="6">
        <v>668</v>
      </c>
      <c r="F76" s="6">
        <f t="shared" si="1"/>
        <v>94912</v>
      </c>
    </row>
    <row r="77" spans="2:6" s="1" customFormat="1" x14ac:dyDescent="0.25">
      <c r="B77" s="6" t="s">
        <v>26</v>
      </c>
      <c r="C77" s="6">
        <v>13542</v>
      </c>
      <c r="D77" s="6">
        <v>5645</v>
      </c>
      <c r="E77" s="6">
        <v>0</v>
      </c>
      <c r="F77" s="6">
        <f t="shared" si="1"/>
        <v>19187</v>
      </c>
    </row>
    <row r="78" spans="2:6" s="1" customFormat="1" x14ac:dyDescent="0.25">
      <c r="B78" s="6" t="s">
        <v>27</v>
      </c>
      <c r="C78" s="6">
        <v>9323</v>
      </c>
      <c r="D78" s="6">
        <v>1625</v>
      </c>
      <c r="E78" s="6">
        <v>0</v>
      </c>
      <c r="F78" s="6">
        <f t="shared" si="1"/>
        <v>10948</v>
      </c>
    </row>
    <row r="79" spans="2:6" s="1" customFormat="1" x14ac:dyDescent="0.25">
      <c r="B79" s="6" t="s">
        <v>28</v>
      </c>
      <c r="C79" s="6">
        <v>9674</v>
      </c>
      <c r="D79" s="6">
        <v>125</v>
      </c>
      <c r="E79" s="6">
        <v>0</v>
      </c>
      <c r="F79" s="6">
        <f t="shared" si="1"/>
        <v>9799</v>
      </c>
    </row>
    <row r="80" spans="2:6" s="1" customFormat="1" x14ac:dyDescent="0.25">
      <c r="B80" s="6" t="s">
        <v>29</v>
      </c>
      <c r="C80" s="6">
        <v>12051</v>
      </c>
      <c r="D80" s="6">
        <v>1403</v>
      </c>
      <c r="E80" s="6">
        <v>0</v>
      </c>
      <c r="F80" s="6">
        <f t="shared" si="1"/>
        <v>13454</v>
      </c>
    </row>
    <row r="81" spans="2:7" s="1" customFormat="1" x14ac:dyDescent="0.25">
      <c r="B81" s="6" t="s">
        <v>30</v>
      </c>
      <c r="C81" s="6">
        <v>799417</v>
      </c>
      <c r="D81" s="6">
        <v>1427</v>
      </c>
      <c r="E81" s="6">
        <v>0</v>
      </c>
      <c r="F81" s="6">
        <f t="shared" si="1"/>
        <v>800844</v>
      </c>
    </row>
    <row r="82" spans="2:7" s="1" customFormat="1" x14ac:dyDescent="0.25">
      <c r="B82" s="6" t="s">
        <v>31</v>
      </c>
      <c r="C82" s="6">
        <v>24689</v>
      </c>
      <c r="D82" s="6">
        <v>837</v>
      </c>
      <c r="E82" s="6">
        <v>0</v>
      </c>
      <c r="F82" s="6">
        <f t="shared" si="1"/>
        <v>25526</v>
      </c>
    </row>
    <row r="83" spans="2:7" s="1" customFormat="1" x14ac:dyDescent="0.25">
      <c r="B83" s="6" t="s">
        <v>32</v>
      </c>
      <c r="C83" s="6">
        <v>52044</v>
      </c>
      <c r="D83" s="6">
        <v>3163</v>
      </c>
      <c r="E83" s="6">
        <v>0</v>
      </c>
      <c r="F83" s="6">
        <f t="shared" si="1"/>
        <v>55207</v>
      </c>
    </row>
    <row r="84" spans="2:7" s="1" customFormat="1" x14ac:dyDescent="0.25">
      <c r="B84" s="6" t="s">
        <v>33</v>
      </c>
      <c r="C84" s="6">
        <v>14128</v>
      </c>
      <c r="D84" s="6">
        <v>1300</v>
      </c>
      <c r="E84" s="6">
        <v>0</v>
      </c>
      <c r="F84" s="6">
        <f t="shared" si="1"/>
        <v>15428</v>
      </c>
    </row>
    <row r="85" spans="2:7" s="1" customFormat="1" x14ac:dyDescent="0.25">
      <c r="B85" s="6" t="s">
        <v>34</v>
      </c>
      <c r="C85" s="6">
        <v>81535</v>
      </c>
      <c r="D85" s="6">
        <v>6377</v>
      </c>
      <c r="E85" s="6">
        <v>0</v>
      </c>
      <c r="F85" s="6">
        <f t="shared" si="1"/>
        <v>87912</v>
      </c>
    </row>
    <row r="86" spans="2:7" s="1" customFormat="1" x14ac:dyDescent="0.25">
      <c r="B86" s="6" t="s">
        <v>35</v>
      </c>
      <c r="C86" s="6">
        <v>7073</v>
      </c>
      <c r="D86" s="6">
        <v>5837</v>
      </c>
      <c r="E86" s="6">
        <v>0</v>
      </c>
      <c r="F86" s="6">
        <f t="shared" si="1"/>
        <v>12910</v>
      </c>
    </row>
    <row r="87" spans="2:7" s="1" customFormat="1" x14ac:dyDescent="0.25">
      <c r="B87" s="48" t="s">
        <v>4</v>
      </c>
      <c r="C87" s="48">
        <f>SUM(C63:C86)</f>
        <v>2244300</v>
      </c>
      <c r="D87" s="48">
        <f>SUM(D63:D86)</f>
        <v>102958</v>
      </c>
      <c r="E87" s="48">
        <f>SUM(E63:E86)</f>
        <v>1397</v>
      </c>
      <c r="F87" s="48">
        <f>SUM(F63:F86)</f>
        <v>2348655</v>
      </c>
    </row>
    <row r="88" spans="2:7" s="1" customFormat="1" x14ac:dyDescent="0.25">
      <c r="B88" s="49"/>
      <c r="C88" s="49"/>
      <c r="D88" s="49"/>
      <c r="E88" s="49"/>
      <c r="F88" s="49"/>
    </row>
    <row r="89" spans="2:7" s="1" customFormat="1" x14ac:dyDescent="0.25">
      <c r="B89" s="49"/>
      <c r="C89" s="49"/>
      <c r="D89" s="49"/>
      <c r="E89" s="49"/>
      <c r="F89" s="49"/>
    </row>
    <row r="90" spans="2:7" s="1" customFormat="1" x14ac:dyDescent="0.25">
      <c r="B90" s="22"/>
      <c r="C90" s="22"/>
      <c r="D90" s="22"/>
      <c r="E90" s="22"/>
      <c r="F90" s="22"/>
      <c r="G90" s="22"/>
    </row>
    <row r="91" spans="2:7" s="1" customFormat="1" x14ac:dyDescent="0.25">
      <c r="B91" s="22"/>
      <c r="C91" s="22"/>
      <c r="D91" s="22"/>
      <c r="E91" s="22"/>
      <c r="F91" s="22"/>
      <c r="G91" s="22"/>
    </row>
    <row r="92" spans="2:7" s="1" customFormat="1" ht="18" x14ac:dyDescent="0.25">
      <c r="B92" s="36" t="s">
        <v>68</v>
      </c>
      <c r="C92" s="36"/>
      <c r="D92" s="36"/>
      <c r="E92" s="17"/>
      <c r="F92" s="17"/>
      <c r="G92" s="22"/>
    </row>
    <row r="93" spans="2:7" s="1" customFormat="1" x14ac:dyDescent="0.25">
      <c r="B93" s="20" t="s">
        <v>72</v>
      </c>
      <c r="C93" s="20"/>
      <c r="D93" s="20"/>
      <c r="E93" s="22"/>
      <c r="F93" s="22"/>
      <c r="G93" s="22"/>
    </row>
    <row r="94" spans="2:7" s="1" customFormat="1" x14ac:dyDescent="0.25">
      <c r="B94" s="22"/>
      <c r="C94" s="22"/>
      <c r="D94" s="23"/>
      <c r="E94" s="23"/>
      <c r="F94" s="23"/>
      <c r="G94" s="22"/>
    </row>
    <row r="95" spans="2:7" s="1" customFormat="1" x14ac:dyDescent="0.25">
      <c r="B95" s="22"/>
      <c r="C95" s="24"/>
      <c r="D95" s="22"/>
      <c r="E95" s="22"/>
      <c r="F95" s="22"/>
      <c r="G95" s="22"/>
    </row>
    <row r="96" spans="2:7" s="1" customFormat="1" x14ac:dyDescent="0.25">
      <c r="B96" s="22"/>
      <c r="C96" s="22"/>
      <c r="D96" s="22"/>
      <c r="E96" s="22"/>
      <c r="F96" s="22"/>
      <c r="G96" s="22"/>
    </row>
    <row r="97" spans="2:7" s="1" customFormat="1" x14ac:dyDescent="0.25">
      <c r="B97" s="25" t="s">
        <v>71</v>
      </c>
      <c r="C97" s="25"/>
      <c r="D97" s="25"/>
      <c r="E97" s="22"/>
      <c r="F97" s="22"/>
      <c r="G97" s="22"/>
    </row>
    <row r="98" spans="2:7" s="1" customFormat="1" x14ac:dyDescent="0.25">
      <c r="B98" s="22"/>
      <c r="C98" s="22"/>
      <c r="D98" s="22"/>
      <c r="E98" s="22"/>
      <c r="F98" s="22"/>
      <c r="G98" s="22"/>
    </row>
    <row r="99" spans="2:7" s="1" customFormat="1" x14ac:dyDescent="0.25">
      <c r="B99" s="22"/>
      <c r="C99" s="22"/>
      <c r="D99" s="22"/>
      <c r="E99" s="22"/>
      <c r="F99" s="22"/>
      <c r="G99" s="22"/>
    </row>
    <row r="100" spans="2:7" s="1" customFormat="1" ht="16.5" thickBot="1" x14ac:dyDescent="0.3">
      <c r="B100" s="26"/>
      <c r="C100" s="26"/>
      <c r="D100" s="26"/>
      <c r="E100" s="26"/>
      <c r="F100" s="26"/>
      <c r="G100" s="26"/>
    </row>
    <row r="101" spans="2:7" s="2" customFormat="1" ht="15" customHeight="1" x14ac:dyDescent="0.25">
      <c r="B101" s="50" t="s">
        <v>47</v>
      </c>
      <c r="C101" s="50" t="s">
        <v>36</v>
      </c>
      <c r="D101" s="50" t="s">
        <v>40</v>
      </c>
      <c r="E101" s="50" t="s">
        <v>37</v>
      </c>
      <c r="F101" s="50" t="s">
        <v>6</v>
      </c>
      <c r="G101" s="53" t="s">
        <v>7</v>
      </c>
    </row>
    <row r="102" spans="2:7" s="2" customFormat="1" x14ac:dyDescent="0.25">
      <c r="B102" s="51"/>
      <c r="C102" s="51"/>
      <c r="D102" s="51"/>
      <c r="E102" s="51"/>
      <c r="F102" s="51"/>
      <c r="G102" s="54"/>
    </row>
    <row r="103" spans="2:7" s="2" customFormat="1" x14ac:dyDescent="0.25">
      <c r="B103" s="52"/>
      <c r="C103" s="52"/>
      <c r="D103" s="52"/>
      <c r="E103" s="52"/>
      <c r="F103" s="52"/>
      <c r="G103" s="55"/>
    </row>
    <row r="104" spans="2:7" s="2" customFormat="1" x14ac:dyDescent="0.25">
      <c r="B104" s="6">
        <v>2001</v>
      </c>
      <c r="C104" s="6">
        <v>1320776</v>
      </c>
      <c r="D104" s="6">
        <v>2932</v>
      </c>
      <c r="E104" s="6">
        <f t="shared" ref="E104:E113" si="2">+C104+D104</f>
        <v>1323708</v>
      </c>
      <c r="F104" s="6">
        <v>12479924</v>
      </c>
      <c r="G104" s="56">
        <f t="shared" ref="G104:G116" si="3">+E104/F104</f>
        <v>0.10606699207463123</v>
      </c>
    </row>
    <row r="105" spans="2:7" s="2" customFormat="1" x14ac:dyDescent="0.25">
      <c r="B105" s="6">
        <v>2002</v>
      </c>
      <c r="C105" s="6">
        <v>1411055</v>
      </c>
      <c r="D105" s="6">
        <v>5003</v>
      </c>
      <c r="E105" s="6">
        <f t="shared" si="2"/>
        <v>1416058</v>
      </c>
      <c r="F105" s="6">
        <v>12660728</v>
      </c>
      <c r="G105" s="56">
        <f t="shared" si="3"/>
        <v>0.11184649097587437</v>
      </c>
    </row>
    <row r="106" spans="2:7" s="2" customFormat="1" x14ac:dyDescent="0.25">
      <c r="B106" s="6">
        <v>2003</v>
      </c>
      <c r="C106" s="6">
        <v>1530700</v>
      </c>
      <c r="D106" s="6">
        <v>8055</v>
      </c>
      <c r="E106" s="6">
        <f t="shared" si="2"/>
        <v>1538755</v>
      </c>
      <c r="F106" s="6">
        <v>12842578</v>
      </c>
      <c r="G106" s="56">
        <f t="shared" si="3"/>
        <v>0.11981667543697223</v>
      </c>
    </row>
    <row r="107" spans="2:7" s="2" customFormat="1" x14ac:dyDescent="0.25">
      <c r="B107" s="6">
        <v>2004</v>
      </c>
      <c r="C107" s="6">
        <v>1590755</v>
      </c>
      <c r="D107" s="6">
        <v>11206</v>
      </c>
      <c r="E107" s="6">
        <f t="shared" si="2"/>
        <v>1601961</v>
      </c>
      <c r="F107" s="6">
        <v>13026891</v>
      </c>
      <c r="G107" s="56">
        <f t="shared" si="3"/>
        <v>0.12297339403546095</v>
      </c>
    </row>
    <row r="108" spans="2:7" s="2" customFormat="1" x14ac:dyDescent="0.25">
      <c r="B108" s="6">
        <v>2005</v>
      </c>
      <c r="C108" s="6">
        <v>1679568</v>
      </c>
      <c r="D108" s="6">
        <v>13092</v>
      </c>
      <c r="E108" s="6">
        <f t="shared" si="2"/>
        <v>1692660</v>
      </c>
      <c r="F108" s="6">
        <v>13215089</v>
      </c>
      <c r="G108" s="56">
        <f t="shared" si="3"/>
        <v>0.12808540298139498</v>
      </c>
    </row>
    <row r="109" spans="2:7" s="2" customFormat="1" x14ac:dyDescent="0.25">
      <c r="B109" s="6">
        <v>2006</v>
      </c>
      <c r="C109" s="6">
        <v>1754369</v>
      </c>
      <c r="D109" s="6">
        <v>13680</v>
      </c>
      <c r="E109" s="6">
        <f t="shared" si="2"/>
        <v>1768049</v>
      </c>
      <c r="F109" s="6">
        <v>13408270</v>
      </c>
      <c r="G109" s="56">
        <f t="shared" si="3"/>
        <v>0.13186257436641716</v>
      </c>
    </row>
    <row r="110" spans="2:7" s="2" customFormat="1" x14ac:dyDescent="0.25">
      <c r="B110" s="6">
        <v>2007</v>
      </c>
      <c r="C110" s="6">
        <v>1804831</v>
      </c>
      <c r="D110" s="6">
        <v>14929</v>
      </c>
      <c r="E110" s="6">
        <f t="shared" si="2"/>
        <v>1819760</v>
      </c>
      <c r="F110" s="6">
        <v>13605485</v>
      </c>
      <c r="G110" s="56">
        <f t="shared" si="3"/>
        <v>0.13375193901577195</v>
      </c>
    </row>
    <row r="111" spans="2:7" s="2" customFormat="1" x14ac:dyDescent="0.25">
      <c r="B111" s="6">
        <v>2008</v>
      </c>
      <c r="C111" s="6">
        <v>1888467</v>
      </c>
      <c r="D111" s="6">
        <v>12224</v>
      </c>
      <c r="E111" s="6">
        <f t="shared" si="2"/>
        <v>1900691</v>
      </c>
      <c r="F111" s="6">
        <v>13805095</v>
      </c>
      <c r="G111" s="56">
        <f t="shared" si="3"/>
        <v>0.13768039988134814</v>
      </c>
    </row>
    <row r="112" spans="2:7" s="2" customFormat="1" x14ac:dyDescent="0.25">
      <c r="B112" s="6">
        <v>2009</v>
      </c>
      <c r="C112" s="6">
        <v>1991497</v>
      </c>
      <c r="D112" s="6">
        <v>12731</v>
      </c>
      <c r="E112" s="6">
        <f t="shared" si="2"/>
        <v>2004228</v>
      </c>
      <c r="F112" s="6">
        <v>14005449</v>
      </c>
      <c r="G112" s="56">
        <f t="shared" si="3"/>
        <v>0.14310344495203259</v>
      </c>
    </row>
    <row r="113" spans="2:7" s="2" customFormat="1" x14ac:dyDescent="0.25">
      <c r="B113" s="6">
        <v>2010</v>
      </c>
      <c r="C113" s="6">
        <v>2062589</v>
      </c>
      <c r="D113" s="6">
        <v>15931</v>
      </c>
      <c r="E113" s="6">
        <f t="shared" si="2"/>
        <v>2078520</v>
      </c>
      <c r="F113" s="6">
        <v>14483499</v>
      </c>
      <c r="G113" s="56">
        <f t="shared" si="3"/>
        <v>0.14350952073114376</v>
      </c>
    </row>
    <row r="114" spans="2:7" s="2" customFormat="1" x14ac:dyDescent="0.25">
      <c r="B114" s="6">
        <v>2011</v>
      </c>
      <c r="C114" s="6">
        <v>2193213</v>
      </c>
      <c r="D114" s="6">
        <v>17395</v>
      </c>
      <c r="E114" s="6">
        <f>+D114+C114</f>
        <v>2210608</v>
      </c>
      <c r="F114" s="6">
        <v>14765927</v>
      </c>
      <c r="G114" s="56">
        <f t="shared" si="3"/>
        <v>0.1497100723848899</v>
      </c>
    </row>
    <row r="115" spans="2:7" s="2" customFormat="1" x14ac:dyDescent="0.25">
      <c r="B115" s="6">
        <v>2012</v>
      </c>
      <c r="C115" s="6">
        <v>2288297</v>
      </c>
      <c r="D115" s="6">
        <v>20375</v>
      </c>
      <c r="E115" s="6">
        <f>+D115+C115</f>
        <v>2308672</v>
      </c>
      <c r="F115" s="6">
        <v>15520973</v>
      </c>
      <c r="G115" s="56">
        <f t="shared" si="3"/>
        <v>0.14874531384082687</v>
      </c>
    </row>
    <row r="116" spans="2:7" s="2" customFormat="1" x14ac:dyDescent="0.25">
      <c r="B116" s="34">
        <v>41395</v>
      </c>
      <c r="C116" s="6">
        <v>2328417</v>
      </c>
      <c r="D116" s="6">
        <v>20238</v>
      </c>
      <c r="E116" s="6">
        <f>+D116+C116</f>
        <v>2348655</v>
      </c>
      <c r="F116" s="6">
        <v>15626713</v>
      </c>
      <c r="G116" s="56">
        <f t="shared" si="3"/>
        <v>0.15029744259077388</v>
      </c>
    </row>
    <row r="117" spans="2:7" s="2" customFormat="1" x14ac:dyDescent="0.25">
      <c r="B117" s="35"/>
      <c r="C117" s="14"/>
      <c r="D117" s="14"/>
      <c r="E117" s="14"/>
      <c r="F117" s="14"/>
      <c r="G117" s="57"/>
    </row>
    <row r="118" spans="2:7" s="2" customFormat="1" x14ac:dyDescent="0.25">
      <c r="B118" s="35"/>
      <c r="C118" s="14"/>
      <c r="D118" s="14"/>
      <c r="E118" s="14"/>
      <c r="F118" s="14"/>
      <c r="G118" s="57"/>
    </row>
    <row r="119" spans="2:7" s="2" customFormat="1" x14ac:dyDescent="0.25">
      <c r="B119" s="22"/>
      <c r="C119" s="22"/>
      <c r="D119" s="22"/>
      <c r="E119" s="22"/>
      <c r="G119" s="57"/>
    </row>
    <row r="120" spans="2:7" s="2" customFormat="1" x14ac:dyDescent="0.25">
      <c r="B120" s="22"/>
      <c r="C120" s="22"/>
      <c r="D120" s="22"/>
      <c r="E120" s="22"/>
      <c r="G120" s="57"/>
    </row>
    <row r="121" spans="2:7" s="2" customFormat="1" ht="18" x14ac:dyDescent="0.25">
      <c r="B121" s="9" t="s">
        <v>73</v>
      </c>
      <c r="C121" s="9"/>
      <c r="D121" s="9"/>
      <c r="E121" s="17"/>
      <c r="G121" s="57"/>
    </row>
    <row r="122" spans="2:7" s="2" customFormat="1" x14ac:dyDescent="0.25">
      <c r="B122" s="11" t="s">
        <v>75</v>
      </c>
      <c r="C122" s="11"/>
      <c r="D122" s="11"/>
      <c r="E122" s="11"/>
      <c r="F122" s="58"/>
      <c r="G122" s="57"/>
    </row>
    <row r="123" spans="2:7" s="2" customFormat="1" x14ac:dyDescent="0.25">
      <c r="B123" s="22"/>
      <c r="C123" s="22"/>
      <c r="D123" s="11"/>
      <c r="E123" s="11"/>
      <c r="F123" s="58"/>
      <c r="G123" s="57"/>
    </row>
    <row r="124" spans="2:7" s="2" customFormat="1" x14ac:dyDescent="0.25">
      <c r="B124" s="22"/>
      <c r="C124" s="24"/>
      <c r="D124" s="11"/>
      <c r="E124" s="11"/>
      <c r="F124" s="58"/>
      <c r="G124" s="57"/>
    </row>
    <row r="125" spans="2:7" s="2" customFormat="1" x14ac:dyDescent="0.25">
      <c r="B125" s="22"/>
      <c r="C125" s="22"/>
      <c r="D125" s="11"/>
      <c r="E125" s="11"/>
      <c r="F125" s="58"/>
      <c r="G125" s="57"/>
    </row>
    <row r="126" spans="2:7" s="2" customFormat="1" x14ac:dyDescent="0.25">
      <c r="B126" s="25" t="s">
        <v>74</v>
      </c>
      <c r="C126" s="25"/>
      <c r="D126" s="11"/>
      <c r="E126" s="11"/>
      <c r="F126" s="58"/>
      <c r="G126" s="57"/>
    </row>
    <row r="127" spans="2:7" s="2" customFormat="1" x14ac:dyDescent="0.25">
      <c r="B127" s="22"/>
      <c r="C127" s="22"/>
      <c r="D127" s="22"/>
      <c r="E127" s="22"/>
      <c r="F127" s="59"/>
      <c r="G127" s="57"/>
    </row>
    <row r="128" spans="2:7" s="2" customFormat="1" x14ac:dyDescent="0.25">
      <c r="B128" s="22"/>
      <c r="C128" s="22"/>
      <c r="D128" s="22"/>
      <c r="E128" s="22"/>
      <c r="F128" s="59"/>
      <c r="G128" s="57"/>
    </row>
    <row r="129" spans="2:7" s="2" customFormat="1" ht="16.5" thickBot="1" x14ac:dyDescent="0.3">
      <c r="B129" s="26"/>
      <c r="C129" s="26"/>
      <c r="D129" s="26"/>
      <c r="E129" s="26"/>
      <c r="F129" s="60"/>
      <c r="G129" s="57"/>
    </row>
    <row r="130" spans="2:7" s="1" customFormat="1" ht="15.75" thickBot="1" x14ac:dyDescent="0.3">
      <c r="B130" s="40">
        <v>41395</v>
      </c>
      <c r="C130" s="38"/>
      <c r="D130" s="38"/>
      <c r="E130" s="38"/>
      <c r="F130" s="12"/>
    </row>
    <row r="131" spans="2:7" s="1" customFormat="1" ht="22.5" customHeight="1" x14ac:dyDescent="0.25">
      <c r="B131" s="33" t="s">
        <v>8</v>
      </c>
      <c r="C131" s="37" t="s">
        <v>5</v>
      </c>
      <c r="D131" s="44"/>
      <c r="E131" s="33" t="s">
        <v>42</v>
      </c>
      <c r="F131" s="12"/>
    </row>
    <row r="132" spans="2:7" s="1" customFormat="1" x14ac:dyDescent="0.25">
      <c r="B132" s="64" t="s">
        <v>0</v>
      </c>
      <c r="C132" s="45">
        <v>2028007</v>
      </c>
      <c r="D132" s="46"/>
      <c r="E132" s="56">
        <f>C132/$C$138</f>
        <v>0.86347590429415988</v>
      </c>
      <c r="F132" s="12"/>
    </row>
    <row r="133" spans="2:7" s="1" customFormat="1" x14ac:dyDescent="0.25">
      <c r="B133" s="64" t="s">
        <v>1</v>
      </c>
      <c r="C133" s="45">
        <v>150473</v>
      </c>
      <c r="D133" s="46"/>
      <c r="E133" s="56">
        <f>C133/$C$138</f>
        <v>6.4067732383002188E-2</v>
      </c>
      <c r="F133" s="12"/>
    </row>
    <row r="134" spans="2:7" s="1" customFormat="1" x14ac:dyDescent="0.25">
      <c r="B134" s="64" t="s">
        <v>46</v>
      </c>
      <c r="C134" s="45">
        <v>6586</v>
      </c>
      <c r="D134" s="46"/>
      <c r="E134" s="56">
        <f>C134/$C$138</f>
        <v>2.8041581245436217E-3</v>
      </c>
      <c r="F134" s="12"/>
    </row>
    <row r="135" spans="2:7" s="1" customFormat="1" x14ac:dyDescent="0.25">
      <c r="B135" s="64" t="s">
        <v>44</v>
      </c>
      <c r="C135" s="45">
        <v>58494</v>
      </c>
      <c r="D135" s="46"/>
      <c r="E135" s="56">
        <f>C135/$C$138</f>
        <v>2.4905318150175312E-2</v>
      </c>
      <c r="F135" s="12"/>
    </row>
    <row r="136" spans="2:7" s="1" customFormat="1" x14ac:dyDescent="0.25">
      <c r="B136" s="64" t="s">
        <v>45</v>
      </c>
      <c r="C136" s="45">
        <v>101844</v>
      </c>
      <c r="D136" s="46"/>
      <c r="E136" s="56">
        <f>C136/$C$138</f>
        <v>4.3362690561193531E-2</v>
      </c>
      <c r="F136" s="12"/>
    </row>
    <row r="137" spans="2:7" s="1" customFormat="1" x14ac:dyDescent="0.25">
      <c r="B137" s="64" t="s">
        <v>9</v>
      </c>
      <c r="C137" s="45">
        <v>3251</v>
      </c>
      <c r="D137" s="46"/>
      <c r="E137" s="56">
        <f>C137/$C$138</f>
        <v>1.3841964869254957E-3</v>
      </c>
      <c r="F137" s="12"/>
    </row>
    <row r="138" spans="2:7" s="1" customFormat="1" x14ac:dyDescent="0.25">
      <c r="B138" s="65" t="s">
        <v>4</v>
      </c>
      <c r="C138" s="62">
        <f>SUM(C132:C137)</f>
        <v>2348655</v>
      </c>
      <c r="D138" s="63"/>
      <c r="E138" s="61">
        <f>SUM(E132:E137)</f>
        <v>1</v>
      </c>
      <c r="F138" s="12"/>
    </row>
    <row r="139" spans="2:7" s="1" customFormat="1" x14ac:dyDescent="0.25">
      <c r="B139" s="66"/>
      <c r="C139" s="49"/>
      <c r="D139" s="49"/>
      <c r="E139" s="67"/>
      <c r="F139" s="12"/>
    </row>
    <row r="140" spans="2:7" s="1" customFormat="1" x14ac:dyDescent="0.25">
      <c r="B140" s="66"/>
      <c r="C140" s="49"/>
      <c r="D140" s="49"/>
      <c r="E140" s="67"/>
      <c r="F140" s="12"/>
    </row>
    <row r="141" spans="2:7" s="1" customFormat="1" x14ac:dyDescent="0.25">
      <c r="B141" s="22"/>
      <c r="C141" s="22"/>
      <c r="D141" s="22"/>
      <c r="E141" s="59"/>
      <c r="F141" s="12"/>
    </row>
    <row r="142" spans="2:7" s="1" customFormat="1" x14ac:dyDescent="0.25">
      <c r="B142" s="22"/>
      <c r="C142" s="22"/>
      <c r="D142" s="22"/>
      <c r="E142" s="59"/>
      <c r="F142" s="12"/>
    </row>
    <row r="143" spans="2:7" s="1" customFormat="1" ht="18" x14ac:dyDescent="0.25">
      <c r="B143" s="9" t="s">
        <v>73</v>
      </c>
      <c r="C143" s="9"/>
      <c r="D143" s="9"/>
      <c r="E143" s="70"/>
      <c r="F143" s="12"/>
    </row>
    <row r="144" spans="2:7" s="1" customFormat="1" x14ac:dyDescent="0.25">
      <c r="B144" s="11" t="s">
        <v>76</v>
      </c>
      <c r="C144" s="11"/>
      <c r="D144" s="11"/>
      <c r="E144" s="58"/>
      <c r="F144" s="12"/>
    </row>
    <row r="145" spans="2:6" s="1" customFormat="1" x14ac:dyDescent="0.25">
      <c r="B145" s="22"/>
      <c r="C145" s="22"/>
      <c r="D145" s="11"/>
      <c r="E145" s="58"/>
      <c r="F145" s="12"/>
    </row>
    <row r="146" spans="2:6" s="1" customFormat="1" x14ac:dyDescent="0.25">
      <c r="B146" s="22"/>
      <c r="C146" s="24"/>
      <c r="D146" s="11"/>
      <c r="E146" s="58"/>
      <c r="F146" s="12"/>
    </row>
    <row r="147" spans="2:6" s="1" customFormat="1" x14ac:dyDescent="0.25">
      <c r="B147" s="22"/>
      <c r="C147" s="22"/>
      <c r="D147" s="11"/>
      <c r="E147" s="58"/>
      <c r="F147" s="12"/>
    </row>
    <row r="148" spans="2:6" s="1" customFormat="1" x14ac:dyDescent="0.25">
      <c r="B148" s="25" t="s">
        <v>74</v>
      </c>
      <c r="C148" s="25"/>
      <c r="D148" s="11"/>
      <c r="E148" s="58"/>
      <c r="F148" s="12"/>
    </row>
    <row r="149" spans="2:6" s="1" customFormat="1" x14ac:dyDescent="0.25">
      <c r="B149" s="22"/>
      <c r="C149" s="22"/>
      <c r="D149" s="22"/>
      <c r="E149" s="59"/>
      <c r="F149" s="12"/>
    </row>
    <row r="150" spans="2:6" s="1" customFormat="1" x14ac:dyDescent="0.25">
      <c r="B150" s="22"/>
      <c r="C150" s="22"/>
      <c r="D150" s="22"/>
      <c r="E150" s="59"/>
      <c r="F150" s="12"/>
    </row>
    <row r="151" spans="2:6" s="1" customFormat="1" ht="16.5" thickBot="1" x14ac:dyDescent="0.3">
      <c r="B151" s="26"/>
      <c r="C151" s="26"/>
      <c r="D151" s="26"/>
      <c r="E151" s="60"/>
      <c r="F151" s="12"/>
    </row>
    <row r="152" spans="2:6" x14ac:dyDescent="0.25">
      <c r="B152" s="33" t="s">
        <v>54</v>
      </c>
      <c r="C152" s="33" t="s">
        <v>62</v>
      </c>
      <c r="D152" s="33" t="s">
        <v>64</v>
      </c>
    </row>
    <row r="153" spans="2:6" ht="15" customHeight="1" x14ac:dyDescent="0.25">
      <c r="B153" s="64">
        <v>2005</v>
      </c>
      <c r="C153" s="64">
        <v>574</v>
      </c>
      <c r="D153" s="68">
        <v>0</v>
      </c>
      <c r="F153" s="2"/>
    </row>
    <row r="154" spans="2:6" x14ac:dyDescent="0.25">
      <c r="B154" s="64">
        <v>2006</v>
      </c>
      <c r="C154" s="64">
        <v>541</v>
      </c>
      <c r="D154" s="69">
        <f>((C154-C153)/C153)*100</f>
        <v>-5.7491289198606275</v>
      </c>
    </row>
    <row r="155" spans="2:6" x14ac:dyDescent="0.25">
      <c r="B155" s="64">
        <v>2007</v>
      </c>
      <c r="C155" s="64">
        <v>564</v>
      </c>
      <c r="D155" s="69">
        <f t="shared" ref="D155:D161" si="4">((C155-C154)/C154)*100</f>
        <v>4.251386321626617</v>
      </c>
    </row>
    <row r="156" spans="2:6" x14ac:dyDescent="0.25">
      <c r="B156" s="64">
        <v>2008</v>
      </c>
      <c r="C156" s="64">
        <v>661</v>
      </c>
      <c r="D156" s="69">
        <f t="shared" si="4"/>
        <v>17.198581560283689</v>
      </c>
    </row>
    <row r="157" spans="2:6" x14ac:dyDescent="0.25">
      <c r="B157" s="64">
        <v>2009</v>
      </c>
      <c r="C157" s="64">
        <v>932</v>
      </c>
      <c r="D157" s="69">
        <f t="shared" si="4"/>
        <v>40.998487140695914</v>
      </c>
    </row>
    <row r="158" spans="2:6" x14ac:dyDescent="0.25">
      <c r="B158" s="64">
        <v>2010</v>
      </c>
      <c r="C158" s="64">
        <v>1097</v>
      </c>
      <c r="D158" s="69">
        <f t="shared" si="4"/>
        <v>17.703862660944207</v>
      </c>
    </row>
    <row r="159" spans="2:6" x14ac:dyDescent="0.25">
      <c r="B159" s="64">
        <v>2011</v>
      </c>
      <c r="C159" s="64">
        <v>1370</v>
      </c>
      <c r="D159" s="69">
        <f t="shared" si="4"/>
        <v>24.886052871467641</v>
      </c>
    </row>
    <row r="160" spans="2:6" x14ac:dyDescent="0.25">
      <c r="B160" s="64">
        <v>2012</v>
      </c>
      <c r="C160" s="64">
        <v>1636</v>
      </c>
      <c r="D160" s="69">
        <f t="shared" si="4"/>
        <v>19.416058394160586</v>
      </c>
    </row>
    <row r="161" spans="2:8" x14ac:dyDescent="0.25">
      <c r="B161" s="34">
        <v>41395</v>
      </c>
      <c r="C161" s="64">
        <v>1763</v>
      </c>
      <c r="D161" s="69">
        <f t="shared" si="4"/>
        <v>7.7628361858190704</v>
      </c>
    </row>
    <row r="163" spans="2:8" ht="15" customHeight="1" x14ac:dyDescent="0.25"/>
    <row r="166" spans="2:8" x14ac:dyDescent="0.25">
      <c r="H166" s="8"/>
    </row>
    <row r="167" spans="2:8" x14ac:dyDescent="0.25">
      <c r="H167" s="8"/>
    </row>
    <row r="168" spans="2:8" x14ac:dyDescent="0.25">
      <c r="H168" s="21"/>
    </row>
    <row r="169" spans="2:8" x14ac:dyDescent="0.25">
      <c r="H169" s="21"/>
    </row>
    <row r="170" spans="2:8" x14ac:dyDescent="0.25">
      <c r="H170" s="21"/>
    </row>
    <row r="171" spans="2:8" x14ac:dyDescent="0.25">
      <c r="H171" s="8"/>
    </row>
    <row r="172" spans="2:8" x14ac:dyDescent="0.25">
      <c r="H172" s="8"/>
    </row>
    <row r="173" spans="2:8" x14ac:dyDescent="0.25">
      <c r="H173" s="8"/>
    </row>
    <row r="174" spans="2:8" x14ac:dyDescent="0.25">
      <c r="H174" s="8"/>
    </row>
    <row r="181" ht="15" customHeight="1" x14ac:dyDescent="0.25"/>
    <row r="208" spans="2:6" s="1" customFormat="1" x14ac:dyDescent="0.25">
      <c r="B208" s="13"/>
      <c r="C208" s="12"/>
      <c r="D208" s="12"/>
      <c r="E208" s="12"/>
      <c r="F208" s="12"/>
    </row>
    <row r="225" spans="2:18" s="1" customFormat="1" x14ac:dyDescent="0.25">
      <c r="B225" s="15"/>
      <c r="C225" s="14"/>
      <c r="D225" s="8"/>
      <c r="E225" s="14"/>
      <c r="F225" s="8"/>
      <c r="G225" s="14"/>
      <c r="H225" s="8"/>
      <c r="I225" s="14"/>
      <c r="J225" s="8"/>
      <c r="K225" s="14"/>
      <c r="L225" s="8"/>
      <c r="M225" s="14"/>
      <c r="N225" s="8"/>
      <c r="O225" s="14"/>
      <c r="P225" s="8"/>
      <c r="Q225" s="14"/>
      <c r="R225" s="8"/>
    </row>
    <row r="226" spans="2:18" s="1" customFormat="1" x14ac:dyDescent="0.25">
      <c r="E226" s="14"/>
      <c r="F226" s="8"/>
      <c r="G226" s="14"/>
      <c r="H226" s="8"/>
      <c r="I226" s="14"/>
      <c r="J226" s="8"/>
      <c r="K226" s="14"/>
      <c r="L226" s="8"/>
      <c r="M226" s="14"/>
      <c r="N226" s="8"/>
      <c r="O226" s="14"/>
      <c r="P226" s="8"/>
      <c r="Q226" s="14"/>
      <c r="R226" s="8"/>
    </row>
    <row r="239" spans="2:18" ht="31.5" customHeight="1" x14ac:dyDescent="0.25"/>
    <row r="241" spans="5:8" x14ac:dyDescent="0.25">
      <c r="H241" s="16"/>
    </row>
    <row r="243" spans="5:8" x14ac:dyDescent="0.25">
      <c r="G243" s="7"/>
    </row>
    <row r="245" spans="5:8" x14ac:dyDescent="0.25">
      <c r="E245" s="8"/>
    </row>
    <row r="246" spans="5:8" x14ac:dyDescent="0.25">
      <c r="E246" s="3"/>
    </row>
    <row r="247" spans="5:8" x14ac:dyDescent="0.25">
      <c r="E247" s="8"/>
    </row>
  </sheetData>
  <mergeCells count="70">
    <mergeCell ref="C137:D137"/>
    <mergeCell ref="C138:D138"/>
    <mergeCell ref="B93:D93"/>
    <mergeCell ref="D94:F94"/>
    <mergeCell ref="B92:D92"/>
    <mergeCell ref="B53:D53"/>
    <mergeCell ref="B54:D54"/>
    <mergeCell ref="D55:F55"/>
    <mergeCell ref="D45:E45"/>
    <mergeCell ref="D46:E46"/>
    <mergeCell ref="D48:E48"/>
    <mergeCell ref="D47:E47"/>
    <mergeCell ref="F42:G42"/>
    <mergeCell ref="F43:G43"/>
    <mergeCell ref="F44:G44"/>
    <mergeCell ref="F45:G45"/>
    <mergeCell ref="F46:G46"/>
    <mergeCell ref="F47:G47"/>
    <mergeCell ref="F48:G48"/>
    <mergeCell ref="D41:E41"/>
    <mergeCell ref="F41:G41"/>
    <mergeCell ref="D42:E42"/>
    <mergeCell ref="D43:E43"/>
    <mergeCell ref="D44:E44"/>
    <mergeCell ref="B41:C41"/>
    <mergeCell ref="B42:C42"/>
    <mergeCell ref="B43:C43"/>
    <mergeCell ref="B44:C44"/>
    <mergeCell ref="B45:C45"/>
    <mergeCell ref="B46:C46"/>
    <mergeCell ref="B48:C48"/>
    <mergeCell ref="B47:C47"/>
    <mergeCell ref="D33:F33"/>
    <mergeCell ref="B40:G40"/>
    <mergeCell ref="B31:D31"/>
    <mergeCell ref="B32:D32"/>
    <mergeCell ref="B11:G11"/>
    <mergeCell ref="G1:H10"/>
    <mergeCell ref="H11:M11"/>
    <mergeCell ref="N11:R11"/>
    <mergeCell ref="I1:J10"/>
    <mergeCell ref="K1:L10"/>
    <mergeCell ref="M1:N10"/>
    <mergeCell ref="O1:P10"/>
    <mergeCell ref="Q1:R10"/>
    <mergeCell ref="C3:F3"/>
    <mergeCell ref="C4:D4"/>
    <mergeCell ref="D5:F5"/>
    <mergeCell ref="M12:N12"/>
    <mergeCell ref="O12:P12"/>
    <mergeCell ref="Q12:R12"/>
    <mergeCell ref="C12:D12"/>
    <mergeCell ref="E12:F12"/>
    <mergeCell ref="G12:H12"/>
    <mergeCell ref="I12:J12"/>
    <mergeCell ref="K12:L12"/>
    <mergeCell ref="H168:H170"/>
    <mergeCell ref="G101:G103"/>
    <mergeCell ref="B101:B103"/>
    <mergeCell ref="C101:C103"/>
    <mergeCell ref="D101:D103"/>
    <mergeCell ref="E101:E103"/>
    <mergeCell ref="F101:F103"/>
    <mergeCell ref="B130:E130"/>
    <mergeCell ref="C131:D131"/>
    <mergeCell ref="C132:D132"/>
    <mergeCell ref="C133:D133"/>
    <mergeCell ref="C134:D134"/>
    <mergeCell ref="C135:D135"/>
    <mergeCell ref="C136:D136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LÍNEAS DE AB+TTUP (MAYO-13)</vt:lpstr>
      <vt:lpstr>AB POR TEC-PROVINCIA (MAY-13)</vt:lpstr>
      <vt:lpstr>PARTICIPACIÓN DE MERCADO</vt:lpstr>
      <vt:lpstr>LINEAS DE AB. + TTUP + DENSIDAD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2013-07-09T14:22:33Z</dcterms:modified>
</cp:coreProperties>
</file>