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TF (19-08-13)\ESTADÍSTICAS 2013\Estadisticas Nuevas\08-AGOSTO\1.3 INFRAESTRUCTURA DEL SECTOR\"/>
    </mc:Choice>
  </mc:AlternateContent>
  <bookViews>
    <workbookView xWindow="585" yWindow="-105" windowWidth="18600" windowHeight="5910" tabRatio="853" firstSheet="2" activeTab="2"/>
  </bookViews>
  <sheets>
    <sheet name="LÍNEAS DE AB+TTUP (Agosto-13)" sheetId="14" r:id="rId1"/>
    <sheet name="AB POR TEC-PROVINCIA (Agost-13)" sheetId="17" r:id="rId2"/>
    <sheet name="PARTICIPACIÓN DE MERCADO" sheetId="12" r:id="rId3"/>
    <sheet name="NÚMERO DE NODOS" sheetId="16" r:id="rId4"/>
    <sheet name="REGISTRO DE INFRAESTRUCTURA" sheetId="9" r:id="rId5"/>
  </sheets>
  <calcPr calcId="152511"/>
</workbook>
</file>

<file path=xl/calcChain.xml><?xml version="1.0" encoding="utf-8"?>
<calcChain xmlns="http://schemas.openxmlformats.org/spreadsheetml/2006/main">
  <c r="C104" i="9" l="1"/>
  <c r="C106" i="9"/>
  <c r="C10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63" i="9"/>
  <c r="D46" i="9"/>
  <c r="D45" i="9"/>
  <c r="D44" i="9"/>
  <c r="D43" i="9"/>
  <c r="D42" i="9"/>
  <c r="D126" i="9" l="1"/>
  <c r="D127" i="9"/>
  <c r="D128" i="9"/>
  <c r="D129" i="9"/>
  <c r="D130" i="9"/>
  <c r="D131" i="9"/>
  <c r="D132" i="9"/>
  <c r="D125" i="9"/>
  <c r="B15" i="9"/>
  <c r="B16" i="9" s="1"/>
  <c r="B17" i="9" s="1"/>
  <c r="B18" i="9" s="1"/>
  <c r="B19" i="9" s="1"/>
  <c r="B20" i="9" s="1"/>
  <c r="B21" i="9" s="1"/>
  <c r="C109" i="9"/>
  <c r="E105" i="9" s="1"/>
  <c r="E104" i="9" l="1"/>
  <c r="E103" i="9"/>
  <c r="E108" i="9"/>
  <c r="E107" i="9"/>
  <c r="E106" i="9"/>
  <c r="E109" i="9" l="1"/>
</calcChain>
</file>

<file path=xl/sharedStrings.xml><?xml version="1.0" encoding="utf-8"?>
<sst xmlns="http://schemas.openxmlformats.org/spreadsheetml/2006/main" count="105" uniqueCount="71">
  <si>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</si>
  <si>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</si>
  <si>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</si>
  <si>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</si>
  <si>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</si>
  <si>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</si>
  <si>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</si>
  <si>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OTROS </t>
  </si>
  <si>
    <t>CONVENCIONAL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</si>
  <si>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</si>
  <si>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</si>
  <si>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</si>
  <si>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</si>
  <si>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</si>
  <si>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</si>
  <si>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</si>
  <si>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</si>
  <si>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</si>
  <si>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</si>
  <si>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</si>
  <si>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</si>
  <si>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</si>
  <si>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</si>
  <si>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</si>
  <si>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</si>
  <si>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</si>
  <si>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</si>
  <si>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</si>
  <si>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</si>
  <si>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</si>
  <si>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</si>
  <si>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</si>
  <si>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</si>
  <si>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</si>
  <si>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FWA</t>
  </si>
  <si>
    <t>CDMA 450 + WIMAX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</si>
  <si>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</si>
  <si>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</si>
  <si>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</si>
  <si>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</si>
  <si>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</si>
  <si>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</si>
  <si>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</si>
  <si>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</si>
  <si>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</si>
  <si>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Abonados por Tecnología y Provincia 2013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</si>
  <si>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</si>
  <si>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</si>
  <si>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</si>
  <si>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</si>
  <si>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</si>
  <si>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</si>
  <si>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</si>
  <si>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</si>
  <si>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</si>
  <si>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</si>
  <si>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</si>
  <si>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</si>
  <si>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            Abonados y TTUP por Operadora</t>
  </si>
  <si>
    <t xml:space="preserve">                Abonados por Tecnología y Provincia</t>
  </si>
  <si>
    <t xml:space="preserve">    Servicios Telefonía FIja</t>
  </si>
  <si>
    <t xml:space="preserve">      Participación del Mercado</t>
  </si>
  <si>
    <t xml:space="preserve">      Número de Nodos</t>
  </si>
  <si>
    <t>Número de Nodos a Nivel Nacional</t>
  </si>
  <si>
    <t xml:space="preserve">     Fecha de publicación: 15 de septiembre de 2013</t>
  </si>
  <si>
    <t xml:space="preserve">     Fecha de publicación: 15 de semptiembre de 2013</t>
  </si>
  <si>
    <t xml:space="preserve">                 Fecha de publicación: 15 de septiembre de 2013</t>
  </si>
  <si>
    <t>Fecha de publicación:15 de septiembre de 2013</t>
  </si>
  <si>
    <t>Fecha de publicación: 15 de septiembre de 2013</t>
  </si>
  <si>
    <t>Participación de Mercado a Agosto 2013</t>
  </si>
  <si>
    <t>Líneas de Abonados y TTUP por operadora a Agosto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</si>
</sst>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65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6" borderId="0" xfId="0" applyFill="1"/>
    <xf numFmtId="0" fontId="0" fillId="7" borderId="0" xfId="0" applyFill="1"/>
    <xf numFmtId="165" fontId="6" fillId="2" borderId="3" xfId="12" applyNumberFormat="1" applyFont="1" applyFill="1" applyBorder="1" applyAlignment="1">
      <alignment horizontal="center"/>
    </xf>
    <xf numFmtId="0" fontId="4" fillId="5" borderId="4" xfId="12" applyFont="1" applyFill="1" applyBorder="1" applyAlignment="1">
      <alignment vertical="center"/>
    </xf>
    <xf numFmtId="0" fontId="0" fillId="0" borderId="0" xfId="0" applyBorder="1"/>
    <xf numFmtId="0" fontId="7" fillId="6" borderId="0" xfId="0" applyFont="1" applyFill="1" applyAlignment="1"/>
    <xf numFmtId="0" fontId="8" fillId="6" borderId="0" xfId="0" applyFont="1" applyFill="1" applyAlignment="1"/>
    <xf numFmtId="0" fontId="9" fillId="6" borderId="0" xfId="0" applyFont="1" applyFill="1" applyAlignment="1"/>
    <xf numFmtId="3" fontId="3" fillId="4" borderId="0" xfId="0" applyNumberFormat="1" applyFont="1" applyFill="1" applyBorder="1"/>
    <xf numFmtId="0" fontId="6" fillId="3" borderId="0" xfId="12" applyFont="1" applyFill="1" applyBorder="1" applyAlignment="1">
      <alignment horizontal="right"/>
    </xf>
    <xf numFmtId="165" fontId="6" fillId="2" borderId="0" xfId="12" applyNumberFormat="1" applyFont="1" applyFill="1" applyBorder="1" applyAlignment="1">
      <alignment horizontal="center"/>
    </xf>
    <xf numFmtId="17" fontId="6" fillId="3" borderId="0" xfId="12" applyNumberFormat="1" applyFont="1" applyFill="1" applyBorder="1" applyAlignment="1">
      <alignment horizontal="right"/>
    </xf>
    <xf numFmtId="165" fontId="2" fillId="3" borderId="3" xfId="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6" fillId="6" borderId="0" xfId="0" applyFont="1" applyFill="1"/>
    <xf numFmtId="0" fontId="9" fillId="6" borderId="0" xfId="0" applyFont="1" applyFill="1"/>
    <xf numFmtId="0" fontId="10" fillId="8" borderId="0" xfId="0" applyFont="1" applyFill="1" applyAlignment="1"/>
    <xf numFmtId="0" fontId="11" fillId="9" borderId="0" xfId="0" applyFont="1" applyFill="1" applyBorder="1" applyAlignment="1"/>
    <xf numFmtId="0" fontId="13" fillId="6" borderId="0" xfId="0" applyFont="1" applyFill="1"/>
    <xf numFmtId="0" fontId="17" fillId="7" borderId="6" xfId="0" applyFont="1" applyFill="1" applyBorder="1" applyAlignment="1">
      <alignment horizontal="center" vertical="center" wrapText="1"/>
    </xf>
    <xf numFmtId="17" fontId="6" fillId="2" borderId="3" xfId="12" applyNumberFormat="1" applyFont="1" applyFill="1" applyBorder="1" applyAlignment="1">
      <alignment horizontal="right"/>
    </xf>
    <xf numFmtId="17" fontId="6" fillId="2" borderId="0" xfId="12" applyNumberFormat="1" applyFont="1" applyFill="1" applyBorder="1" applyAlignment="1">
      <alignment horizontal="right"/>
    </xf>
    <xf numFmtId="0" fontId="15" fillId="8" borderId="0" xfId="0" applyFont="1" applyFill="1" applyAlignment="1"/>
    <xf numFmtId="165" fontId="5" fillId="2" borderId="3" xfId="12" applyNumberFormat="1" applyFont="1" applyFill="1" applyBorder="1" applyAlignment="1">
      <alignment horizontal="center"/>
    </xf>
    <xf numFmtId="165" fontId="5" fillId="2" borderId="0" xfId="12" applyNumberFormat="1" applyFont="1" applyFill="1" applyBorder="1" applyAlignment="1">
      <alignment horizontal="center"/>
    </xf>
    <xf numFmtId="10" fontId="18" fillId="4" borderId="3" xfId="1" applyNumberFormat="1" applyFont="1" applyFill="1" applyBorder="1"/>
    <xf numFmtId="10" fontId="18" fillId="4" borderId="0" xfId="1" applyNumberFormat="1" applyFont="1" applyFill="1" applyBorder="1"/>
    <xf numFmtId="0" fontId="9" fillId="3" borderId="0" xfId="0" applyFont="1" applyFill="1" applyAlignment="1"/>
    <xf numFmtId="0" fontId="6" fillId="3" borderId="0" xfId="0" applyFont="1" applyFill="1"/>
    <xf numFmtId="0" fontId="11" fillId="3" borderId="0" xfId="0" applyFont="1" applyFill="1" applyBorder="1" applyAlignment="1"/>
    <xf numFmtId="9" fontId="5" fillId="4" borderId="3" xfId="1" applyFont="1" applyFill="1" applyBorder="1"/>
    <xf numFmtId="165" fontId="6" fillId="2" borderId="3" xfId="12" applyNumberFormat="1" applyFont="1" applyFill="1" applyBorder="1" applyAlignment="1">
      <alignment horizontal="right"/>
    </xf>
    <xf numFmtId="165" fontId="5" fillId="2" borderId="3" xfId="12" applyNumberFormat="1" applyFont="1" applyFill="1" applyBorder="1" applyAlignment="1">
      <alignment horizontal="right"/>
    </xf>
    <xf numFmtId="165" fontId="5" fillId="2" borderId="0" xfId="12" applyNumberFormat="1" applyFont="1" applyFill="1" applyBorder="1" applyAlignment="1">
      <alignment horizontal="right"/>
    </xf>
    <xf numFmtId="9" fontId="5" fillId="4" borderId="0" xfId="1" applyFont="1" applyFill="1" applyBorder="1"/>
    <xf numFmtId="0" fontId="19" fillId="0" borderId="3" xfId="0" applyFont="1" applyBorder="1"/>
    <xf numFmtId="2" fontId="19" fillId="0" borderId="3" xfId="0" applyNumberFormat="1" applyFont="1" applyBorder="1"/>
    <xf numFmtId="0" fontId="7" fillId="3" borderId="0" xfId="0" applyFont="1" applyFill="1" applyAlignment="1">
      <alignment horizontal="left"/>
    </xf>
    <xf numFmtId="165" fontId="6" fillId="3" borderId="3" xfId="12" applyNumberFormat="1" applyFont="1" applyFill="1" applyBorder="1" applyAlignment="1">
      <alignment horizontal="right"/>
    </xf>
    <xf numFmtId="0" fontId="7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165" fontId="6" fillId="2" borderId="1" xfId="12" applyNumberFormat="1" applyFont="1" applyFill="1" applyBorder="1" applyAlignment="1">
      <alignment horizontal="center"/>
    </xf>
    <xf numFmtId="165" fontId="6" fillId="2" borderId="2" xfId="12" applyNumberFormat="1" applyFont="1" applyFill="1" applyBorder="1" applyAlignment="1">
      <alignment horizontal="center"/>
    </xf>
    <xf numFmtId="165" fontId="5" fillId="2" borderId="1" xfId="12" applyNumberFormat="1" applyFont="1" applyFill="1" applyBorder="1" applyAlignment="1">
      <alignment horizontal="center"/>
    </xf>
    <xf numFmtId="165" fontId="5" fillId="2" borderId="2" xfId="1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17" fontId="17" fillId="7" borderId="7" xfId="0" applyNumberFormat="1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INFRAESTRUCTURA'!$D$41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INFRAESTRUCTURA'!$D$42:$D$48</c:f>
              <c:numCache>
                <c:formatCode>_ * #,##0_ ;_ * \-#,##0_ ;_ * "-"??_ ;_ @_ </c:formatCode>
                <c:ptCount val="7"/>
                <c:pt idx="0">
                  <c:v>2033371</c:v>
                </c:pt>
                <c:pt idx="1">
                  <c:v>150918</c:v>
                </c:pt>
                <c:pt idx="2">
                  <c:v>100123</c:v>
                </c:pt>
                <c:pt idx="3">
                  <c:v>57537</c:v>
                </c:pt>
                <c:pt idx="4">
                  <c:v>3486</c:v>
                </c:pt>
                <c:pt idx="5">
                  <c:v>6247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INFRAESTRUCTURA'!$F$41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INFRAESTRUCTURA'!$F$42:$F$48</c:f>
              <c:numCache>
                <c:formatCode>_ * #,##0_ ;_ * \-#,##0_ ;_ * "-"??_ ;_ @_ </c:formatCode>
                <c:ptCount val="7"/>
                <c:pt idx="0">
                  <c:v>9186</c:v>
                </c:pt>
                <c:pt idx="1">
                  <c:v>597</c:v>
                </c:pt>
                <c:pt idx="2">
                  <c:v>5089</c:v>
                </c:pt>
                <c:pt idx="3">
                  <c:v>4891</c:v>
                </c:pt>
                <c:pt idx="4">
                  <c:v>0</c:v>
                </c:pt>
                <c:pt idx="5">
                  <c:v>294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077056"/>
        <c:axId val="522077616"/>
      </c:barChart>
      <c:catAx>
        <c:axId val="522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2077616"/>
        <c:crosses val="autoZero"/>
        <c:auto val="1"/>
        <c:lblAlgn val="ctr"/>
        <c:lblOffset val="100"/>
        <c:noMultiLvlLbl val="0"/>
      </c:catAx>
      <c:valAx>
        <c:axId val="522077616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52207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24436101398761E-2"/>
          <c:y val="6.5562860787389682E-2"/>
          <c:w val="0.95239260874752463"/>
          <c:h val="0.79982206124869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INFRAESTRUCTURA'!$C$62</c:f>
              <c:strCache>
                <c:ptCount val="1"/>
                <c:pt idx="0">
                  <c:v>CONVENCIONAL</c:v>
                </c:pt>
              </c:strCache>
            </c:strRef>
          </c:tx>
          <c:spPr>
            <a:gradFill>
              <a:gsLst>
                <a:gs pos="4583">
                  <a:schemeClr val="tx2">
                    <a:lumMod val="54000"/>
                    <a:lumOff val="46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2700000" scaled="1"/>
            </a:gradFill>
            <a:ln w="25400">
              <a:noFill/>
            </a:ln>
            <a:effectLst>
              <a:outerShdw dir="2220000" sx="1000" sy="1000" rotWithShape="0">
                <a:srgbClr val="000000">
                  <a:alpha val="59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4583">
                    <a:schemeClr val="tx2">
                      <a:lumMod val="54000"/>
                      <a:lumOff val="46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2700000" scaled="1"/>
              </a:gradFill>
              <a:ln w="25400">
                <a:noFill/>
              </a:ln>
              <a:effectLst>
                <a:glow>
                  <a:schemeClr val="accent1">
                    <a:alpha val="40000"/>
                  </a:schemeClr>
                </a:glow>
                <a:outerShdw dir="2220000" sx="1000" sy="1000" rotWithShape="0">
                  <a:srgbClr val="000000">
                    <a:alpha val="59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INFRAESTRUCTURA'!$C$63:$C$86</c:f>
              <c:numCache>
                <c:formatCode>_ * #,##0_ ;_ * \-#,##0_ ;_ * "-"??_ ;_ @_ </c:formatCode>
                <c:ptCount val="24"/>
                <c:pt idx="0">
                  <c:v>151605</c:v>
                </c:pt>
                <c:pt idx="1">
                  <c:v>15672</c:v>
                </c:pt>
                <c:pt idx="2">
                  <c:v>23270</c:v>
                </c:pt>
                <c:pt idx="3">
                  <c:v>21514</c:v>
                </c:pt>
                <c:pt idx="4">
                  <c:v>54482</c:v>
                </c:pt>
                <c:pt idx="5">
                  <c:v>42658</c:v>
                </c:pt>
                <c:pt idx="6">
                  <c:v>73801</c:v>
                </c:pt>
                <c:pt idx="7">
                  <c:v>39889</c:v>
                </c:pt>
                <c:pt idx="8">
                  <c:v>4956</c:v>
                </c:pt>
                <c:pt idx="9">
                  <c:v>560189</c:v>
                </c:pt>
                <c:pt idx="10">
                  <c:v>60622</c:v>
                </c:pt>
                <c:pt idx="11">
                  <c:v>53011</c:v>
                </c:pt>
                <c:pt idx="12">
                  <c:v>41446</c:v>
                </c:pt>
                <c:pt idx="13">
                  <c:v>91228</c:v>
                </c:pt>
                <c:pt idx="14">
                  <c:v>13583</c:v>
                </c:pt>
                <c:pt idx="15">
                  <c:v>9644</c:v>
                </c:pt>
                <c:pt idx="16">
                  <c:v>9755</c:v>
                </c:pt>
                <c:pt idx="17">
                  <c:v>12216</c:v>
                </c:pt>
                <c:pt idx="18">
                  <c:v>804054</c:v>
                </c:pt>
                <c:pt idx="19">
                  <c:v>24675</c:v>
                </c:pt>
                <c:pt idx="20">
                  <c:v>51941</c:v>
                </c:pt>
                <c:pt idx="21">
                  <c:v>14177</c:v>
                </c:pt>
                <c:pt idx="22">
                  <c:v>82617</c:v>
                </c:pt>
                <c:pt idx="23">
                  <c:v>7160</c:v>
                </c:pt>
              </c:numCache>
            </c:numRef>
          </c:val>
        </c:ser>
        <c:ser>
          <c:idx val="2"/>
          <c:order val="1"/>
          <c:tx>
            <c:strRef>
              <c:f>'REGISTRO DE INFRAESTRUCTURA'!$E$62</c:f>
              <c:strCache>
                <c:ptCount val="1"/>
                <c:pt idx="0">
                  <c:v>FWA</c:v>
                </c:pt>
              </c:strCache>
            </c:strRef>
          </c:tx>
          <c:spPr>
            <a:gradFill>
              <a:gsLst>
                <a:gs pos="33000">
                  <a:srgbClr val="7030A0">
                    <a:lumMod val="46000"/>
                    <a:lumOff val="54000"/>
                  </a:srgbClr>
                </a:gs>
                <a:gs pos="100000">
                  <a:srgbClr val="7030A0"/>
                </a:gs>
              </a:gsLst>
              <a:path path="rect">
                <a:fillToRect t="100000" r="100000"/>
              </a:path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INFRAESTRUCTURA'!$E$63:$E$86</c:f>
              <c:numCache>
                <c:formatCode>_ * #,##0_ ;_ * \-#,##0_ ;_ * "-"??_ ;_ @_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285</c:v>
                </c:pt>
                <c:pt idx="7">
                  <c:v>0</c:v>
                </c:pt>
                <c:pt idx="8">
                  <c:v>0</c:v>
                </c:pt>
                <c:pt idx="9">
                  <c:v>416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623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'REGISTRO DE INFRAESTRUCTURA'!$D$62</c:f>
              <c:strCache>
                <c:ptCount val="1"/>
                <c:pt idx="0">
                  <c:v>CDMA 450 + WIMAX</c:v>
                </c:pt>
              </c:strCache>
            </c:strRef>
          </c:tx>
          <c:spPr>
            <a:gradFill flip="none" rotWithShape="1">
              <a:gsLst>
                <a:gs pos="95000">
                  <a:srgbClr val="12C709">
                    <a:alpha val="85000"/>
                    <a:lumMod val="54000"/>
                    <a:lumOff val="46000"/>
                  </a:srgbClr>
                </a:gs>
                <a:gs pos="100000">
                  <a:srgbClr val="92D050"/>
                </a:gs>
              </a:gsLst>
              <a:lin ang="2700000" scaled="1"/>
              <a:tileRect/>
            </a:gradFill>
            <a:ln w="76200"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INFRAESTRUCTURA'!$D$63:$D$86</c:f>
              <c:numCache>
                <c:formatCode>_ * #,##0_ ;_ * \-#,##0_ ;_ * "-"??_ ;_ @_ </c:formatCode>
                <c:ptCount val="24"/>
                <c:pt idx="0">
                  <c:v>25862</c:v>
                </c:pt>
                <c:pt idx="1">
                  <c:v>2887</c:v>
                </c:pt>
                <c:pt idx="2">
                  <c:v>6461</c:v>
                </c:pt>
                <c:pt idx="3">
                  <c:v>2810</c:v>
                </c:pt>
                <c:pt idx="4">
                  <c:v>5951</c:v>
                </c:pt>
                <c:pt idx="5">
                  <c:v>3058</c:v>
                </c:pt>
                <c:pt idx="6">
                  <c:v>2528</c:v>
                </c:pt>
                <c:pt idx="7">
                  <c:v>1396</c:v>
                </c:pt>
                <c:pt idx="8">
                  <c:v>3224</c:v>
                </c:pt>
                <c:pt idx="9">
                  <c:v>929</c:v>
                </c:pt>
                <c:pt idx="10">
                  <c:v>3714</c:v>
                </c:pt>
                <c:pt idx="11">
                  <c:v>10611</c:v>
                </c:pt>
                <c:pt idx="12">
                  <c:v>632</c:v>
                </c:pt>
                <c:pt idx="13">
                  <c:v>6285</c:v>
                </c:pt>
                <c:pt idx="14">
                  <c:v>5529</c:v>
                </c:pt>
                <c:pt idx="15">
                  <c:v>1694</c:v>
                </c:pt>
                <c:pt idx="16">
                  <c:v>404</c:v>
                </c:pt>
                <c:pt idx="17">
                  <c:v>1493</c:v>
                </c:pt>
                <c:pt idx="18">
                  <c:v>2080</c:v>
                </c:pt>
                <c:pt idx="19">
                  <c:v>769</c:v>
                </c:pt>
                <c:pt idx="20">
                  <c:v>4265</c:v>
                </c:pt>
                <c:pt idx="21">
                  <c:v>1745</c:v>
                </c:pt>
                <c:pt idx="22">
                  <c:v>6082</c:v>
                </c:pt>
                <c:pt idx="23">
                  <c:v>5848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082656"/>
        <c:axId val="522083216"/>
      </c:barChart>
      <c:lineChart>
        <c:grouping val="stacked"/>
        <c:varyColors val="0"/>
        <c:ser>
          <c:idx val="3"/>
          <c:order val="3"/>
          <c:tx>
            <c:strRef>
              <c:f>'REGISTRO DE INFRAESTRUCTURA'!$F$62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flat" cmpd="sng">
              <a:solidFill>
                <a:srgbClr val="FF0000">
                  <a:alpha val="83000"/>
                </a:srgbClr>
              </a:solidFill>
              <a:bevel/>
              <a:headEnd type="oval"/>
              <a:tailEnd type="oval"/>
            </a:ln>
          </c:spPr>
          <c:marker>
            <c:spPr>
              <a:noFill/>
              <a:ln w="0" cmpd="dbl">
                <a:noFill/>
              </a:ln>
            </c:spPr>
          </c:marker>
          <c:dLbls>
            <c:dLbl>
              <c:idx val="0"/>
              <c:layout>
                <c:manualLayout>
                  <c:x val="-1.7721518751832036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084387918742976E-2"/>
                  <c:y val="-4.0984694695562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447257085653937E-2"/>
                  <c:y val="-4.2847635363542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4430375036641E-2"/>
                  <c:y val="-2.6081169351721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991560836020364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354430002931259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265822502198446E-2"/>
                  <c:y val="-2.421822868374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358649584921143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717299169842199E-2"/>
                  <c:y val="-5.5888220039403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632911251099223E-2"/>
                  <c:y val="-3.539587269162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54008416837657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8354430002931259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7721518751832123E-2"/>
                  <c:y val="-2.235528801576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77215001465716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2447257085653913E-2"/>
                  <c:y val="-2.608116935172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599156083602041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713079587852449E-2"/>
                  <c:y val="-2.794411001970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8354430002931259E-2"/>
                  <c:y val="-2.4218228683741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772151875183221E-2"/>
                  <c:y val="-4.4710576031522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1265822502198533E-2"/>
                  <c:y val="-3.53958726916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8354430002931259E-2"/>
                  <c:y val="-5.029939803546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2995780418010161E-2"/>
                  <c:y val="-3.353293202364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93000">
                    <a:srgbClr val="C00000"/>
                  </a:gs>
                  <a:gs pos="69000">
                    <a:srgbClr val="FF0000">
                      <a:lumMod val="29000"/>
                      <a:lumOff val="71000"/>
                    </a:srgbClr>
                  </a:gs>
                </a:gsLst>
                <a:lin ang="16200000" scaled="1"/>
                <a:tileRect/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INFRAESTRUCTURA'!$F$63:$F$86</c:f>
              <c:numCache>
                <c:formatCode>_ * #,##0_ ;_ * \-#,##0_ ;_ * "-"??_ ;_ @_ </c:formatCode>
                <c:ptCount val="24"/>
                <c:pt idx="0">
                  <c:v>177467</c:v>
                </c:pt>
                <c:pt idx="1">
                  <c:v>18559</c:v>
                </c:pt>
                <c:pt idx="2">
                  <c:v>29731</c:v>
                </c:pt>
                <c:pt idx="3">
                  <c:v>24324</c:v>
                </c:pt>
                <c:pt idx="4">
                  <c:v>60433</c:v>
                </c:pt>
                <c:pt idx="5">
                  <c:v>45716</c:v>
                </c:pt>
                <c:pt idx="6">
                  <c:v>76614</c:v>
                </c:pt>
                <c:pt idx="7">
                  <c:v>41285</c:v>
                </c:pt>
                <c:pt idx="8">
                  <c:v>8180</c:v>
                </c:pt>
                <c:pt idx="9">
                  <c:v>561534</c:v>
                </c:pt>
                <c:pt idx="10">
                  <c:v>64336</c:v>
                </c:pt>
                <c:pt idx="11">
                  <c:v>63622</c:v>
                </c:pt>
                <c:pt idx="12">
                  <c:v>42078</c:v>
                </c:pt>
                <c:pt idx="13">
                  <c:v>98136</c:v>
                </c:pt>
                <c:pt idx="14">
                  <c:v>19112</c:v>
                </c:pt>
                <c:pt idx="15">
                  <c:v>11338</c:v>
                </c:pt>
                <c:pt idx="16">
                  <c:v>10159</c:v>
                </c:pt>
                <c:pt idx="17">
                  <c:v>13709</c:v>
                </c:pt>
                <c:pt idx="18">
                  <c:v>806134</c:v>
                </c:pt>
                <c:pt idx="19">
                  <c:v>25444</c:v>
                </c:pt>
                <c:pt idx="20">
                  <c:v>56206</c:v>
                </c:pt>
                <c:pt idx="21">
                  <c:v>15922</c:v>
                </c:pt>
                <c:pt idx="22">
                  <c:v>88699</c:v>
                </c:pt>
                <c:pt idx="23">
                  <c:v>13008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084336"/>
        <c:axId val="522083776"/>
      </c:lineChart>
      <c:catAx>
        <c:axId val="522082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2083216"/>
        <c:crosses val="autoZero"/>
        <c:auto val="1"/>
        <c:lblAlgn val="ctr"/>
        <c:lblOffset val="100"/>
        <c:noMultiLvlLbl val="0"/>
      </c:catAx>
      <c:valAx>
        <c:axId val="522083216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522082656"/>
        <c:crosses val="autoZero"/>
        <c:crossBetween val="between"/>
      </c:valAx>
      <c:valAx>
        <c:axId val="522083776"/>
        <c:scaling>
          <c:logBase val="10"/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522084336"/>
        <c:crosses val="max"/>
        <c:crossBetween val="between"/>
      </c:valAx>
      <c:catAx>
        <c:axId val="522084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0837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215058260570309"/>
          <c:y val="0.9345420121684741"/>
          <c:w val="0.48406342424580984"/>
          <c:h val="3.973960490108884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3"/>
              </c:strCache>
            </c:strRef>
          </c:tx>
          <c:explosion val="25"/>
          <c:dPt>
            <c:idx val="0"/>
            <c:bubble3D val="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0931423116346381"/>
                  <c:y val="3.97221709743215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8756412150894005E-2"/>
                  <c:y val="6.32534511345889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872057212687552E-2"/>
                  <c:y val="5.57967169826675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80980862646861E-2"/>
                  <c:y val="-3.773008716181488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525905441444485E-2"/>
                  <c:y val="-2.57086465326284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962560309988061E-2"/>
                  <c:y val="-1.31248397542892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INFRAESTRUCTURA'!$C$103:$C$108</c:f>
              <c:numCache>
                <c:formatCode>_ * #,##0_ ;_ * \-#,##0_ ;_ * "-"??_ ;_ @_ </c:formatCode>
                <c:ptCount val="6"/>
                <c:pt idx="0">
                  <c:v>2042557</c:v>
                </c:pt>
                <c:pt idx="1">
                  <c:v>151515</c:v>
                </c:pt>
                <c:pt idx="2">
                  <c:v>6541</c:v>
                </c:pt>
                <c:pt idx="3">
                  <c:v>62428</c:v>
                </c:pt>
                <c:pt idx="4">
                  <c:v>105212</c:v>
                </c:pt>
                <c:pt idx="5">
                  <c:v>3493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INFRAESTRUCTURA'!$E$102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INFRAESTRUCTURA'!$E$103:$E$108</c:f>
              <c:numCache>
                <c:formatCode>0.00%</c:formatCode>
                <c:ptCount val="6"/>
                <c:pt idx="0">
                  <c:v>0.86120394005091605</c:v>
                </c:pt>
                <c:pt idx="1">
                  <c:v>6.3883316341631857E-2</c:v>
                </c:pt>
                <c:pt idx="2">
                  <c:v>2.7578838543419067E-3</c:v>
                </c:pt>
                <c:pt idx="3">
                  <c:v>2.6321536960534561E-2</c:v>
                </c:pt>
                <c:pt idx="4">
                  <c:v>4.4360568121544215E-2</c:v>
                </c:pt>
                <c:pt idx="5">
                  <c:v>1.4727546710313836E-3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INFRAESTRUCTURA'!$C$123</c:f>
              <c:strCache>
                <c:ptCount val="1"/>
                <c:pt idx="0">
                  <c:v>N° NODOS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41487</c:v>
                </c:pt>
              </c:numCache>
            </c:numRef>
          </c:cat>
          <c:val>
            <c:numRef>
              <c:f>'REGISTRO DE INFRAESTRUCTURA'!$C$124:$C$132</c:f>
              <c:numCache>
                <c:formatCode>_ * #,##0_ ;_ * \-#,##0_ ;_ * "-"??_ ;_ @_ </c:formatCode>
                <c:ptCount val="9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1824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INFRAESTRUCTURA'!$D$123</c:f>
              <c:strCache>
                <c:ptCount val="1"/>
                <c:pt idx="0">
                  <c:v> CRECIMIENTO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41487</c:v>
                </c:pt>
              </c:numCache>
            </c:numRef>
          </c:cat>
          <c:val>
            <c:numRef>
              <c:f>'REGISTRO DE INFRAESTRUCTURA'!$D$124:$D$132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11.491442542787286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090496"/>
        <c:axId val="342383872"/>
      </c:barChart>
      <c:catAx>
        <c:axId val="522090496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342383872"/>
        <c:crosses val="autoZero"/>
        <c:auto val="1"/>
        <c:lblAlgn val="ctr"/>
        <c:lblOffset val="100"/>
        <c:noMultiLvlLbl val="0"/>
      </c:catAx>
      <c:valAx>
        <c:axId val="342383872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522090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19285</xdr:colOff>
      <xdr:row>11</xdr:row>
      <xdr:rowOff>12011</xdr:rowOff>
    </xdr:from>
    <xdr:to>
      <xdr:col>28</xdr:col>
      <xdr:colOff>742950</xdr:colOff>
      <xdr:row>47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23812</xdr:rowOff>
    </xdr:from>
    <xdr:to>
      <xdr:col>16</xdr:col>
      <xdr:colOff>761999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31</xdr:row>
      <xdr:rowOff>76120</xdr:rowOff>
    </xdr:from>
    <xdr:to>
      <xdr:col>6</xdr:col>
      <xdr:colOff>571500</xdr:colOff>
      <xdr:row>34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53</xdr:row>
      <xdr:rowOff>9445</xdr:rowOff>
    </xdr:from>
    <xdr:to>
      <xdr:col>5</xdr:col>
      <xdr:colOff>540902</xdr:colOff>
      <xdr:row>55</xdr:row>
      <xdr:rowOff>38100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372645"/>
          <a:ext cx="1236227" cy="40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92</xdr:row>
      <xdr:rowOff>85645</xdr:rowOff>
    </xdr:from>
    <xdr:to>
      <xdr:col>4</xdr:col>
      <xdr:colOff>722384</xdr:colOff>
      <xdr:row>94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114</xdr:row>
      <xdr:rowOff>190420</xdr:rowOff>
    </xdr:from>
    <xdr:to>
      <xdr:col>3</xdr:col>
      <xdr:colOff>959328</xdr:colOff>
      <xdr:row>116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Normal="100" workbookViewId="0">
      <selection activeCell="E6" sqref="E6:I6"/>
    </sheetView>
  </sheetViews>
  <sheetFormatPr baseColWidth="10" defaultRowHeight="15" x14ac:dyDescent="0.25"/>
  <cols>
    <col min="1" max="3" width="6.140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3" t="s">
        <v>44</v>
      </c>
      <c r="F5" s="43"/>
      <c r="G5" s="43"/>
      <c r="H5" s="43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4" t="s">
        <v>70</v>
      </c>
      <c r="F6" s="44"/>
      <c r="G6" s="44"/>
      <c r="H6" s="44"/>
      <c r="I6" s="44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5" t="s">
        <v>68</v>
      </c>
      <c r="F9" s="45"/>
      <c r="G9" s="45"/>
      <c r="H9" s="45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C11"/>
  <sheetViews>
    <sheetView topLeftCell="D1" zoomScale="55" zoomScaleNormal="55" workbookViewId="0">
      <selection activeCell="T8" sqref="T8"/>
    </sheetView>
  </sheetViews>
  <sheetFormatPr baseColWidth="10" defaultRowHeight="15" x14ac:dyDescent="0.25"/>
  <cols>
    <col min="1" max="3" width="3.140625" customWidth="1"/>
  </cols>
  <sheetData>
    <row r="4" spans="4:29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4:29" s="1" customFormat="1" ht="18" x14ac:dyDescent="0.25">
      <c r="D5" s="4"/>
      <c r="E5" s="9" t="s">
        <v>44</v>
      </c>
      <c r="F5" s="9"/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4:29" s="1" customFormat="1" x14ac:dyDescent="0.25">
      <c r="D6" s="4"/>
      <c r="E6" s="10" t="s">
        <v>45</v>
      </c>
      <c r="F6" s="10"/>
      <c r="G6" s="10"/>
      <c r="H6" s="10"/>
      <c r="I6" s="1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4:29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4:29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4:29" s="1" customFormat="1" x14ac:dyDescent="0.25">
      <c r="D9" s="4"/>
      <c r="E9" s="11" t="s">
        <v>68</v>
      </c>
      <c r="F9" s="11"/>
      <c r="G9" s="11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4:29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4:29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zoomScale="85" zoomScaleNormal="85" workbookViewId="0">
      <selection activeCell="K2" sqref="K2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3" t="s">
        <v>44</v>
      </c>
      <c r="F5" s="43"/>
      <c r="G5" s="43"/>
      <c r="H5" s="43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4" t="s">
        <v>69</v>
      </c>
      <c r="F6" s="44"/>
      <c r="G6" s="44"/>
      <c r="H6" s="44"/>
      <c r="I6" s="44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5" t="s">
        <v>68</v>
      </c>
      <c r="F9" s="45"/>
      <c r="G9" s="45"/>
      <c r="H9" s="45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workbookViewId="0">
      <selection activeCell="E10" sqref="E10"/>
    </sheetView>
  </sheetViews>
  <sheetFormatPr baseColWidth="10" defaultRowHeight="15" x14ac:dyDescent="0.25"/>
  <cols>
    <col min="1" max="3" width="3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3" t="s">
        <v>44</v>
      </c>
      <c r="F5" s="43"/>
      <c r="G5" s="43"/>
      <c r="H5" s="43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4" t="s">
        <v>63</v>
      </c>
      <c r="F6" s="44"/>
      <c r="G6" s="44"/>
      <c r="H6" s="44"/>
      <c r="I6" s="44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5" t="s">
        <v>68</v>
      </c>
      <c r="F9" s="45"/>
      <c r="G9" s="45"/>
      <c r="H9" s="45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opLeftCell="I7" zoomScaleNormal="100" workbookViewId="0">
      <selection activeCell="C26" sqref="C26:R26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18" s="1" customFormat="1" x14ac:dyDescent="0.25">
      <c r="A1" s="12"/>
      <c r="B1" s="18"/>
      <c r="C1" s="18"/>
      <c r="D1" s="18"/>
      <c r="E1" s="18"/>
      <c r="F1" s="18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s="1" customFormat="1" x14ac:dyDescent="0.25">
      <c r="A2" s="12"/>
      <c r="B2" s="18"/>
      <c r="C2" s="18"/>
      <c r="D2" s="18"/>
      <c r="E2" s="18"/>
      <c r="F2" s="18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s="1" customFormat="1" ht="18" x14ac:dyDescent="0.25">
      <c r="A3" s="12"/>
      <c r="B3" s="18"/>
      <c r="C3" s="57" t="s">
        <v>56</v>
      </c>
      <c r="D3" s="57"/>
      <c r="E3" s="57"/>
      <c r="F3" s="57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s="1" customFormat="1" x14ac:dyDescent="0.25">
      <c r="A4" s="12"/>
      <c r="B4" s="18"/>
      <c r="C4" s="58" t="s">
        <v>55</v>
      </c>
      <c r="D4" s="58"/>
      <c r="E4" s="18"/>
      <c r="F4" s="18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18" s="1" customFormat="1" x14ac:dyDescent="0.25">
      <c r="A5" s="12"/>
      <c r="B5" s="18"/>
      <c r="C5" s="18"/>
      <c r="D5" s="59"/>
      <c r="E5" s="59"/>
      <c r="F5" s="59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s="1" customFormat="1" x14ac:dyDescent="0.25">
      <c r="A6" s="12"/>
      <c r="B6" s="18"/>
      <c r="C6" s="22"/>
      <c r="D6" s="18"/>
      <c r="E6" s="18"/>
      <c r="F6" s="18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x14ac:dyDescent="0.25">
      <c r="A7" s="12"/>
      <c r="B7" s="18"/>
      <c r="C7" s="18"/>
      <c r="D7" s="18"/>
      <c r="E7" s="18"/>
      <c r="F7" s="18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" customFormat="1" x14ac:dyDescent="0.25">
      <c r="A8" s="12"/>
      <c r="B8" s="18"/>
      <c r="C8" s="20" t="s">
        <v>67</v>
      </c>
      <c r="D8" s="26"/>
      <c r="E8" s="18"/>
      <c r="F8" s="18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8" s="1" customFormat="1" x14ac:dyDescent="0.25">
      <c r="A9" s="12"/>
      <c r="B9" s="18"/>
      <c r="C9" s="18"/>
      <c r="D9" s="18"/>
      <c r="E9" s="18"/>
      <c r="F9" s="18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8" s="1" customFormat="1" x14ac:dyDescent="0.25">
      <c r="A10" s="12"/>
      <c r="B10" s="18"/>
      <c r="C10" s="18"/>
      <c r="D10" s="18"/>
      <c r="E10" s="18"/>
      <c r="F10" s="18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18" s="1" customFormat="1" ht="16.5" thickBot="1" x14ac:dyDescent="0.3">
      <c r="A11" s="1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18" s="1" customFormat="1" ht="23.25" customHeight="1" thickBot="1" x14ac:dyDescent="0.3">
      <c r="A12" s="12"/>
      <c r="B12" s="23" t="s">
        <v>43</v>
      </c>
      <c r="C12" s="60" t="s">
        <v>47</v>
      </c>
      <c r="D12" s="61"/>
      <c r="E12" s="60" t="s">
        <v>48</v>
      </c>
      <c r="F12" s="61"/>
      <c r="G12" s="60" t="s">
        <v>49</v>
      </c>
      <c r="H12" s="61"/>
      <c r="I12" s="60" t="s">
        <v>50</v>
      </c>
      <c r="J12" s="61"/>
      <c r="K12" s="60" t="s">
        <v>2</v>
      </c>
      <c r="L12" s="61"/>
      <c r="M12" s="60" t="s">
        <v>39</v>
      </c>
      <c r="N12" s="61"/>
      <c r="O12" s="60" t="s">
        <v>51</v>
      </c>
      <c r="P12" s="61"/>
      <c r="Q12" s="60" t="s">
        <v>3</v>
      </c>
      <c r="R12" s="64"/>
    </row>
    <row r="13" spans="1:18" s="1" customFormat="1" x14ac:dyDescent="0.25">
      <c r="A13" s="12"/>
      <c r="B13" s="23"/>
      <c r="C13" s="23" t="s">
        <v>52</v>
      </c>
      <c r="D13" s="23" t="s">
        <v>36</v>
      </c>
      <c r="E13" s="23" t="s">
        <v>52</v>
      </c>
      <c r="F13" s="23" t="s">
        <v>36</v>
      </c>
      <c r="G13" s="23" t="s">
        <v>52</v>
      </c>
      <c r="H13" s="23" t="s">
        <v>36</v>
      </c>
      <c r="I13" s="23" t="s">
        <v>52</v>
      </c>
      <c r="J13" s="23" t="s">
        <v>36</v>
      </c>
      <c r="K13" s="23" t="s">
        <v>52</v>
      </c>
      <c r="L13" s="23" t="s">
        <v>36</v>
      </c>
      <c r="M13" s="23" t="s">
        <v>52</v>
      </c>
      <c r="N13" s="23" t="s">
        <v>36</v>
      </c>
      <c r="O13" s="23" t="s">
        <v>52</v>
      </c>
      <c r="P13" s="23" t="s">
        <v>36</v>
      </c>
      <c r="Q13" s="23" t="s">
        <v>52</v>
      </c>
      <c r="R13" s="23" t="s">
        <v>36</v>
      </c>
    </row>
    <row r="14" spans="1:18" s="1" customFormat="1" x14ac:dyDescent="0.25">
      <c r="A14" s="12"/>
      <c r="B14" s="6">
        <v>2001</v>
      </c>
      <c r="C14" s="6">
        <v>1243059</v>
      </c>
      <c r="D14" s="6">
        <v>2683</v>
      </c>
      <c r="E14" s="6">
        <v>77717</v>
      </c>
      <c r="F14" s="6">
        <v>249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/>
      <c r="O14" s="6">
        <v>0</v>
      </c>
      <c r="P14" s="6"/>
      <c r="Q14" s="6">
        <v>0</v>
      </c>
      <c r="R14" s="6">
        <v>0</v>
      </c>
    </row>
    <row r="15" spans="1:18" s="1" customFormat="1" x14ac:dyDescent="0.25">
      <c r="A15" s="12"/>
      <c r="B15" s="6">
        <f>+B14+1</f>
        <v>2002</v>
      </c>
      <c r="C15" s="6">
        <v>1325920</v>
      </c>
      <c r="D15" s="6">
        <v>4547</v>
      </c>
      <c r="E15" s="6">
        <v>85135</v>
      </c>
      <c r="F15" s="6">
        <v>456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/>
      <c r="Q15" s="6">
        <v>0</v>
      </c>
      <c r="R15" s="6">
        <v>0</v>
      </c>
    </row>
    <row r="16" spans="1:18" s="1" customFormat="1" x14ac:dyDescent="0.25">
      <c r="A16" s="12"/>
      <c r="B16" s="6">
        <f t="shared" ref="B16:B21" si="0">+B15+1</f>
        <v>2003</v>
      </c>
      <c r="C16" s="6">
        <v>1437038</v>
      </c>
      <c r="D16" s="6">
        <v>7571</v>
      </c>
      <c r="E16" s="6">
        <v>93662</v>
      </c>
      <c r="F16" s="6">
        <v>484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/>
      <c r="Q16" s="6">
        <v>0</v>
      </c>
      <c r="R16" s="6">
        <v>0</v>
      </c>
    </row>
    <row r="17" spans="1:18" s="1" customFormat="1" x14ac:dyDescent="0.25">
      <c r="A17" s="12"/>
      <c r="B17" s="6">
        <f t="shared" si="0"/>
        <v>2004</v>
      </c>
      <c r="C17" s="6">
        <v>1490549</v>
      </c>
      <c r="D17" s="6">
        <v>10698</v>
      </c>
      <c r="E17" s="6">
        <v>99771</v>
      </c>
      <c r="F17" s="6">
        <v>608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335</v>
      </c>
      <c r="P17" s="6"/>
      <c r="Q17" s="6">
        <v>0</v>
      </c>
      <c r="R17" s="6">
        <v>0</v>
      </c>
    </row>
    <row r="18" spans="1:18" s="1" customFormat="1" x14ac:dyDescent="0.25">
      <c r="A18" s="12"/>
      <c r="B18" s="6">
        <f t="shared" si="0"/>
        <v>2005</v>
      </c>
      <c r="C18" s="6">
        <v>1574588</v>
      </c>
      <c r="D18" s="6">
        <v>12535</v>
      </c>
      <c r="E18" s="6">
        <v>103808</v>
      </c>
      <c r="F18" s="6">
        <v>557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1172</v>
      </c>
      <c r="P18" s="6"/>
      <c r="Q18" s="6">
        <v>0</v>
      </c>
      <c r="R18" s="6">
        <v>0</v>
      </c>
    </row>
    <row r="19" spans="1:18" s="1" customFormat="1" x14ac:dyDescent="0.25">
      <c r="A19" s="12"/>
      <c r="B19" s="6">
        <f t="shared" si="0"/>
        <v>2006</v>
      </c>
      <c r="C19" s="6">
        <v>1639546</v>
      </c>
      <c r="D19" s="6">
        <v>12626</v>
      </c>
      <c r="E19" s="6">
        <v>104693</v>
      </c>
      <c r="F19" s="6">
        <v>554</v>
      </c>
      <c r="G19" s="6">
        <v>333</v>
      </c>
      <c r="H19" s="6">
        <v>4</v>
      </c>
      <c r="I19" s="6">
        <v>906</v>
      </c>
      <c r="J19" s="6">
        <v>106</v>
      </c>
      <c r="K19" s="6">
        <v>6755</v>
      </c>
      <c r="L19" s="6">
        <v>390</v>
      </c>
      <c r="M19" s="6">
        <v>0</v>
      </c>
      <c r="N19" s="6">
        <v>0</v>
      </c>
      <c r="O19" s="6">
        <v>2136</v>
      </c>
      <c r="P19" s="6"/>
      <c r="Q19" s="6">
        <v>0</v>
      </c>
      <c r="R19" s="6">
        <v>0</v>
      </c>
    </row>
    <row r="20" spans="1:18" s="1" customFormat="1" x14ac:dyDescent="0.25">
      <c r="A20" s="12"/>
      <c r="B20" s="6">
        <f>+B19+1</f>
        <v>2007</v>
      </c>
      <c r="C20" s="6">
        <v>1681395</v>
      </c>
      <c r="D20" s="6">
        <v>13160</v>
      </c>
      <c r="E20" s="6">
        <v>105845</v>
      </c>
      <c r="F20" s="6">
        <v>554</v>
      </c>
      <c r="G20" s="6">
        <v>634</v>
      </c>
      <c r="H20" s="6">
        <v>4</v>
      </c>
      <c r="I20" s="6">
        <v>644</v>
      </c>
      <c r="J20" s="6">
        <v>98</v>
      </c>
      <c r="K20" s="6">
        <v>12664</v>
      </c>
      <c r="L20" s="6">
        <v>1022</v>
      </c>
      <c r="M20" s="6">
        <v>0</v>
      </c>
      <c r="N20" s="6">
        <v>0</v>
      </c>
      <c r="O20" s="6">
        <v>3649</v>
      </c>
      <c r="P20" s="6">
        <v>91</v>
      </c>
      <c r="Q20" s="6">
        <v>0</v>
      </c>
      <c r="R20" s="6">
        <v>0</v>
      </c>
    </row>
    <row r="21" spans="1:18" s="1" customFormat="1" x14ac:dyDescent="0.25">
      <c r="A21" s="12"/>
      <c r="B21" s="6">
        <f t="shared" si="0"/>
        <v>2008</v>
      </c>
      <c r="C21" s="6">
        <v>1715021</v>
      </c>
      <c r="D21" s="6">
        <v>6834</v>
      </c>
      <c r="E21" s="6">
        <v>129174</v>
      </c>
      <c r="F21" s="6">
        <v>519</v>
      </c>
      <c r="G21" s="6">
        <v>1844</v>
      </c>
      <c r="H21" s="6">
        <v>175</v>
      </c>
      <c r="I21" s="6">
        <v>7337</v>
      </c>
      <c r="J21" s="6">
        <v>911</v>
      </c>
      <c r="K21" s="6">
        <v>29924</v>
      </c>
      <c r="L21" s="6">
        <v>3635</v>
      </c>
      <c r="M21" s="6">
        <v>0</v>
      </c>
      <c r="N21" s="6">
        <v>0</v>
      </c>
      <c r="O21" s="6">
        <v>5167</v>
      </c>
      <c r="P21" s="6">
        <v>150</v>
      </c>
      <c r="Q21" s="6">
        <v>0</v>
      </c>
      <c r="R21" s="6">
        <v>0</v>
      </c>
    </row>
    <row r="22" spans="1:18" s="1" customFormat="1" x14ac:dyDescent="0.25">
      <c r="A22" s="12"/>
      <c r="B22" s="6">
        <v>2009</v>
      </c>
      <c r="C22" s="6">
        <v>1800214</v>
      </c>
      <c r="D22" s="6">
        <v>6900</v>
      </c>
      <c r="E22" s="6">
        <v>134865</v>
      </c>
      <c r="F22" s="6">
        <v>519</v>
      </c>
      <c r="G22" s="6">
        <v>2573</v>
      </c>
      <c r="H22" s="6">
        <v>60</v>
      </c>
      <c r="I22" s="6">
        <v>11858</v>
      </c>
      <c r="J22" s="6">
        <v>1563</v>
      </c>
      <c r="K22" s="6">
        <v>34529</v>
      </c>
      <c r="L22" s="6">
        <v>3513</v>
      </c>
      <c r="M22" s="6">
        <v>823</v>
      </c>
      <c r="N22" s="6">
        <v>0</v>
      </c>
      <c r="O22" s="6">
        <v>6616</v>
      </c>
      <c r="P22" s="6">
        <v>179</v>
      </c>
      <c r="Q22" s="6">
        <v>16</v>
      </c>
      <c r="R22" s="6">
        <v>0</v>
      </c>
    </row>
    <row r="23" spans="1:18" s="1" customFormat="1" x14ac:dyDescent="0.25">
      <c r="A23" s="12"/>
      <c r="B23" s="6">
        <v>2010</v>
      </c>
      <c r="C23" s="6">
        <v>1844189</v>
      </c>
      <c r="D23" s="6">
        <v>7246</v>
      </c>
      <c r="E23" s="6">
        <v>138829</v>
      </c>
      <c r="F23" s="6">
        <v>560</v>
      </c>
      <c r="G23" s="6">
        <v>2258</v>
      </c>
      <c r="H23" s="6">
        <v>9</v>
      </c>
      <c r="I23" s="6">
        <v>31773</v>
      </c>
      <c r="J23" s="6">
        <v>3533</v>
      </c>
      <c r="K23" s="6">
        <v>36707</v>
      </c>
      <c r="L23" s="6">
        <v>4368</v>
      </c>
      <c r="M23" s="6">
        <v>1769</v>
      </c>
      <c r="N23" s="6">
        <v>0</v>
      </c>
      <c r="O23" s="6">
        <v>7054</v>
      </c>
      <c r="P23" s="6">
        <v>215</v>
      </c>
      <c r="Q23" s="6">
        <v>10</v>
      </c>
      <c r="R23" s="6">
        <v>0</v>
      </c>
    </row>
    <row r="24" spans="1:18" s="1" customFormat="1" x14ac:dyDescent="0.25">
      <c r="A24" s="12"/>
      <c r="B24" s="6">
        <v>2011</v>
      </c>
      <c r="C24" s="6">
        <v>1934421</v>
      </c>
      <c r="D24" s="6">
        <v>7530</v>
      </c>
      <c r="E24" s="6">
        <v>145522</v>
      </c>
      <c r="F24" s="6">
        <v>606</v>
      </c>
      <c r="G24" s="6">
        <v>0</v>
      </c>
      <c r="H24" s="6">
        <v>0</v>
      </c>
      <c r="I24" s="6">
        <v>60940</v>
      </c>
      <c r="J24" s="6">
        <v>4154</v>
      </c>
      <c r="K24" s="6">
        <v>42463</v>
      </c>
      <c r="L24" s="6">
        <v>4834</v>
      </c>
      <c r="M24" s="6">
        <v>2390</v>
      </c>
      <c r="N24" s="6">
        <v>0</v>
      </c>
      <c r="O24" s="6">
        <v>7467</v>
      </c>
      <c r="P24" s="6">
        <v>271</v>
      </c>
      <c r="Q24" s="6">
        <v>10</v>
      </c>
      <c r="R24" s="6">
        <v>0</v>
      </c>
    </row>
    <row r="25" spans="1:18" s="1" customFormat="1" x14ac:dyDescent="0.25">
      <c r="A25" s="12"/>
      <c r="B25" s="6">
        <v>2012</v>
      </c>
      <c r="C25" s="6">
        <v>1990709</v>
      </c>
      <c r="D25" s="6">
        <v>9223</v>
      </c>
      <c r="E25" s="6">
        <v>148768</v>
      </c>
      <c r="F25" s="6">
        <v>610</v>
      </c>
      <c r="G25" s="6">
        <v>0</v>
      </c>
      <c r="H25" s="6">
        <v>0</v>
      </c>
      <c r="I25" s="6">
        <v>89965</v>
      </c>
      <c r="J25" s="6">
        <v>5639</v>
      </c>
      <c r="K25" s="6">
        <v>49230</v>
      </c>
      <c r="L25" s="6">
        <v>4632</v>
      </c>
      <c r="M25" s="6">
        <v>3052</v>
      </c>
      <c r="N25" s="6">
        <v>0</v>
      </c>
      <c r="O25" s="6">
        <v>6563</v>
      </c>
      <c r="P25" s="6">
        <v>271</v>
      </c>
      <c r="Q25" s="6">
        <v>10</v>
      </c>
      <c r="R25" s="6">
        <v>0</v>
      </c>
    </row>
    <row r="26" spans="1:18" s="1" customFormat="1" x14ac:dyDescent="0.25">
      <c r="A26" s="12"/>
      <c r="B26" s="24">
        <v>41487</v>
      </c>
      <c r="C26" s="6">
        <v>2033371</v>
      </c>
      <c r="D26" s="6">
        <v>9186</v>
      </c>
      <c r="E26" s="6">
        <v>150918</v>
      </c>
      <c r="F26" s="6">
        <v>597</v>
      </c>
      <c r="G26" s="6">
        <v>0</v>
      </c>
      <c r="H26" s="6">
        <v>0</v>
      </c>
      <c r="I26" s="6">
        <v>100123</v>
      </c>
      <c r="J26" s="6">
        <v>5089</v>
      </c>
      <c r="K26" s="6">
        <v>57537</v>
      </c>
      <c r="L26" s="6">
        <v>4891</v>
      </c>
      <c r="M26" s="6">
        <v>3486</v>
      </c>
      <c r="N26" s="6">
        <v>0</v>
      </c>
      <c r="O26" s="6">
        <v>6247</v>
      </c>
      <c r="P26" s="6">
        <v>294</v>
      </c>
      <c r="Q26" s="6">
        <v>7</v>
      </c>
      <c r="R26" s="6">
        <v>0</v>
      </c>
    </row>
    <row r="27" spans="1:18" s="1" customFormat="1" x14ac:dyDescent="0.25">
      <c r="A27" s="12"/>
      <c r="B27" s="2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" customFormat="1" x14ac:dyDescent="0.25">
      <c r="A28" s="12"/>
      <c r="B28" s="2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s="1" customFormat="1" x14ac:dyDescent="0.25">
      <c r="A29" s="12"/>
      <c r="B29" s="18"/>
      <c r="C29" s="18"/>
      <c r="D29" s="18"/>
      <c r="E29" s="18"/>
      <c r="F29" s="18"/>
      <c r="G29" s="18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" customFormat="1" x14ac:dyDescent="0.25">
      <c r="A30" s="12"/>
      <c r="B30" s="18"/>
      <c r="C30" s="18"/>
      <c r="D30" s="18"/>
      <c r="E30" s="18"/>
      <c r="F30" s="18"/>
      <c r="G30" s="18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s="1" customFormat="1" ht="18" x14ac:dyDescent="0.25">
      <c r="A31" s="12"/>
      <c r="B31" s="50" t="s">
        <v>57</v>
      </c>
      <c r="C31" s="50"/>
      <c r="D31" s="50"/>
      <c r="E31" s="17"/>
      <c r="F31" s="17"/>
      <c r="G31" s="18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" customFormat="1" x14ac:dyDescent="0.25">
      <c r="A32" s="12"/>
      <c r="B32" s="45" t="s">
        <v>58</v>
      </c>
      <c r="C32" s="45"/>
      <c r="D32" s="45"/>
      <c r="E32" s="18"/>
      <c r="F32" s="18"/>
      <c r="G32" s="18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25" s="1" customFormat="1" x14ac:dyDescent="0.25">
      <c r="A33" s="12"/>
      <c r="B33" s="18"/>
      <c r="C33" s="18"/>
      <c r="D33" s="51"/>
      <c r="E33" s="51"/>
      <c r="F33" s="51"/>
      <c r="G33" s="18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25" s="1" customFormat="1" x14ac:dyDescent="0.25">
      <c r="A34" s="12"/>
      <c r="B34" s="18"/>
      <c r="C34" s="19"/>
      <c r="D34" s="18"/>
      <c r="E34" s="18"/>
      <c r="F34" s="18"/>
      <c r="G34" s="18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25" s="1" customFormat="1" x14ac:dyDescent="0.25">
      <c r="A35" s="12"/>
      <c r="B35" s="18"/>
      <c r="C35" s="18"/>
      <c r="D35" s="18"/>
      <c r="E35" s="18"/>
      <c r="F35" s="18"/>
      <c r="G35" s="18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25" s="1" customFormat="1" x14ac:dyDescent="0.25">
      <c r="A36" s="12"/>
      <c r="B36" s="20" t="s">
        <v>66</v>
      </c>
      <c r="C36" s="20"/>
      <c r="D36" s="20"/>
      <c r="E36" s="18"/>
      <c r="F36" s="18"/>
      <c r="G36" s="1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25" s="1" customFormat="1" x14ac:dyDescent="0.25">
      <c r="A37" s="12"/>
      <c r="B37" s="18"/>
      <c r="C37" s="18"/>
      <c r="D37" s="18"/>
      <c r="E37" s="18"/>
      <c r="F37" s="18"/>
      <c r="G37" s="18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25" s="1" customFormat="1" x14ac:dyDescent="0.25">
      <c r="A38" s="12"/>
      <c r="B38" s="18"/>
      <c r="C38" s="18"/>
      <c r="D38" s="18"/>
      <c r="E38" s="18"/>
      <c r="F38" s="18"/>
      <c r="G38" s="18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25" s="1" customFormat="1" ht="16.5" thickBot="1" x14ac:dyDescent="0.3">
      <c r="A39" s="12"/>
      <c r="B39" s="21"/>
      <c r="C39" s="21"/>
      <c r="D39" s="21"/>
      <c r="E39" s="21"/>
      <c r="F39" s="21"/>
      <c r="G39" s="2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s="1" customFormat="1" ht="15.75" thickBot="1" x14ac:dyDescent="0.3">
      <c r="A40" s="12"/>
      <c r="B40" s="52">
        <v>41487</v>
      </c>
      <c r="C40" s="53"/>
      <c r="D40" s="53"/>
      <c r="E40" s="53"/>
      <c r="F40" s="53"/>
      <c r="G40" s="56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s="1" customFormat="1" x14ac:dyDescent="0.25">
      <c r="A41" s="12"/>
      <c r="B41" s="54" t="s">
        <v>6</v>
      </c>
      <c r="C41" s="55"/>
      <c r="D41" s="54" t="s">
        <v>52</v>
      </c>
      <c r="E41" s="55"/>
      <c r="F41" s="54" t="s">
        <v>36</v>
      </c>
      <c r="G41" s="56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s="1" customFormat="1" x14ac:dyDescent="0.25">
      <c r="A42" s="12"/>
      <c r="B42" s="46" t="s">
        <v>47</v>
      </c>
      <c r="C42" s="47"/>
      <c r="D42" s="46">
        <f>C26</f>
        <v>2033371</v>
      </c>
      <c r="E42" s="47"/>
      <c r="F42" s="46">
        <v>9186</v>
      </c>
      <c r="G42" s="47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s="1" customFormat="1" x14ac:dyDescent="0.25">
      <c r="A43" s="12"/>
      <c r="B43" s="46" t="s">
        <v>48</v>
      </c>
      <c r="C43" s="47"/>
      <c r="D43" s="46">
        <f>E26</f>
        <v>150918</v>
      </c>
      <c r="E43" s="47"/>
      <c r="F43" s="46">
        <v>597</v>
      </c>
      <c r="G43" s="47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s="1" customFormat="1" x14ac:dyDescent="0.25">
      <c r="A44" s="12"/>
      <c r="B44" s="46" t="s">
        <v>50</v>
      </c>
      <c r="C44" s="47"/>
      <c r="D44" s="46">
        <f>I26</f>
        <v>100123</v>
      </c>
      <c r="E44" s="47"/>
      <c r="F44" s="46">
        <v>5089</v>
      </c>
      <c r="G44" s="47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s="1" customFormat="1" x14ac:dyDescent="0.25">
      <c r="A45" s="12"/>
      <c r="B45" s="46" t="s">
        <v>2</v>
      </c>
      <c r="C45" s="47"/>
      <c r="D45" s="46">
        <f>K26</f>
        <v>57537</v>
      </c>
      <c r="E45" s="47"/>
      <c r="F45" s="46">
        <v>4891</v>
      </c>
      <c r="G45" s="47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s="1" customFormat="1" x14ac:dyDescent="0.25">
      <c r="A46" s="12"/>
      <c r="B46" s="46" t="s">
        <v>39</v>
      </c>
      <c r="C46" s="47"/>
      <c r="D46" s="46">
        <f>M26</f>
        <v>3486</v>
      </c>
      <c r="E46" s="47"/>
      <c r="F46" s="46">
        <v>0</v>
      </c>
      <c r="G46" s="4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s="1" customFormat="1" x14ac:dyDescent="0.25">
      <c r="A47" s="12"/>
      <c r="B47" s="46" t="s">
        <v>51</v>
      </c>
      <c r="C47" s="47"/>
      <c r="D47" s="46">
        <v>6247</v>
      </c>
      <c r="E47" s="47"/>
      <c r="F47" s="46">
        <v>294</v>
      </c>
      <c r="G47" s="47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s="1" customFormat="1" x14ac:dyDescent="0.25">
      <c r="A48" s="12"/>
      <c r="B48" s="46" t="s">
        <v>3</v>
      </c>
      <c r="C48" s="47"/>
      <c r="D48" s="46">
        <v>7</v>
      </c>
      <c r="E48" s="47"/>
      <c r="F48" s="46">
        <v>0</v>
      </c>
      <c r="G48" s="47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4" s="1" customFormat="1" x14ac:dyDescent="0.25">
      <c r="A49" s="12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s="1" customFormat="1" x14ac:dyDescent="0.25">
      <c r="A50" s="1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4" s="1" customFormat="1" x14ac:dyDescent="0.25">
      <c r="A51" s="12"/>
      <c r="B51" s="18"/>
      <c r="C51" s="18"/>
      <c r="D51" s="18"/>
      <c r="E51" s="18"/>
      <c r="F51" s="18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4" s="1" customFormat="1" x14ac:dyDescent="0.25">
      <c r="A52" s="12"/>
      <c r="B52" s="18"/>
      <c r="C52" s="18"/>
      <c r="D52" s="18"/>
      <c r="E52" s="18"/>
      <c r="F52" s="18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4" s="1" customFormat="1" ht="18" x14ac:dyDescent="0.25">
      <c r="A53" s="12"/>
      <c r="B53" s="50" t="s">
        <v>57</v>
      </c>
      <c r="C53" s="50"/>
      <c r="D53" s="50"/>
      <c r="E53" s="17"/>
      <c r="F53" s="17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4" s="1" customFormat="1" x14ac:dyDescent="0.25">
      <c r="A54" s="12"/>
      <c r="B54" s="45" t="s">
        <v>59</v>
      </c>
      <c r="C54" s="45"/>
      <c r="D54" s="45"/>
      <c r="E54" s="18"/>
      <c r="F54" s="18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4" s="1" customFormat="1" x14ac:dyDescent="0.25">
      <c r="A55" s="12"/>
      <c r="B55" s="18"/>
      <c r="C55" s="18"/>
      <c r="D55" s="51"/>
      <c r="E55" s="51"/>
      <c r="F55" s="51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4" s="1" customFormat="1" x14ac:dyDescent="0.25">
      <c r="A56" s="12"/>
      <c r="B56" s="18"/>
      <c r="C56" s="19"/>
      <c r="D56" s="18"/>
      <c r="E56" s="18"/>
      <c r="F56" s="18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4" s="1" customFormat="1" x14ac:dyDescent="0.25">
      <c r="A57" s="12"/>
      <c r="B57" s="18"/>
      <c r="C57" s="18"/>
      <c r="D57" s="18"/>
      <c r="E57" s="18"/>
      <c r="F57" s="18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4" s="1" customFormat="1" x14ac:dyDescent="0.25">
      <c r="A58" s="12"/>
      <c r="B58" s="20" t="s">
        <v>66</v>
      </c>
      <c r="C58" s="20"/>
      <c r="D58" s="20"/>
      <c r="E58" s="18"/>
      <c r="F58" s="18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4" s="1" customFormat="1" x14ac:dyDescent="0.25">
      <c r="A59" s="12"/>
      <c r="B59" s="18"/>
      <c r="C59" s="18"/>
      <c r="D59" s="18"/>
      <c r="E59" s="18"/>
      <c r="F59" s="18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4" s="1" customFormat="1" x14ac:dyDescent="0.25">
      <c r="A60" s="12"/>
      <c r="B60" s="18"/>
      <c r="C60" s="18"/>
      <c r="D60" s="18"/>
      <c r="E60" s="18"/>
      <c r="F60" s="18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4" s="1" customFormat="1" ht="16.5" thickBot="1" x14ac:dyDescent="0.3">
      <c r="A61" s="12"/>
      <c r="B61" s="21"/>
      <c r="C61" s="21"/>
      <c r="D61" s="21"/>
      <c r="E61" s="21"/>
      <c r="F61" s="21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4" s="1" customFormat="1" x14ac:dyDescent="0.25">
      <c r="A62" s="12"/>
      <c r="B62" s="23" t="s">
        <v>9</v>
      </c>
      <c r="C62" s="23" t="s">
        <v>8</v>
      </c>
      <c r="D62" s="23" t="s">
        <v>35</v>
      </c>
      <c r="E62" s="23" t="s">
        <v>34</v>
      </c>
      <c r="F62" s="23" t="s">
        <v>37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4" s="1" customFormat="1" x14ac:dyDescent="0.25">
      <c r="A63" s="12"/>
      <c r="B63" s="6" t="s">
        <v>10</v>
      </c>
      <c r="C63" s="6">
        <v>151605</v>
      </c>
      <c r="D63" s="6">
        <v>25862</v>
      </c>
      <c r="E63" s="6">
        <v>0</v>
      </c>
      <c r="F63" s="6">
        <f>C63+D63+E63</f>
        <v>177467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4" s="1" customFormat="1" x14ac:dyDescent="0.25">
      <c r="A64" s="12"/>
      <c r="B64" s="6" t="s">
        <v>11</v>
      </c>
      <c r="C64" s="6">
        <v>15672</v>
      </c>
      <c r="D64" s="6">
        <v>2887</v>
      </c>
      <c r="E64" s="6">
        <v>0</v>
      </c>
      <c r="F64" s="6">
        <f t="shared" ref="F64:F86" si="1">C64+D64+E64</f>
        <v>18559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4" s="1" customFormat="1" x14ac:dyDescent="0.25">
      <c r="A65" s="12"/>
      <c r="B65" s="6" t="s">
        <v>12</v>
      </c>
      <c r="C65" s="6">
        <v>23270</v>
      </c>
      <c r="D65" s="6">
        <v>6461</v>
      </c>
      <c r="E65" s="6">
        <v>0</v>
      </c>
      <c r="F65" s="6">
        <f t="shared" si="1"/>
        <v>29731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4" s="1" customFormat="1" x14ac:dyDescent="0.25">
      <c r="A66" s="12"/>
      <c r="B66" s="6" t="s">
        <v>13</v>
      </c>
      <c r="C66" s="6">
        <v>21514</v>
      </c>
      <c r="D66" s="6">
        <v>2810</v>
      </c>
      <c r="E66" s="6">
        <v>0</v>
      </c>
      <c r="F66" s="6">
        <f t="shared" si="1"/>
        <v>24324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4" s="1" customFormat="1" x14ac:dyDescent="0.25">
      <c r="A67" s="12"/>
      <c r="B67" s="6" t="s">
        <v>14</v>
      </c>
      <c r="C67" s="6">
        <v>54482</v>
      </c>
      <c r="D67" s="6">
        <v>5951</v>
      </c>
      <c r="E67" s="6">
        <v>0</v>
      </c>
      <c r="F67" s="6">
        <f t="shared" si="1"/>
        <v>60433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4" s="1" customFormat="1" x14ac:dyDescent="0.25">
      <c r="A68" s="12"/>
      <c r="B68" s="6" t="s">
        <v>15</v>
      </c>
      <c r="C68" s="6">
        <v>42658</v>
      </c>
      <c r="D68" s="6">
        <v>3058</v>
      </c>
      <c r="E68" s="6">
        <v>0</v>
      </c>
      <c r="F68" s="6">
        <f t="shared" si="1"/>
        <v>45716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4" s="1" customFormat="1" x14ac:dyDescent="0.25">
      <c r="A69" s="12"/>
      <c r="B69" s="6" t="s">
        <v>16</v>
      </c>
      <c r="C69" s="6">
        <v>73801</v>
      </c>
      <c r="D69" s="6">
        <v>2528</v>
      </c>
      <c r="E69" s="6">
        <v>285</v>
      </c>
      <c r="F69" s="6">
        <f t="shared" si="1"/>
        <v>76614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4" s="1" customFormat="1" x14ac:dyDescent="0.25">
      <c r="A70" s="12"/>
      <c r="B70" s="6" t="s">
        <v>17</v>
      </c>
      <c r="C70" s="6">
        <v>39889</v>
      </c>
      <c r="D70" s="6">
        <v>1396</v>
      </c>
      <c r="E70" s="6">
        <v>0</v>
      </c>
      <c r="F70" s="6">
        <f t="shared" si="1"/>
        <v>41285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4" s="1" customFormat="1" x14ac:dyDescent="0.25">
      <c r="A71" s="12"/>
      <c r="B71" s="6" t="s">
        <v>18</v>
      </c>
      <c r="C71" s="6">
        <v>4956</v>
      </c>
      <c r="D71" s="6">
        <v>3224</v>
      </c>
      <c r="E71" s="6">
        <v>0</v>
      </c>
      <c r="F71" s="6">
        <f t="shared" si="1"/>
        <v>8180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4" s="1" customFormat="1" x14ac:dyDescent="0.25">
      <c r="A72" s="12"/>
      <c r="B72" s="6" t="s">
        <v>19</v>
      </c>
      <c r="C72" s="6">
        <v>560189</v>
      </c>
      <c r="D72" s="6">
        <v>929</v>
      </c>
      <c r="E72" s="6">
        <v>416</v>
      </c>
      <c r="F72" s="6">
        <f t="shared" si="1"/>
        <v>561534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4" s="1" customFormat="1" x14ac:dyDescent="0.25">
      <c r="A73" s="12"/>
      <c r="B73" s="6" t="s">
        <v>20</v>
      </c>
      <c r="C73" s="6">
        <v>60622</v>
      </c>
      <c r="D73" s="6">
        <v>3714</v>
      </c>
      <c r="E73" s="6">
        <v>0</v>
      </c>
      <c r="F73" s="6">
        <f t="shared" si="1"/>
        <v>64336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4" s="1" customFormat="1" x14ac:dyDescent="0.25">
      <c r="A74" s="12"/>
      <c r="B74" s="6" t="s">
        <v>21</v>
      </c>
      <c r="C74" s="6">
        <v>53011</v>
      </c>
      <c r="D74" s="6">
        <v>10611</v>
      </c>
      <c r="E74" s="6">
        <v>0</v>
      </c>
      <c r="F74" s="6">
        <f t="shared" si="1"/>
        <v>63622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4" s="1" customFormat="1" x14ac:dyDescent="0.25">
      <c r="A75" s="12"/>
      <c r="B75" s="6" t="s">
        <v>22</v>
      </c>
      <c r="C75" s="6">
        <v>41446</v>
      </c>
      <c r="D75" s="6">
        <v>632</v>
      </c>
      <c r="E75" s="6">
        <v>0</v>
      </c>
      <c r="F75" s="6">
        <f t="shared" si="1"/>
        <v>42078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4" s="1" customFormat="1" x14ac:dyDescent="0.25">
      <c r="A76" s="12"/>
      <c r="B76" s="6" t="s">
        <v>23</v>
      </c>
      <c r="C76" s="6">
        <v>91228</v>
      </c>
      <c r="D76" s="6">
        <v>6285</v>
      </c>
      <c r="E76" s="6">
        <v>623</v>
      </c>
      <c r="F76" s="6">
        <f t="shared" si="1"/>
        <v>98136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4" s="1" customFormat="1" x14ac:dyDescent="0.25">
      <c r="A77" s="12"/>
      <c r="B77" s="6" t="s">
        <v>24</v>
      </c>
      <c r="C77" s="6">
        <v>13583</v>
      </c>
      <c r="D77" s="6">
        <v>5529</v>
      </c>
      <c r="E77" s="6">
        <v>0</v>
      </c>
      <c r="F77" s="6">
        <f t="shared" si="1"/>
        <v>19112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4" s="1" customFormat="1" x14ac:dyDescent="0.25">
      <c r="A78" s="12"/>
      <c r="B78" s="6" t="s">
        <v>25</v>
      </c>
      <c r="C78" s="6">
        <v>9644</v>
      </c>
      <c r="D78" s="6">
        <v>1694</v>
      </c>
      <c r="E78" s="6">
        <v>0</v>
      </c>
      <c r="F78" s="6">
        <f t="shared" si="1"/>
        <v>11338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4" s="1" customFormat="1" x14ac:dyDescent="0.25">
      <c r="A79" s="12"/>
      <c r="B79" s="6" t="s">
        <v>26</v>
      </c>
      <c r="C79" s="6">
        <v>9755</v>
      </c>
      <c r="D79" s="6">
        <v>404</v>
      </c>
      <c r="E79" s="6">
        <v>0</v>
      </c>
      <c r="F79" s="6">
        <f t="shared" si="1"/>
        <v>10159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2"/>
      <c r="V79" s="2"/>
      <c r="W79" s="2"/>
      <c r="X79" s="2"/>
    </row>
    <row r="80" spans="1:24" s="1" customFormat="1" x14ac:dyDescent="0.25">
      <c r="A80" s="12"/>
      <c r="B80" s="6" t="s">
        <v>27</v>
      </c>
      <c r="C80" s="6">
        <v>12216</v>
      </c>
      <c r="D80" s="6">
        <v>1493</v>
      </c>
      <c r="E80" s="6">
        <v>0</v>
      </c>
      <c r="F80" s="6">
        <f t="shared" si="1"/>
        <v>13709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x14ac:dyDescent="0.25">
      <c r="A81" s="12"/>
      <c r="B81" s="6" t="s">
        <v>28</v>
      </c>
      <c r="C81" s="6">
        <v>804054</v>
      </c>
      <c r="D81" s="6">
        <v>2080</v>
      </c>
      <c r="E81" s="6">
        <v>0</v>
      </c>
      <c r="F81" s="6">
        <f t="shared" si="1"/>
        <v>806134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12"/>
      <c r="B82" s="6" t="s">
        <v>29</v>
      </c>
      <c r="C82" s="6">
        <v>24675</v>
      </c>
      <c r="D82" s="6">
        <v>769</v>
      </c>
      <c r="E82" s="6">
        <v>0</v>
      </c>
      <c r="F82" s="6">
        <f t="shared" si="1"/>
        <v>25444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12"/>
      <c r="B83" s="6" t="s">
        <v>30</v>
      </c>
      <c r="C83" s="6">
        <v>51941</v>
      </c>
      <c r="D83" s="6">
        <v>4265</v>
      </c>
      <c r="E83" s="6">
        <v>0</v>
      </c>
      <c r="F83" s="6">
        <f t="shared" si="1"/>
        <v>56206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12"/>
      <c r="B84" s="6" t="s">
        <v>31</v>
      </c>
      <c r="C84" s="6">
        <v>14177</v>
      </c>
      <c r="D84" s="6">
        <v>1745</v>
      </c>
      <c r="E84" s="6">
        <v>0</v>
      </c>
      <c r="F84" s="6">
        <f t="shared" si="1"/>
        <v>15922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x14ac:dyDescent="0.25">
      <c r="A85" s="12"/>
      <c r="B85" s="6" t="s">
        <v>32</v>
      </c>
      <c r="C85" s="6">
        <v>82617</v>
      </c>
      <c r="D85" s="6">
        <v>6082</v>
      </c>
      <c r="E85" s="6">
        <v>0</v>
      </c>
      <c r="F85" s="6">
        <f t="shared" si="1"/>
        <v>88699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x14ac:dyDescent="0.25">
      <c r="A86" s="12"/>
      <c r="B86" s="6" t="s">
        <v>33</v>
      </c>
      <c r="C86" s="6">
        <v>7160</v>
      </c>
      <c r="D86" s="6">
        <v>5848</v>
      </c>
      <c r="E86" s="6">
        <v>0</v>
      </c>
      <c r="F86" s="6">
        <f t="shared" si="1"/>
        <v>13008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12"/>
      <c r="B87" s="27" t="s">
        <v>4</v>
      </c>
      <c r="C87" s="27">
        <v>2264165</v>
      </c>
      <c r="D87" s="27">
        <v>106257</v>
      </c>
      <c r="E87" s="27">
        <v>1324</v>
      </c>
      <c r="F87" s="27">
        <v>2371746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x14ac:dyDescent="0.25">
      <c r="A88" s="12"/>
      <c r="B88" s="28"/>
      <c r="C88" s="28"/>
      <c r="D88" s="28"/>
      <c r="E88" s="28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2" customFormat="1" x14ac:dyDescent="0.25">
      <c r="A89" s="12"/>
      <c r="B89" s="25"/>
      <c r="C89" s="14"/>
      <c r="D89" s="14"/>
      <c r="E89" s="14"/>
      <c r="F89" s="14"/>
      <c r="G89" s="30"/>
    </row>
    <row r="90" spans="1:24" s="2" customFormat="1" x14ac:dyDescent="0.25">
      <c r="A90" s="12"/>
      <c r="B90" s="18"/>
      <c r="C90" s="18"/>
      <c r="D90" s="18"/>
      <c r="E90" s="18"/>
      <c r="G90" s="30"/>
    </row>
    <row r="91" spans="1:24" s="2" customFormat="1" x14ac:dyDescent="0.25">
      <c r="A91" s="12"/>
      <c r="B91" s="18"/>
      <c r="C91" s="18"/>
      <c r="D91" s="18"/>
      <c r="E91" s="18"/>
      <c r="G91" s="30"/>
    </row>
    <row r="92" spans="1:24" s="2" customFormat="1" ht="18" x14ac:dyDescent="0.25">
      <c r="A92" s="12"/>
      <c r="B92" s="9" t="s">
        <v>60</v>
      </c>
      <c r="C92" s="9"/>
      <c r="D92" s="9"/>
      <c r="E92" s="17"/>
      <c r="G92" s="30"/>
    </row>
    <row r="93" spans="1:24" s="2" customFormat="1" x14ac:dyDescent="0.25">
      <c r="A93" s="12"/>
      <c r="B93" s="11" t="s">
        <v>61</v>
      </c>
      <c r="C93" s="11"/>
      <c r="D93" s="11"/>
      <c r="E93" s="11"/>
      <c r="F93" s="31"/>
      <c r="G93" s="30"/>
    </row>
    <row r="94" spans="1:24" s="2" customFormat="1" x14ac:dyDescent="0.25">
      <c r="A94" s="12"/>
      <c r="B94" s="18"/>
      <c r="C94" s="18"/>
      <c r="D94" s="11"/>
      <c r="E94" s="11"/>
      <c r="F94" s="31"/>
      <c r="G94" s="30"/>
    </row>
    <row r="95" spans="1:24" s="2" customFormat="1" x14ac:dyDescent="0.25">
      <c r="A95" s="12"/>
      <c r="B95" s="18"/>
      <c r="C95" s="19"/>
      <c r="D95" s="11"/>
      <c r="E95" s="11"/>
      <c r="F95" s="31"/>
      <c r="G95" s="30"/>
    </row>
    <row r="96" spans="1:24" s="2" customFormat="1" x14ac:dyDescent="0.25">
      <c r="A96" s="12"/>
      <c r="B96" s="18"/>
      <c r="C96" s="18"/>
      <c r="D96" s="11"/>
      <c r="E96" s="11"/>
      <c r="F96" s="31"/>
      <c r="G96" s="30"/>
    </row>
    <row r="97" spans="1:19" s="2" customFormat="1" x14ac:dyDescent="0.25">
      <c r="A97" s="12"/>
      <c r="B97" s="20" t="s">
        <v>64</v>
      </c>
      <c r="C97" s="20"/>
      <c r="D97" s="11"/>
      <c r="E97" s="11"/>
      <c r="F97" s="31"/>
      <c r="G97" s="30"/>
    </row>
    <row r="98" spans="1:19" s="2" customFormat="1" x14ac:dyDescent="0.25">
      <c r="A98" s="12"/>
      <c r="B98" s="18"/>
      <c r="C98" s="18"/>
      <c r="D98" s="18"/>
      <c r="E98" s="18"/>
      <c r="F98" s="32"/>
      <c r="G98" s="30"/>
      <c r="I98" s="30"/>
      <c r="K98" s="30"/>
      <c r="M98" s="30"/>
      <c r="O98" s="30"/>
      <c r="Q98" s="30"/>
      <c r="S98" s="30"/>
    </row>
    <row r="99" spans="1:19" s="2" customFormat="1" x14ac:dyDescent="0.25">
      <c r="A99" s="12"/>
      <c r="B99" s="18"/>
      <c r="C99" s="18"/>
      <c r="D99" s="18"/>
      <c r="E99" s="18"/>
      <c r="F99" s="32"/>
      <c r="G99" s="30"/>
      <c r="I99" s="30"/>
      <c r="K99" s="30"/>
      <c r="M99" s="30"/>
      <c r="O99" s="30"/>
      <c r="Q99" s="30"/>
      <c r="S99" s="30"/>
    </row>
    <row r="100" spans="1:19" s="2" customFormat="1" ht="16.5" thickBot="1" x14ac:dyDescent="0.3">
      <c r="A100" s="12"/>
      <c r="B100" s="21"/>
      <c r="C100" s="21"/>
      <c r="D100" s="21"/>
      <c r="E100" s="21"/>
      <c r="F100" s="33"/>
      <c r="G100" s="30"/>
      <c r="I100" s="30"/>
      <c r="K100" s="30"/>
      <c r="M100" s="30"/>
      <c r="O100" s="30"/>
      <c r="Q100" s="30"/>
      <c r="S100" s="30"/>
    </row>
    <row r="101" spans="1:19" s="1" customFormat="1" ht="15.75" thickBot="1" x14ac:dyDescent="0.3">
      <c r="A101" s="12"/>
      <c r="B101" s="52">
        <v>41487</v>
      </c>
      <c r="C101" s="53"/>
      <c r="D101" s="53"/>
      <c r="E101" s="53"/>
      <c r="F101" s="12"/>
      <c r="G101" s="30"/>
      <c r="H101" s="2"/>
      <c r="I101" s="30"/>
      <c r="J101" s="2"/>
      <c r="K101" s="30"/>
      <c r="L101" s="2"/>
      <c r="M101" s="30"/>
      <c r="N101" s="2"/>
      <c r="O101" s="30"/>
      <c r="P101" s="2"/>
      <c r="Q101" s="30"/>
      <c r="R101" s="2"/>
      <c r="S101" s="30"/>
    </row>
    <row r="102" spans="1:19" s="1" customFormat="1" ht="22.5" customHeight="1" x14ac:dyDescent="0.25">
      <c r="A102" s="12"/>
      <c r="B102" s="23" t="s">
        <v>6</v>
      </c>
      <c r="C102" s="54" t="s">
        <v>5</v>
      </c>
      <c r="D102" s="55"/>
      <c r="E102" s="23" t="s">
        <v>38</v>
      </c>
      <c r="F102" s="12"/>
      <c r="G102" s="30"/>
      <c r="H102" s="2"/>
      <c r="I102" s="30"/>
      <c r="J102" s="2"/>
      <c r="K102" s="30"/>
      <c r="L102" s="2"/>
      <c r="M102" s="30"/>
      <c r="N102" s="2"/>
      <c r="O102" s="30"/>
      <c r="P102" s="2"/>
      <c r="Q102" s="30"/>
      <c r="R102" s="2"/>
      <c r="S102" s="30"/>
    </row>
    <row r="103" spans="1:19" s="1" customFormat="1" x14ac:dyDescent="0.25">
      <c r="A103" s="12"/>
      <c r="B103" s="35" t="s">
        <v>0</v>
      </c>
      <c r="C103" s="46">
        <f>D42+F42</f>
        <v>2042557</v>
      </c>
      <c r="D103" s="47"/>
      <c r="E103" s="29">
        <f t="shared" ref="E103:E108" si="2">C103/$C$109</f>
        <v>0.86120394005091605</v>
      </c>
      <c r="F103" s="12"/>
      <c r="G103" s="30"/>
      <c r="H103" s="2"/>
      <c r="I103" s="30"/>
      <c r="J103" s="2"/>
      <c r="K103" s="30"/>
      <c r="L103" s="2"/>
      <c r="M103" s="30"/>
      <c r="N103" s="2"/>
      <c r="O103" s="30"/>
      <c r="P103" s="2"/>
      <c r="Q103" s="30"/>
      <c r="R103" s="2"/>
      <c r="S103" s="30"/>
    </row>
    <row r="104" spans="1:19" s="1" customFormat="1" x14ac:dyDescent="0.25">
      <c r="A104" s="12"/>
      <c r="B104" s="35" t="s">
        <v>1</v>
      </c>
      <c r="C104" s="46">
        <f t="shared" ref="C104:C106" si="3">D43+F43</f>
        <v>151515</v>
      </c>
      <c r="D104" s="47"/>
      <c r="E104" s="29">
        <f t="shared" si="2"/>
        <v>6.3883316341631857E-2</v>
      </c>
      <c r="F104" s="12"/>
      <c r="G104" s="30"/>
      <c r="H104" s="2"/>
      <c r="I104" s="30"/>
      <c r="J104" s="2"/>
      <c r="K104" s="30"/>
      <c r="L104" s="2"/>
      <c r="M104" s="30"/>
      <c r="N104" s="2"/>
      <c r="O104" s="30"/>
      <c r="P104" s="2"/>
      <c r="Q104" s="30"/>
      <c r="R104" s="2"/>
      <c r="S104" s="30"/>
    </row>
    <row r="105" spans="1:19" s="1" customFormat="1" x14ac:dyDescent="0.25">
      <c r="A105" s="12"/>
      <c r="B105" s="35" t="s">
        <v>42</v>
      </c>
      <c r="C105" s="46">
        <v>6541</v>
      </c>
      <c r="D105" s="47"/>
      <c r="E105" s="29">
        <f t="shared" si="2"/>
        <v>2.7578838543419067E-3</v>
      </c>
      <c r="F105" s="12"/>
      <c r="G105" s="30"/>
      <c r="H105" s="2"/>
      <c r="I105" s="30"/>
      <c r="J105" s="2"/>
      <c r="K105" s="30"/>
      <c r="L105" s="2"/>
      <c r="M105" s="30"/>
      <c r="N105" s="2"/>
      <c r="O105" s="30"/>
      <c r="P105" s="2"/>
      <c r="Q105" s="30"/>
      <c r="R105" s="2"/>
      <c r="S105" s="30"/>
    </row>
    <row r="106" spans="1:19" s="1" customFormat="1" x14ac:dyDescent="0.25">
      <c r="A106" s="12"/>
      <c r="B106" s="35" t="s">
        <v>40</v>
      </c>
      <c r="C106" s="46">
        <f t="shared" si="3"/>
        <v>62428</v>
      </c>
      <c r="D106" s="47"/>
      <c r="E106" s="29">
        <f t="shared" si="2"/>
        <v>2.6321536960534561E-2</v>
      </c>
      <c r="F106" s="12"/>
      <c r="G106" s="30"/>
      <c r="H106" s="2"/>
      <c r="I106" s="30"/>
      <c r="J106" s="2"/>
      <c r="K106" s="30"/>
      <c r="L106" s="2"/>
      <c r="M106" s="30"/>
      <c r="N106" s="2"/>
      <c r="O106" s="30"/>
      <c r="P106" s="2"/>
      <c r="Q106" s="30"/>
      <c r="R106" s="2"/>
      <c r="S106" s="30"/>
    </row>
    <row r="107" spans="1:19" s="1" customFormat="1" x14ac:dyDescent="0.25">
      <c r="A107" s="12"/>
      <c r="B107" s="35" t="s">
        <v>41</v>
      </c>
      <c r="C107" s="46">
        <v>105212</v>
      </c>
      <c r="D107" s="47"/>
      <c r="E107" s="29">
        <f t="shared" si="2"/>
        <v>4.4360568121544215E-2</v>
      </c>
      <c r="F107" s="12"/>
      <c r="G107" s="30"/>
      <c r="H107" s="2"/>
      <c r="I107" s="30"/>
      <c r="J107" s="2"/>
      <c r="K107" s="30"/>
      <c r="L107" s="2"/>
      <c r="M107" s="30"/>
      <c r="N107" s="2"/>
      <c r="O107" s="30"/>
      <c r="P107" s="2"/>
      <c r="Q107" s="30"/>
      <c r="R107" s="2"/>
      <c r="S107" s="30"/>
    </row>
    <row r="108" spans="1:19" s="1" customFormat="1" x14ac:dyDescent="0.25">
      <c r="A108" s="12"/>
      <c r="B108" s="35" t="s">
        <v>7</v>
      </c>
      <c r="C108" s="46">
        <v>3493</v>
      </c>
      <c r="D108" s="47"/>
      <c r="E108" s="29">
        <f t="shared" si="2"/>
        <v>1.4727546710313836E-3</v>
      </c>
      <c r="F108" s="12"/>
      <c r="G108" s="30"/>
      <c r="H108" s="2"/>
      <c r="I108" s="30"/>
      <c r="J108" s="2"/>
      <c r="K108" s="30"/>
      <c r="L108" s="2"/>
      <c r="M108" s="30"/>
      <c r="N108" s="2"/>
      <c r="O108" s="30"/>
      <c r="P108" s="2"/>
      <c r="Q108" s="30"/>
      <c r="R108" s="2"/>
      <c r="S108" s="30"/>
    </row>
    <row r="109" spans="1:19" s="1" customFormat="1" x14ac:dyDescent="0.25">
      <c r="A109" s="12"/>
      <c r="B109" s="36" t="s">
        <v>4</v>
      </c>
      <c r="C109" s="48">
        <f>SUM(C103:C108)</f>
        <v>2371746</v>
      </c>
      <c r="D109" s="49"/>
      <c r="E109" s="34">
        <f>SUM(E103:E108)</f>
        <v>0.99999999999999989</v>
      </c>
      <c r="F109" s="12"/>
      <c r="G109" s="30"/>
      <c r="H109" s="2"/>
      <c r="I109" s="30"/>
      <c r="J109" s="2"/>
      <c r="K109" s="30"/>
      <c r="L109" s="2"/>
      <c r="M109" s="30"/>
      <c r="N109" s="2"/>
      <c r="O109" s="30"/>
      <c r="P109" s="2"/>
      <c r="Q109" s="30"/>
      <c r="R109" s="2"/>
      <c r="S109" s="30"/>
    </row>
    <row r="110" spans="1:19" s="1" customFormat="1" x14ac:dyDescent="0.25">
      <c r="A110" s="12"/>
      <c r="B110" s="37"/>
      <c r="C110" s="28"/>
      <c r="D110" s="28"/>
      <c r="E110" s="38"/>
      <c r="F110" s="12"/>
      <c r="G110" s="30"/>
      <c r="H110" s="2"/>
      <c r="I110" s="30"/>
      <c r="J110" s="2"/>
      <c r="K110" s="30"/>
      <c r="L110" s="2"/>
      <c r="M110" s="30"/>
      <c r="N110" s="2"/>
      <c r="O110" s="30"/>
      <c r="P110" s="2"/>
      <c r="Q110" s="30"/>
      <c r="R110" s="2"/>
      <c r="S110" s="30"/>
    </row>
    <row r="111" spans="1:19" s="1" customFormat="1" x14ac:dyDescent="0.25">
      <c r="A111" s="12"/>
      <c r="B111" s="37"/>
      <c r="C111" s="28"/>
      <c r="D111" s="28"/>
      <c r="E111" s="38"/>
      <c r="F111" s="12"/>
      <c r="G111" s="30"/>
      <c r="H111" s="2"/>
      <c r="I111" s="30"/>
      <c r="J111" s="2"/>
      <c r="K111" s="30"/>
      <c r="L111" s="2"/>
      <c r="M111" s="30"/>
      <c r="N111" s="2"/>
      <c r="O111" s="30"/>
      <c r="P111" s="2"/>
      <c r="Q111" s="30"/>
      <c r="R111" s="2"/>
      <c r="S111" s="30"/>
    </row>
    <row r="112" spans="1:19" s="1" customFormat="1" x14ac:dyDescent="0.25">
      <c r="A112" s="12"/>
      <c r="B112" s="18"/>
      <c r="C112" s="18"/>
      <c r="D112" s="18"/>
      <c r="E112" s="32"/>
      <c r="F112" s="12"/>
      <c r="G112" s="30"/>
      <c r="H112" s="2"/>
      <c r="I112" s="30"/>
      <c r="J112" s="2"/>
      <c r="K112" s="30"/>
      <c r="L112" s="2"/>
      <c r="M112" s="30"/>
      <c r="N112" s="2"/>
      <c r="O112" s="30"/>
      <c r="P112" s="2"/>
      <c r="Q112" s="30"/>
      <c r="R112" s="2"/>
      <c r="S112" s="30"/>
    </row>
    <row r="113" spans="1:23" s="1" customFormat="1" x14ac:dyDescent="0.25">
      <c r="A113" s="12"/>
      <c r="B113" s="18"/>
      <c r="C113" s="18"/>
      <c r="D113" s="18"/>
      <c r="E113" s="32"/>
      <c r="F113" s="12"/>
      <c r="G113" s="30"/>
      <c r="H113" s="2"/>
      <c r="I113" s="30"/>
      <c r="J113" s="2"/>
      <c r="K113" s="30"/>
      <c r="L113" s="2"/>
      <c r="M113" s="30"/>
      <c r="N113" s="2"/>
      <c r="O113" s="30"/>
      <c r="P113" s="2"/>
      <c r="Q113" s="30"/>
      <c r="R113" s="2"/>
      <c r="S113" s="30"/>
    </row>
    <row r="114" spans="1:23" s="1" customFormat="1" ht="18" x14ac:dyDescent="0.25">
      <c r="A114" s="12"/>
      <c r="B114" s="9" t="s">
        <v>60</v>
      </c>
      <c r="C114" s="9"/>
      <c r="D114" s="9"/>
      <c r="E114" s="41"/>
      <c r="F114" s="12"/>
      <c r="G114" s="30"/>
      <c r="H114" s="2"/>
      <c r="I114" s="30"/>
      <c r="J114" s="2"/>
      <c r="K114" s="30"/>
      <c r="L114" s="2"/>
      <c r="M114" s="30"/>
      <c r="N114" s="2"/>
      <c r="O114" s="30"/>
      <c r="P114" s="2"/>
      <c r="Q114" s="30"/>
      <c r="R114" s="2"/>
      <c r="S114" s="30"/>
    </row>
    <row r="115" spans="1:23" s="1" customFormat="1" x14ac:dyDescent="0.25">
      <c r="A115" s="12"/>
      <c r="B115" s="11" t="s">
        <v>62</v>
      </c>
      <c r="C115" s="11"/>
      <c r="D115" s="11"/>
      <c r="E115" s="31"/>
      <c r="F115" s="12"/>
      <c r="G115" s="30"/>
      <c r="H115" s="2"/>
      <c r="I115" s="30"/>
      <c r="J115" s="2"/>
      <c r="K115" s="30"/>
      <c r="L115" s="2"/>
      <c r="M115" s="30"/>
      <c r="N115" s="2"/>
      <c r="O115" s="30"/>
      <c r="P115" s="2"/>
      <c r="Q115" s="30"/>
      <c r="R115" s="2"/>
      <c r="S115" s="30"/>
    </row>
    <row r="116" spans="1:23" s="1" customFormat="1" x14ac:dyDescent="0.25">
      <c r="A116" s="12"/>
      <c r="B116" s="18"/>
      <c r="C116" s="18"/>
      <c r="D116" s="11"/>
      <c r="E116" s="31"/>
      <c r="F116" s="12"/>
      <c r="G116" s="30"/>
      <c r="H116" s="2"/>
      <c r="I116" s="30"/>
      <c r="J116" s="2"/>
      <c r="K116" s="30"/>
      <c r="L116" s="2"/>
      <c r="M116" s="30"/>
      <c r="N116" s="2"/>
      <c r="O116" s="30"/>
      <c r="P116" s="2"/>
      <c r="Q116" s="30"/>
      <c r="R116" s="2"/>
      <c r="S116" s="30"/>
    </row>
    <row r="117" spans="1:23" s="1" customFormat="1" x14ac:dyDescent="0.25">
      <c r="A117" s="12"/>
      <c r="B117" s="18"/>
      <c r="C117" s="19"/>
      <c r="D117" s="11"/>
      <c r="E117" s="31"/>
      <c r="F117" s="12"/>
      <c r="G117" s="30"/>
      <c r="H117" s="2"/>
      <c r="I117" s="30"/>
      <c r="J117" s="2"/>
      <c r="K117" s="30"/>
      <c r="L117" s="2"/>
      <c r="M117" s="30"/>
      <c r="N117" s="2"/>
      <c r="O117" s="30"/>
      <c r="P117" s="2"/>
      <c r="Q117" s="30"/>
      <c r="R117" s="2"/>
      <c r="S117" s="30"/>
    </row>
    <row r="118" spans="1:23" s="1" customFormat="1" x14ac:dyDescent="0.25">
      <c r="A118" s="12"/>
      <c r="B118" s="18"/>
      <c r="C118" s="18"/>
      <c r="D118" s="11"/>
      <c r="E118" s="31"/>
      <c r="F118" s="12"/>
      <c r="G118" s="30"/>
      <c r="H118" s="2"/>
      <c r="I118" s="30"/>
      <c r="J118" s="2"/>
      <c r="K118" s="30"/>
      <c r="L118" s="2"/>
      <c r="M118" s="30"/>
      <c r="N118" s="2"/>
      <c r="O118" s="30"/>
      <c r="P118" s="2"/>
      <c r="Q118" s="30"/>
      <c r="R118" s="2"/>
      <c r="S118" s="30"/>
    </row>
    <row r="119" spans="1:23" s="1" customFormat="1" x14ac:dyDescent="0.25">
      <c r="A119" s="12"/>
      <c r="B119" s="20" t="s">
        <v>65</v>
      </c>
      <c r="C119" s="20"/>
      <c r="D119" s="11"/>
      <c r="E119" s="31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s="1" customFormat="1" x14ac:dyDescent="0.25">
      <c r="A120" s="12"/>
      <c r="B120" s="18"/>
      <c r="C120" s="18"/>
      <c r="D120" s="18"/>
      <c r="E120" s="3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s="1" customFormat="1" x14ac:dyDescent="0.25">
      <c r="A121" s="12"/>
      <c r="B121" s="18"/>
      <c r="C121" s="18"/>
      <c r="D121" s="18"/>
      <c r="E121" s="3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s="1" customFormat="1" ht="16.5" thickBot="1" x14ac:dyDescent="0.3">
      <c r="A122" s="12"/>
      <c r="B122" s="21"/>
      <c r="C122" s="21"/>
      <c r="D122" s="2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x14ac:dyDescent="0.25">
      <c r="A123" s="12"/>
      <c r="B123" s="23" t="s">
        <v>46</v>
      </c>
      <c r="C123" s="23" t="s">
        <v>53</v>
      </c>
      <c r="D123" s="23" t="s">
        <v>54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5" customHeight="1" x14ac:dyDescent="0.25">
      <c r="A124" s="12"/>
      <c r="B124" s="35">
        <v>2005</v>
      </c>
      <c r="C124" s="35">
        <v>574</v>
      </c>
      <c r="D124" s="39">
        <v>0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x14ac:dyDescent="0.25">
      <c r="A125" s="12"/>
      <c r="B125" s="35">
        <v>2006</v>
      </c>
      <c r="C125" s="35">
        <v>541</v>
      </c>
      <c r="D125" s="40">
        <f>((C125-C124)/C124)*100</f>
        <v>-5.7491289198606275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x14ac:dyDescent="0.25">
      <c r="A126" s="12"/>
      <c r="B126" s="35">
        <v>2007</v>
      </c>
      <c r="C126" s="35">
        <v>564</v>
      </c>
      <c r="D126" s="40">
        <f t="shared" ref="D126:D132" si="4">((C126-C125)/C125)*100</f>
        <v>4.251386321626617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25">
      <c r="A127" s="12"/>
      <c r="B127" s="35">
        <v>2008</v>
      </c>
      <c r="C127" s="35">
        <v>661</v>
      </c>
      <c r="D127" s="40">
        <f t="shared" si="4"/>
        <v>17.198581560283689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x14ac:dyDescent="0.25">
      <c r="A128" s="12"/>
      <c r="B128" s="35">
        <v>2009</v>
      </c>
      <c r="C128" s="35">
        <v>932</v>
      </c>
      <c r="D128" s="40">
        <f t="shared" si="4"/>
        <v>40.998487140695914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x14ac:dyDescent="0.25">
      <c r="A129" s="12"/>
      <c r="B129" s="35">
        <v>2010</v>
      </c>
      <c r="C129" s="35">
        <v>1097</v>
      </c>
      <c r="D129" s="40">
        <f t="shared" si="4"/>
        <v>17.703862660944207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x14ac:dyDescent="0.25">
      <c r="A130" s="12"/>
      <c r="B130" s="35">
        <v>2011</v>
      </c>
      <c r="C130" s="35">
        <v>1370</v>
      </c>
      <c r="D130" s="40">
        <f t="shared" si="4"/>
        <v>24.886052871467641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x14ac:dyDescent="0.25">
      <c r="A131" s="12"/>
      <c r="B131" s="35">
        <v>2012</v>
      </c>
      <c r="C131" s="35">
        <v>1636</v>
      </c>
      <c r="D131" s="40">
        <f t="shared" si="4"/>
        <v>19.416058394160586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x14ac:dyDescent="0.25">
      <c r="A132" s="12"/>
      <c r="B132" s="24">
        <v>41487</v>
      </c>
      <c r="C132" s="42">
        <v>1824</v>
      </c>
      <c r="D132" s="40">
        <f t="shared" si="4"/>
        <v>11.491442542787286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25">
      <c r="A155" s="12"/>
      <c r="B155" s="12"/>
      <c r="C155" s="12"/>
      <c r="D155" s="12"/>
      <c r="E155" s="12"/>
      <c r="F155" s="12"/>
    </row>
    <row r="156" spans="1:23" x14ac:dyDescent="0.25">
      <c r="A156" s="12"/>
      <c r="B156" s="12"/>
      <c r="C156" s="12"/>
      <c r="D156" s="12"/>
      <c r="E156" s="12"/>
      <c r="F156" s="12"/>
    </row>
    <row r="157" spans="1:23" x14ac:dyDescent="0.25">
      <c r="A157" s="12"/>
      <c r="B157" s="12"/>
      <c r="C157" s="12"/>
      <c r="D157" s="12"/>
      <c r="E157" s="12"/>
      <c r="F157" s="12"/>
    </row>
    <row r="158" spans="1:23" x14ac:dyDescent="0.25">
      <c r="A158" s="12"/>
    </row>
    <row r="159" spans="1:23" x14ac:dyDescent="0.25">
      <c r="A159" s="12"/>
    </row>
    <row r="160" spans="1:23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6" x14ac:dyDescent="0.25">
      <c r="A177" s="12"/>
    </row>
    <row r="178" spans="1:6" x14ac:dyDescent="0.25">
      <c r="A178" s="12"/>
    </row>
    <row r="179" spans="1:6" s="1" customFormat="1" x14ac:dyDescent="0.25">
      <c r="A179" s="12"/>
      <c r="B179" s="13"/>
      <c r="C179" s="12"/>
      <c r="D179" s="12"/>
      <c r="E179" s="12"/>
      <c r="F179" s="12"/>
    </row>
    <row r="180" spans="1:6" x14ac:dyDescent="0.25">
      <c r="A180" s="12"/>
    </row>
    <row r="181" spans="1:6" x14ac:dyDescent="0.25">
      <c r="A181" s="12"/>
    </row>
    <row r="182" spans="1:6" x14ac:dyDescent="0.25">
      <c r="A182" s="12"/>
    </row>
    <row r="183" spans="1:6" x14ac:dyDescent="0.25">
      <c r="A183" s="12"/>
    </row>
    <row r="184" spans="1:6" x14ac:dyDescent="0.25">
      <c r="A184" s="12"/>
    </row>
    <row r="185" spans="1:6" x14ac:dyDescent="0.25">
      <c r="A185" s="12"/>
    </row>
    <row r="186" spans="1:6" x14ac:dyDescent="0.25">
      <c r="A186" s="12"/>
    </row>
    <row r="187" spans="1:6" x14ac:dyDescent="0.25">
      <c r="A187" s="12"/>
    </row>
    <row r="188" spans="1:6" x14ac:dyDescent="0.25">
      <c r="A188" s="12"/>
    </row>
    <row r="189" spans="1:6" x14ac:dyDescent="0.25">
      <c r="A189" s="12"/>
    </row>
    <row r="190" spans="1:6" x14ac:dyDescent="0.25">
      <c r="A190" s="12"/>
    </row>
    <row r="191" spans="1:6" x14ac:dyDescent="0.25">
      <c r="A191" s="12"/>
    </row>
    <row r="192" spans="1:6" x14ac:dyDescent="0.25">
      <c r="A192" s="12"/>
    </row>
    <row r="193" spans="1:18" x14ac:dyDescent="0.25">
      <c r="A193" s="12"/>
    </row>
    <row r="194" spans="1:18" x14ac:dyDescent="0.25">
      <c r="A194" s="12"/>
    </row>
    <row r="195" spans="1:18" x14ac:dyDescent="0.25">
      <c r="A195" s="12"/>
    </row>
    <row r="196" spans="1:18" s="1" customFormat="1" x14ac:dyDescent="0.25">
      <c r="A196" s="12"/>
      <c r="B196" s="15"/>
      <c r="C196" s="14"/>
      <c r="D196" s="8"/>
      <c r="E196" s="14"/>
      <c r="F196" s="8"/>
      <c r="G196" s="14"/>
      <c r="H196" s="8"/>
      <c r="I196" s="14"/>
      <c r="J196" s="8"/>
      <c r="K196" s="14"/>
      <c r="L196" s="8"/>
      <c r="M196" s="14"/>
      <c r="N196" s="8"/>
      <c r="O196" s="14"/>
      <c r="P196" s="8"/>
      <c r="Q196" s="14"/>
      <c r="R196" s="8"/>
    </row>
    <row r="197" spans="1:18" s="1" customFormat="1" x14ac:dyDescent="0.25">
      <c r="A197" s="12"/>
      <c r="E197" s="14"/>
      <c r="F197" s="8"/>
      <c r="G197" s="14"/>
      <c r="H197" s="8"/>
      <c r="I197" s="14"/>
      <c r="J197" s="8"/>
      <c r="K197" s="14"/>
      <c r="L197" s="8"/>
      <c r="M197" s="14"/>
      <c r="N197" s="8"/>
      <c r="O197" s="14"/>
      <c r="P197" s="8"/>
      <c r="Q197" s="14"/>
      <c r="R197" s="8"/>
    </row>
    <row r="198" spans="1:18" x14ac:dyDescent="0.25">
      <c r="A198" s="12"/>
    </row>
    <row r="199" spans="1:18" x14ac:dyDescent="0.25">
      <c r="A199" s="12"/>
    </row>
    <row r="200" spans="1:18" x14ac:dyDescent="0.25">
      <c r="A200" s="12"/>
    </row>
    <row r="201" spans="1:18" x14ac:dyDescent="0.25">
      <c r="A201" s="12"/>
    </row>
    <row r="202" spans="1:18" x14ac:dyDescent="0.25">
      <c r="A202" s="12"/>
    </row>
    <row r="203" spans="1:18" x14ac:dyDescent="0.25">
      <c r="A203" s="12"/>
    </row>
    <row r="204" spans="1:18" x14ac:dyDescent="0.25">
      <c r="A204" s="12"/>
    </row>
    <row r="205" spans="1:18" x14ac:dyDescent="0.25">
      <c r="A205" s="12"/>
    </row>
    <row r="206" spans="1:18" x14ac:dyDescent="0.25">
      <c r="A206" s="12"/>
    </row>
    <row r="207" spans="1:18" x14ac:dyDescent="0.25">
      <c r="A207" s="12"/>
    </row>
    <row r="208" spans="1:18" x14ac:dyDescent="0.25">
      <c r="A208" s="12"/>
    </row>
    <row r="209" spans="1:8" x14ac:dyDescent="0.25">
      <c r="A209" s="12"/>
    </row>
    <row r="210" spans="1:8" ht="31.5" customHeight="1" x14ac:dyDescent="0.25">
      <c r="A210" s="12"/>
    </row>
    <row r="211" spans="1:8" x14ac:dyDescent="0.25">
      <c r="A211" s="12"/>
    </row>
    <row r="212" spans="1:8" x14ac:dyDescent="0.25">
      <c r="A212" s="12"/>
      <c r="H212" s="16"/>
    </row>
    <row r="213" spans="1:8" x14ac:dyDescent="0.25">
      <c r="A213" s="12"/>
    </row>
    <row r="214" spans="1:8" x14ac:dyDescent="0.25">
      <c r="A214" s="12"/>
      <c r="G214" s="7"/>
    </row>
    <row r="215" spans="1:8" x14ac:dyDescent="0.25">
      <c r="A215" s="12"/>
    </row>
    <row r="216" spans="1:8" x14ac:dyDescent="0.25">
      <c r="E216" s="8"/>
    </row>
    <row r="217" spans="1:8" x14ac:dyDescent="0.25">
      <c r="E217" s="3"/>
    </row>
    <row r="218" spans="1:8" x14ac:dyDescent="0.25">
      <c r="E218" s="8"/>
    </row>
  </sheetData>
  <mergeCells count="60">
    <mergeCell ref="B40:G40"/>
    <mergeCell ref="B31:D31"/>
    <mergeCell ref="B32:D32"/>
    <mergeCell ref="B41:C41"/>
    <mergeCell ref="B42:C42"/>
    <mergeCell ref="E12:F12"/>
    <mergeCell ref="G12:H12"/>
    <mergeCell ref="I12:J12"/>
    <mergeCell ref="K12:L12"/>
    <mergeCell ref="D33:F33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5:C45"/>
    <mergeCell ref="D41:E41"/>
    <mergeCell ref="F41:G41"/>
    <mergeCell ref="D42:E42"/>
    <mergeCell ref="D43:E43"/>
    <mergeCell ref="D44:E44"/>
    <mergeCell ref="F42:G42"/>
    <mergeCell ref="F43:G43"/>
    <mergeCell ref="F44:G44"/>
    <mergeCell ref="F45:G45"/>
    <mergeCell ref="B43:C43"/>
    <mergeCell ref="B44:C44"/>
    <mergeCell ref="D45:E45"/>
    <mergeCell ref="D46:E46"/>
    <mergeCell ref="D48:E48"/>
    <mergeCell ref="D47:E47"/>
    <mergeCell ref="F47:G47"/>
    <mergeCell ref="F48:G48"/>
    <mergeCell ref="C108:D108"/>
    <mergeCell ref="C109:D109"/>
    <mergeCell ref="F46:G46"/>
    <mergeCell ref="B53:D53"/>
    <mergeCell ref="B54:D54"/>
    <mergeCell ref="D55:F55"/>
    <mergeCell ref="B46:C46"/>
    <mergeCell ref="B48:C48"/>
    <mergeCell ref="B47:C47"/>
    <mergeCell ref="C106:D106"/>
    <mergeCell ref="C107:D107"/>
    <mergeCell ref="B101:E101"/>
    <mergeCell ref="C102:D102"/>
    <mergeCell ref="C103:D103"/>
    <mergeCell ref="C104:D104"/>
    <mergeCell ref="C105:D10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(Agosto-13)</vt:lpstr>
      <vt:lpstr>AB POR TEC-PROVINCIA (Agost-13)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Christian Hurtado</cp:lastModifiedBy>
  <dcterms:created xsi:type="dcterms:W3CDTF">2012-02-15T19:17:10Z</dcterms:created>
  <dcterms:modified xsi:type="dcterms:W3CDTF">2013-09-19T17:01:54Z</dcterms:modified>
</cp:coreProperties>
</file>