
<file path=[Content_Types].xml><?xml version="1.0" encoding="utf-8"?>
<Types xmlns="http://schemas.openxmlformats.org/package/2006/content-types">
  <Default Extension="png" ContentType="image/png"/>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harts/chart1.xml" ContentType="application/vnd.openxmlformats-officedocument.drawingml.chart+xml"/>
  <Override PartName="/xl/drawings/drawing7.xml" ContentType="application/vnd.openxmlformats-officedocument.drawingml.chartshapes+xml"/>
  <Override PartName="/xl/drawings/drawing8.xml" ContentType="application/vnd.openxmlformats-officedocument.drawing+xml"/>
  <Override PartName="/xl/charts/chart2.xml" ContentType="application/vnd.openxmlformats-officedocument.drawingml.chart+xml"/>
  <Override PartName="/xl/drawings/drawing9.xml" ContentType="application/vnd.openxmlformats-officedocument.drawingml.chartshapes+xml"/>
  <Override PartName="/xl/drawings/drawing10.xml" ContentType="application/vnd.openxmlformats-officedocument.drawing+xml"/>
  <Override PartName="/xl/charts/chart3.xml" ContentType="application/vnd.openxmlformats-officedocument.drawingml.chart+xml"/>
  <Override PartName="/xl/drawings/drawing11.xml" ContentType="application/vnd.openxmlformats-officedocument.drawingml.chartshapes+xml"/>
  <Override PartName="/xl/drawings/drawing12.xml" ContentType="application/vnd.openxmlformats-officedocument.drawing+xml"/>
  <Override PartName="/xl/charts/chart4.xml" ContentType="application/vnd.openxmlformats-officedocument.drawingml.chart+xml"/>
  <Override PartName="/xl/drawings/drawing13.xml" ContentType="application/vnd.openxmlformats-officedocument.drawing+xml"/>
  <Override PartName="/xl/charts/chart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uio-pm-nas01\users_data$\destrella\Estadisticas WEB\Protegidos\2013\09. SEPTIEMBRE_13\"/>
    </mc:Choice>
  </mc:AlternateContent>
  <bookViews>
    <workbookView xWindow="-15" yWindow="6150" windowWidth="19230" windowHeight="5835" tabRatio="849"/>
  </bookViews>
  <sheets>
    <sheet name="Inicio" sheetId="48" r:id="rId1"/>
    <sheet name="2-PTFN" sheetId="35" r:id="rId2"/>
    <sheet name="3-Móvil I" sheetId="29" r:id="rId3"/>
    <sheet name="4-Móvil II" sheetId="30" r:id="rId4"/>
    <sheet name="5-RI" sheetId="58" r:id="rId5"/>
    <sheet name="Gráfico1" sheetId="53" r:id="rId6"/>
    <sheet name="Gráfico2" sheetId="54" r:id="rId7"/>
    <sheet name="Gráfico3" sheetId="55" r:id="rId8"/>
    <sheet name="Gráfico4" sheetId="59" r:id="rId9"/>
    <sheet name="Gráfico5" sheetId="60" r:id="rId10"/>
  </sheets>
  <externalReferences>
    <externalReference r:id="rId11"/>
  </externalReferences>
  <definedNames>
    <definedName name="_xlnm.Print_Area" localSheetId="2">'3-Móvil I'!$A$12:$N$50</definedName>
    <definedName name="_xlnm.Print_Area" localSheetId="3">'4-Móvil II'!$A$12:$M$156</definedName>
    <definedName name="_xlnm.Print_Titles" localSheetId="3">'4-Móvil II'!$13:$14</definedName>
  </definedNames>
  <calcPr calcId="152511"/>
</workbook>
</file>

<file path=xl/calcChain.xml><?xml version="1.0" encoding="utf-8"?>
<calcChain xmlns="http://schemas.openxmlformats.org/spreadsheetml/2006/main">
  <c r="Q28" i="58" l="1"/>
  <c r="P28" i="58"/>
  <c r="O28" i="58"/>
  <c r="N28" i="58"/>
  <c r="M28" i="58"/>
  <c r="L28" i="58"/>
  <c r="K28" i="58"/>
  <c r="J28" i="58"/>
  <c r="I28" i="58"/>
  <c r="H28" i="58"/>
  <c r="G28" i="58"/>
  <c r="F28" i="58"/>
  <c r="E28" i="58"/>
  <c r="D28" i="58"/>
  <c r="C28" i="58"/>
  <c r="B28" i="58"/>
  <c r="Q16" i="58"/>
  <c r="P16" i="58"/>
  <c r="O16" i="58"/>
  <c r="N16" i="58"/>
  <c r="M16" i="58"/>
  <c r="L16" i="58"/>
  <c r="K16" i="58"/>
  <c r="J16" i="58"/>
  <c r="I16" i="58"/>
  <c r="H16" i="58"/>
  <c r="G16" i="58"/>
  <c r="F16" i="58"/>
  <c r="E16" i="58"/>
  <c r="D16" i="58"/>
  <c r="C16" i="58"/>
  <c r="B16" i="58"/>
  <c r="J143" i="30" l="1"/>
  <c r="I143" i="30"/>
  <c r="H143" i="30"/>
  <c r="G143" i="30"/>
  <c r="F143" i="30"/>
  <c r="E143" i="30"/>
  <c r="D143" i="30"/>
  <c r="C143" i="30"/>
  <c r="B143" i="30"/>
  <c r="M118" i="30"/>
  <c r="L118" i="30"/>
  <c r="K118" i="30"/>
  <c r="B144" i="30"/>
  <c r="C144" i="30"/>
  <c r="L144" i="30" s="1"/>
  <c r="D144" i="30"/>
  <c r="E144" i="30"/>
  <c r="F144" i="30"/>
  <c r="G144" i="30"/>
  <c r="H144" i="30"/>
  <c r="I144" i="30"/>
  <c r="J144" i="30"/>
  <c r="K143" i="30" l="1"/>
  <c r="L143" i="30"/>
  <c r="M143" i="30"/>
  <c r="K144" i="30"/>
  <c r="M144" i="30"/>
  <c r="J142" i="30"/>
  <c r="I142" i="30"/>
  <c r="H142" i="30"/>
  <c r="G142" i="30"/>
  <c r="F142" i="30"/>
  <c r="E142" i="30"/>
  <c r="D142" i="30"/>
  <c r="C142" i="30"/>
  <c r="L142" i="30" s="1"/>
  <c r="B142" i="30"/>
  <c r="J141" i="30"/>
  <c r="I141" i="30"/>
  <c r="H141" i="30"/>
  <c r="F141" i="30"/>
  <c r="E141" i="30"/>
  <c r="D141" i="30"/>
  <c r="C141" i="30"/>
  <c r="B141" i="30"/>
  <c r="L117" i="30"/>
  <c r="K117" i="30"/>
  <c r="G117" i="30"/>
  <c r="M117" i="30" s="1"/>
  <c r="L116" i="30"/>
  <c r="K116" i="30"/>
  <c r="G116" i="30"/>
  <c r="M116" i="30" s="1"/>
  <c r="M141" i="30" l="1"/>
  <c r="L141" i="30"/>
  <c r="G141" i="30"/>
  <c r="M142" i="30"/>
  <c r="K141" i="30"/>
  <c r="K142" i="30"/>
  <c r="J140" i="30" l="1"/>
  <c r="I140" i="30"/>
  <c r="H140" i="30"/>
  <c r="G140" i="30"/>
  <c r="F140" i="30"/>
  <c r="E140" i="30"/>
  <c r="D140" i="30"/>
  <c r="C140" i="30"/>
  <c r="B140" i="30"/>
  <c r="M115" i="30"/>
  <c r="L115" i="30"/>
  <c r="K115" i="30"/>
  <c r="K140" i="30" l="1"/>
  <c r="L140" i="30"/>
  <c r="M140" i="30"/>
  <c r="J139" i="30"/>
  <c r="I139" i="30"/>
  <c r="H139" i="30"/>
  <c r="G139" i="30"/>
  <c r="F139" i="30"/>
  <c r="E139" i="30"/>
  <c r="D139" i="30"/>
  <c r="C139" i="30"/>
  <c r="B139" i="30"/>
  <c r="M114" i="30"/>
  <c r="L114" i="30"/>
  <c r="K114" i="30"/>
  <c r="M139" i="30" l="1"/>
  <c r="L139" i="30"/>
  <c r="K139" i="30"/>
  <c r="N17" i="29" l="1"/>
  <c r="J138" i="30" l="1"/>
  <c r="I138" i="30"/>
  <c r="H138" i="30"/>
  <c r="G138" i="30"/>
  <c r="F138" i="30"/>
  <c r="E138" i="30"/>
  <c r="D138" i="30"/>
  <c r="C138" i="30"/>
  <c r="B138" i="30"/>
  <c r="M113" i="30"/>
  <c r="L113" i="30"/>
  <c r="K113" i="30"/>
  <c r="L138" i="30" l="1"/>
  <c r="M138" i="30"/>
  <c r="K138" i="30"/>
  <c r="J137" i="30"/>
  <c r="I137" i="30"/>
  <c r="H137" i="30"/>
  <c r="G137" i="30"/>
  <c r="F137" i="30"/>
  <c r="E137" i="30"/>
  <c r="D137" i="30"/>
  <c r="C137" i="30"/>
  <c r="B137" i="30"/>
  <c r="M112" i="30"/>
  <c r="L112" i="30"/>
  <c r="K112" i="30"/>
  <c r="M137" i="30" l="1"/>
  <c r="K137" i="30"/>
  <c r="L137" i="30"/>
  <c r="J136" i="30" l="1"/>
  <c r="I136" i="30"/>
  <c r="H136" i="30"/>
  <c r="G136" i="30"/>
  <c r="F136" i="30"/>
  <c r="E136" i="30"/>
  <c r="D136" i="30"/>
  <c r="C136" i="30"/>
  <c r="B136" i="30"/>
  <c r="M111" i="30"/>
  <c r="L111" i="30"/>
  <c r="K111" i="30"/>
  <c r="L136" i="30" l="1"/>
  <c r="K136" i="30"/>
  <c r="M136" i="30"/>
  <c r="J135" i="30" l="1"/>
  <c r="I135" i="30"/>
  <c r="H135" i="30"/>
  <c r="G135" i="30"/>
  <c r="F135" i="30"/>
  <c r="E135" i="30"/>
  <c r="D135" i="30"/>
  <c r="C135" i="30"/>
  <c r="B135" i="30"/>
  <c r="M110" i="30"/>
  <c r="L110" i="30"/>
  <c r="K110" i="30"/>
  <c r="K135" i="30" l="1"/>
  <c r="L135" i="30"/>
  <c r="M135" i="30"/>
  <c r="J15" i="29"/>
  <c r="M109" i="30" l="1"/>
  <c r="L109" i="30"/>
  <c r="K109" i="30"/>
  <c r="N19" i="29" l="1"/>
  <c r="N18" i="29"/>
  <c r="N20" i="29"/>
  <c r="M108" i="30" l="1"/>
  <c r="L108" i="30"/>
  <c r="K108" i="30"/>
  <c r="M107" i="30" l="1"/>
  <c r="L107" i="30"/>
  <c r="K107" i="30"/>
  <c r="C13" i="35" l="1"/>
  <c r="L119" i="30"/>
  <c r="K119" i="30"/>
  <c r="M106" i="30"/>
  <c r="L106" i="30"/>
  <c r="K106" i="30"/>
  <c r="M105" i="30" l="1"/>
  <c r="L105" i="30"/>
  <c r="K105" i="30"/>
  <c r="M104" i="30" l="1"/>
  <c r="L104" i="30"/>
  <c r="K104" i="30"/>
  <c r="N39" i="29" l="1"/>
  <c r="N38" i="29"/>
  <c r="N37" i="29"/>
  <c r="N36" i="29"/>
  <c r="N35" i="29"/>
  <c r="N34" i="29"/>
  <c r="N33" i="29"/>
  <c r="N32" i="29"/>
  <c r="N31" i="29"/>
  <c r="N30" i="29"/>
  <c r="N29" i="29"/>
  <c r="N28" i="29"/>
  <c r="N27" i="29"/>
  <c r="N26" i="29"/>
  <c r="N25" i="29"/>
  <c r="N24" i="29"/>
  <c r="N23" i="29"/>
  <c r="N22" i="29"/>
  <c r="N21" i="29"/>
  <c r="J17" i="29"/>
  <c r="J18" i="29"/>
  <c r="J19" i="29"/>
  <c r="J20" i="29"/>
  <c r="M103" i="30"/>
  <c r="L103" i="30"/>
  <c r="K103" i="30"/>
  <c r="M102" i="30" l="1"/>
  <c r="L102" i="30"/>
  <c r="K102" i="30"/>
  <c r="M101" i="30" l="1"/>
  <c r="L101" i="30"/>
  <c r="K101" i="30"/>
  <c r="M100" i="30" l="1"/>
  <c r="L100" i="30"/>
  <c r="K100" i="30"/>
  <c r="M99" i="30" l="1"/>
  <c r="L99" i="30"/>
  <c r="K99" i="30"/>
  <c r="J134" i="30" l="1"/>
  <c r="I134" i="30"/>
  <c r="H134" i="30"/>
  <c r="G134" i="30"/>
  <c r="F134" i="30"/>
  <c r="E134" i="30"/>
  <c r="D134" i="30"/>
  <c r="C134" i="30"/>
  <c r="B134" i="30"/>
  <c r="M98" i="30"/>
  <c r="L98" i="30"/>
  <c r="K98" i="30"/>
  <c r="K134" i="30" l="1"/>
  <c r="L134" i="30"/>
  <c r="M134" i="30"/>
  <c r="N15" i="29"/>
  <c r="M97" i="30" l="1"/>
  <c r="L97" i="30"/>
  <c r="K97" i="30"/>
  <c r="M96" i="30" l="1"/>
  <c r="L96" i="30"/>
  <c r="K96" i="30"/>
  <c r="M95" i="30" l="1"/>
  <c r="L95" i="30"/>
  <c r="K95" i="30"/>
  <c r="N16" i="29" l="1"/>
  <c r="M94" i="30"/>
  <c r="L94" i="30"/>
  <c r="K94" i="30"/>
  <c r="M93" i="30" l="1"/>
  <c r="L93" i="30"/>
  <c r="K93" i="30"/>
  <c r="M92" i="30" l="1"/>
  <c r="L92" i="30"/>
  <c r="K92" i="30"/>
  <c r="M91" i="30" l="1"/>
  <c r="L91" i="30"/>
  <c r="K91" i="30"/>
  <c r="M90" i="30" l="1"/>
  <c r="L90" i="30"/>
  <c r="K90" i="30"/>
  <c r="M89" i="30" l="1"/>
  <c r="L89" i="30"/>
  <c r="K89" i="30"/>
  <c r="M88" i="30" l="1"/>
  <c r="L88" i="30"/>
  <c r="K88" i="30"/>
  <c r="E18" i="35" l="1"/>
  <c r="M87" i="30"/>
  <c r="L87" i="30"/>
  <c r="K87" i="30"/>
  <c r="K40" i="29"/>
  <c r="F16" i="29"/>
  <c r="F15" i="29"/>
  <c r="J16" i="29"/>
  <c r="J21" i="29"/>
  <c r="J22" i="29"/>
  <c r="J23" i="29"/>
  <c r="J24" i="29"/>
  <c r="J25" i="29"/>
  <c r="J26" i="29"/>
  <c r="J27" i="29"/>
  <c r="J28" i="29"/>
  <c r="J29" i="29"/>
  <c r="J133" i="30"/>
  <c r="I133" i="30"/>
  <c r="H133" i="30"/>
  <c r="G133" i="30"/>
  <c r="F133" i="30"/>
  <c r="E133" i="30"/>
  <c r="D133" i="30"/>
  <c r="C133" i="30"/>
  <c r="B133" i="30"/>
  <c r="M86" i="30"/>
  <c r="L86" i="30"/>
  <c r="K86" i="30"/>
  <c r="M85" i="30"/>
  <c r="L85" i="30"/>
  <c r="K85" i="30"/>
  <c r="G43" i="29"/>
  <c r="K46" i="29"/>
  <c r="B62" i="29" s="1"/>
  <c r="M84" i="30"/>
  <c r="L84" i="30"/>
  <c r="K84" i="30"/>
  <c r="M83" i="30"/>
  <c r="L83" i="30"/>
  <c r="K83" i="30"/>
  <c r="M119" i="30"/>
  <c r="C46" i="29"/>
  <c r="M82" i="30"/>
  <c r="L82" i="30"/>
  <c r="K82" i="30"/>
  <c r="K43" i="29"/>
  <c r="C43" i="29"/>
  <c r="M81" i="30"/>
  <c r="L81" i="30"/>
  <c r="K81" i="30"/>
  <c r="M80" i="30"/>
  <c r="L80" i="30"/>
  <c r="K80" i="30"/>
  <c r="M79" i="30"/>
  <c r="L79" i="30"/>
  <c r="K79" i="30"/>
  <c r="M78" i="30"/>
  <c r="L78" i="30"/>
  <c r="K78" i="30"/>
  <c r="M77" i="30"/>
  <c r="L77" i="30"/>
  <c r="K77" i="30"/>
  <c r="M76" i="30"/>
  <c r="L76" i="30"/>
  <c r="K76" i="30"/>
  <c r="E16" i="35"/>
  <c r="E17" i="35"/>
  <c r="E19" i="35"/>
  <c r="E20" i="35"/>
  <c r="E21" i="35"/>
  <c r="E22" i="35"/>
  <c r="E23" i="35"/>
  <c r="E24" i="35"/>
  <c r="M75" i="30"/>
  <c r="L75" i="30"/>
  <c r="K75" i="30"/>
  <c r="D132" i="30"/>
  <c r="G132" i="30"/>
  <c r="J132" i="30"/>
  <c r="C132" i="30"/>
  <c r="F132" i="30"/>
  <c r="I132" i="30"/>
  <c r="B132" i="30"/>
  <c r="E132" i="30"/>
  <c r="H132" i="30"/>
  <c r="M74" i="30"/>
  <c r="L74" i="30"/>
  <c r="K74" i="30"/>
  <c r="M73" i="30"/>
  <c r="L73" i="30"/>
  <c r="K73" i="30"/>
  <c r="M72" i="30"/>
  <c r="L72" i="30"/>
  <c r="K72" i="30"/>
  <c r="M71" i="30"/>
  <c r="L71" i="30"/>
  <c r="K71" i="30"/>
  <c r="M70" i="30"/>
  <c r="L70" i="30"/>
  <c r="K70" i="30"/>
  <c r="M69" i="30"/>
  <c r="L69" i="30"/>
  <c r="K69" i="30"/>
  <c r="M68" i="30"/>
  <c r="L68" i="30"/>
  <c r="K68" i="30"/>
  <c r="M67" i="30"/>
  <c r="L67" i="30"/>
  <c r="K67" i="30"/>
  <c r="M66" i="30"/>
  <c r="L66" i="30"/>
  <c r="K66" i="30"/>
  <c r="C14" i="35"/>
  <c r="M17" i="30"/>
  <c r="M18" i="30"/>
  <c r="M19" i="30"/>
  <c r="M20" i="30"/>
  <c r="M21" i="30"/>
  <c r="M22" i="30"/>
  <c r="M23" i="30"/>
  <c r="M24" i="30"/>
  <c r="M25" i="30"/>
  <c r="M26" i="30"/>
  <c r="M27" i="30"/>
  <c r="M28" i="30"/>
  <c r="M29" i="30"/>
  <c r="M30" i="30"/>
  <c r="M31" i="30"/>
  <c r="M32" i="30"/>
  <c r="M33" i="30"/>
  <c r="M34" i="30"/>
  <c r="M35" i="30"/>
  <c r="M36" i="30"/>
  <c r="M37" i="30"/>
  <c r="M38" i="30"/>
  <c r="M39" i="30"/>
  <c r="M40" i="30"/>
  <c r="M41" i="30"/>
  <c r="M42" i="30"/>
  <c r="M43" i="30"/>
  <c r="M44" i="30"/>
  <c r="M45" i="30"/>
  <c r="M46" i="30"/>
  <c r="M47" i="30"/>
  <c r="M48" i="30"/>
  <c r="M49" i="30"/>
  <c r="M50" i="30"/>
  <c r="M51" i="30"/>
  <c r="M52" i="30"/>
  <c r="M53" i="30"/>
  <c r="M54" i="30"/>
  <c r="M55" i="30"/>
  <c r="M56" i="30"/>
  <c r="M57" i="30"/>
  <c r="M58" i="30"/>
  <c r="M59" i="30"/>
  <c r="M60" i="30"/>
  <c r="M61" i="30"/>
  <c r="M62" i="30"/>
  <c r="M63" i="30"/>
  <c r="M64" i="30"/>
  <c r="M65" i="30"/>
  <c r="M16" i="30"/>
  <c r="M15" i="30"/>
  <c r="L17" i="30"/>
  <c r="L18" i="30"/>
  <c r="L19" i="30"/>
  <c r="L20" i="30"/>
  <c r="L21" i="30"/>
  <c r="L22" i="30"/>
  <c r="L23" i="30"/>
  <c r="L24" i="30"/>
  <c r="L25" i="30"/>
  <c r="L26" i="30"/>
  <c r="L27" i="30"/>
  <c r="L28" i="30"/>
  <c r="L29" i="30"/>
  <c r="L30" i="30"/>
  <c r="L31" i="30"/>
  <c r="L32" i="30"/>
  <c r="L33" i="30"/>
  <c r="L34" i="30"/>
  <c r="L35" i="30"/>
  <c r="L36" i="30"/>
  <c r="L37" i="30"/>
  <c r="L38" i="30"/>
  <c r="L39" i="30"/>
  <c r="L40" i="30"/>
  <c r="L41" i="30"/>
  <c r="L42" i="30"/>
  <c r="L43" i="30"/>
  <c r="L44" i="30"/>
  <c r="L45" i="30"/>
  <c r="L46" i="30"/>
  <c r="L47" i="30"/>
  <c r="L48" i="30"/>
  <c r="L49" i="30"/>
  <c r="L50" i="30"/>
  <c r="L51" i="30"/>
  <c r="L52" i="30"/>
  <c r="L53" i="30"/>
  <c r="L54" i="30"/>
  <c r="L55" i="30"/>
  <c r="L56" i="30"/>
  <c r="L57" i="30"/>
  <c r="L58" i="30"/>
  <c r="L59" i="30"/>
  <c r="L60" i="30"/>
  <c r="L61" i="30"/>
  <c r="L62" i="30"/>
  <c r="L63" i="30"/>
  <c r="L64" i="30"/>
  <c r="L65" i="30"/>
  <c r="L16" i="30"/>
  <c r="L15" i="30"/>
  <c r="K24" i="30"/>
  <c r="K25" i="30"/>
  <c r="K26" i="30"/>
  <c r="K27" i="30"/>
  <c r="K28" i="30"/>
  <c r="K29" i="30"/>
  <c r="K30" i="30"/>
  <c r="K31" i="30"/>
  <c r="K32" i="30"/>
  <c r="K33" i="30"/>
  <c r="K34" i="30"/>
  <c r="K35" i="30"/>
  <c r="K36" i="30"/>
  <c r="K37" i="30"/>
  <c r="K38" i="30"/>
  <c r="K39" i="30"/>
  <c r="K40" i="30"/>
  <c r="K41" i="30"/>
  <c r="K42" i="30"/>
  <c r="K43" i="30"/>
  <c r="K44" i="30"/>
  <c r="K45" i="30"/>
  <c r="K46" i="30"/>
  <c r="K47" i="30"/>
  <c r="K48" i="30"/>
  <c r="K49" i="30"/>
  <c r="K50" i="30"/>
  <c r="K51" i="30"/>
  <c r="K52" i="30"/>
  <c r="K53" i="30"/>
  <c r="K54" i="30"/>
  <c r="K55" i="30"/>
  <c r="K56" i="30"/>
  <c r="K57" i="30"/>
  <c r="K58" i="30"/>
  <c r="K59" i="30"/>
  <c r="K60" i="30"/>
  <c r="K61" i="30"/>
  <c r="K62" i="30"/>
  <c r="K63" i="30"/>
  <c r="K64" i="30"/>
  <c r="K65" i="30"/>
  <c r="K23" i="30"/>
  <c r="E66" i="35"/>
  <c r="C15" i="35"/>
  <c r="E65" i="35" s="1"/>
  <c r="D62" i="35"/>
  <c r="C59" i="35"/>
  <c r="E26" i="35"/>
  <c r="E25" i="35"/>
  <c r="G46" i="29"/>
  <c r="B64" i="29" s="1"/>
  <c r="C131" i="30"/>
  <c r="F131" i="30"/>
  <c r="I131" i="30"/>
  <c r="C130" i="30"/>
  <c r="F130" i="30"/>
  <c r="I130" i="30"/>
  <c r="C129" i="30"/>
  <c r="F129" i="30"/>
  <c r="I129" i="30"/>
  <c r="C128" i="30"/>
  <c r="F128" i="30"/>
  <c r="I128" i="30"/>
  <c r="L127" i="30"/>
  <c r="L126" i="30"/>
  <c r="L125" i="30"/>
  <c r="D131" i="30"/>
  <c r="G131" i="30"/>
  <c r="J131" i="30"/>
  <c r="D130" i="30"/>
  <c r="G130" i="30"/>
  <c r="J130" i="30"/>
  <c r="D129" i="30"/>
  <c r="G129" i="30"/>
  <c r="J129" i="30"/>
  <c r="D128" i="30"/>
  <c r="G128" i="30"/>
  <c r="J128" i="30"/>
  <c r="M127" i="30"/>
  <c r="M126" i="30"/>
  <c r="M125" i="30"/>
  <c r="B131" i="30"/>
  <c r="E131" i="30"/>
  <c r="H131" i="30"/>
  <c r="B130" i="30"/>
  <c r="E130" i="30"/>
  <c r="H130" i="30"/>
  <c r="B129" i="30"/>
  <c r="E129" i="30"/>
  <c r="H129" i="30"/>
  <c r="B128" i="30"/>
  <c r="E128" i="30"/>
  <c r="H128" i="30"/>
  <c r="M124" i="30"/>
  <c r="L124" i="30"/>
  <c r="G40" i="29" l="1"/>
  <c r="G47" i="29" s="1"/>
  <c r="L131" i="30"/>
  <c r="L133" i="30"/>
  <c r="C40" i="29"/>
  <c r="C44" i="29" s="1"/>
  <c r="L132" i="30"/>
  <c r="K132" i="30"/>
  <c r="M132" i="30"/>
  <c r="M129" i="30"/>
  <c r="M131" i="30"/>
  <c r="E67" i="35"/>
  <c r="K133" i="30"/>
  <c r="E15" i="35"/>
  <c r="B66" i="29"/>
  <c r="B43" i="29"/>
  <c r="K128" i="30"/>
  <c r="K130" i="30"/>
  <c r="L128" i="30"/>
  <c r="L130" i="30"/>
  <c r="K129" i="30"/>
  <c r="K131" i="30"/>
  <c r="M128" i="30"/>
  <c r="M130" i="30"/>
  <c r="L129" i="30"/>
  <c r="M133" i="30"/>
  <c r="E14" i="35"/>
  <c r="B46" i="29"/>
  <c r="K47" i="29"/>
  <c r="B63" i="29"/>
  <c r="K44" i="29"/>
  <c r="B67" i="29" l="1"/>
  <c r="C47" i="29"/>
  <c r="B40" i="29"/>
  <c r="G44" i="29"/>
  <c r="B65" i="29"/>
  <c r="D63" i="35"/>
  <c r="D64" i="35" s="1"/>
  <c r="B44" i="29" l="1"/>
  <c r="B68" i="29"/>
  <c r="B69" i="29" s="1"/>
  <c r="G41" i="29"/>
  <c r="B47" i="29"/>
  <c r="D13" i="35"/>
  <c r="E13" i="35" s="1"/>
  <c r="C41" i="29"/>
  <c r="K41" i="29"/>
  <c r="C60" i="35" l="1"/>
  <c r="C61" i="35" s="1"/>
  <c r="B41" i="29"/>
  <c r="C66" i="29"/>
  <c r="C64" i="29"/>
  <c r="C67" i="29"/>
  <c r="C62" i="29"/>
  <c r="C63" i="29"/>
  <c r="C65" i="29"/>
  <c r="C68" i="29"/>
</calcChain>
</file>

<file path=xl/sharedStrings.xml><?xml version="1.0" encoding="utf-8"?>
<sst xmlns="http://schemas.openxmlformats.org/spreadsheetml/2006/main" count="208" uniqueCount="123">
  <si>
    <t>MES</t>
  </si>
  <si>
    <t>CONECEL S.A.</t>
  </si>
  <si>
    <t>OTECEL S.A.</t>
  </si>
  <si>
    <t>TOTAL</t>
  </si>
  <si>
    <t>LIBRE</t>
  </si>
  <si>
    <t>EMPRESA</t>
  </si>
  <si>
    <t>SERIES ASIGNADAS</t>
  </si>
  <si>
    <t>DN</t>
  </si>
  <si>
    <t>Serie Asignada</t>
  </si>
  <si>
    <t>Cantidad</t>
  </si>
  <si>
    <t>Inicio</t>
  </si>
  <si>
    <t>Fin</t>
  </si>
  <si>
    <t>Números</t>
  </si>
  <si>
    <t>0000000</t>
  </si>
  <si>
    <t>0999999</t>
  </si>
  <si>
    <t>Conecel Utilizado</t>
  </si>
  <si>
    <t>Conecel no utilizado</t>
  </si>
  <si>
    <t>Otecel Utilizado</t>
  </si>
  <si>
    <t>Otecel no Utilizado</t>
  </si>
  <si>
    <t>Recurso Utilizado</t>
  </si>
  <si>
    <t>Recurso Asignado</t>
  </si>
  <si>
    <t>Líneas</t>
  </si>
  <si>
    <t>DATOS MENSUALES</t>
  </si>
  <si>
    <t>DATOS ANUALES</t>
  </si>
  <si>
    <t>Año 2004</t>
  </si>
  <si>
    <t>Año 2005</t>
  </si>
  <si>
    <t>Año 2006</t>
  </si>
  <si>
    <t>Año 2007</t>
  </si>
  <si>
    <t>Año 2008</t>
  </si>
  <si>
    <t>Año 2001</t>
  </si>
  <si>
    <t>Año 2002</t>
  </si>
  <si>
    <t>Año 2003</t>
  </si>
  <si>
    <t>Distribución Recurso Numérico</t>
  </si>
  <si>
    <t>Recurso Numérico Utilizado</t>
  </si>
  <si>
    <r>
      <t xml:space="preserve">Porcentaje de Utilización </t>
    </r>
    <r>
      <rPr>
        <sz val="10"/>
        <rFont val="Arial"/>
        <family val="2"/>
      </rPr>
      <t>(respecto del recurso asignado)</t>
    </r>
  </si>
  <si>
    <t>Líneas Activas Totales</t>
  </si>
  <si>
    <t>Cantidad de línas respecto del recurso asignado</t>
  </si>
  <si>
    <t>Números No Geográficos Móviles</t>
  </si>
  <si>
    <t>Números No Geográficos Red Inteligente</t>
  </si>
  <si>
    <t>3 códigos de acceso con 1'000.000 números cada uno</t>
  </si>
  <si>
    <t>97 números para cada operador</t>
  </si>
  <si>
    <t>Números para Servicios Especiales de Abonado 1XY</t>
  </si>
  <si>
    <t>Tipo de Numeración</t>
  </si>
  <si>
    <t>Relación Porcentual *</t>
  </si>
  <si>
    <t>OPERADOR</t>
  </si>
  <si>
    <t>AÑO 2005</t>
  </si>
  <si>
    <t>AÑO 2006</t>
  </si>
  <si>
    <t>AÑO 2007</t>
  </si>
  <si>
    <t>AÑO 2008</t>
  </si>
  <si>
    <t>TOTALES</t>
  </si>
  <si>
    <t>Recurso Numérico Asignado 1700</t>
  </si>
  <si>
    <t>Recurso Numérico Asignado 1800</t>
  </si>
  <si>
    <t>LINKOTEL S.A.</t>
  </si>
  <si>
    <t>SETEL S.A.</t>
  </si>
  <si>
    <t xml:space="preserve">TOTALES </t>
  </si>
  <si>
    <t>Linkotel S.A.</t>
  </si>
  <si>
    <t>Setel S.A.</t>
  </si>
  <si>
    <t>Ecuadortelecom S.A.</t>
  </si>
  <si>
    <t>Conecel S.A.</t>
  </si>
  <si>
    <t>Otecel S.A.</t>
  </si>
  <si>
    <t>Números No Geográficos Móviles Totales</t>
  </si>
  <si>
    <t>Números No Geográficos Móviles Asignados</t>
  </si>
  <si>
    <t>Números No Geográficos Móviles Libres</t>
  </si>
  <si>
    <t>Números No Geográficos Red Inteligente Totales</t>
  </si>
  <si>
    <t>Números No Geográficos Red Inteligente Asignados</t>
  </si>
  <si>
    <t>Números No Geográficos Red Inteligente Libres</t>
  </si>
  <si>
    <t>Números 1XY Totales</t>
  </si>
  <si>
    <t>Números 1XY Asignados</t>
  </si>
  <si>
    <t>Números 1XYInteligente Libres</t>
  </si>
  <si>
    <t>4. Recurso Numérico No Geográfico Red Inteligente</t>
  </si>
  <si>
    <t>2. Recurso Numérico No Geográfico Móvil I - Series Asignadas</t>
  </si>
  <si>
    <t xml:space="preserve">3. Recurso Numérico No Geográfico Móvil I - Utilizado </t>
  </si>
  <si>
    <t>1. Situación actual de la distribución del Recurso Numérico</t>
  </si>
  <si>
    <t>El Recurso Numérico del Plan Técnico Fundamental de Numeración, es aquel recurso correspondiente a los números geográficos (fijos), números no geográficos móviles, números no geográficos de Red Inteligente, números especiales de abonado (1XY), número de servicios, etc.</t>
  </si>
  <si>
    <t>El Recurso Utilizado corresponde a la cantidad de números que la Senatel ha asignado a los operadores  y la cantidad de números que éstos han utilizado con respecto a lo asignado por la SENATEL.</t>
  </si>
  <si>
    <t>Notas:</t>
  </si>
  <si>
    <t>1. Recurso Utilizado: corresponde a la cantidad de números que están siendo utilizados por las empresas</t>
  </si>
  <si>
    <t>2. Recurso Asignado: corresponde a la cantidad de números asignados a las empresas por la SENATEL</t>
  </si>
  <si>
    <t xml:space="preserve">3. Líneas: corresponde a la cantidad de líneas (abonados, telefonía pública, datos, etc) que poseen las empresas. </t>
  </si>
  <si>
    <t>4. A partir del mes de Julio 2008, la cantidad de Líneas reportadas se encuentran conforme a la Definición de Línea Activa aprobada mediante Resolución 304-10-CONATEL-2008</t>
  </si>
  <si>
    <t>Disponibilidad Máxima
(números)</t>
  </si>
  <si>
    <t>Recurso Numérico Asignado 
(números)</t>
  </si>
  <si>
    <t>La planificación del uso del recurso numérico permite preveer la futura demanda del recurso numérico requerido para ofrecer los distintos servicios.</t>
  </si>
  <si>
    <t>1. Relación Porcentual: dado por la división entre la cantidad de números asignados sobre la cantidad de números disponibles</t>
  </si>
  <si>
    <t>AÑO 2009</t>
  </si>
  <si>
    <t>Año 2009</t>
  </si>
  <si>
    <t>GRUPO CORIPAR S.A.</t>
  </si>
  <si>
    <t>CNT  E.P.</t>
  </si>
  <si>
    <t>CNT E.P. (Ex-TELECSA S.A.)</t>
  </si>
  <si>
    <t>CNT E.P. (Ex-Telecsa S.A.)</t>
  </si>
  <si>
    <t>Año 2010</t>
  </si>
  <si>
    <t>AÑO 2010</t>
  </si>
  <si>
    <t>5. Datos de líneas activas conforme reporte de operadoras</t>
  </si>
  <si>
    <t>Grupo Coripar S.A.</t>
  </si>
  <si>
    <t>Etapa E.P.</t>
  </si>
  <si>
    <t>Etapa E.P. (Ex-Etapatelecom S.A.)</t>
  </si>
  <si>
    <t>AÑO 2011</t>
  </si>
  <si>
    <t>Año 2011</t>
  </si>
  <si>
    <t>10 Códigos de red (DN) con 10'000.000 números cada uno</t>
  </si>
  <si>
    <t>CNT EP (móvil) Utilizado</t>
  </si>
  <si>
    <t>CNT EP (móvil) no Utilizado</t>
  </si>
  <si>
    <t xml:space="preserve">A continuación se presenta información relacionada con el Recurso Numérico utilizado y asignado por la SENATEL, a los distintos operadores del Servicio Móvil Avanzado. </t>
  </si>
  <si>
    <t>AÑO 2012</t>
  </si>
  <si>
    <t>Año 2012</t>
  </si>
  <si>
    <t>LEVEL 3 ECUADOR LVLT S.A.</t>
  </si>
  <si>
    <t>Level 3 Ecuador LVLT S.A.</t>
  </si>
  <si>
    <t xml:space="preserve">CNT E.P. </t>
  </si>
  <si>
    <t>6. Para mayo de 2013, se ha considerado la información de recurso utilizado de CNT E.P. de abril de 2013, en virtud que existe inconvenientes técnicos en el Sistema de Adquisición de Datos de la operadora.</t>
  </si>
  <si>
    <t xml:space="preserve">       Plan Técnico Fundamental de Numeración - Recurso numérico</t>
  </si>
  <si>
    <t xml:space="preserve">     Servicio Móvil Avanzado</t>
  </si>
  <si>
    <t xml:space="preserve">       Plan Técnico Fundamental de Numeración - Situación Actual del Recurso numérico</t>
  </si>
  <si>
    <t xml:space="preserve">       Plan Técnico Fundamental de Numeración - Recurso Numérico No Greográfico Red Inteligente</t>
  </si>
  <si>
    <t xml:space="preserve">       Plan Técnico Fundamental de Numeración - Recurso Numérico No Greográfico </t>
  </si>
  <si>
    <t xml:space="preserve">       Plan Técnico Fundamental de Numeración - Recurso Numérico </t>
  </si>
  <si>
    <t xml:space="preserve">       Plan Técnico Fundamental de Numeración - Utilización Recurso Numérico </t>
  </si>
  <si>
    <t xml:space="preserve">      Fecha de publicación: septiembre de 2013</t>
  </si>
  <si>
    <t xml:space="preserve">     Servicio de Telefonía Fija</t>
  </si>
  <si>
    <t xml:space="preserve"> </t>
  </si>
  <si>
    <t>ETAPA E.P</t>
  </si>
  <si>
    <t xml:space="preserve">       Plan Técnico Fundamental de Numeración - Utilización Recurso Numérico Red Inteligente 1700 </t>
  </si>
  <si>
    <t xml:space="preserve">       Números Asignados</t>
  </si>
  <si>
    <t xml:space="preserve">      Fecha de publicación:  septiembre de 2013</t>
  </si>
  <si>
    <t xml:space="preserve">       Plan Técnico Fundamental de Numeración - Utilización Recurso Numérico Red Inteligente 1800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</si>
</sst>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0.0"/>
    <numFmt numFmtId="166" formatCode="#,##0.0"/>
  </numFmts>
  <fonts count="30" x14ac:knownFonts="1">
    <font>
      <sz val="10"/>
      <name val="Arial"/>
    </font>
    <font>
      <sz val="10"/>
      <name val="Arial"/>
      <family val="2"/>
    </font>
    <font>
      <sz val="10"/>
      <name val="Arial"/>
      <family val="2"/>
    </font>
    <font>
      <sz val="8"/>
      <name val="Arial"/>
      <family val="2"/>
    </font>
    <font>
      <b/>
      <sz val="10"/>
      <name val="Arial"/>
      <family val="2"/>
    </font>
    <font>
      <u/>
      <sz val="8"/>
      <color indexed="12"/>
      <name val="Arial"/>
      <family val="2"/>
    </font>
    <font>
      <sz val="13"/>
      <name val="Arial"/>
      <family val="2"/>
    </font>
    <font>
      <sz val="12"/>
      <name val="Times New Roman"/>
      <family val="1"/>
    </font>
    <font>
      <sz val="10"/>
      <color indexed="9"/>
      <name val="Arial"/>
      <family val="2"/>
    </font>
    <font>
      <b/>
      <sz val="16"/>
      <name val="Arial"/>
      <family val="2"/>
    </font>
    <font>
      <b/>
      <sz val="8"/>
      <name val="Arial"/>
      <family val="2"/>
    </font>
    <font>
      <b/>
      <sz val="11"/>
      <name val="Arial"/>
      <family val="2"/>
    </font>
    <font>
      <sz val="10"/>
      <name val="Arial"/>
      <family val="2"/>
    </font>
    <font>
      <sz val="11"/>
      <name val="Arial"/>
      <family val="2"/>
    </font>
    <font>
      <u/>
      <sz val="11"/>
      <color indexed="12"/>
      <name val="Arial"/>
      <family val="2"/>
    </font>
    <font>
      <sz val="8"/>
      <name val="Arial"/>
      <family val="2"/>
    </font>
    <font>
      <u/>
      <sz val="10"/>
      <name val="Arial"/>
      <family val="2"/>
    </font>
    <font>
      <sz val="10"/>
      <name val="Arial"/>
      <family val="2"/>
    </font>
    <font>
      <sz val="10"/>
      <color indexed="52"/>
      <name val="Arial"/>
      <family val="2"/>
    </font>
    <font>
      <sz val="10"/>
      <color theme="0"/>
      <name val="Arial"/>
      <family val="2"/>
    </font>
    <font>
      <b/>
      <sz val="10"/>
      <color theme="0"/>
      <name val="Arial"/>
      <family val="2"/>
    </font>
    <font>
      <sz val="10"/>
      <color rgb="FFFF0000"/>
      <name val="Arial"/>
      <family val="2"/>
    </font>
    <font>
      <sz val="11"/>
      <color theme="0"/>
      <name val="Arial"/>
      <family val="2"/>
    </font>
    <font>
      <b/>
      <sz val="14"/>
      <color theme="0"/>
      <name val="Arial"/>
      <family val="2"/>
    </font>
    <font>
      <sz val="10"/>
      <color rgb="FFFFFFFF"/>
      <name val="Arial"/>
      <family val="2"/>
    </font>
    <font>
      <u/>
      <sz val="9"/>
      <name val="Arial"/>
      <family val="2"/>
    </font>
    <font>
      <sz val="9"/>
      <name val="Arial"/>
      <family val="2"/>
    </font>
    <font>
      <b/>
      <sz val="12"/>
      <color theme="0"/>
      <name val="Arial"/>
      <family val="2"/>
    </font>
    <font>
      <b/>
      <sz val="8"/>
      <color theme="0"/>
      <name val="Arial"/>
      <family val="2"/>
    </font>
    <font>
      <sz val="10"/>
      <color theme="1"/>
      <name val="Arial"/>
      <family val="2"/>
    </font>
  </fonts>
  <fills count="13">
    <fill>
      <patternFill patternType="none"/>
    </fill>
    <fill>
      <patternFill patternType="gray125"/>
    </fill>
    <fill>
      <patternFill patternType="solid">
        <fgColor indexed="9"/>
        <bgColor indexed="64"/>
      </patternFill>
    </fill>
    <fill>
      <patternFill patternType="solid">
        <fgColor indexed="55"/>
        <bgColor indexed="64"/>
      </patternFill>
    </fill>
    <fill>
      <patternFill patternType="solid">
        <fgColor theme="3" tint="-0.249977111117893"/>
        <bgColor indexed="64"/>
      </patternFill>
    </fill>
    <fill>
      <patternFill patternType="solid">
        <fgColor theme="3" tint="-0.249977111117893"/>
        <bgColor rgb="FF000000"/>
      </patternFill>
    </fill>
    <fill>
      <patternFill patternType="solid">
        <fgColor theme="2" tint="-0.499984740745262"/>
        <bgColor indexed="64"/>
      </patternFill>
    </fill>
    <fill>
      <patternFill patternType="solid">
        <fgColor theme="8" tint="-0.249977111117893"/>
        <bgColor indexed="64"/>
      </patternFill>
    </fill>
    <fill>
      <patternFill patternType="solid">
        <fgColor theme="6" tint="0.39997558519241921"/>
        <bgColor indexed="64"/>
      </patternFill>
    </fill>
    <fill>
      <patternFill patternType="solid">
        <fgColor theme="2" tint="-9.9948118533890809E-2"/>
        <bgColor indexed="64"/>
      </patternFill>
    </fill>
    <fill>
      <patternFill patternType="solid">
        <fgColor theme="2" tint="-9.9978637043366805E-2"/>
        <bgColor indexed="64"/>
      </patternFill>
    </fill>
    <fill>
      <patternFill patternType="solid">
        <fgColor theme="0"/>
        <bgColor indexed="64"/>
      </patternFill>
    </fill>
    <fill>
      <patternFill patternType="solid">
        <fgColor theme="8" tint="0.39997558519241921"/>
        <bgColor indexed="64"/>
      </patternFill>
    </fill>
  </fills>
  <borders count="6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ouble">
        <color indexed="64"/>
      </left>
      <right style="double">
        <color indexed="64"/>
      </right>
      <top style="thin">
        <color indexed="64"/>
      </top>
      <bottom style="thin">
        <color indexed="64"/>
      </bottom>
      <diagonal/>
    </border>
    <border>
      <left style="double">
        <color indexed="64"/>
      </left>
      <right style="double">
        <color indexed="64"/>
      </right>
      <top style="thin">
        <color indexed="64"/>
      </top>
      <bottom style="double">
        <color indexed="64"/>
      </bottom>
      <diagonal/>
    </border>
    <border>
      <left style="double">
        <color indexed="64"/>
      </left>
      <right style="double">
        <color indexed="64"/>
      </right>
      <top/>
      <bottom style="thin">
        <color indexed="64"/>
      </bottom>
      <diagonal/>
    </border>
    <border>
      <left style="double">
        <color indexed="64"/>
      </left>
      <right style="double">
        <color indexed="64"/>
      </right>
      <top style="thin">
        <color indexed="64"/>
      </top>
      <bottom/>
      <diagonal/>
    </border>
    <border>
      <left style="double">
        <color indexed="64"/>
      </left>
      <right style="double">
        <color indexed="64"/>
      </right>
      <top style="double">
        <color indexed="64"/>
      </top>
      <bottom style="thin">
        <color indexed="64"/>
      </bottom>
      <diagonal/>
    </border>
    <border>
      <left style="double">
        <color indexed="64"/>
      </left>
      <right style="double">
        <color indexed="64"/>
      </right>
      <top/>
      <bottom/>
      <diagonal/>
    </border>
    <border>
      <left style="double">
        <color indexed="64"/>
      </left>
      <right/>
      <top style="thin">
        <color indexed="64"/>
      </top>
      <bottom style="thin">
        <color indexed="64"/>
      </bottom>
      <diagonal/>
    </border>
    <border>
      <left style="double">
        <color indexed="64"/>
      </left>
      <right/>
      <top style="thin">
        <color indexed="64"/>
      </top>
      <bottom/>
      <diagonal/>
    </border>
    <border>
      <left style="double">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double">
        <color indexed="64"/>
      </left>
      <right/>
      <top style="double">
        <color indexed="64"/>
      </top>
      <bottom style="thin">
        <color indexed="64"/>
      </bottom>
      <diagonal/>
    </border>
    <border>
      <left/>
      <right/>
      <top style="thin">
        <color indexed="64"/>
      </top>
      <bottom style="double">
        <color indexed="64"/>
      </bottom>
      <diagonal/>
    </border>
    <border>
      <left/>
      <right/>
      <top style="thin">
        <color indexed="64"/>
      </top>
      <bottom style="thin">
        <color indexed="64"/>
      </bottom>
      <diagonal/>
    </border>
    <border>
      <left style="double">
        <color indexed="64"/>
      </left>
      <right/>
      <top/>
      <bottom style="thin">
        <color indexed="64"/>
      </bottom>
      <diagonal/>
    </border>
    <border>
      <left/>
      <right style="double">
        <color indexed="64"/>
      </right>
      <top/>
      <bottom style="thin">
        <color indexed="64"/>
      </bottom>
      <diagonal/>
    </border>
    <border>
      <left/>
      <right style="thin">
        <color indexed="64"/>
      </right>
      <top style="thin">
        <color indexed="64"/>
      </top>
      <bottom style="thin">
        <color indexed="64"/>
      </bottom>
      <diagonal/>
    </border>
    <border>
      <left style="double">
        <color indexed="64"/>
      </left>
      <right/>
      <top style="thin">
        <color indexed="64"/>
      </top>
      <bottom style="double">
        <color indexed="64"/>
      </bottom>
      <diagonal/>
    </border>
    <border>
      <left/>
      <right style="double">
        <color indexed="64"/>
      </right>
      <top style="thin">
        <color indexed="64"/>
      </top>
      <bottom style="thin">
        <color indexed="64"/>
      </bottom>
      <diagonal/>
    </border>
    <border>
      <left/>
      <right style="double">
        <color indexed="64"/>
      </right>
      <top style="thin">
        <color indexed="64"/>
      </top>
      <bottom/>
      <diagonal/>
    </border>
    <border>
      <left/>
      <right style="double">
        <color indexed="64"/>
      </right>
      <top style="double">
        <color indexed="64"/>
      </top>
      <bottom style="thin">
        <color indexed="64"/>
      </bottom>
      <diagonal/>
    </border>
    <border>
      <left/>
      <right style="double">
        <color indexed="64"/>
      </right>
      <top style="thin">
        <color indexed="64"/>
      </top>
      <bottom style="double">
        <color indexed="64"/>
      </bottom>
      <diagonal/>
    </border>
    <border>
      <left/>
      <right style="double">
        <color indexed="64"/>
      </right>
      <top/>
      <bottom/>
      <diagonal/>
    </border>
    <border>
      <left style="thin">
        <color indexed="64"/>
      </left>
      <right style="thin">
        <color indexed="64"/>
      </right>
      <top/>
      <bottom/>
      <diagonal/>
    </border>
    <border>
      <left/>
      <right/>
      <top/>
      <bottom style="thin">
        <color indexed="64"/>
      </bottom>
      <diagonal/>
    </border>
    <border>
      <left/>
      <right/>
      <top style="thin">
        <color indexed="64"/>
      </top>
      <bottom/>
      <diagonal/>
    </border>
    <border>
      <left/>
      <right/>
      <top style="double">
        <color indexed="64"/>
      </top>
      <bottom style="thin">
        <color indexed="64"/>
      </bottom>
      <diagonal/>
    </border>
    <border>
      <left style="thin">
        <color indexed="64"/>
      </left>
      <right style="thin">
        <color indexed="64"/>
      </right>
      <top style="double">
        <color indexed="64"/>
      </top>
      <bottom/>
      <diagonal/>
    </border>
    <border>
      <left style="double">
        <color indexed="64"/>
      </left>
      <right style="double">
        <color indexed="64"/>
      </right>
      <top style="double">
        <color indexed="64"/>
      </top>
      <bottom style="double">
        <color indexed="64"/>
      </bottom>
      <diagonal/>
    </border>
    <border>
      <left style="double">
        <color indexed="64"/>
      </left>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style="double">
        <color indexed="64"/>
      </right>
      <top style="double">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style="double">
        <color indexed="64"/>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style="double">
        <color indexed="64"/>
      </top>
      <bottom style="double">
        <color indexed="64"/>
      </bottom>
      <diagonal/>
    </border>
    <border>
      <left style="medium">
        <color indexed="64"/>
      </left>
      <right/>
      <top/>
      <bottom/>
      <diagonal/>
    </border>
    <border>
      <left style="thin">
        <color indexed="64"/>
      </left>
      <right style="thin">
        <color indexed="64"/>
      </right>
      <top/>
      <bottom style="double">
        <color indexed="64"/>
      </bottom>
      <diagonal/>
    </border>
    <border>
      <left style="double">
        <color indexed="64"/>
      </left>
      <right style="double">
        <color indexed="64"/>
      </right>
      <top style="double">
        <color indexed="64"/>
      </top>
      <bottom/>
      <diagonal/>
    </border>
    <border>
      <left style="double">
        <color indexed="64"/>
      </left>
      <right style="double">
        <color indexed="64"/>
      </right>
      <top/>
      <bottom style="double">
        <color indexed="64"/>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double">
        <color indexed="64"/>
      </left>
      <right style="thin">
        <color indexed="64"/>
      </right>
      <top style="double">
        <color indexed="64"/>
      </top>
      <bottom/>
      <diagonal/>
    </border>
    <border>
      <left style="double">
        <color indexed="64"/>
      </left>
      <right style="thin">
        <color indexed="64"/>
      </right>
      <top/>
      <bottom style="double">
        <color indexed="64"/>
      </bottom>
      <diagonal/>
    </border>
    <border>
      <left style="double">
        <color indexed="64"/>
      </left>
      <right style="thin">
        <color indexed="64"/>
      </right>
      <top style="double">
        <color indexed="64"/>
      </top>
      <bottom style="thin">
        <color indexed="64"/>
      </bottom>
      <diagonal/>
    </border>
    <border>
      <left/>
      <right style="double">
        <color indexed="64"/>
      </right>
      <top/>
      <bottom style="double">
        <color indexed="64"/>
      </bottom>
      <diagonal/>
    </border>
    <border>
      <left style="thin">
        <color indexed="64"/>
      </left>
      <right style="double">
        <color indexed="64"/>
      </right>
      <top/>
      <bottom/>
      <diagonal/>
    </border>
    <border>
      <left style="thin">
        <color indexed="64"/>
      </left>
      <right/>
      <top style="thin">
        <color indexed="64"/>
      </top>
      <bottom/>
      <diagonal/>
    </border>
    <border>
      <left style="double">
        <color indexed="64"/>
      </left>
      <right style="thin">
        <color indexed="64"/>
      </right>
      <top style="thin">
        <color indexed="64"/>
      </top>
      <bottom/>
      <diagonal/>
    </border>
    <border>
      <left style="double">
        <color indexed="64"/>
      </left>
      <right/>
      <top/>
      <bottom style="double">
        <color indexed="64"/>
      </bottom>
      <diagonal/>
    </border>
    <border>
      <left style="double">
        <color indexed="64"/>
      </left>
      <right style="thin">
        <color indexed="64"/>
      </right>
      <top style="double">
        <color indexed="64"/>
      </top>
      <bottom style="double">
        <color indexed="64"/>
      </bottom>
      <diagonal/>
    </border>
    <border>
      <left/>
      <right style="thin">
        <color indexed="64"/>
      </right>
      <top style="double">
        <color indexed="64"/>
      </top>
      <bottom style="double">
        <color indexed="64"/>
      </bottom>
      <diagonal/>
    </border>
    <border>
      <left/>
      <right style="thin">
        <color indexed="64"/>
      </right>
      <top style="thin">
        <color indexed="64"/>
      </top>
      <bottom style="double">
        <color indexed="64"/>
      </bottom>
      <diagonal/>
    </border>
    <border>
      <left/>
      <right style="thin">
        <color indexed="64"/>
      </right>
      <top/>
      <bottom style="thin">
        <color indexed="64"/>
      </bottom>
      <diagonal/>
    </border>
  </borders>
  <cellStyleXfs count="7">
    <xf numFmtId="0" fontId="0" fillId="0" borderId="0" applyNumberFormat="0" applyFill="0" applyBorder="0" applyAlignment="0" applyProtection="0"/>
    <xf numFmtId="0" fontId="17" fillId="0" borderId="0" applyNumberFormat="0" applyFill="0" applyBorder="0" applyAlignment="0" applyProtection="0"/>
    <xf numFmtId="0" fontId="12" fillId="0" borderId="0" applyNumberFormat="0" applyFill="0" applyBorder="0" applyAlignment="0" applyProtection="0"/>
    <xf numFmtId="0" fontId="5" fillId="0" borderId="0" applyNumberFormat="0" applyFill="0" applyBorder="0" applyAlignment="0" applyProtection="0">
      <alignment vertical="top"/>
      <protection locked="0"/>
    </xf>
    <xf numFmtId="9" fontId="1" fillId="0" borderId="0" applyFon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cellStyleXfs>
  <cellXfs count="307">
    <xf numFmtId="0" fontId="0" fillId="0" borderId="0" xfId="0"/>
    <xf numFmtId="0" fontId="0" fillId="2" borderId="0" xfId="1" applyFont="1" applyFill="1" applyBorder="1"/>
    <xf numFmtId="3" fontId="0" fillId="2" borderId="0" xfId="1" applyNumberFormat="1" applyFont="1" applyFill="1" applyBorder="1"/>
    <xf numFmtId="0" fontId="2" fillId="2" borderId="1" xfId="1" applyFont="1" applyFill="1" applyBorder="1"/>
    <xf numFmtId="3" fontId="0" fillId="2" borderId="1" xfId="1" applyNumberFormat="1" applyFont="1" applyFill="1" applyBorder="1"/>
    <xf numFmtId="9" fontId="0" fillId="2" borderId="0" xfId="4" applyFont="1" applyFill="1" applyBorder="1"/>
    <xf numFmtId="3" fontId="0" fillId="2" borderId="2" xfId="1" applyNumberFormat="1" applyFont="1" applyFill="1" applyBorder="1" applyAlignment="1">
      <alignment horizontal="right"/>
    </xf>
    <xf numFmtId="0" fontId="4" fillId="2" borderId="0" xfId="1" applyFont="1" applyFill="1" applyBorder="1" applyAlignment="1">
      <alignment vertical="center" wrapText="1"/>
    </xf>
    <xf numFmtId="17" fontId="4" fillId="2" borderId="3" xfId="1" applyNumberFormat="1" applyFont="1" applyFill="1" applyBorder="1"/>
    <xf numFmtId="17" fontId="4" fillId="2" borderId="4" xfId="1" applyNumberFormat="1" applyFont="1" applyFill="1" applyBorder="1"/>
    <xf numFmtId="17" fontId="4" fillId="2" borderId="5" xfId="1" applyNumberFormat="1" applyFont="1" applyFill="1" applyBorder="1"/>
    <xf numFmtId="0" fontId="6" fillId="2" borderId="0" xfId="1" applyFont="1" applyFill="1" applyBorder="1"/>
    <xf numFmtId="3" fontId="6" fillId="2" borderId="0" xfId="1" applyNumberFormat="1" applyFont="1" applyFill="1" applyBorder="1"/>
    <xf numFmtId="17" fontId="4" fillId="2" borderId="6" xfId="1" applyNumberFormat="1" applyFont="1" applyFill="1" applyBorder="1"/>
    <xf numFmtId="17" fontId="4" fillId="2" borderId="7" xfId="1" applyNumberFormat="1" applyFont="1" applyFill="1" applyBorder="1"/>
    <xf numFmtId="17" fontId="4" fillId="2" borderId="8" xfId="1" applyNumberFormat="1" applyFont="1" applyFill="1" applyBorder="1"/>
    <xf numFmtId="3" fontId="0" fillId="2" borderId="9" xfId="1" applyNumberFormat="1" applyFont="1" applyFill="1" applyBorder="1"/>
    <xf numFmtId="3" fontId="0" fillId="2" borderId="10" xfId="1" applyNumberFormat="1" applyFont="1" applyFill="1" applyBorder="1"/>
    <xf numFmtId="3" fontId="0" fillId="2" borderId="11" xfId="1" applyNumberFormat="1" applyFont="1" applyFill="1" applyBorder="1"/>
    <xf numFmtId="3" fontId="0" fillId="2" borderId="12" xfId="1" applyNumberFormat="1" applyFont="1" applyFill="1" applyBorder="1"/>
    <xf numFmtId="3" fontId="0" fillId="2" borderId="13" xfId="1" applyNumberFormat="1" applyFont="1" applyFill="1" applyBorder="1"/>
    <xf numFmtId="3" fontId="0" fillId="2" borderId="14" xfId="1" applyNumberFormat="1" applyFont="1" applyFill="1" applyBorder="1"/>
    <xf numFmtId="3" fontId="0" fillId="2" borderId="15" xfId="1" applyNumberFormat="1" applyFont="1" applyFill="1" applyBorder="1" applyAlignment="1">
      <alignment horizontal="right"/>
    </xf>
    <xf numFmtId="3" fontId="0" fillId="2" borderId="16" xfId="1" applyNumberFormat="1" applyFont="1" applyFill="1" applyBorder="1" applyAlignment="1">
      <alignment horizontal="right"/>
    </xf>
    <xf numFmtId="9" fontId="6" fillId="2" borderId="0" xfId="4" applyFont="1" applyFill="1" applyBorder="1"/>
    <xf numFmtId="3" fontId="0" fillId="2" borderId="17" xfId="1" applyNumberFormat="1" applyFont="1" applyFill="1" applyBorder="1"/>
    <xf numFmtId="3" fontId="0" fillId="2" borderId="18" xfId="1" applyNumberFormat="1" applyFont="1" applyFill="1" applyBorder="1"/>
    <xf numFmtId="166" fontId="0" fillId="2" borderId="0" xfId="1" applyNumberFormat="1" applyFont="1" applyFill="1" applyBorder="1"/>
    <xf numFmtId="4" fontId="0" fillId="2" borderId="0" xfId="1" applyNumberFormat="1" applyFont="1" applyFill="1" applyBorder="1"/>
    <xf numFmtId="3" fontId="0" fillId="2" borderId="19" xfId="1" applyNumberFormat="1" applyFont="1" applyFill="1" applyBorder="1"/>
    <xf numFmtId="3" fontId="0" fillId="2" borderId="20" xfId="1" applyNumberFormat="1" applyFont="1" applyFill="1" applyBorder="1"/>
    <xf numFmtId="3" fontId="0" fillId="2" borderId="21" xfId="1" applyNumberFormat="1" applyFont="1" applyFill="1" applyBorder="1"/>
    <xf numFmtId="3" fontId="0" fillId="2" borderId="22" xfId="1" applyNumberFormat="1" applyFont="1" applyFill="1" applyBorder="1"/>
    <xf numFmtId="3" fontId="1" fillId="2" borderId="20" xfId="1" applyNumberFormat="1" applyFont="1" applyFill="1" applyBorder="1"/>
    <xf numFmtId="0" fontId="4" fillId="2" borderId="0" xfId="1" applyFont="1" applyFill="1"/>
    <xf numFmtId="9" fontId="4" fillId="2" borderId="0" xfId="4" applyFont="1" applyFill="1"/>
    <xf numFmtId="0" fontId="2" fillId="2" borderId="0" xfId="1" applyFont="1" applyFill="1"/>
    <xf numFmtId="0" fontId="8" fillId="2" borderId="0" xfId="1" applyFont="1" applyFill="1"/>
    <xf numFmtId="3" fontId="2" fillId="2" borderId="0" xfId="1" applyNumberFormat="1" applyFont="1" applyFill="1"/>
    <xf numFmtId="0" fontId="2" fillId="2" borderId="0" xfId="1" applyFont="1" applyFill="1" applyAlignment="1">
      <alignment vertical="center"/>
    </xf>
    <xf numFmtId="0" fontId="2" fillId="2" borderId="23" xfId="1" applyFont="1" applyFill="1" applyBorder="1"/>
    <xf numFmtId="3" fontId="2" fillId="2" borderId="1" xfId="1" applyNumberFormat="1" applyFont="1" applyFill="1" applyBorder="1"/>
    <xf numFmtId="0" fontId="2" fillId="2" borderId="17" xfId="1" applyFont="1" applyFill="1" applyBorder="1"/>
    <xf numFmtId="0" fontId="2" fillId="2" borderId="0" xfId="1" applyFont="1" applyFill="1" applyAlignment="1">
      <alignment horizontal="left"/>
    </xf>
    <xf numFmtId="9" fontId="1" fillId="2" borderId="0" xfId="4" applyFill="1" applyBorder="1"/>
    <xf numFmtId="0" fontId="0" fillId="2" borderId="0" xfId="1" applyFont="1" applyFill="1" applyBorder="1" applyAlignment="1">
      <alignment vertical="top"/>
    </xf>
    <xf numFmtId="3" fontId="0" fillId="2" borderId="21" xfId="1" applyNumberFormat="1" applyFont="1" applyFill="1" applyBorder="1" applyAlignment="1">
      <alignment horizontal="right"/>
    </xf>
    <xf numFmtId="3" fontId="0" fillId="2" borderId="9" xfId="1" applyNumberFormat="1" applyFont="1" applyFill="1" applyBorder="1" applyAlignment="1">
      <alignment horizontal="right"/>
    </xf>
    <xf numFmtId="3" fontId="0" fillId="2" borderId="24" xfId="1" applyNumberFormat="1" applyFont="1" applyFill="1" applyBorder="1"/>
    <xf numFmtId="3" fontId="0" fillId="2" borderId="25" xfId="1" applyNumberFormat="1" applyFont="1" applyFill="1" applyBorder="1"/>
    <xf numFmtId="3" fontId="0" fillId="2" borderId="26" xfId="1" applyNumberFormat="1" applyFont="1" applyFill="1" applyBorder="1"/>
    <xf numFmtId="3" fontId="0" fillId="2" borderId="27" xfId="1" applyNumberFormat="1" applyFont="1" applyFill="1" applyBorder="1"/>
    <xf numFmtId="3" fontId="0" fillId="2" borderId="28" xfId="1" applyNumberFormat="1" applyFont="1" applyFill="1" applyBorder="1"/>
    <xf numFmtId="3" fontId="0" fillId="2" borderId="29" xfId="1" applyNumberFormat="1" applyFont="1" applyFill="1" applyBorder="1"/>
    <xf numFmtId="3" fontId="0" fillId="2" borderId="30" xfId="1" applyNumberFormat="1" applyFont="1" applyFill="1" applyBorder="1"/>
    <xf numFmtId="3" fontId="0" fillId="2" borderId="31" xfId="1" applyNumberFormat="1" applyFont="1" applyFill="1" applyBorder="1"/>
    <xf numFmtId="3" fontId="0" fillId="2" borderId="20" xfId="1" applyNumberFormat="1" applyFont="1" applyFill="1" applyBorder="1" applyAlignment="1">
      <alignment horizontal="right"/>
    </xf>
    <xf numFmtId="3" fontId="0" fillId="2" borderId="32" xfId="1" applyNumberFormat="1" applyFont="1" applyFill="1" applyBorder="1"/>
    <xf numFmtId="3" fontId="0" fillId="2" borderId="33" xfId="1" applyNumberFormat="1" applyFont="1" applyFill="1" applyBorder="1"/>
    <xf numFmtId="3" fontId="0" fillId="2" borderId="34" xfId="1" applyNumberFormat="1" applyFont="1" applyFill="1" applyBorder="1"/>
    <xf numFmtId="3" fontId="0" fillId="2" borderId="40" xfId="1" applyNumberFormat="1" applyFont="1" applyFill="1" applyBorder="1"/>
    <xf numFmtId="3" fontId="0" fillId="2" borderId="41" xfId="1" applyNumberFormat="1" applyFont="1" applyFill="1" applyBorder="1"/>
    <xf numFmtId="3" fontId="0" fillId="2" borderId="42" xfId="1" applyNumberFormat="1" applyFont="1" applyFill="1" applyBorder="1"/>
    <xf numFmtId="3" fontId="0" fillId="2" borderId="43" xfId="1" applyNumberFormat="1" applyFont="1" applyFill="1" applyBorder="1"/>
    <xf numFmtId="3" fontId="0" fillId="2" borderId="44" xfId="1" applyNumberFormat="1" applyFont="1" applyFill="1" applyBorder="1"/>
    <xf numFmtId="0" fontId="2" fillId="2" borderId="1" xfId="1" applyFont="1" applyFill="1" applyBorder="1" applyAlignment="1">
      <alignment horizontal="right"/>
    </xf>
    <xf numFmtId="0" fontId="0" fillId="2" borderId="0" xfId="1" applyFont="1" applyFill="1" applyAlignment="1">
      <alignment vertical="top" wrapText="1"/>
    </xf>
    <xf numFmtId="3" fontId="0" fillId="2" borderId="0" xfId="1" applyNumberFormat="1" applyFont="1" applyFill="1" applyAlignment="1">
      <alignment vertical="top" wrapText="1"/>
    </xf>
    <xf numFmtId="0" fontId="0" fillId="2" borderId="0" xfId="1" applyFont="1" applyFill="1" applyAlignment="1">
      <alignment horizontal="right" vertical="top"/>
    </xf>
    <xf numFmtId="0" fontId="0" fillId="2" borderId="0" xfId="1" applyFont="1" applyFill="1" applyBorder="1" applyAlignment="1">
      <alignment vertical="top" wrapText="1"/>
    </xf>
    <xf numFmtId="0" fontId="0" fillId="2" borderId="0" xfId="1" applyFont="1" applyFill="1" applyBorder="1" applyAlignment="1">
      <alignment horizontal="center" vertical="top" wrapText="1"/>
    </xf>
    <xf numFmtId="0" fontId="0" fillId="2" borderId="0" xfId="1" applyFont="1" applyFill="1" applyAlignment="1">
      <alignment horizontal="center" vertical="top" wrapText="1"/>
    </xf>
    <xf numFmtId="0" fontId="2" fillId="2" borderId="0" xfId="1" applyFont="1" applyFill="1" applyBorder="1"/>
    <xf numFmtId="0" fontId="13" fillId="3" borderId="0" xfId="1" applyFont="1" applyFill="1" applyBorder="1" applyAlignment="1">
      <alignment wrapText="1"/>
    </xf>
    <xf numFmtId="0" fontId="13" fillId="2" borderId="0" xfId="1" applyFont="1" applyFill="1" applyBorder="1" applyAlignment="1">
      <alignment wrapText="1"/>
    </xf>
    <xf numFmtId="0" fontId="13" fillId="3" borderId="0" xfId="1" applyFont="1" applyFill="1" applyAlignment="1">
      <alignment wrapText="1"/>
    </xf>
    <xf numFmtId="0" fontId="13" fillId="2" borderId="0" xfId="1" applyFont="1" applyFill="1" applyAlignment="1">
      <alignment wrapText="1"/>
    </xf>
    <xf numFmtId="0" fontId="13" fillId="2" borderId="0" xfId="1" applyFont="1" applyFill="1" applyBorder="1"/>
    <xf numFmtId="0" fontId="13" fillId="2" borderId="0" xfId="1" applyFont="1" applyFill="1" applyBorder="1" applyAlignment="1">
      <alignment horizontal="justify" vertical="top"/>
    </xf>
    <xf numFmtId="0" fontId="11" fillId="2" borderId="0" xfId="1" applyFont="1" applyFill="1" applyBorder="1" applyAlignment="1">
      <alignment wrapText="1"/>
    </xf>
    <xf numFmtId="0" fontId="14" fillId="2" borderId="0" xfId="3" applyFont="1" applyFill="1" applyBorder="1" applyAlignment="1" applyProtection="1">
      <alignment horizontal="left" vertical="center" wrapText="1" indent="2"/>
    </xf>
    <xf numFmtId="3" fontId="0" fillId="2" borderId="47" xfId="1" applyNumberFormat="1" applyFont="1" applyFill="1" applyBorder="1"/>
    <xf numFmtId="0" fontId="13" fillId="2" borderId="0" xfId="1" applyFont="1" applyFill="1" applyBorder="1" applyAlignment="1">
      <alignment horizontal="justify" vertical="center" wrapText="1"/>
    </xf>
    <xf numFmtId="0" fontId="12" fillId="2" borderId="0" xfId="1" applyFont="1" applyFill="1"/>
    <xf numFmtId="0" fontId="13" fillId="2" borderId="0" xfId="1" applyFont="1" applyFill="1" applyBorder="1" applyAlignment="1">
      <alignment horizontal="justify" wrapText="1"/>
    </xf>
    <xf numFmtId="164" fontId="0" fillId="2" borderId="25" xfId="4" applyNumberFormat="1" applyFont="1" applyFill="1" applyBorder="1" applyAlignment="1">
      <alignment vertical="center" wrapText="1"/>
    </xf>
    <xf numFmtId="3" fontId="2" fillId="2" borderId="3" xfId="1" applyNumberFormat="1" applyFont="1" applyFill="1" applyBorder="1" applyAlignment="1">
      <alignment vertical="center" wrapText="1"/>
    </xf>
    <xf numFmtId="3" fontId="0" fillId="2" borderId="43" xfId="1" applyNumberFormat="1" applyFont="1" applyFill="1" applyBorder="1" applyAlignment="1">
      <alignment vertical="center" wrapText="1"/>
    </xf>
    <xf numFmtId="3" fontId="0" fillId="2" borderId="5" xfId="1" applyNumberFormat="1" applyFont="1" applyFill="1" applyBorder="1" applyAlignment="1">
      <alignment vertical="center" wrapText="1"/>
    </xf>
    <xf numFmtId="164" fontId="0" fillId="2" borderId="22" xfId="4" applyNumberFormat="1" applyFont="1" applyFill="1" applyBorder="1" applyAlignment="1">
      <alignment vertical="center" wrapText="1"/>
    </xf>
    <xf numFmtId="0" fontId="0" fillId="2" borderId="51" xfId="1" applyFont="1" applyFill="1" applyBorder="1" applyAlignment="1">
      <alignment vertical="center" wrapText="1"/>
    </xf>
    <xf numFmtId="3" fontId="0" fillId="2" borderId="41" xfId="1" applyNumberFormat="1" applyFont="1" applyFill="1" applyBorder="1" applyAlignment="1">
      <alignment vertical="center" wrapText="1"/>
    </xf>
    <xf numFmtId="3" fontId="0" fillId="2" borderId="3" xfId="1" applyNumberFormat="1" applyFont="1" applyFill="1" applyBorder="1" applyAlignment="1">
      <alignment vertical="center" wrapText="1"/>
    </xf>
    <xf numFmtId="0" fontId="2" fillId="2" borderId="51" xfId="1" applyFont="1" applyFill="1" applyBorder="1" applyAlignment="1">
      <alignment vertical="center" wrapText="1"/>
    </xf>
    <xf numFmtId="0" fontId="2" fillId="2" borderId="52" xfId="1" applyFont="1" applyFill="1" applyBorder="1" applyAlignment="1">
      <alignment vertical="center" wrapText="1"/>
    </xf>
    <xf numFmtId="3" fontId="0" fillId="2" borderId="42" xfId="1" applyNumberFormat="1" applyFont="1" applyFill="1" applyBorder="1" applyAlignment="1">
      <alignment vertical="center" wrapText="1"/>
    </xf>
    <xf numFmtId="3" fontId="0" fillId="2" borderId="4" xfId="1" applyNumberFormat="1" applyFont="1" applyFill="1" applyBorder="1" applyAlignment="1">
      <alignment vertical="center" wrapText="1"/>
    </xf>
    <xf numFmtId="164" fontId="0" fillId="2" borderId="28" xfId="4" applyNumberFormat="1" applyFont="1" applyFill="1" applyBorder="1" applyAlignment="1">
      <alignment vertical="center" wrapText="1"/>
    </xf>
    <xf numFmtId="3" fontId="2" fillId="2" borderId="41" xfId="1" applyNumberFormat="1" applyFont="1" applyFill="1" applyBorder="1"/>
    <xf numFmtId="3" fontId="1" fillId="2" borderId="9" xfId="1" applyNumberFormat="1" applyFont="1" applyFill="1" applyBorder="1"/>
    <xf numFmtId="3" fontId="0" fillId="2" borderId="18" xfId="1" applyNumberFormat="1" applyFont="1" applyFill="1" applyBorder="1" applyAlignment="1">
      <alignment horizontal="right"/>
    </xf>
    <xf numFmtId="3" fontId="0" fillId="2" borderId="24" xfId="1" applyNumberFormat="1" applyFont="1" applyFill="1" applyBorder="1" applyAlignment="1">
      <alignment horizontal="right"/>
    </xf>
    <xf numFmtId="3" fontId="0" fillId="2" borderId="10" xfId="1" applyNumberFormat="1" applyFont="1" applyFill="1" applyBorder="1" applyAlignment="1">
      <alignment horizontal="right"/>
    </xf>
    <xf numFmtId="3" fontId="0" fillId="2" borderId="56" xfId="1" applyNumberFormat="1" applyFont="1" applyFill="1" applyBorder="1"/>
    <xf numFmtId="0" fontId="16" fillId="2" borderId="0" xfId="1" applyFont="1" applyFill="1" applyBorder="1"/>
    <xf numFmtId="3" fontId="0" fillId="2" borderId="0" xfId="1" applyNumberFormat="1" applyFont="1" applyFill="1" applyBorder="1" applyAlignment="1">
      <alignment vertical="top" wrapText="1"/>
    </xf>
    <xf numFmtId="0" fontId="0" fillId="2" borderId="9" xfId="1" applyFont="1" applyFill="1" applyBorder="1" applyAlignment="1">
      <alignment vertical="center" wrapText="1"/>
    </xf>
    <xf numFmtId="3" fontId="2" fillId="2" borderId="41" xfId="1" applyNumberFormat="1" applyFont="1" applyFill="1" applyBorder="1" applyAlignment="1">
      <alignment vertical="center" wrapText="1"/>
    </xf>
    <xf numFmtId="164" fontId="0" fillId="2" borderId="0" xfId="1" applyNumberFormat="1" applyFont="1" applyFill="1" applyBorder="1" applyAlignment="1">
      <alignment vertical="top" wrapText="1"/>
    </xf>
    <xf numFmtId="3" fontId="1" fillId="2" borderId="32" xfId="1" applyNumberFormat="1" applyFont="1" applyFill="1" applyBorder="1"/>
    <xf numFmtId="3" fontId="1" fillId="2" borderId="10" xfId="1" applyNumberFormat="1" applyFont="1" applyFill="1" applyBorder="1"/>
    <xf numFmtId="3" fontId="2" fillId="2" borderId="0" xfId="1" applyNumberFormat="1" applyFont="1" applyFill="1" applyAlignment="1">
      <alignment horizontal="left"/>
    </xf>
    <xf numFmtId="0" fontId="13" fillId="2" borderId="0" xfId="1" applyFont="1" applyFill="1" applyBorder="1" applyAlignment="1" applyProtection="1">
      <alignment wrapText="1"/>
      <protection locked="0"/>
    </xf>
    <xf numFmtId="3" fontId="1" fillId="2" borderId="0" xfId="1" applyNumberFormat="1" applyFont="1" applyFill="1" applyBorder="1"/>
    <xf numFmtId="3" fontId="1" fillId="2" borderId="11" xfId="1" applyNumberFormat="1" applyFont="1" applyFill="1" applyBorder="1"/>
    <xf numFmtId="3" fontId="0" fillId="2" borderId="57" xfId="1" applyNumberFormat="1" applyFont="1" applyFill="1" applyBorder="1"/>
    <xf numFmtId="3" fontId="1" fillId="2" borderId="19" xfId="1" applyNumberFormat="1" applyFont="1" applyFill="1" applyBorder="1"/>
    <xf numFmtId="3" fontId="1" fillId="2" borderId="24" xfId="1" applyNumberFormat="1" applyFont="1" applyFill="1" applyBorder="1"/>
    <xf numFmtId="3" fontId="1" fillId="2" borderId="33" xfId="1" applyNumberFormat="1" applyFont="1" applyFill="1" applyBorder="1"/>
    <xf numFmtId="3" fontId="1" fillId="2" borderId="18" xfId="1" applyNumberFormat="1" applyFont="1" applyFill="1" applyBorder="1"/>
    <xf numFmtId="0" fontId="2" fillId="2" borderId="51" xfId="1" applyFont="1" applyFill="1" applyBorder="1" applyAlignment="1">
      <alignment vertical="top" wrapText="1"/>
    </xf>
    <xf numFmtId="3" fontId="0" fillId="2" borderId="58" xfId="1" applyNumberFormat="1" applyFont="1" applyFill="1" applyBorder="1"/>
    <xf numFmtId="3" fontId="0" fillId="2" borderId="59" xfId="1" applyNumberFormat="1" applyFont="1" applyFill="1" applyBorder="1"/>
    <xf numFmtId="3" fontId="0" fillId="2" borderId="11" xfId="1" applyNumberFormat="1" applyFont="1" applyFill="1" applyBorder="1" applyAlignment="1">
      <alignment horizontal="right"/>
    </xf>
    <xf numFmtId="165" fontId="0" fillId="2" borderId="0" xfId="4" applyNumberFormat="1" applyFont="1" applyFill="1" applyBorder="1"/>
    <xf numFmtId="0" fontId="18" fillId="2" borderId="0" xfId="1" applyFont="1" applyFill="1"/>
    <xf numFmtId="3" fontId="1" fillId="2" borderId="31" xfId="1" applyNumberFormat="1" applyFont="1" applyFill="1" applyBorder="1"/>
    <xf numFmtId="3" fontId="1" fillId="2" borderId="21" xfId="1" applyNumberFormat="1" applyFont="1" applyFill="1" applyBorder="1"/>
    <xf numFmtId="0" fontId="2" fillId="2" borderId="64" xfId="1" applyFont="1" applyFill="1" applyBorder="1"/>
    <xf numFmtId="0" fontId="2" fillId="2" borderId="12" xfId="1" applyFont="1" applyFill="1" applyBorder="1"/>
    <xf numFmtId="3" fontId="2" fillId="2" borderId="12" xfId="1" applyNumberFormat="1" applyFont="1" applyFill="1" applyBorder="1"/>
    <xf numFmtId="0" fontId="2" fillId="2" borderId="12" xfId="1" applyFont="1" applyFill="1" applyBorder="1" applyAlignment="1">
      <alignment horizontal="right"/>
    </xf>
    <xf numFmtId="3" fontId="2" fillId="2" borderId="43" xfId="1" applyNumberFormat="1" applyFont="1" applyFill="1" applyBorder="1"/>
    <xf numFmtId="0" fontId="19" fillId="2" borderId="0" xfId="1" applyFont="1" applyFill="1"/>
    <xf numFmtId="3" fontId="19" fillId="2" borderId="0" xfId="1" applyNumberFormat="1" applyFont="1" applyFill="1"/>
    <xf numFmtId="9" fontId="19" fillId="2" borderId="0" xfId="4" applyFont="1" applyFill="1"/>
    <xf numFmtId="3" fontId="20" fillId="2" borderId="0" xfId="1" applyNumberFormat="1" applyFont="1" applyFill="1"/>
    <xf numFmtId="0" fontId="1" fillId="2" borderId="1" xfId="1" applyFont="1" applyFill="1" applyBorder="1"/>
    <xf numFmtId="3" fontId="1" fillId="2" borderId="12" xfId="1" applyNumberFormat="1" applyFont="1" applyFill="1" applyBorder="1"/>
    <xf numFmtId="0" fontId="1" fillId="2" borderId="1" xfId="1" applyFont="1" applyFill="1" applyBorder="1" applyAlignment="1">
      <alignment horizontal="right"/>
    </xf>
    <xf numFmtId="3" fontId="1" fillId="2" borderId="41" xfId="1" applyNumberFormat="1" applyFont="1" applyFill="1" applyBorder="1"/>
    <xf numFmtId="0" fontId="1" fillId="2" borderId="50" xfId="1" applyFont="1" applyFill="1" applyBorder="1" applyAlignment="1">
      <alignment vertical="center" wrapText="1"/>
    </xf>
    <xf numFmtId="0" fontId="19" fillId="2" borderId="0" xfId="1" applyFont="1" applyFill="1" applyAlignment="1">
      <alignment vertical="top" wrapText="1"/>
    </xf>
    <xf numFmtId="3" fontId="19" fillId="2" borderId="0" xfId="1" applyNumberFormat="1" applyFont="1" applyFill="1" applyAlignment="1">
      <alignment vertical="top" wrapText="1"/>
    </xf>
    <xf numFmtId="0" fontId="19" fillId="2" borderId="0" xfId="1" applyFont="1" applyFill="1" applyBorder="1" applyAlignment="1">
      <alignment vertical="top" wrapText="1"/>
    </xf>
    <xf numFmtId="3" fontId="2" fillId="2" borderId="16" xfId="1" applyNumberFormat="1" applyFont="1" applyFill="1" applyBorder="1"/>
    <xf numFmtId="3" fontId="2" fillId="2" borderId="2" xfId="1" applyNumberFormat="1" applyFont="1" applyFill="1" applyBorder="1"/>
    <xf numFmtId="0" fontId="2" fillId="2" borderId="50" xfId="1" applyFont="1" applyFill="1" applyBorder="1"/>
    <xf numFmtId="0" fontId="1" fillId="2" borderId="51" xfId="1" applyFont="1" applyFill="1" applyBorder="1"/>
    <xf numFmtId="0" fontId="2" fillId="2" borderId="51" xfId="1" applyFont="1" applyFill="1" applyBorder="1"/>
    <xf numFmtId="0" fontId="21" fillId="2" borderId="0" xfId="1" applyFont="1" applyFill="1" applyAlignment="1">
      <alignment vertical="top" wrapText="1"/>
    </xf>
    <xf numFmtId="3" fontId="21" fillId="2" borderId="0" xfId="1" applyNumberFormat="1" applyFont="1" applyFill="1" applyAlignment="1">
      <alignment vertical="top" wrapText="1"/>
    </xf>
    <xf numFmtId="0" fontId="21" fillId="2" borderId="0" xfId="1" applyFont="1" applyFill="1" applyBorder="1" applyAlignment="1">
      <alignment vertical="top" wrapText="1"/>
    </xf>
    <xf numFmtId="0" fontId="1" fillId="2" borderId="51" xfId="1" applyFont="1" applyFill="1" applyBorder="1" applyAlignment="1">
      <alignment vertical="top" wrapText="1"/>
    </xf>
    <xf numFmtId="0" fontId="1" fillId="2" borderId="51" xfId="1" applyFont="1" applyFill="1" applyBorder="1" applyAlignment="1">
      <alignment vertical="center" wrapText="1"/>
    </xf>
    <xf numFmtId="0" fontId="1" fillId="2" borderId="0" xfId="1" applyFont="1" applyFill="1" applyBorder="1"/>
    <xf numFmtId="0" fontId="13" fillId="2" borderId="0" xfId="1" applyFont="1" applyFill="1" applyAlignment="1" applyProtection="1">
      <alignment wrapText="1"/>
      <protection locked="0"/>
    </xf>
    <xf numFmtId="0" fontId="22" fillId="4" borderId="0" xfId="1" applyFont="1" applyFill="1" applyAlignment="1">
      <alignment wrapText="1"/>
    </xf>
    <xf numFmtId="0" fontId="22" fillId="4" borderId="0" xfId="1" applyFont="1" applyFill="1" applyBorder="1" applyAlignment="1">
      <alignment wrapText="1"/>
    </xf>
    <xf numFmtId="0" fontId="23" fillId="4" borderId="0" xfId="1" applyFont="1" applyFill="1" applyAlignment="1"/>
    <xf numFmtId="0" fontId="22" fillId="4" borderId="0" xfId="1" applyFont="1" applyFill="1" applyAlignment="1">
      <alignment horizontal="left" vertical="center"/>
    </xf>
    <xf numFmtId="0" fontId="24" fillId="5" borderId="0" xfId="0" applyFont="1" applyFill="1" applyAlignment="1"/>
    <xf numFmtId="0" fontId="13" fillId="6" borderId="0" xfId="1" applyFont="1" applyFill="1" applyBorder="1" applyAlignment="1">
      <alignment wrapText="1"/>
    </xf>
    <xf numFmtId="0" fontId="22" fillId="4" borderId="0" xfId="1" applyFont="1" applyFill="1" applyAlignment="1" applyProtection="1">
      <alignment wrapText="1"/>
      <protection locked="0"/>
    </xf>
    <xf numFmtId="0" fontId="19" fillId="4" borderId="0" xfId="1" applyFont="1" applyFill="1" applyAlignment="1">
      <alignment vertical="top" wrapText="1"/>
    </xf>
    <xf numFmtId="3" fontId="19" fillId="4" borderId="0" xfId="1" applyNumberFormat="1" applyFont="1" applyFill="1" applyAlignment="1">
      <alignment vertical="top" wrapText="1"/>
    </xf>
    <xf numFmtId="0" fontId="0" fillId="6" borderId="0" xfId="1" applyFont="1" applyFill="1" applyAlignment="1" applyProtection="1">
      <alignment vertical="top" wrapText="1"/>
      <protection locked="0"/>
    </xf>
    <xf numFmtId="0" fontId="0" fillId="6" borderId="0" xfId="1" applyFont="1" applyFill="1" applyAlignment="1">
      <alignment vertical="top" wrapText="1"/>
    </xf>
    <xf numFmtId="3" fontId="0" fillId="6" borderId="0" xfId="1" applyNumberFormat="1" applyFont="1" applyFill="1" applyAlignment="1" applyProtection="1">
      <alignment vertical="top" wrapText="1"/>
      <protection locked="0"/>
    </xf>
    <xf numFmtId="0" fontId="20" fillId="7" borderId="36" xfId="1" applyFont="1" applyFill="1" applyBorder="1" applyAlignment="1">
      <alignment horizontal="center" vertical="center" wrapText="1"/>
    </xf>
    <xf numFmtId="0" fontId="20" fillId="7" borderId="35" xfId="1" applyFont="1" applyFill="1" applyBorder="1" applyAlignment="1">
      <alignment horizontal="center" vertical="center" wrapText="1"/>
    </xf>
    <xf numFmtId="0" fontId="20" fillId="7" borderId="39" xfId="1" applyFont="1" applyFill="1" applyBorder="1" applyAlignment="1">
      <alignment horizontal="center" vertical="top" wrapText="1"/>
    </xf>
    <xf numFmtId="0" fontId="0" fillId="8" borderId="21" xfId="1" applyFont="1" applyFill="1" applyBorder="1" applyAlignment="1">
      <alignment vertical="center" wrapText="1"/>
    </xf>
    <xf numFmtId="0" fontId="0" fillId="8" borderId="9" xfId="1" applyFont="1" applyFill="1" applyBorder="1" applyAlignment="1">
      <alignment vertical="center" wrapText="1"/>
    </xf>
    <xf numFmtId="0" fontId="25" fillId="2" borderId="0" xfId="1" applyFont="1" applyFill="1" applyAlignment="1">
      <alignment vertical="top"/>
    </xf>
    <xf numFmtId="0" fontId="26" fillId="2" borderId="0" xfId="1" applyFont="1" applyFill="1" applyAlignment="1">
      <alignment vertical="top"/>
    </xf>
    <xf numFmtId="0" fontId="26" fillId="2" borderId="46" xfId="1" applyFont="1" applyFill="1" applyBorder="1"/>
    <xf numFmtId="0" fontId="19" fillId="4" borderId="0" xfId="1" applyFont="1" applyFill="1" applyAlignment="1" applyProtection="1">
      <alignment vertical="top" wrapText="1"/>
      <protection locked="0"/>
    </xf>
    <xf numFmtId="0" fontId="2" fillId="4" borderId="0" xfId="1" applyFont="1" applyFill="1"/>
    <xf numFmtId="0" fontId="2" fillId="6" borderId="0" xfId="1" applyFont="1" applyFill="1"/>
    <xf numFmtId="0" fontId="2" fillId="6" borderId="0" xfId="1" applyFont="1" applyFill="1" applyProtection="1">
      <protection locked="0"/>
    </xf>
    <xf numFmtId="0" fontId="20" fillId="7" borderId="40" xfId="1" applyFont="1" applyFill="1" applyBorder="1" applyAlignment="1">
      <alignment horizontal="center"/>
    </xf>
    <xf numFmtId="0" fontId="20" fillId="7" borderId="14" xfId="1" applyFont="1" applyFill="1" applyBorder="1" applyAlignment="1">
      <alignment horizontal="center"/>
    </xf>
    <xf numFmtId="0" fontId="20" fillId="7" borderId="42" xfId="1" applyFont="1" applyFill="1" applyBorder="1" applyAlignment="1">
      <alignment horizontal="center"/>
    </xf>
    <xf numFmtId="3" fontId="4" fillId="8" borderId="41" xfId="1" applyNumberFormat="1" applyFont="1" applyFill="1" applyBorder="1"/>
    <xf numFmtId="9" fontId="4" fillId="8" borderId="42" xfId="4" applyFont="1" applyFill="1" applyBorder="1"/>
    <xf numFmtId="0" fontId="4" fillId="8" borderId="54" xfId="1" applyFont="1" applyFill="1" applyBorder="1" applyAlignment="1">
      <alignment horizontal="center" vertical="center" wrapText="1"/>
    </xf>
    <xf numFmtId="9" fontId="4" fillId="8" borderId="14" xfId="4" applyFont="1" applyFill="1" applyBorder="1" applyAlignment="1">
      <alignment vertical="center"/>
    </xf>
    <xf numFmtId="0" fontId="20" fillId="7" borderId="53" xfId="1" applyFont="1" applyFill="1" applyBorder="1" applyAlignment="1">
      <alignment horizontal="center" vertical="center" wrapText="1"/>
    </xf>
    <xf numFmtId="3" fontId="20" fillId="7" borderId="13" xfId="1" applyNumberFormat="1" applyFont="1" applyFill="1" applyBorder="1" applyAlignment="1">
      <alignment vertical="center"/>
    </xf>
    <xf numFmtId="0" fontId="20" fillId="7" borderId="55" xfId="1" applyFont="1" applyFill="1" applyBorder="1" applyAlignment="1">
      <alignment horizontal="center"/>
    </xf>
    <xf numFmtId="9" fontId="2" fillId="8" borderId="52" xfId="4" applyFont="1" applyFill="1" applyBorder="1" applyAlignment="1">
      <alignment horizontal="center" vertical="center" wrapText="1"/>
    </xf>
    <xf numFmtId="0" fontId="2" fillId="4" borderId="0" xfId="1" applyFont="1" applyFill="1" applyProtection="1">
      <protection locked="0"/>
    </xf>
    <xf numFmtId="0" fontId="19" fillId="4" borderId="0" xfId="1" applyFont="1" applyFill="1" applyBorder="1"/>
    <xf numFmtId="0" fontId="0" fillId="6" borderId="0" xfId="1" applyFont="1" applyFill="1" applyBorder="1"/>
    <xf numFmtId="0" fontId="0" fillId="6" borderId="0" xfId="1" applyFont="1" applyFill="1" applyBorder="1" applyProtection="1">
      <protection locked="0"/>
    </xf>
    <xf numFmtId="0" fontId="20" fillId="7" borderId="37" xfId="1" applyFont="1" applyFill="1" applyBorder="1" applyAlignment="1">
      <alignment horizontal="center" vertical="center" wrapText="1"/>
    </xf>
    <xf numFmtId="0" fontId="20" fillId="7" borderId="38" xfId="1" applyFont="1" applyFill="1" applyBorder="1" applyAlignment="1">
      <alignment horizontal="center" vertical="center" wrapText="1"/>
    </xf>
    <xf numFmtId="0" fontId="20" fillId="7" borderId="39" xfId="1" applyFont="1" applyFill="1" applyBorder="1" applyAlignment="1">
      <alignment horizontal="center" vertical="center" wrapText="1"/>
    </xf>
    <xf numFmtId="0" fontId="20" fillId="7" borderId="45" xfId="1" applyFont="1" applyFill="1" applyBorder="1" applyAlignment="1">
      <alignment horizontal="center" vertical="center" wrapText="1"/>
    </xf>
    <xf numFmtId="3" fontId="0" fillId="9" borderId="21" xfId="1" applyNumberFormat="1" applyFont="1" applyFill="1" applyBorder="1" applyAlignment="1">
      <alignment horizontal="right"/>
    </xf>
    <xf numFmtId="3" fontId="0" fillId="9" borderId="9" xfId="1" applyNumberFormat="1" applyFont="1" applyFill="1" applyBorder="1" applyAlignment="1">
      <alignment horizontal="right"/>
    </xf>
    <xf numFmtId="3" fontId="0" fillId="10" borderId="21" xfId="1" applyNumberFormat="1" applyFont="1" applyFill="1" applyBorder="1" applyAlignment="1">
      <alignment horizontal="right"/>
    </xf>
    <xf numFmtId="3" fontId="0" fillId="10" borderId="9" xfId="1" applyNumberFormat="1" applyFont="1" applyFill="1" applyBorder="1" applyAlignment="1">
      <alignment horizontal="right"/>
    </xf>
    <xf numFmtId="3" fontId="0" fillId="10" borderId="16" xfId="1" applyNumberFormat="1" applyFont="1" applyFill="1" applyBorder="1" applyAlignment="1">
      <alignment horizontal="right"/>
    </xf>
    <xf numFmtId="3" fontId="0" fillId="10" borderId="2" xfId="1" applyNumberFormat="1" applyFont="1" applyFill="1" applyBorder="1" applyAlignment="1">
      <alignment horizontal="right"/>
    </xf>
    <xf numFmtId="0" fontId="19" fillId="4" borderId="0" xfId="1" applyFont="1" applyFill="1" applyBorder="1" applyProtection="1">
      <protection locked="0"/>
    </xf>
    <xf numFmtId="0" fontId="0" fillId="11" borderId="0" xfId="0" applyFill="1"/>
    <xf numFmtId="0" fontId="0" fillId="4" borderId="0" xfId="0" applyFill="1"/>
    <xf numFmtId="0" fontId="0" fillId="7" borderId="0" xfId="0" applyFill="1"/>
    <xf numFmtId="0" fontId="2" fillId="10" borderId="10" xfId="1" applyFont="1" applyFill="1" applyBorder="1"/>
    <xf numFmtId="0" fontId="2" fillId="10" borderId="32" xfId="1" applyFont="1" applyFill="1" applyBorder="1"/>
    <xf numFmtId="0" fontId="2" fillId="10" borderId="11" xfId="1" applyFont="1" applyFill="1" applyBorder="1"/>
    <xf numFmtId="0" fontId="2" fillId="10" borderId="0" xfId="1" applyFont="1" applyFill="1" applyBorder="1"/>
    <xf numFmtId="3" fontId="2" fillId="10" borderId="0" xfId="1" applyNumberFormat="1" applyFont="1" applyFill="1" applyBorder="1"/>
    <xf numFmtId="0" fontId="2" fillId="10" borderId="0" xfId="1" applyFont="1" applyFill="1"/>
    <xf numFmtId="0" fontId="19" fillId="2" borderId="0" xfId="1" applyFont="1" applyFill="1" applyBorder="1"/>
    <xf numFmtId="3" fontId="19" fillId="2" borderId="0" xfId="1" applyNumberFormat="1" applyFont="1" applyFill="1" applyBorder="1"/>
    <xf numFmtId="0" fontId="29" fillId="2" borderId="0" xfId="1" applyFont="1" applyFill="1"/>
    <xf numFmtId="0" fontId="0" fillId="8" borderId="10" xfId="1" applyFont="1" applyFill="1" applyBorder="1" applyAlignment="1">
      <alignment horizontal="left" vertical="center" wrapText="1"/>
    </xf>
    <xf numFmtId="0" fontId="0" fillId="8" borderId="11" xfId="1" applyFont="1" applyFill="1" applyBorder="1" applyAlignment="1">
      <alignment horizontal="left" vertical="center" wrapText="1"/>
    </xf>
    <xf numFmtId="0" fontId="0" fillId="8" borderId="60" xfId="1" applyFont="1" applyFill="1" applyBorder="1" applyAlignment="1">
      <alignment horizontal="left" vertical="center" wrapText="1"/>
    </xf>
    <xf numFmtId="0" fontId="20" fillId="7" borderId="61" xfId="1" applyFont="1" applyFill="1" applyBorder="1" applyAlignment="1">
      <alignment horizontal="center" vertical="top" wrapText="1"/>
    </xf>
    <xf numFmtId="0" fontId="20" fillId="7" borderId="45" xfId="1" applyFont="1" applyFill="1" applyBorder="1" applyAlignment="1">
      <alignment horizontal="center" vertical="top" wrapText="1"/>
    </xf>
    <xf numFmtId="9" fontId="4" fillId="8" borderId="14" xfId="4" applyFont="1" applyFill="1" applyBorder="1" applyAlignment="1">
      <alignment horizontal="center" vertical="center"/>
    </xf>
    <xf numFmtId="9" fontId="4" fillId="8" borderId="42" xfId="4" applyFont="1" applyFill="1" applyBorder="1" applyAlignment="1">
      <alignment horizontal="center" vertical="center"/>
    </xf>
    <xf numFmtId="0" fontId="20" fillId="7" borderId="62" xfId="1" applyFont="1" applyFill="1" applyBorder="1" applyAlignment="1">
      <alignment horizontal="center" vertical="center"/>
    </xf>
    <xf numFmtId="0" fontId="20" fillId="7" borderId="37" xfId="1" applyFont="1" applyFill="1" applyBorder="1" applyAlignment="1">
      <alignment horizontal="center" vertical="center"/>
    </xf>
    <xf numFmtId="0" fontId="20" fillId="7" borderId="45" xfId="1" applyFont="1" applyFill="1" applyBorder="1" applyAlignment="1">
      <alignment horizontal="center" vertical="center"/>
    </xf>
    <xf numFmtId="9" fontId="4" fillId="8" borderId="15" xfId="4" applyFont="1" applyFill="1" applyBorder="1" applyAlignment="1">
      <alignment horizontal="center"/>
    </xf>
    <xf numFmtId="9" fontId="4" fillId="8" borderId="19" xfId="4" applyFont="1" applyFill="1" applyBorder="1" applyAlignment="1">
      <alignment horizontal="center"/>
    </xf>
    <xf numFmtId="9" fontId="4" fillId="8" borderId="28" xfId="4" applyFont="1" applyFill="1" applyBorder="1" applyAlignment="1">
      <alignment horizontal="center"/>
    </xf>
    <xf numFmtId="9" fontId="4" fillId="8" borderId="63" xfId="4" applyFont="1" applyFill="1" applyBorder="1" applyAlignment="1">
      <alignment horizontal="center"/>
    </xf>
    <xf numFmtId="3" fontId="20" fillId="7" borderId="13" xfId="1" applyNumberFormat="1" applyFont="1" applyFill="1" applyBorder="1" applyAlignment="1">
      <alignment horizontal="center" vertical="center"/>
    </xf>
    <xf numFmtId="3" fontId="20" fillId="7" borderId="40" xfId="1" applyNumberFormat="1" applyFont="1" applyFill="1" applyBorder="1" applyAlignment="1">
      <alignment horizontal="center" vertical="center"/>
    </xf>
    <xf numFmtId="3" fontId="4" fillId="8" borderId="2" xfId="1" applyNumberFormat="1" applyFont="1" applyFill="1" applyBorder="1" applyAlignment="1">
      <alignment horizontal="center"/>
    </xf>
    <xf numFmtId="3" fontId="4" fillId="8" borderId="20" xfId="1" applyNumberFormat="1" applyFont="1" applyFill="1" applyBorder="1" applyAlignment="1">
      <alignment horizontal="center"/>
    </xf>
    <xf numFmtId="3" fontId="4" fillId="8" borderId="23" xfId="1" applyNumberFormat="1" applyFont="1" applyFill="1" applyBorder="1" applyAlignment="1">
      <alignment horizontal="center"/>
    </xf>
    <xf numFmtId="3" fontId="4" fillId="8" borderId="25" xfId="1" applyNumberFormat="1" applyFont="1" applyFill="1" applyBorder="1" applyAlignment="1">
      <alignment horizontal="center"/>
    </xf>
    <xf numFmtId="0" fontId="20" fillId="7" borderId="55" xfId="1" applyFont="1" applyFill="1" applyBorder="1" applyAlignment="1">
      <alignment horizontal="center" vertical="center"/>
    </xf>
    <xf numFmtId="0" fontId="20" fillId="7" borderId="52" xfId="1" applyFont="1" applyFill="1" applyBorder="1" applyAlignment="1">
      <alignment horizontal="center" vertical="center"/>
    </xf>
    <xf numFmtId="0" fontId="20" fillId="7" borderId="61" xfId="1" applyFont="1" applyFill="1" applyBorder="1" applyAlignment="1">
      <alignment horizontal="center" vertical="center"/>
    </xf>
    <xf numFmtId="0" fontId="20" fillId="7" borderId="13" xfId="1" applyFont="1" applyFill="1" applyBorder="1" applyAlignment="1">
      <alignment horizontal="center"/>
    </xf>
    <xf numFmtId="0" fontId="4" fillId="8" borderId="59" xfId="1" applyFont="1" applyFill="1" applyBorder="1" applyAlignment="1">
      <alignment horizontal="center" vertical="center" wrapText="1"/>
    </xf>
    <xf numFmtId="0" fontId="4" fillId="8" borderId="54" xfId="1" applyFont="1" applyFill="1" applyBorder="1" applyAlignment="1">
      <alignment horizontal="center" vertical="center" wrapText="1"/>
    </xf>
    <xf numFmtId="9" fontId="2" fillId="8" borderId="19" xfId="4" applyFont="1" applyFill="1" applyBorder="1"/>
    <xf numFmtId="9" fontId="2" fillId="8" borderId="63" xfId="4" applyFont="1" applyFill="1" applyBorder="1"/>
    <xf numFmtId="0" fontId="4" fillId="2" borderId="11" xfId="1" applyFont="1" applyFill="1" applyBorder="1" applyAlignment="1">
      <alignment horizontal="center" vertical="center"/>
    </xf>
    <xf numFmtId="0" fontId="4" fillId="2" borderId="29" xfId="1" applyFont="1" applyFill="1" applyBorder="1" applyAlignment="1">
      <alignment horizontal="center" vertical="center"/>
    </xf>
    <xf numFmtId="0" fontId="2" fillId="8" borderId="20" xfId="1" applyFont="1" applyFill="1" applyBorder="1"/>
    <xf numFmtId="0" fontId="2" fillId="8" borderId="23" xfId="1" applyFont="1" applyFill="1" applyBorder="1"/>
    <xf numFmtId="0" fontId="20" fillId="7" borderId="35" xfId="1" applyFont="1" applyFill="1" applyBorder="1" applyAlignment="1">
      <alignment horizontal="center" vertical="center"/>
    </xf>
    <xf numFmtId="0" fontId="20" fillId="7" borderId="36" xfId="1" applyFont="1" applyFill="1" applyBorder="1" applyAlignment="1">
      <alignment horizontal="center" vertical="center"/>
    </xf>
    <xf numFmtId="0" fontId="20" fillId="7" borderId="38" xfId="1" applyFont="1" applyFill="1" applyBorder="1" applyAlignment="1">
      <alignment horizontal="center" vertical="center"/>
    </xf>
    <xf numFmtId="0" fontId="20" fillId="7" borderId="39" xfId="1" applyFont="1" applyFill="1" applyBorder="1" applyAlignment="1">
      <alignment horizontal="center" vertical="center"/>
    </xf>
    <xf numFmtId="0" fontId="27" fillId="7" borderId="36" xfId="1" applyFont="1" applyFill="1" applyBorder="1" applyAlignment="1">
      <alignment horizontal="center"/>
    </xf>
    <xf numFmtId="0" fontId="27" fillId="7" borderId="38" xfId="1" applyFont="1" applyFill="1" applyBorder="1" applyAlignment="1">
      <alignment horizontal="center"/>
    </xf>
    <xf numFmtId="0" fontId="27" fillId="7" borderId="39" xfId="1" applyFont="1" applyFill="1" applyBorder="1" applyAlignment="1">
      <alignment horizontal="center"/>
    </xf>
    <xf numFmtId="0" fontId="2" fillId="2" borderId="0" xfId="1" applyFont="1" applyFill="1" applyBorder="1" applyAlignment="1">
      <alignment horizontal="left" vertical="top" wrapText="1"/>
    </xf>
    <xf numFmtId="0" fontId="20" fillId="7" borderId="35" xfId="1" applyFont="1" applyFill="1" applyBorder="1" applyAlignment="1">
      <alignment horizontal="center" vertical="top"/>
    </xf>
    <xf numFmtId="0" fontId="1" fillId="2" borderId="0" xfId="1" applyFont="1" applyFill="1" applyBorder="1" applyAlignment="1">
      <alignment horizontal="left" vertical="top" wrapText="1"/>
    </xf>
    <xf numFmtId="0" fontId="19" fillId="4" borderId="0" xfId="5" applyFont="1" applyFill="1"/>
    <xf numFmtId="0" fontId="19" fillId="4" borderId="0" xfId="5" applyFont="1" applyFill="1" applyProtection="1">
      <protection locked="0"/>
    </xf>
    <xf numFmtId="0" fontId="0" fillId="2" borderId="0" xfId="5" applyFont="1" applyFill="1"/>
    <xf numFmtId="0" fontId="23" fillId="4" borderId="0" xfId="5" applyFont="1" applyFill="1" applyAlignment="1"/>
    <xf numFmtId="0" fontId="22" fillId="4" borderId="0" xfId="5" applyFont="1" applyFill="1" applyAlignment="1">
      <alignment horizontal="left" vertical="center"/>
    </xf>
    <xf numFmtId="0" fontId="22" fillId="4" borderId="0" xfId="5" applyFont="1" applyFill="1" applyAlignment="1">
      <alignment wrapText="1"/>
    </xf>
    <xf numFmtId="0" fontId="19" fillId="4" borderId="0" xfId="6" applyFont="1" applyFill="1" applyBorder="1"/>
    <xf numFmtId="0" fontId="0" fillId="6" borderId="0" xfId="5" applyFont="1" applyFill="1"/>
    <xf numFmtId="0" fontId="27" fillId="7" borderId="1" xfId="5" applyFont="1" applyFill="1" applyBorder="1" applyAlignment="1">
      <alignment horizontal="center"/>
    </xf>
    <xf numFmtId="0" fontId="9" fillId="2" borderId="0" xfId="5" applyFont="1" applyFill="1" applyBorder="1" applyAlignment="1"/>
    <xf numFmtId="0" fontId="7" fillId="2" borderId="0" xfId="5" applyFont="1" applyFill="1" applyBorder="1"/>
    <xf numFmtId="0" fontId="7" fillId="2" borderId="0" xfId="5" applyFont="1" applyFill="1"/>
    <xf numFmtId="0" fontId="28" fillId="7" borderId="49" xfId="5" applyFont="1" applyFill="1" applyBorder="1" applyAlignment="1">
      <alignment horizontal="center"/>
    </xf>
    <xf numFmtId="0" fontId="20" fillId="7" borderId="49" xfId="5" applyFont="1" applyFill="1" applyBorder="1" applyAlignment="1">
      <alignment horizontal="center"/>
    </xf>
    <xf numFmtId="17" fontId="20" fillId="7" borderId="49" xfId="5" applyNumberFormat="1" applyFont="1" applyFill="1" applyBorder="1" applyAlignment="1">
      <alignment horizontal="center"/>
    </xf>
    <xf numFmtId="0" fontId="10" fillId="0" borderId="48" xfId="5" applyFont="1" applyBorder="1" applyAlignment="1">
      <alignment horizontal="left"/>
    </xf>
    <xf numFmtId="0" fontId="1" fillId="0" borderId="48" xfId="5" applyFont="1" applyBorder="1"/>
    <xf numFmtId="0" fontId="1" fillId="2" borderId="48" xfId="5" applyFont="1" applyFill="1" applyBorder="1"/>
    <xf numFmtId="0" fontId="1" fillId="0" borderId="48" xfId="5" applyFont="1" applyFill="1" applyBorder="1"/>
    <xf numFmtId="0" fontId="10" fillId="0" borderId="3" xfId="5" applyFont="1" applyBorder="1" applyAlignment="1">
      <alignment horizontal="left"/>
    </xf>
    <xf numFmtId="0" fontId="1" fillId="0" borderId="3" xfId="5" applyFont="1" applyBorder="1"/>
    <xf numFmtId="0" fontId="1" fillId="2" borderId="3" xfId="5" applyFont="1" applyFill="1" applyBorder="1"/>
    <xf numFmtId="0" fontId="1" fillId="0" borderId="3" xfId="5" applyFont="1" applyFill="1" applyBorder="1"/>
    <xf numFmtId="0" fontId="10" fillId="12" borderId="35" xfId="5" applyFont="1" applyFill="1" applyBorder="1"/>
    <xf numFmtId="0" fontId="4" fillId="12" borderId="35" xfId="5" applyFont="1" applyFill="1" applyBorder="1"/>
    <xf numFmtId="0" fontId="1" fillId="2" borderId="0" xfId="5" applyFont="1" applyFill="1"/>
    <xf numFmtId="0" fontId="3" fillId="2" borderId="0" xfId="5" applyFont="1" applyFill="1"/>
    <xf numFmtId="0" fontId="10" fillId="0" borderId="7" xfId="5" applyFont="1" applyBorder="1" applyAlignment="1">
      <alignment horizontal="left"/>
    </xf>
    <xf numFmtId="3" fontId="1" fillId="0" borderId="7" xfId="5" applyNumberFormat="1" applyFont="1" applyBorder="1"/>
    <xf numFmtId="3" fontId="1" fillId="2" borderId="7" xfId="5" applyNumberFormat="1" applyFont="1" applyFill="1" applyBorder="1"/>
    <xf numFmtId="3" fontId="1" fillId="0" borderId="7" xfId="5" applyNumberFormat="1" applyFont="1" applyFill="1" applyBorder="1"/>
    <xf numFmtId="0" fontId="10" fillId="0" borderId="8" xfId="5" applyFont="1" applyBorder="1" applyAlignment="1">
      <alignment horizontal="left"/>
    </xf>
    <xf numFmtId="3" fontId="1" fillId="0" borderId="8" xfId="5" applyNumberFormat="1" applyFont="1" applyBorder="1"/>
    <xf numFmtId="3" fontId="1" fillId="2" borderId="8" xfId="5" applyNumberFormat="1" applyFont="1" applyFill="1" applyBorder="1"/>
    <xf numFmtId="3" fontId="1" fillId="0" borderId="8" xfId="5" applyNumberFormat="1" applyFont="1" applyFill="1" applyBorder="1"/>
    <xf numFmtId="0" fontId="10" fillId="11" borderId="4" xfId="5" applyFont="1" applyFill="1" applyBorder="1" applyAlignment="1">
      <alignment horizontal="left"/>
    </xf>
    <xf numFmtId="0" fontId="1" fillId="11" borderId="4" xfId="5" applyFont="1" applyFill="1" applyBorder="1"/>
    <xf numFmtId="0" fontId="10" fillId="12" borderId="49" xfId="5" applyFont="1" applyFill="1" applyBorder="1"/>
    <xf numFmtId="3" fontId="4" fillId="12" borderId="49" xfId="5" applyNumberFormat="1" applyFont="1" applyFill="1" applyBorder="1"/>
    <xf numFmtId="0" fontId="25" fillId="2" borderId="0" xfId="5" applyFont="1" applyFill="1" applyAlignment="1">
      <alignment vertical="top"/>
    </xf>
    <xf numFmtId="0" fontId="26" fillId="2" borderId="0" xfId="5" applyFont="1" applyFill="1" applyAlignment="1">
      <alignment vertical="top"/>
    </xf>
    <xf numFmtId="0" fontId="26" fillId="2" borderId="46" xfId="5" applyFont="1" applyFill="1" applyBorder="1"/>
    <xf numFmtId="0" fontId="1" fillId="2" borderId="46" xfId="5" applyFont="1" applyFill="1" applyBorder="1"/>
    <xf numFmtId="3" fontId="0" fillId="2" borderId="0" xfId="5" applyNumberFormat="1" applyFont="1" applyFill="1"/>
    <xf numFmtId="0" fontId="19" fillId="4" borderId="0" xfId="0" applyFont="1" applyFill="1"/>
    <xf numFmtId="0" fontId="22" fillId="4" borderId="0" xfId="5" applyFont="1" applyFill="1" applyAlignment="1">
      <alignment horizontal="left"/>
    </xf>
  </cellXfs>
  <cellStyles count="7">
    <cellStyle name="=C:\WINNT\SYSTEM32\COMMAND.COM" xfId="1"/>
    <cellStyle name="=C:\WINNT\SYSTEM32\COMMAND.COM 2" xfId="5"/>
    <cellStyle name="=C:\WINNT\SYSTEM32\COMMAND.COM_43-Recurso Numérico Fijo PTFN_DGP_PT_PA_Mar10" xfId="6"/>
    <cellStyle name="ANCLAS,REZONES Y SUS PARTES,DE FUNDICION,DE HIERRO O DE ACERO" xfId="2"/>
    <cellStyle name="Hipervínculo" xfId="3" builtinId="8"/>
    <cellStyle name="Normal" xfId="0" builtinId="0"/>
    <cellStyle name="Porcentaje" xfId="4" builtinId="5"/>
  </cellStyles>
  <dxfs count="0"/>
  <tableStyles count="0" defaultTableStyle="TableStyleMedium9" defaultPivotStyle="PivotStyleLight16"/>
  <colors>
    <mruColors>
      <color rgb="FF0033CC"/>
      <color rgb="FFE1E47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8767566229389757"/>
          <c:y val="8.1961192350956114E-2"/>
          <c:w val="0.45441351592359908"/>
          <c:h val="0.84309936257967755"/>
        </c:manualLayout>
      </c:layout>
      <c:doughnutChart>
        <c:varyColors val="1"/>
        <c:ser>
          <c:idx val="1"/>
          <c:order val="0"/>
          <c:tx>
            <c:v>MÓVIL</c:v>
          </c:tx>
          <c:spPr>
            <a:solidFill>
              <a:srgbClr val="993366"/>
            </a:solidFill>
            <a:ln w="12700">
              <a:solidFill>
                <a:srgbClr val="000000"/>
              </a:solidFill>
              <a:prstDash val="solid"/>
            </a:ln>
          </c:spPr>
          <c:dPt>
            <c:idx val="0"/>
            <c:bubble3D val="0"/>
            <c:spPr>
              <a:solidFill>
                <a:srgbClr val="C00000"/>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dPt>
          <c:dPt>
            <c:idx val="1"/>
            <c:bubble3D val="0"/>
            <c:spPr>
              <a:solidFill>
                <a:schemeClr val="accent2">
                  <a:lumMod val="60000"/>
                  <a:lumOff val="40000"/>
                </a:schemeClr>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dPt>
          <c:dLbls>
            <c:dLbl>
              <c:idx val="0"/>
              <c:layout>
                <c:manualLayout>
                  <c:x val="-9.4397348550872909E-2"/>
                  <c:y val="-0.1023228346456693"/>
                </c:manualLayout>
              </c:layout>
              <c:tx>
                <c:rich>
                  <a:bodyPr/>
                  <a:lstStyle/>
                  <a:p>
                    <a:pPr>
                      <a:defRPr sz="1000" b="1" i="0" u="none" strike="noStrike" baseline="0">
                        <a:solidFill>
                          <a:srgbClr val="FF0000"/>
                        </a:solidFill>
                        <a:latin typeface="Arial"/>
                        <a:ea typeface="Arial"/>
                        <a:cs typeface="Arial"/>
                      </a:defRPr>
                    </a:pPr>
                    <a:r>
                      <a:rPr lang="en-US"/>
                      <a:t>MÓVIL
26.400.000 </a:t>
                    </a:r>
                  </a:p>
                  <a:p>
                    <a:pPr>
                      <a:defRPr sz="1000" b="1" i="0" u="none" strike="noStrike" baseline="0">
                        <a:solidFill>
                          <a:srgbClr val="FF0000"/>
                        </a:solidFill>
                        <a:latin typeface="Arial"/>
                        <a:ea typeface="Arial"/>
                        <a:cs typeface="Arial"/>
                      </a:defRPr>
                    </a:pPr>
                    <a:r>
                      <a:rPr lang="en-US"/>
                      <a:t>números asignados
26 %</a:t>
                    </a:r>
                  </a:p>
                </c:rich>
              </c:tx>
              <c:spPr>
                <a:noFill/>
                <a:ln w="25400">
                  <a:noFill/>
                </a:ln>
              </c:spPr>
              <c:showLegendKey val="1"/>
              <c:showVal val="1"/>
              <c:showCatName val="1"/>
              <c:showSerName val="1"/>
              <c:showPercent val="1"/>
              <c:showBubbleSize val="0"/>
              <c:extLst>
                <c:ext xmlns:c15="http://schemas.microsoft.com/office/drawing/2012/chart" uri="{CE6537A1-D6FC-4f65-9D91-7224C49458BB}">
                  <c15:layout/>
                </c:ext>
              </c:extLst>
            </c:dLbl>
            <c:dLbl>
              <c:idx val="1"/>
              <c:layout>
                <c:manualLayout>
                  <c:x val="9.0821086401003018E-2"/>
                  <c:y val="8.5898305084745843E-2"/>
                </c:manualLayout>
              </c:layout>
              <c:tx>
                <c:rich>
                  <a:bodyPr/>
                  <a:lstStyle/>
                  <a:p>
                    <a:pPr>
                      <a:defRPr sz="1000" b="1" i="0" u="none" strike="noStrike" baseline="0">
                        <a:solidFill>
                          <a:srgbClr val="FF0000"/>
                        </a:solidFill>
                        <a:latin typeface="Arial"/>
                        <a:ea typeface="Arial"/>
                        <a:cs typeface="Arial"/>
                      </a:defRPr>
                    </a:pPr>
                    <a:r>
                      <a:rPr lang="en-US"/>
                      <a:t>MÓVIL
73.600.000 </a:t>
                    </a:r>
                  </a:p>
                  <a:p>
                    <a:pPr>
                      <a:defRPr sz="1000" b="1" i="0" u="none" strike="noStrike" baseline="0">
                        <a:solidFill>
                          <a:srgbClr val="FF0000"/>
                        </a:solidFill>
                        <a:latin typeface="Arial"/>
                        <a:ea typeface="Arial"/>
                        <a:cs typeface="Arial"/>
                      </a:defRPr>
                    </a:pPr>
                    <a:r>
                      <a:rPr lang="en-US"/>
                      <a:t>números libres
74%</a:t>
                    </a:r>
                  </a:p>
                </c:rich>
              </c:tx>
              <c:spPr>
                <a:noFill/>
                <a:ln w="25400">
                  <a:noFill/>
                </a:ln>
              </c:spPr>
              <c:showLegendKey val="1"/>
              <c:showVal val="1"/>
              <c:showCatName val="1"/>
              <c:showSerName val="1"/>
              <c:showPercent val="1"/>
              <c:showBubbleSize val="0"/>
              <c:extLst>
                <c:ext xmlns:c15="http://schemas.microsoft.com/office/drawing/2012/chart" uri="{CE6537A1-D6FC-4f65-9D91-7224C49458BB}">
                  <c15:layout/>
                </c:ext>
              </c:extLst>
            </c:dLbl>
            <c:numFmt formatCode="0%" sourceLinked="0"/>
            <c:spPr>
              <a:noFill/>
              <a:ln w="25400">
                <a:noFill/>
              </a:ln>
            </c:spPr>
            <c:txPr>
              <a:bodyPr/>
              <a:lstStyle/>
              <a:p>
                <a:pPr>
                  <a:defRPr sz="1000" b="1" i="0" u="none" strike="noStrike" baseline="0">
                    <a:solidFill>
                      <a:srgbClr val="FF0000"/>
                    </a:solidFill>
                    <a:latin typeface="Arial"/>
                    <a:ea typeface="Arial"/>
                    <a:cs typeface="Arial"/>
                  </a:defRPr>
                </a:pPr>
                <a:endParaRPr lang="es-EC"/>
              </a:p>
            </c:txPr>
            <c:showLegendKey val="1"/>
            <c:showVal val="1"/>
            <c:showCatName val="1"/>
            <c:showSerName val="1"/>
            <c:showPercent val="1"/>
            <c:showBubbleSize val="0"/>
            <c:showLeaderLines val="0"/>
            <c:extLst>
              <c:ext xmlns:c15="http://schemas.microsoft.com/office/drawing/2012/chart" uri="{CE6537A1-D6FC-4f65-9D91-7224C49458BB}"/>
            </c:extLst>
          </c:dLbls>
          <c:cat>
            <c:strRef>
              <c:f>('2-PTFN'!$A$60:$A$61,'2-PTFN'!$A$63:$A$64,'2-PTFN'!$A$66:$A$67)</c:f>
              <c:strCache>
                <c:ptCount val="6"/>
                <c:pt idx="0">
                  <c:v>Números No Geográficos Móviles Asignados</c:v>
                </c:pt>
                <c:pt idx="1">
                  <c:v>Números No Geográficos Móviles Libres</c:v>
                </c:pt>
                <c:pt idx="2">
                  <c:v>Números No Geográficos Red Inteligente Asignados</c:v>
                </c:pt>
                <c:pt idx="3">
                  <c:v>Números No Geográficos Red Inteligente Libres</c:v>
                </c:pt>
                <c:pt idx="4">
                  <c:v>Números 1XY Asignados</c:v>
                </c:pt>
                <c:pt idx="5">
                  <c:v>Números 1XYInteligente Libres</c:v>
                </c:pt>
              </c:strCache>
            </c:strRef>
          </c:cat>
          <c:val>
            <c:numRef>
              <c:f>'2-PTFN'!$C$60:$C$61</c:f>
              <c:numCache>
                <c:formatCode>#,##0</c:formatCode>
                <c:ptCount val="2"/>
                <c:pt idx="0">
                  <c:v>26400000</c:v>
                </c:pt>
                <c:pt idx="1">
                  <c:v>73600000</c:v>
                </c:pt>
              </c:numCache>
            </c:numRef>
          </c:val>
        </c:ser>
        <c:ser>
          <c:idx val="2"/>
          <c:order val="1"/>
          <c:tx>
            <c:v>RI</c:v>
          </c:tx>
          <c:spPr>
            <a:solidFill>
              <a:srgbClr val="008000"/>
            </a:solidFill>
            <a:ln w="12700">
              <a:solidFill>
                <a:srgbClr val="000000"/>
              </a:solidFill>
              <a:prstDash val="solid"/>
            </a:ln>
          </c:spPr>
          <c:dPt>
            <c:idx val="0"/>
            <c:bubble3D val="0"/>
          </c:dPt>
          <c:dPt>
            <c:idx val="1"/>
            <c:bubble3D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dPt>
          <c:dLbls>
            <c:dLbl>
              <c:idx val="0"/>
              <c:layout>
                <c:manualLayout>
                  <c:x val="0.14156131349798792"/>
                  <c:y val="-7.5504499437570302E-2"/>
                </c:manualLayout>
              </c:layout>
              <c:tx>
                <c:rich>
                  <a:bodyPr/>
                  <a:lstStyle/>
                  <a:p>
                    <a:pPr>
                      <a:defRPr sz="1000" b="1" i="0" u="none" strike="noStrike" baseline="0">
                        <a:solidFill>
                          <a:srgbClr val="008000"/>
                        </a:solidFill>
                        <a:latin typeface="Arial"/>
                        <a:ea typeface="Arial"/>
                        <a:cs typeface="Arial"/>
                      </a:defRPr>
                    </a:pPr>
                    <a:r>
                      <a:rPr lang="en-US"/>
                      <a:t>RI
2.063</a:t>
                    </a:r>
                    <a:r>
                      <a:rPr lang="en-US" baseline="0"/>
                      <a:t> </a:t>
                    </a:r>
                    <a:r>
                      <a:rPr lang="en-US"/>
                      <a:t>
 números asignados
0,1%</a:t>
                    </a:r>
                  </a:p>
                </c:rich>
              </c:tx>
              <c:spPr>
                <a:noFill/>
                <a:ln w="25400">
                  <a:noFill/>
                </a:ln>
              </c:spPr>
              <c:showLegendKey val="0"/>
              <c:showVal val="0"/>
              <c:showCatName val="0"/>
              <c:showSerName val="0"/>
              <c:showPercent val="0"/>
              <c:showBubbleSize val="0"/>
              <c:extLst>
                <c:ext xmlns:c15="http://schemas.microsoft.com/office/drawing/2012/chart" uri="{CE6537A1-D6FC-4f65-9D91-7224C49458BB}">
                  <c15:layout/>
                </c:ext>
              </c:extLst>
            </c:dLbl>
            <c:dLbl>
              <c:idx val="1"/>
              <c:layout>
                <c:manualLayout>
                  <c:x val="-0.14912168221513217"/>
                  <c:y val="-1.0330896137982753E-2"/>
                </c:manualLayout>
              </c:layout>
              <c:tx>
                <c:rich>
                  <a:bodyPr/>
                  <a:lstStyle/>
                  <a:p>
                    <a:pPr>
                      <a:defRPr sz="1000" b="1" i="0" u="none" strike="noStrike" baseline="0">
                        <a:solidFill>
                          <a:srgbClr val="008000"/>
                        </a:solidFill>
                        <a:latin typeface="Arial"/>
                        <a:ea typeface="Arial"/>
                        <a:cs typeface="Arial"/>
                      </a:defRPr>
                    </a:pPr>
                    <a:r>
                      <a:rPr lang="en-US"/>
                      <a:t>RI
2.997.937 números libres
99,9%</a:t>
                    </a:r>
                  </a:p>
                </c:rich>
              </c:tx>
              <c:spPr>
                <a:noFill/>
                <a:ln w="25400">
                  <a:noFill/>
                </a:ln>
              </c:spPr>
              <c:showLegendKey val="0"/>
              <c:showVal val="0"/>
              <c:showCatName val="0"/>
              <c:showSerName val="0"/>
              <c:showPercent val="0"/>
              <c:showBubbleSize val="0"/>
              <c:extLst>
                <c:ext xmlns:c15="http://schemas.microsoft.com/office/drawing/2012/chart" uri="{CE6537A1-D6FC-4f65-9D91-7224C49458BB}">
                  <c15:layout/>
                </c:ext>
              </c:extLst>
            </c:dLbl>
            <c:numFmt formatCode="0.00%" sourceLinked="0"/>
            <c:spPr>
              <a:noFill/>
              <a:ln w="25400">
                <a:noFill/>
              </a:ln>
            </c:spPr>
            <c:txPr>
              <a:bodyPr/>
              <a:lstStyle/>
              <a:p>
                <a:pPr>
                  <a:defRPr sz="1000" b="1" i="0" u="none" strike="noStrike" baseline="0">
                    <a:solidFill>
                      <a:srgbClr val="008000"/>
                    </a:solidFill>
                    <a:latin typeface="Arial"/>
                    <a:ea typeface="Arial"/>
                    <a:cs typeface="Arial"/>
                  </a:defRPr>
                </a:pPr>
                <a:endParaRPr lang="es-EC"/>
              </a:p>
            </c:txPr>
            <c:showLegendKey val="0"/>
            <c:showVal val="1"/>
            <c:showCatName val="0"/>
            <c:showSerName val="1"/>
            <c:showPercent val="1"/>
            <c:showBubbleSize val="0"/>
            <c:showLeaderLines val="0"/>
            <c:extLst>
              <c:ext xmlns:c15="http://schemas.microsoft.com/office/drawing/2012/chart" uri="{CE6537A1-D6FC-4f65-9D91-7224C49458BB}"/>
            </c:extLst>
          </c:dLbls>
          <c:cat>
            <c:strRef>
              <c:f>('2-PTFN'!$A$60:$A$61,'2-PTFN'!$A$63:$A$64,'2-PTFN'!$A$66:$A$67)</c:f>
              <c:strCache>
                <c:ptCount val="6"/>
                <c:pt idx="0">
                  <c:v>Números No Geográficos Móviles Asignados</c:v>
                </c:pt>
                <c:pt idx="1">
                  <c:v>Números No Geográficos Móviles Libres</c:v>
                </c:pt>
                <c:pt idx="2">
                  <c:v>Números No Geográficos Red Inteligente Asignados</c:v>
                </c:pt>
                <c:pt idx="3">
                  <c:v>Números No Geográficos Red Inteligente Libres</c:v>
                </c:pt>
                <c:pt idx="4">
                  <c:v>Números 1XY Asignados</c:v>
                </c:pt>
                <c:pt idx="5">
                  <c:v>Números 1XYInteligente Libres</c:v>
                </c:pt>
              </c:strCache>
            </c:strRef>
          </c:cat>
          <c:val>
            <c:numRef>
              <c:f>'2-PTFN'!$D$63:$D$64</c:f>
              <c:numCache>
                <c:formatCode>#,##0</c:formatCode>
                <c:ptCount val="2"/>
                <c:pt idx="0" formatCode="General">
                  <c:v>2151</c:v>
                </c:pt>
                <c:pt idx="1">
                  <c:v>2997849</c:v>
                </c:pt>
              </c:numCache>
            </c:numRef>
          </c:val>
        </c:ser>
        <c:ser>
          <c:idx val="3"/>
          <c:order val="2"/>
          <c:tx>
            <c:v>1XY</c:v>
          </c:tx>
          <c:spPr>
            <a:solidFill>
              <a:srgbClr val="CCFFFF"/>
            </a:solidFill>
            <a:ln w="12700">
              <a:solidFill>
                <a:srgbClr val="000000"/>
              </a:solidFill>
              <a:prstDash val="solid"/>
            </a:ln>
          </c:spPr>
          <c:dPt>
            <c:idx val="0"/>
            <c:bubble3D val="0"/>
            <c:spPr>
              <a:solidFill>
                <a:schemeClr val="accent5">
                  <a:lumMod val="60000"/>
                  <a:lumOff val="40000"/>
                </a:schemeClr>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dPt>
          <c:dPt>
            <c:idx val="1"/>
            <c:bubble3D val="0"/>
            <c:spPr>
              <a:gradFill rotWithShape="1">
                <a:gsLst>
                  <a:gs pos="0">
                    <a:schemeClr val="accent5">
                      <a:shade val="51000"/>
                      <a:satMod val="130000"/>
                    </a:schemeClr>
                  </a:gs>
                  <a:gs pos="80000">
                    <a:schemeClr val="accent5">
                      <a:shade val="93000"/>
                      <a:satMod val="130000"/>
                    </a:schemeClr>
                  </a:gs>
                  <a:gs pos="100000">
                    <a:schemeClr val="accent5">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dPt>
          <c:dLbls>
            <c:dLbl>
              <c:idx val="0"/>
              <c:layout>
                <c:manualLayout>
                  <c:x val="0.14674487633222941"/>
                  <c:y val="-1.5698162729658793E-2"/>
                </c:manualLayout>
              </c:layout>
              <c:tx>
                <c:rich>
                  <a:bodyPr/>
                  <a:lstStyle/>
                  <a:p>
                    <a:pPr>
                      <a:defRPr sz="1000" b="0" i="0" u="none" strike="noStrike" baseline="0">
                        <a:solidFill>
                          <a:srgbClr val="000000"/>
                        </a:solidFill>
                        <a:latin typeface="Arial"/>
                        <a:ea typeface="Arial"/>
                        <a:cs typeface="Arial"/>
                      </a:defRPr>
                    </a:pPr>
                    <a:r>
                      <a:rPr lang="en-US"/>
                      <a:t>1XY
261 números asignados
24 %</a:t>
                    </a:r>
                  </a:p>
                </c:rich>
              </c:tx>
              <c:spPr>
                <a:noFill/>
                <a:ln w="25400">
                  <a:noFill/>
                </a:ln>
              </c:spPr>
              <c:showLegendKey val="0"/>
              <c:showVal val="0"/>
              <c:showCatName val="0"/>
              <c:showSerName val="0"/>
              <c:showPercent val="0"/>
              <c:showBubbleSize val="0"/>
              <c:extLst>
                <c:ext xmlns:c15="http://schemas.microsoft.com/office/drawing/2012/chart" uri="{CE6537A1-D6FC-4f65-9D91-7224C49458BB}">
                  <c15:layout/>
                </c:ext>
              </c:extLst>
            </c:dLbl>
            <c:dLbl>
              <c:idx val="1"/>
              <c:layout>
                <c:manualLayout>
                  <c:x val="0.39622340277725149"/>
                  <c:y val="-9.3664229471316085E-2"/>
                </c:manualLayout>
              </c:layout>
              <c:tx>
                <c:rich>
                  <a:bodyPr/>
                  <a:lstStyle/>
                  <a:p>
                    <a:pPr>
                      <a:defRPr sz="1000" b="0" i="0" u="none" strike="noStrike" baseline="0">
                        <a:solidFill>
                          <a:srgbClr val="000000"/>
                        </a:solidFill>
                        <a:latin typeface="Arial"/>
                        <a:ea typeface="Arial"/>
                        <a:cs typeface="Arial"/>
                      </a:defRPr>
                    </a:pPr>
                    <a:r>
                      <a:rPr lang="en-US"/>
                      <a:t>1XY
 806 números libres
76 %</a:t>
                    </a:r>
                  </a:p>
                </c:rich>
              </c:tx>
              <c:spPr>
                <a:noFill/>
                <a:ln w="25400">
                  <a:noFill/>
                </a:ln>
              </c:spPr>
              <c:showLegendKey val="0"/>
              <c:showVal val="0"/>
              <c:showCatName val="0"/>
              <c:showSerName val="0"/>
              <c:showPercent val="0"/>
              <c:showBubbleSize val="0"/>
              <c:extLst>
                <c:ext xmlns:c15="http://schemas.microsoft.com/office/drawing/2012/chart" uri="{CE6537A1-D6FC-4f65-9D91-7224C49458BB}">
                  <c15:layout/>
                </c:ext>
              </c:extLst>
            </c:dLbl>
            <c:numFmt formatCode="0%" sourceLinked="0"/>
            <c:spPr>
              <a:noFill/>
              <a:ln w="25400">
                <a:noFill/>
              </a:ln>
            </c:spPr>
            <c:txPr>
              <a:bodyPr/>
              <a:lstStyle/>
              <a:p>
                <a:pPr>
                  <a:defRPr sz="1000" b="0" i="0" u="none" strike="noStrike" baseline="0">
                    <a:solidFill>
                      <a:srgbClr val="000000"/>
                    </a:solidFill>
                    <a:latin typeface="Arial"/>
                    <a:ea typeface="Arial"/>
                    <a:cs typeface="Arial"/>
                  </a:defRPr>
                </a:pPr>
                <a:endParaRPr lang="es-EC"/>
              </a:p>
            </c:txPr>
            <c:showLegendKey val="0"/>
            <c:showVal val="1"/>
            <c:showCatName val="0"/>
            <c:showSerName val="1"/>
            <c:showPercent val="1"/>
            <c:showBubbleSize val="0"/>
            <c:showLeaderLines val="0"/>
            <c:extLst>
              <c:ext xmlns:c15="http://schemas.microsoft.com/office/drawing/2012/chart" uri="{CE6537A1-D6FC-4f65-9D91-7224C49458BB}"/>
            </c:extLst>
          </c:dLbls>
          <c:cat>
            <c:strRef>
              <c:f>('2-PTFN'!$A$60:$A$61,'2-PTFN'!$A$63:$A$64,'2-PTFN'!$A$66:$A$67)</c:f>
              <c:strCache>
                <c:ptCount val="6"/>
                <c:pt idx="0">
                  <c:v>Números No Geográficos Móviles Asignados</c:v>
                </c:pt>
                <c:pt idx="1">
                  <c:v>Números No Geográficos Móviles Libres</c:v>
                </c:pt>
                <c:pt idx="2">
                  <c:v>Números No Geográficos Red Inteligente Asignados</c:v>
                </c:pt>
                <c:pt idx="3">
                  <c:v>Números No Geográficos Red Inteligente Libres</c:v>
                </c:pt>
                <c:pt idx="4">
                  <c:v>Números 1XY Asignados</c:v>
                </c:pt>
                <c:pt idx="5">
                  <c:v>Números 1XYInteligente Libres</c:v>
                </c:pt>
              </c:strCache>
            </c:strRef>
          </c:cat>
          <c:val>
            <c:numRef>
              <c:f>'2-PTFN'!$E$66:$E$67</c:f>
              <c:numCache>
                <c:formatCode>#,##0</c:formatCode>
                <c:ptCount val="2"/>
                <c:pt idx="0">
                  <c:v>261</c:v>
                </c:pt>
                <c:pt idx="1">
                  <c:v>806</c:v>
                </c:pt>
              </c:numCache>
            </c:numRef>
          </c:val>
        </c:ser>
        <c:dLbls>
          <c:showLegendKey val="0"/>
          <c:showVal val="0"/>
          <c:showCatName val="0"/>
          <c:showSerName val="0"/>
          <c:showPercent val="0"/>
          <c:showBubbleSize val="0"/>
          <c:showLeaderLines val="0"/>
        </c:dLbls>
        <c:firstSliceAng val="90"/>
        <c:holeSize val="50"/>
      </c:doughnutChart>
      <c:spPr>
        <a:noFill/>
        <a:ln w="25400">
          <a:noFill/>
        </a:ln>
      </c:spPr>
    </c:plotArea>
    <c:plotVisOnly val="1"/>
    <c:dispBlanksAs val="zero"/>
    <c:showDLblsOverMax val="0"/>
  </c:chart>
  <c:spPr>
    <a:noFill/>
    <a:ln w="9525">
      <a:solidFill>
        <a:schemeClr val="tx1"/>
      </a:solidFill>
    </a:ln>
  </c:spPr>
  <c:txPr>
    <a:bodyPr/>
    <a:lstStyle/>
    <a:p>
      <a:pPr>
        <a:defRPr sz="1000" b="0" i="0" u="none" strike="noStrike" baseline="0">
          <a:solidFill>
            <a:srgbClr val="000000"/>
          </a:solidFill>
          <a:latin typeface="Arial"/>
          <a:ea typeface="Arial"/>
          <a:cs typeface="Arial"/>
        </a:defRPr>
      </a:pPr>
      <a:endParaRPr lang="es-EC"/>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341045675354103"/>
          <c:y val="6.1016949152542375E-2"/>
          <c:w val="0.86763185108583252"/>
          <c:h val="0.798483921524198"/>
        </c:manualLayout>
      </c:layout>
      <c:barChart>
        <c:barDir val="col"/>
        <c:grouping val="clustered"/>
        <c:varyColors val="0"/>
        <c:ser>
          <c:idx val="1"/>
          <c:order val="0"/>
          <c:tx>
            <c:v>Números utilizados</c:v>
          </c:tx>
          <c:spPr>
            <a:solidFill>
              <a:srgbClr val="C00000"/>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numRef>
              <c:f>'4-Móvil II'!$A$15:$A$119</c:f>
              <c:numCache>
                <c:formatCode>mmm\-yy</c:formatCode>
                <c:ptCount val="105"/>
                <c:pt idx="0">
                  <c:v>38353</c:v>
                </c:pt>
                <c:pt idx="1">
                  <c:v>38384</c:v>
                </c:pt>
                <c:pt idx="2">
                  <c:v>38412</c:v>
                </c:pt>
                <c:pt idx="3">
                  <c:v>38443</c:v>
                </c:pt>
                <c:pt idx="4">
                  <c:v>38473</c:v>
                </c:pt>
                <c:pt idx="5">
                  <c:v>38504</c:v>
                </c:pt>
                <c:pt idx="6">
                  <c:v>38534</c:v>
                </c:pt>
                <c:pt idx="7">
                  <c:v>38565</c:v>
                </c:pt>
                <c:pt idx="8">
                  <c:v>38596</c:v>
                </c:pt>
                <c:pt idx="9">
                  <c:v>38626</c:v>
                </c:pt>
                <c:pt idx="10">
                  <c:v>38657</c:v>
                </c:pt>
                <c:pt idx="11">
                  <c:v>38687</c:v>
                </c:pt>
                <c:pt idx="12">
                  <c:v>38718</c:v>
                </c:pt>
                <c:pt idx="13">
                  <c:v>38749</c:v>
                </c:pt>
                <c:pt idx="14">
                  <c:v>38777</c:v>
                </c:pt>
                <c:pt idx="15">
                  <c:v>38808</c:v>
                </c:pt>
                <c:pt idx="16">
                  <c:v>38838</c:v>
                </c:pt>
                <c:pt idx="17">
                  <c:v>38869</c:v>
                </c:pt>
                <c:pt idx="18">
                  <c:v>38899</c:v>
                </c:pt>
                <c:pt idx="19">
                  <c:v>38930</c:v>
                </c:pt>
                <c:pt idx="20">
                  <c:v>38961</c:v>
                </c:pt>
                <c:pt idx="21">
                  <c:v>38991</c:v>
                </c:pt>
                <c:pt idx="22">
                  <c:v>39022</c:v>
                </c:pt>
                <c:pt idx="23">
                  <c:v>39052</c:v>
                </c:pt>
                <c:pt idx="24">
                  <c:v>39083</c:v>
                </c:pt>
                <c:pt idx="25">
                  <c:v>39114</c:v>
                </c:pt>
                <c:pt idx="26">
                  <c:v>39142</c:v>
                </c:pt>
                <c:pt idx="27">
                  <c:v>39173</c:v>
                </c:pt>
                <c:pt idx="28">
                  <c:v>39203</c:v>
                </c:pt>
                <c:pt idx="29">
                  <c:v>39234</c:v>
                </c:pt>
                <c:pt idx="30">
                  <c:v>39264</c:v>
                </c:pt>
                <c:pt idx="31">
                  <c:v>39295</c:v>
                </c:pt>
                <c:pt idx="32">
                  <c:v>39326</c:v>
                </c:pt>
                <c:pt idx="33">
                  <c:v>39356</c:v>
                </c:pt>
                <c:pt idx="34">
                  <c:v>39387</c:v>
                </c:pt>
                <c:pt idx="35">
                  <c:v>39417</c:v>
                </c:pt>
                <c:pt idx="36">
                  <c:v>39448</c:v>
                </c:pt>
                <c:pt idx="37">
                  <c:v>39479</c:v>
                </c:pt>
                <c:pt idx="38">
                  <c:v>39508</c:v>
                </c:pt>
                <c:pt idx="39">
                  <c:v>39539</c:v>
                </c:pt>
                <c:pt idx="40">
                  <c:v>39569</c:v>
                </c:pt>
                <c:pt idx="41">
                  <c:v>39600</c:v>
                </c:pt>
                <c:pt idx="42">
                  <c:v>39630</c:v>
                </c:pt>
                <c:pt idx="43">
                  <c:v>39661</c:v>
                </c:pt>
                <c:pt idx="44">
                  <c:v>39692</c:v>
                </c:pt>
                <c:pt idx="45">
                  <c:v>39722</c:v>
                </c:pt>
                <c:pt idx="46">
                  <c:v>39753</c:v>
                </c:pt>
                <c:pt idx="47">
                  <c:v>39783</c:v>
                </c:pt>
                <c:pt idx="48">
                  <c:v>39814</c:v>
                </c:pt>
                <c:pt idx="49">
                  <c:v>39845</c:v>
                </c:pt>
                <c:pt idx="50">
                  <c:v>39873</c:v>
                </c:pt>
                <c:pt idx="51">
                  <c:v>39904</c:v>
                </c:pt>
                <c:pt idx="52">
                  <c:v>39934</c:v>
                </c:pt>
                <c:pt idx="53">
                  <c:v>39965</c:v>
                </c:pt>
                <c:pt idx="54">
                  <c:v>39995</c:v>
                </c:pt>
                <c:pt idx="55">
                  <c:v>40026</c:v>
                </c:pt>
                <c:pt idx="56">
                  <c:v>40057</c:v>
                </c:pt>
                <c:pt idx="57">
                  <c:v>40087</c:v>
                </c:pt>
                <c:pt idx="58">
                  <c:v>40118</c:v>
                </c:pt>
                <c:pt idx="59">
                  <c:v>40148</c:v>
                </c:pt>
                <c:pt idx="60">
                  <c:v>40179</c:v>
                </c:pt>
                <c:pt idx="61">
                  <c:v>40210</c:v>
                </c:pt>
                <c:pt idx="62">
                  <c:v>40238</c:v>
                </c:pt>
                <c:pt idx="63">
                  <c:v>40269</c:v>
                </c:pt>
                <c:pt idx="64">
                  <c:v>40299</c:v>
                </c:pt>
                <c:pt idx="65">
                  <c:v>40330</c:v>
                </c:pt>
                <c:pt idx="66">
                  <c:v>40360</c:v>
                </c:pt>
                <c:pt idx="67">
                  <c:v>40391</c:v>
                </c:pt>
                <c:pt idx="68">
                  <c:v>40422</c:v>
                </c:pt>
                <c:pt idx="69">
                  <c:v>40452</c:v>
                </c:pt>
                <c:pt idx="70">
                  <c:v>40483</c:v>
                </c:pt>
                <c:pt idx="71">
                  <c:v>40513</c:v>
                </c:pt>
                <c:pt idx="72">
                  <c:v>40544</c:v>
                </c:pt>
                <c:pt idx="73">
                  <c:v>40575</c:v>
                </c:pt>
                <c:pt idx="74">
                  <c:v>40603</c:v>
                </c:pt>
                <c:pt idx="75">
                  <c:v>40634</c:v>
                </c:pt>
                <c:pt idx="76">
                  <c:v>40664</c:v>
                </c:pt>
                <c:pt idx="77">
                  <c:v>40695</c:v>
                </c:pt>
                <c:pt idx="78">
                  <c:v>40725</c:v>
                </c:pt>
                <c:pt idx="79">
                  <c:v>40756</c:v>
                </c:pt>
                <c:pt idx="80">
                  <c:v>40787</c:v>
                </c:pt>
                <c:pt idx="81">
                  <c:v>40817</c:v>
                </c:pt>
                <c:pt idx="82">
                  <c:v>40848</c:v>
                </c:pt>
                <c:pt idx="83">
                  <c:v>40878</c:v>
                </c:pt>
                <c:pt idx="84">
                  <c:v>40909</c:v>
                </c:pt>
                <c:pt idx="85">
                  <c:v>40940</c:v>
                </c:pt>
                <c:pt idx="86">
                  <c:v>40969</c:v>
                </c:pt>
                <c:pt idx="87">
                  <c:v>41000</c:v>
                </c:pt>
                <c:pt idx="88">
                  <c:v>41030</c:v>
                </c:pt>
                <c:pt idx="89">
                  <c:v>41061</c:v>
                </c:pt>
                <c:pt idx="90">
                  <c:v>41091</c:v>
                </c:pt>
                <c:pt idx="91">
                  <c:v>41122</c:v>
                </c:pt>
                <c:pt idx="92">
                  <c:v>41153</c:v>
                </c:pt>
                <c:pt idx="93">
                  <c:v>41183</c:v>
                </c:pt>
                <c:pt idx="94">
                  <c:v>41214</c:v>
                </c:pt>
                <c:pt idx="95">
                  <c:v>41244</c:v>
                </c:pt>
                <c:pt idx="96">
                  <c:v>41275</c:v>
                </c:pt>
                <c:pt idx="97">
                  <c:v>41306</c:v>
                </c:pt>
                <c:pt idx="98">
                  <c:v>41334</c:v>
                </c:pt>
                <c:pt idx="99">
                  <c:v>41365</c:v>
                </c:pt>
                <c:pt idx="100">
                  <c:v>41395</c:v>
                </c:pt>
                <c:pt idx="101">
                  <c:v>41426</c:v>
                </c:pt>
                <c:pt idx="102">
                  <c:v>41456</c:v>
                </c:pt>
                <c:pt idx="103">
                  <c:v>41487</c:v>
                </c:pt>
                <c:pt idx="104">
                  <c:v>41518</c:v>
                </c:pt>
              </c:numCache>
            </c:numRef>
          </c:cat>
          <c:val>
            <c:numRef>
              <c:f>'4-Móvil II'!$K$15:$K$119</c:f>
              <c:numCache>
                <c:formatCode>#,##0</c:formatCode>
                <c:ptCount val="105"/>
                <c:pt idx="8">
                  <c:v>6547652</c:v>
                </c:pt>
                <c:pt idx="9">
                  <c:v>6763343</c:v>
                </c:pt>
                <c:pt idx="10">
                  <c:v>6621010</c:v>
                </c:pt>
                <c:pt idx="11">
                  <c:v>6797572</c:v>
                </c:pt>
                <c:pt idx="12">
                  <c:v>7773753</c:v>
                </c:pt>
                <c:pt idx="13">
                  <c:v>8424853</c:v>
                </c:pt>
                <c:pt idx="14">
                  <c:v>8690743</c:v>
                </c:pt>
                <c:pt idx="15">
                  <c:v>9112102</c:v>
                </c:pt>
                <c:pt idx="16">
                  <c:v>9307782</c:v>
                </c:pt>
                <c:pt idx="17">
                  <c:v>9825600</c:v>
                </c:pt>
                <c:pt idx="18">
                  <c:v>10273814</c:v>
                </c:pt>
                <c:pt idx="19">
                  <c:v>10466555</c:v>
                </c:pt>
                <c:pt idx="20">
                  <c:v>10676205</c:v>
                </c:pt>
                <c:pt idx="21">
                  <c:v>10968528</c:v>
                </c:pt>
                <c:pt idx="22">
                  <c:v>10913459</c:v>
                </c:pt>
                <c:pt idx="23">
                  <c:v>11222957</c:v>
                </c:pt>
                <c:pt idx="24">
                  <c:v>11225051</c:v>
                </c:pt>
                <c:pt idx="25">
                  <c:v>11485288</c:v>
                </c:pt>
                <c:pt idx="26">
                  <c:v>11637812</c:v>
                </c:pt>
                <c:pt idx="27">
                  <c:v>11979963</c:v>
                </c:pt>
                <c:pt idx="28">
                  <c:v>12122749.75</c:v>
                </c:pt>
                <c:pt idx="29">
                  <c:v>12346542.85</c:v>
                </c:pt>
                <c:pt idx="30">
                  <c:v>11973999.210000001</c:v>
                </c:pt>
                <c:pt idx="31">
                  <c:v>12335375.280000001</c:v>
                </c:pt>
                <c:pt idx="32">
                  <c:v>12440454.23</c:v>
                </c:pt>
                <c:pt idx="33">
                  <c:v>12102939</c:v>
                </c:pt>
                <c:pt idx="34">
                  <c:v>12412794</c:v>
                </c:pt>
                <c:pt idx="35">
                  <c:v>12625305</c:v>
                </c:pt>
                <c:pt idx="36">
                  <c:v>13032936</c:v>
                </c:pt>
                <c:pt idx="37">
                  <c:v>12849721</c:v>
                </c:pt>
                <c:pt idx="38">
                  <c:v>12796085</c:v>
                </c:pt>
                <c:pt idx="39">
                  <c:v>12721484</c:v>
                </c:pt>
                <c:pt idx="40">
                  <c:v>12984365</c:v>
                </c:pt>
                <c:pt idx="41">
                  <c:v>12700502</c:v>
                </c:pt>
                <c:pt idx="42">
                  <c:v>12793813</c:v>
                </c:pt>
                <c:pt idx="43">
                  <c:v>13948746</c:v>
                </c:pt>
                <c:pt idx="44">
                  <c:v>14059487</c:v>
                </c:pt>
                <c:pt idx="45">
                  <c:v>14616833</c:v>
                </c:pt>
                <c:pt idx="46">
                  <c:v>14818671</c:v>
                </c:pt>
                <c:pt idx="47">
                  <c:v>14787863</c:v>
                </c:pt>
                <c:pt idx="48">
                  <c:v>15341344</c:v>
                </c:pt>
                <c:pt idx="49">
                  <c:v>15422880</c:v>
                </c:pt>
                <c:pt idx="50">
                  <c:v>15040952</c:v>
                </c:pt>
                <c:pt idx="51">
                  <c:v>15647565</c:v>
                </c:pt>
                <c:pt idx="52">
                  <c:v>15244258</c:v>
                </c:pt>
                <c:pt idx="53">
                  <c:v>15289902</c:v>
                </c:pt>
                <c:pt idx="54">
                  <c:v>15941293</c:v>
                </c:pt>
                <c:pt idx="55">
                  <c:v>15519807</c:v>
                </c:pt>
                <c:pt idx="56">
                  <c:v>15693894</c:v>
                </c:pt>
                <c:pt idx="57">
                  <c:v>15994789</c:v>
                </c:pt>
                <c:pt idx="58">
                  <c:v>16175261</c:v>
                </c:pt>
                <c:pt idx="59">
                  <c:v>16629478</c:v>
                </c:pt>
                <c:pt idx="60">
                  <c:v>16810115</c:v>
                </c:pt>
                <c:pt idx="61">
                  <c:v>16964030</c:v>
                </c:pt>
                <c:pt idx="62">
                  <c:v>17230195</c:v>
                </c:pt>
                <c:pt idx="63">
                  <c:v>17508557</c:v>
                </c:pt>
                <c:pt idx="64">
                  <c:v>17674161</c:v>
                </c:pt>
                <c:pt idx="65">
                  <c:v>17771061</c:v>
                </c:pt>
                <c:pt idx="66">
                  <c:v>18001578</c:v>
                </c:pt>
                <c:pt idx="67">
                  <c:v>18014321</c:v>
                </c:pt>
                <c:pt idx="68">
                  <c:v>18109930</c:v>
                </c:pt>
                <c:pt idx="69">
                  <c:v>18115076</c:v>
                </c:pt>
                <c:pt idx="70">
                  <c:v>18088549</c:v>
                </c:pt>
                <c:pt idx="71">
                  <c:v>18266093</c:v>
                </c:pt>
                <c:pt idx="72">
                  <c:v>18255073</c:v>
                </c:pt>
                <c:pt idx="73">
                  <c:v>18294041</c:v>
                </c:pt>
                <c:pt idx="74">
                  <c:v>18371964</c:v>
                </c:pt>
                <c:pt idx="75">
                  <c:v>18556376</c:v>
                </c:pt>
                <c:pt idx="76">
                  <c:v>18720013</c:v>
                </c:pt>
                <c:pt idx="77">
                  <c:v>19092498</c:v>
                </c:pt>
                <c:pt idx="78">
                  <c:v>19117532</c:v>
                </c:pt>
                <c:pt idx="79">
                  <c:v>18075169</c:v>
                </c:pt>
                <c:pt idx="80">
                  <c:v>18150028</c:v>
                </c:pt>
                <c:pt idx="81">
                  <c:v>18225125</c:v>
                </c:pt>
                <c:pt idx="82">
                  <c:v>18352422</c:v>
                </c:pt>
                <c:pt idx="83">
                  <c:v>18266824</c:v>
                </c:pt>
                <c:pt idx="84">
                  <c:v>18590058</c:v>
                </c:pt>
                <c:pt idx="85">
                  <c:v>19706178</c:v>
                </c:pt>
                <c:pt idx="86">
                  <c:v>18327608</c:v>
                </c:pt>
                <c:pt idx="87">
                  <c:v>18117921</c:v>
                </c:pt>
                <c:pt idx="88">
                  <c:v>18574343</c:v>
                </c:pt>
                <c:pt idx="89">
                  <c:v>19066519</c:v>
                </c:pt>
                <c:pt idx="90">
                  <c:v>19435987</c:v>
                </c:pt>
                <c:pt idx="91">
                  <c:v>19604365</c:v>
                </c:pt>
                <c:pt idx="92">
                  <c:v>19473923</c:v>
                </c:pt>
                <c:pt idx="93">
                  <c:v>19818716</c:v>
                </c:pt>
                <c:pt idx="94">
                  <c:v>19987196</c:v>
                </c:pt>
                <c:pt idx="95">
                  <c:v>20217984</c:v>
                </c:pt>
                <c:pt idx="96">
                  <c:v>20416756</c:v>
                </c:pt>
                <c:pt idx="97">
                  <c:v>20923720</c:v>
                </c:pt>
                <c:pt idx="98">
                  <c:v>21145298</c:v>
                </c:pt>
                <c:pt idx="99">
                  <c:v>21779069</c:v>
                </c:pt>
                <c:pt idx="100">
                  <c:v>21333547</c:v>
                </c:pt>
                <c:pt idx="101">
                  <c:v>21358007</c:v>
                </c:pt>
                <c:pt idx="102">
                  <c:v>21358007</c:v>
                </c:pt>
                <c:pt idx="103">
                  <c:v>22222331</c:v>
                </c:pt>
                <c:pt idx="104">
                  <c:v>22052297</c:v>
                </c:pt>
              </c:numCache>
            </c:numRef>
          </c:val>
        </c:ser>
        <c:ser>
          <c:idx val="2"/>
          <c:order val="1"/>
          <c:tx>
            <c:v>Números asignados</c:v>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Pt>
            <c:idx val="47"/>
            <c:invertIfNegative val="0"/>
            <c:bubble3D val="0"/>
            <c:spPr>
              <a:solidFill>
                <a:srgbClr val="0033CC"/>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dPt>
          <c:cat>
            <c:numRef>
              <c:f>'4-Móvil II'!$A$15:$A$119</c:f>
              <c:numCache>
                <c:formatCode>mmm\-yy</c:formatCode>
                <c:ptCount val="105"/>
                <c:pt idx="0">
                  <c:v>38353</c:v>
                </c:pt>
                <c:pt idx="1">
                  <c:v>38384</c:v>
                </c:pt>
                <c:pt idx="2">
                  <c:v>38412</c:v>
                </c:pt>
                <c:pt idx="3">
                  <c:v>38443</c:v>
                </c:pt>
                <c:pt idx="4">
                  <c:v>38473</c:v>
                </c:pt>
                <c:pt idx="5">
                  <c:v>38504</c:v>
                </c:pt>
                <c:pt idx="6">
                  <c:v>38534</c:v>
                </c:pt>
                <c:pt idx="7">
                  <c:v>38565</c:v>
                </c:pt>
                <c:pt idx="8">
                  <c:v>38596</c:v>
                </c:pt>
                <c:pt idx="9">
                  <c:v>38626</c:v>
                </c:pt>
                <c:pt idx="10">
                  <c:v>38657</c:v>
                </c:pt>
                <c:pt idx="11">
                  <c:v>38687</c:v>
                </c:pt>
                <c:pt idx="12">
                  <c:v>38718</c:v>
                </c:pt>
                <c:pt idx="13">
                  <c:v>38749</c:v>
                </c:pt>
                <c:pt idx="14">
                  <c:v>38777</c:v>
                </c:pt>
                <c:pt idx="15">
                  <c:v>38808</c:v>
                </c:pt>
                <c:pt idx="16">
                  <c:v>38838</c:v>
                </c:pt>
                <c:pt idx="17">
                  <c:v>38869</c:v>
                </c:pt>
                <c:pt idx="18">
                  <c:v>38899</c:v>
                </c:pt>
                <c:pt idx="19">
                  <c:v>38930</c:v>
                </c:pt>
                <c:pt idx="20">
                  <c:v>38961</c:v>
                </c:pt>
                <c:pt idx="21">
                  <c:v>38991</c:v>
                </c:pt>
                <c:pt idx="22">
                  <c:v>39022</c:v>
                </c:pt>
                <c:pt idx="23">
                  <c:v>39052</c:v>
                </c:pt>
                <c:pt idx="24">
                  <c:v>39083</c:v>
                </c:pt>
                <c:pt idx="25">
                  <c:v>39114</c:v>
                </c:pt>
                <c:pt idx="26">
                  <c:v>39142</c:v>
                </c:pt>
                <c:pt idx="27">
                  <c:v>39173</c:v>
                </c:pt>
                <c:pt idx="28">
                  <c:v>39203</c:v>
                </c:pt>
                <c:pt idx="29">
                  <c:v>39234</c:v>
                </c:pt>
                <c:pt idx="30">
                  <c:v>39264</c:v>
                </c:pt>
                <c:pt idx="31">
                  <c:v>39295</c:v>
                </c:pt>
                <c:pt idx="32">
                  <c:v>39326</c:v>
                </c:pt>
                <c:pt idx="33">
                  <c:v>39356</c:v>
                </c:pt>
                <c:pt idx="34">
                  <c:v>39387</c:v>
                </c:pt>
                <c:pt idx="35">
                  <c:v>39417</c:v>
                </c:pt>
                <c:pt idx="36">
                  <c:v>39448</c:v>
                </c:pt>
                <c:pt idx="37">
                  <c:v>39479</c:v>
                </c:pt>
                <c:pt idx="38">
                  <c:v>39508</c:v>
                </c:pt>
                <c:pt idx="39">
                  <c:v>39539</c:v>
                </c:pt>
                <c:pt idx="40">
                  <c:v>39569</c:v>
                </c:pt>
                <c:pt idx="41">
                  <c:v>39600</c:v>
                </c:pt>
                <c:pt idx="42">
                  <c:v>39630</c:v>
                </c:pt>
                <c:pt idx="43">
                  <c:v>39661</c:v>
                </c:pt>
                <c:pt idx="44">
                  <c:v>39692</c:v>
                </c:pt>
                <c:pt idx="45">
                  <c:v>39722</c:v>
                </c:pt>
                <c:pt idx="46">
                  <c:v>39753</c:v>
                </c:pt>
                <c:pt idx="47">
                  <c:v>39783</c:v>
                </c:pt>
                <c:pt idx="48">
                  <c:v>39814</c:v>
                </c:pt>
                <c:pt idx="49">
                  <c:v>39845</c:v>
                </c:pt>
                <c:pt idx="50">
                  <c:v>39873</c:v>
                </c:pt>
                <c:pt idx="51">
                  <c:v>39904</c:v>
                </c:pt>
                <c:pt idx="52">
                  <c:v>39934</c:v>
                </c:pt>
                <c:pt idx="53">
                  <c:v>39965</c:v>
                </c:pt>
                <c:pt idx="54">
                  <c:v>39995</c:v>
                </c:pt>
                <c:pt idx="55">
                  <c:v>40026</c:v>
                </c:pt>
                <c:pt idx="56">
                  <c:v>40057</c:v>
                </c:pt>
                <c:pt idx="57">
                  <c:v>40087</c:v>
                </c:pt>
                <c:pt idx="58">
                  <c:v>40118</c:v>
                </c:pt>
                <c:pt idx="59">
                  <c:v>40148</c:v>
                </c:pt>
                <c:pt idx="60">
                  <c:v>40179</c:v>
                </c:pt>
                <c:pt idx="61">
                  <c:v>40210</c:v>
                </c:pt>
                <c:pt idx="62">
                  <c:v>40238</c:v>
                </c:pt>
                <c:pt idx="63">
                  <c:v>40269</c:v>
                </c:pt>
                <c:pt idx="64">
                  <c:v>40299</c:v>
                </c:pt>
                <c:pt idx="65">
                  <c:v>40330</c:v>
                </c:pt>
                <c:pt idx="66">
                  <c:v>40360</c:v>
                </c:pt>
                <c:pt idx="67">
                  <c:v>40391</c:v>
                </c:pt>
                <c:pt idx="68">
                  <c:v>40422</c:v>
                </c:pt>
                <c:pt idx="69">
                  <c:v>40452</c:v>
                </c:pt>
                <c:pt idx="70">
                  <c:v>40483</c:v>
                </c:pt>
                <c:pt idx="71">
                  <c:v>40513</c:v>
                </c:pt>
                <c:pt idx="72">
                  <c:v>40544</c:v>
                </c:pt>
                <c:pt idx="73">
                  <c:v>40575</c:v>
                </c:pt>
                <c:pt idx="74">
                  <c:v>40603</c:v>
                </c:pt>
                <c:pt idx="75">
                  <c:v>40634</c:v>
                </c:pt>
                <c:pt idx="76">
                  <c:v>40664</c:v>
                </c:pt>
                <c:pt idx="77">
                  <c:v>40695</c:v>
                </c:pt>
                <c:pt idx="78">
                  <c:v>40725</c:v>
                </c:pt>
                <c:pt idx="79">
                  <c:v>40756</c:v>
                </c:pt>
                <c:pt idx="80">
                  <c:v>40787</c:v>
                </c:pt>
                <c:pt idx="81">
                  <c:v>40817</c:v>
                </c:pt>
                <c:pt idx="82">
                  <c:v>40848</c:v>
                </c:pt>
                <c:pt idx="83">
                  <c:v>40878</c:v>
                </c:pt>
                <c:pt idx="84">
                  <c:v>40909</c:v>
                </c:pt>
                <c:pt idx="85">
                  <c:v>40940</c:v>
                </c:pt>
                <c:pt idx="86">
                  <c:v>40969</c:v>
                </c:pt>
                <c:pt idx="87">
                  <c:v>41000</c:v>
                </c:pt>
                <c:pt idx="88">
                  <c:v>41030</c:v>
                </c:pt>
                <c:pt idx="89">
                  <c:v>41061</c:v>
                </c:pt>
                <c:pt idx="90">
                  <c:v>41091</c:v>
                </c:pt>
                <c:pt idx="91">
                  <c:v>41122</c:v>
                </c:pt>
                <c:pt idx="92">
                  <c:v>41153</c:v>
                </c:pt>
                <c:pt idx="93">
                  <c:v>41183</c:v>
                </c:pt>
                <c:pt idx="94">
                  <c:v>41214</c:v>
                </c:pt>
                <c:pt idx="95">
                  <c:v>41244</c:v>
                </c:pt>
                <c:pt idx="96">
                  <c:v>41275</c:v>
                </c:pt>
                <c:pt idx="97">
                  <c:v>41306</c:v>
                </c:pt>
                <c:pt idx="98">
                  <c:v>41334</c:v>
                </c:pt>
                <c:pt idx="99">
                  <c:v>41365</c:v>
                </c:pt>
                <c:pt idx="100">
                  <c:v>41395</c:v>
                </c:pt>
                <c:pt idx="101">
                  <c:v>41426</c:v>
                </c:pt>
                <c:pt idx="102">
                  <c:v>41456</c:v>
                </c:pt>
                <c:pt idx="103">
                  <c:v>41487</c:v>
                </c:pt>
                <c:pt idx="104">
                  <c:v>41518</c:v>
                </c:pt>
              </c:numCache>
            </c:numRef>
          </c:cat>
          <c:val>
            <c:numRef>
              <c:f>'4-Móvil II'!$L$15:$L$119</c:f>
              <c:numCache>
                <c:formatCode>#,##0</c:formatCode>
                <c:ptCount val="105"/>
                <c:pt idx="0">
                  <c:v>4900000</c:v>
                </c:pt>
                <c:pt idx="1">
                  <c:v>5200000</c:v>
                </c:pt>
                <c:pt idx="2">
                  <c:v>5500000</c:v>
                </c:pt>
                <c:pt idx="3">
                  <c:v>6200000</c:v>
                </c:pt>
                <c:pt idx="4">
                  <c:v>6700000</c:v>
                </c:pt>
                <c:pt idx="5">
                  <c:v>6900000</c:v>
                </c:pt>
                <c:pt idx="6">
                  <c:v>7400000</c:v>
                </c:pt>
                <c:pt idx="7">
                  <c:v>7600000</c:v>
                </c:pt>
                <c:pt idx="8">
                  <c:v>7600000</c:v>
                </c:pt>
                <c:pt idx="9">
                  <c:v>8400000</c:v>
                </c:pt>
                <c:pt idx="10">
                  <c:v>8400000</c:v>
                </c:pt>
                <c:pt idx="11">
                  <c:v>8400000</c:v>
                </c:pt>
                <c:pt idx="12">
                  <c:v>9400000</c:v>
                </c:pt>
                <c:pt idx="13">
                  <c:v>9400000</c:v>
                </c:pt>
                <c:pt idx="14">
                  <c:v>9800000</c:v>
                </c:pt>
                <c:pt idx="15">
                  <c:v>10800000</c:v>
                </c:pt>
                <c:pt idx="16">
                  <c:v>11800000</c:v>
                </c:pt>
                <c:pt idx="17">
                  <c:v>11800000</c:v>
                </c:pt>
                <c:pt idx="18">
                  <c:v>11800000</c:v>
                </c:pt>
                <c:pt idx="19">
                  <c:v>12800000</c:v>
                </c:pt>
                <c:pt idx="20">
                  <c:v>12800000</c:v>
                </c:pt>
                <c:pt idx="21">
                  <c:v>12800000</c:v>
                </c:pt>
                <c:pt idx="22">
                  <c:v>12800000</c:v>
                </c:pt>
                <c:pt idx="23">
                  <c:v>13100000</c:v>
                </c:pt>
                <c:pt idx="24">
                  <c:v>13300000</c:v>
                </c:pt>
                <c:pt idx="25">
                  <c:v>13300000</c:v>
                </c:pt>
                <c:pt idx="26">
                  <c:v>13300000</c:v>
                </c:pt>
                <c:pt idx="27">
                  <c:v>13300000</c:v>
                </c:pt>
                <c:pt idx="28">
                  <c:v>13800000</c:v>
                </c:pt>
                <c:pt idx="29">
                  <c:v>13800000</c:v>
                </c:pt>
                <c:pt idx="30">
                  <c:v>13800000</c:v>
                </c:pt>
                <c:pt idx="31">
                  <c:v>14300000</c:v>
                </c:pt>
                <c:pt idx="32">
                  <c:v>14300000</c:v>
                </c:pt>
                <c:pt idx="33">
                  <c:v>14800000</c:v>
                </c:pt>
                <c:pt idx="34">
                  <c:v>14800000</c:v>
                </c:pt>
                <c:pt idx="35">
                  <c:v>14800000</c:v>
                </c:pt>
                <c:pt idx="36">
                  <c:v>14800000</c:v>
                </c:pt>
                <c:pt idx="37">
                  <c:v>14800000</c:v>
                </c:pt>
                <c:pt idx="38">
                  <c:v>14800000</c:v>
                </c:pt>
                <c:pt idx="39">
                  <c:v>15300000</c:v>
                </c:pt>
                <c:pt idx="40">
                  <c:v>15800000</c:v>
                </c:pt>
                <c:pt idx="41">
                  <c:v>15800000</c:v>
                </c:pt>
                <c:pt idx="42">
                  <c:v>15800000</c:v>
                </c:pt>
                <c:pt idx="43">
                  <c:v>17000000</c:v>
                </c:pt>
                <c:pt idx="44">
                  <c:v>17000000</c:v>
                </c:pt>
                <c:pt idx="45">
                  <c:v>17500000</c:v>
                </c:pt>
                <c:pt idx="46">
                  <c:v>17500000</c:v>
                </c:pt>
                <c:pt idx="47">
                  <c:v>17500000</c:v>
                </c:pt>
                <c:pt idx="48">
                  <c:v>18000000</c:v>
                </c:pt>
                <c:pt idx="49">
                  <c:v>18000000</c:v>
                </c:pt>
                <c:pt idx="50">
                  <c:v>18000000</c:v>
                </c:pt>
                <c:pt idx="51">
                  <c:v>18500000</c:v>
                </c:pt>
                <c:pt idx="52">
                  <c:v>18500000</c:v>
                </c:pt>
                <c:pt idx="53">
                  <c:v>18500000</c:v>
                </c:pt>
                <c:pt idx="54">
                  <c:v>19600000</c:v>
                </c:pt>
                <c:pt idx="55">
                  <c:v>19600000</c:v>
                </c:pt>
                <c:pt idx="56">
                  <c:v>19600000</c:v>
                </c:pt>
                <c:pt idx="57">
                  <c:v>19600000</c:v>
                </c:pt>
                <c:pt idx="58">
                  <c:v>19600000</c:v>
                </c:pt>
                <c:pt idx="59">
                  <c:v>19600000</c:v>
                </c:pt>
                <c:pt idx="60">
                  <c:v>19600000</c:v>
                </c:pt>
                <c:pt idx="61">
                  <c:v>19600000</c:v>
                </c:pt>
                <c:pt idx="62">
                  <c:v>19600000</c:v>
                </c:pt>
                <c:pt idx="63">
                  <c:v>19600000</c:v>
                </c:pt>
                <c:pt idx="64">
                  <c:v>19600000</c:v>
                </c:pt>
                <c:pt idx="65">
                  <c:v>19600000</c:v>
                </c:pt>
                <c:pt idx="66">
                  <c:v>19600000</c:v>
                </c:pt>
                <c:pt idx="67">
                  <c:v>19600000</c:v>
                </c:pt>
                <c:pt idx="68">
                  <c:v>19600000</c:v>
                </c:pt>
                <c:pt idx="69">
                  <c:v>19600000</c:v>
                </c:pt>
                <c:pt idx="70">
                  <c:v>19700000</c:v>
                </c:pt>
                <c:pt idx="71">
                  <c:v>19700000</c:v>
                </c:pt>
                <c:pt idx="72">
                  <c:v>20100000</c:v>
                </c:pt>
                <c:pt idx="73">
                  <c:v>20500000</c:v>
                </c:pt>
                <c:pt idx="74">
                  <c:v>21000000</c:v>
                </c:pt>
                <c:pt idx="75">
                  <c:v>21000000</c:v>
                </c:pt>
                <c:pt idx="76">
                  <c:v>21000000</c:v>
                </c:pt>
                <c:pt idx="77">
                  <c:v>21000000</c:v>
                </c:pt>
                <c:pt idx="78">
                  <c:v>21000000</c:v>
                </c:pt>
                <c:pt idx="79">
                  <c:v>21000000</c:v>
                </c:pt>
                <c:pt idx="80">
                  <c:v>22000000</c:v>
                </c:pt>
                <c:pt idx="81">
                  <c:v>22000000</c:v>
                </c:pt>
                <c:pt idx="82">
                  <c:v>22000000</c:v>
                </c:pt>
                <c:pt idx="83">
                  <c:v>22000000</c:v>
                </c:pt>
                <c:pt idx="84">
                  <c:v>23000000</c:v>
                </c:pt>
                <c:pt idx="85">
                  <c:v>23000000</c:v>
                </c:pt>
                <c:pt idx="86">
                  <c:v>23000000</c:v>
                </c:pt>
                <c:pt idx="87">
                  <c:v>23000000</c:v>
                </c:pt>
                <c:pt idx="88">
                  <c:v>23000000</c:v>
                </c:pt>
                <c:pt idx="89">
                  <c:v>24000000</c:v>
                </c:pt>
                <c:pt idx="90">
                  <c:v>24000000</c:v>
                </c:pt>
                <c:pt idx="91">
                  <c:v>24000000</c:v>
                </c:pt>
                <c:pt idx="92">
                  <c:v>24000000</c:v>
                </c:pt>
                <c:pt idx="93">
                  <c:v>24000000</c:v>
                </c:pt>
                <c:pt idx="94">
                  <c:v>25000000</c:v>
                </c:pt>
                <c:pt idx="95">
                  <c:v>25400000</c:v>
                </c:pt>
                <c:pt idx="96">
                  <c:v>25400000</c:v>
                </c:pt>
                <c:pt idx="97">
                  <c:v>25400000</c:v>
                </c:pt>
                <c:pt idx="98">
                  <c:v>25400000</c:v>
                </c:pt>
                <c:pt idx="99">
                  <c:v>26400000</c:v>
                </c:pt>
                <c:pt idx="100">
                  <c:v>26400000</c:v>
                </c:pt>
                <c:pt idx="101">
                  <c:v>26400000</c:v>
                </c:pt>
                <c:pt idx="102">
                  <c:v>26400000</c:v>
                </c:pt>
                <c:pt idx="103">
                  <c:v>26400000</c:v>
                </c:pt>
                <c:pt idx="104">
                  <c:v>26400000</c:v>
                </c:pt>
              </c:numCache>
            </c:numRef>
          </c:val>
        </c:ser>
        <c:dLbls>
          <c:showLegendKey val="0"/>
          <c:showVal val="0"/>
          <c:showCatName val="0"/>
          <c:showSerName val="0"/>
          <c:showPercent val="0"/>
          <c:showBubbleSize val="0"/>
        </c:dLbls>
        <c:gapWidth val="150"/>
        <c:axId val="152367552"/>
        <c:axId val="152368112"/>
      </c:barChart>
      <c:lineChart>
        <c:grouping val="standard"/>
        <c:varyColors val="0"/>
        <c:ser>
          <c:idx val="3"/>
          <c:order val="2"/>
          <c:tx>
            <c:v>Líneas</c:v>
          </c:tx>
          <c:spPr>
            <a:ln w="38100">
              <a:solidFill>
                <a:srgbClr val="99CC00"/>
              </a:solidFill>
              <a:prstDash val="solid"/>
            </a:ln>
          </c:spPr>
          <c:marker>
            <c:symbol val="x"/>
            <c:size val="2"/>
            <c:spPr>
              <a:solidFill>
                <a:srgbClr val="99CC00"/>
              </a:solidFill>
              <a:ln>
                <a:solidFill>
                  <a:srgbClr val="99CC00"/>
                </a:solidFill>
                <a:prstDash val="solid"/>
              </a:ln>
            </c:spPr>
          </c:marker>
          <c:cat>
            <c:numRef>
              <c:f>'4-Móvil II'!$A$15:$A$119</c:f>
              <c:numCache>
                <c:formatCode>mmm\-yy</c:formatCode>
                <c:ptCount val="105"/>
                <c:pt idx="0">
                  <c:v>38353</c:v>
                </c:pt>
                <c:pt idx="1">
                  <c:v>38384</c:v>
                </c:pt>
                <c:pt idx="2">
                  <c:v>38412</c:v>
                </c:pt>
                <c:pt idx="3">
                  <c:v>38443</c:v>
                </c:pt>
                <c:pt idx="4">
                  <c:v>38473</c:v>
                </c:pt>
                <c:pt idx="5">
                  <c:v>38504</c:v>
                </c:pt>
                <c:pt idx="6">
                  <c:v>38534</c:v>
                </c:pt>
                <c:pt idx="7">
                  <c:v>38565</c:v>
                </c:pt>
                <c:pt idx="8">
                  <c:v>38596</c:v>
                </c:pt>
                <c:pt idx="9">
                  <c:v>38626</c:v>
                </c:pt>
                <c:pt idx="10">
                  <c:v>38657</c:v>
                </c:pt>
                <c:pt idx="11">
                  <c:v>38687</c:v>
                </c:pt>
                <c:pt idx="12">
                  <c:v>38718</c:v>
                </c:pt>
                <c:pt idx="13">
                  <c:v>38749</c:v>
                </c:pt>
                <c:pt idx="14">
                  <c:v>38777</c:v>
                </c:pt>
                <c:pt idx="15">
                  <c:v>38808</c:v>
                </c:pt>
                <c:pt idx="16">
                  <c:v>38838</c:v>
                </c:pt>
                <c:pt idx="17">
                  <c:v>38869</c:v>
                </c:pt>
                <c:pt idx="18">
                  <c:v>38899</c:v>
                </c:pt>
                <c:pt idx="19">
                  <c:v>38930</c:v>
                </c:pt>
                <c:pt idx="20">
                  <c:v>38961</c:v>
                </c:pt>
                <c:pt idx="21">
                  <c:v>38991</c:v>
                </c:pt>
                <c:pt idx="22">
                  <c:v>39022</c:v>
                </c:pt>
                <c:pt idx="23">
                  <c:v>39052</c:v>
                </c:pt>
                <c:pt idx="24">
                  <c:v>39083</c:v>
                </c:pt>
                <c:pt idx="25">
                  <c:v>39114</c:v>
                </c:pt>
                <c:pt idx="26">
                  <c:v>39142</c:v>
                </c:pt>
                <c:pt idx="27">
                  <c:v>39173</c:v>
                </c:pt>
                <c:pt idx="28">
                  <c:v>39203</c:v>
                </c:pt>
                <c:pt idx="29">
                  <c:v>39234</c:v>
                </c:pt>
                <c:pt idx="30">
                  <c:v>39264</c:v>
                </c:pt>
                <c:pt idx="31">
                  <c:v>39295</c:v>
                </c:pt>
                <c:pt idx="32">
                  <c:v>39326</c:v>
                </c:pt>
                <c:pt idx="33">
                  <c:v>39356</c:v>
                </c:pt>
                <c:pt idx="34">
                  <c:v>39387</c:v>
                </c:pt>
                <c:pt idx="35">
                  <c:v>39417</c:v>
                </c:pt>
                <c:pt idx="36">
                  <c:v>39448</c:v>
                </c:pt>
                <c:pt idx="37">
                  <c:v>39479</c:v>
                </c:pt>
                <c:pt idx="38">
                  <c:v>39508</c:v>
                </c:pt>
                <c:pt idx="39">
                  <c:v>39539</c:v>
                </c:pt>
                <c:pt idx="40">
                  <c:v>39569</c:v>
                </c:pt>
                <c:pt idx="41">
                  <c:v>39600</c:v>
                </c:pt>
                <c:pt idx="42">
                  <c:v>39630</c:v>
                </c:pt>
                <c:pt idx="43">
                  <c:v>39661</c:v>
                </c:pt>
                <c:pt idx="44">
                  <c:v>39692</c:v>
                </c:pt>
                <c:pt idx="45">
                  <c:v>39722</c:v>
                </c:pt>
                <c:pt idx="46">
                  <c:v>39753</c:v>
                </c:pt>
                <c:pt idx="47">
                  <c:v>39783</c:v>
                </c:pt>
                <c:pt idx="48">
                  <c:v>39814</c:v>
                </c:pt>
                <c:pt idx="49">
                  <c:v>39845</c:v>
                </c:pt>
                <c:pt idx="50">
                  <c:v>39873</c:v>
                </c:pt>
                <c:pt idx="51">
                  <c:v>39904</c:v>
                </c:pt>
                <c:pt idx="52">
                  <c:v>39934</c:v>
                </c:pt>
                <c:pt idx="53">
                  <c:v>39965</c:v>
                </c:pt>
                <c:pt idx="54">
                  <c:v>39995</c:v>
                </c:pt>
                <c:pt idx="55">
                  <c:v>40026</c:v>
                </c:pt>
                <c:pt idx="56">
                  <c:v>40057</c:v>
                </c:pt>
                <c:pt idx="57">
                  <c:v>40087</c:v>
                </c:pt>
                <c:pt idx="58">
                  <c:v>40118</c:v>
                </c:pt>
                <c:pt idx="59">
                  <c:v>40148</c:v>
                </c:pt>
                <c:pt idx="60">
                  <c:v>40179</c:v>
                </c:pt>
                <c:pt idx="61">
                  <c:v>40210</c:v>
                </c:pt>
                <c:pt idx="62">
                  <c:v>40238</c:v>
                </c:pt>
                <c:pt idx="63">
                  <c:v>40269</c:v>
                </c:pt>
                <c:pt idx="64">
                  <c:v>40299</c:v>
                </c:pt>
                <c:pt idx="65">
                  <c:v>40330</c:v>
                </c:pt>
                <c:pt idx="66">
                  <c:v>40360</c:v>
                </c:pt>
                <c:pt idx="67">
                  <c:v>40391</c:v>
                </c:pt>
                <c:pt idx="68">
                  <c:v>40422</c:v>
                </c:pt>
                <c:pt idx="69">
                  <c:v>40452</c:v>
                </c:pt>
                <c:pt idx="70">
                  <c:v>40483</c:v>
                </c:pt>
                <c:pt idx="71">
                  <c:v>40513</c:v>
                </c:pt>
                <c:pt idx="72">
                  <c:v>40544</c:v>
                </c:pt>
                <c:pt idx="73">
                  <c:v>40575</c:v>
                </c:pt>
                <c:pt idx="74">
                  <c:v>40603</c:v>
                </c:pt>
                <c:pt idx="75">
                  <c:v>40634</c:v>
                </c:pt>
                <c:pt idx="76">
                  <c:v>40664</c:v>
                </c:pt>
                <c:pt idx="77">
                  <c:v>40695</c:v>
                </c:pt>
                <c:pt idx="78">
                  <c:v>40725</c:v>
                </c:pt>
                <c:pt idx="79">
                  <c:v>40756</c:v>
                </c:pt>
                <c:pt idx="80">
                  <c:v>40787</c:v>
                </c:pt>
                <c:pt idx="81">
                  <c:v>40817</c:v>
                </c:pt>
                <c:pt idx="82">
                  <c:v>40848</c:v>
                </c:pt>
                <c:pt idx="83">
                  <c:v>40878</c:v>
                </c:pt>
                <c:pt idx="84">
                  <c:v>40909</c:v>
                </c:pt>
                <c:pt idx="85">
                  <c:v>40940</c:v>
                </c:pt>
                <c:pt idx="86">
                  <c:v>40969</c:v>
                </c:pt>
                <c:pt idx="87">
                  <c:v>41000</c:v>
                </c:pt>
                <c:pt idx="88">
                  <c:v>41030</c:v>
                </c:pt>
                <c:pt idx="89">
                  <c:v>41061</c:v>
                </c:pt>
                <c:pt idx="90">
                  <c:v>41091</c:v>
                </c:pt>
                <c:pt idx="91">
                  <c:v>41122</c:v>
                </c:pt>
                <c:pt idx="92">
                  <c:v>41153</c:v>
                </c:pt>
                <c:pt idx="93">
                  <c:v>41183</c:v>
                </c:pt>
                <c:pt idx="94">
                  <c:v>41214</c:v>
                </c:pt>
                <c:pt idx="95">
                  <c:v>41244</c:v>
                </c:pt>
                <c:pt idx="96">
                  <c:v>41275</c:v>
                </c:pt>
                <c:pt idx="97">
                  <c:v>41306</c:v>
                </c:pt>
                <c:pt idx="98">
                  <c:v>41334</c:v>
                </c:pt>
                <c:pt idx="99">
                  <c:v>41365</c:v>
                </c:pt>
                <c:pt idx="100">
                  <c:v>41395</c:v>
                </c:pt>
                <c:pt idx="101">
                  <c:v>41426</c:v>
                </c:pt>
                <c:pt idx="102">
                  <c:v>41456</c:v>
                </c:pt>
                <c:pt idx="103">
                  <c:v>41487</c:v>
                </c:pt>
                <c:pt idx="104">
                  <c:v>41518</c:v>
                </c:pt>
              </c:numCache>
            </c:numRef>
          </c:cat>
          <c:val>
            <c:numRef>
              <c:f>'4-Móvil II'!$M$15:$M$119</c:f>
              <c:numCache>
                <c:formatCode>#,##0</c:formatCode>
                <c:ptCount val="105"/>
                <c:pt idx="0">
                  <c:v>3758559</c:v>
                </c:pt>
                <c:pt idx="1">
                  <c:v>3913790</c:v>
                </c:pt>
                <c:pt idx="2">
                  <c:v>4107299</c:v>
                </c:pt>
                <c:pt idx="3">
                  <c:v>4456698</c:v>
                </c:pt>
                <c:pt idx="4">
                  <c:v>4726136</c:v>
                </c:pt>
                <c:pt idx="5">
                  <c:v>4896209.3922999995</c:v>
                </c:pt>
                <c:pt idx="6">
                  <c:v>5081913</c:v>
                </c:pt>
                <c:pt idx="7">
                  <c:v>5246977.7732999995</c:v>
                </c:pt>
                <c:pt idx="8">
                  <c:v>5370841.5326099899</c:v>
                </c:pt>
                <c:pt idx="9">
                  <c:v>5564943.7133390103</c:v>
                </c:pt>
                <c:pt idx="10">
                  <c:v>5803150.6248170044</c:v>
                </c:pt>
                <c:pt idx="11">
                  <c:v>6275080.9622600088</c:v>
                </c:pt>
                <c:pt idx="12">
                  <c:v>6555229.6638380075</c:v>
                </c:pt>
                <c:pt idx="13">
                  <c:v>6864313.2181679904</c:v>
                </c:pt>
                <c:pt idx="14">
                  <c:v>7251414.5514359977</c:v>
                </c:pt>
                <c:pt idx="15">
                  <c:v>7465856.5414199997</c:v>
                </c:pt>
                <c:pt idx="16">
                  <c:v>7647344.9239499904</c:v>
                </c:pt>
                <c:pt idx="17">
                  <c:v>7695275.4744060077</c:v>
                </c:pt>
                <c:pt idx="18">
                  <c:v>7762540.3497299906</c:v>
                </c:pt>
                <c:pt idx="19">
                  <c:v>7839308.301584037</c:v>
                </c:pt>
                <c:pt idx="20">
                  <c:v>7919031.6049000071</c:v>
                </c:pt>
                <c:pt idx="21">
                  <c:v>8075250.7926900052</c:v>
                </c:pt>
                <c:pt idx="22">
                  <c:v>8232212</c:v>
                </c:pt>
                <c:pt idx="23">
                  <c:v>8529678.1774500068</c:v>
                </c:pt>
                <c:pt idx="24">
                  <c:v>8687196.2355000004</c:v>
                </c:pt>
                <c:pt idx="25">
                  <c:v>8757949.5476900004</c:v>
                </c:pt>
                <c:pt idx="26">
                  <c:v>8890242.5480999909</c:v>
                </c:pt>
                <c:pt idx="27">
                  <c:v>8957637.1324999966</c:v>
                </c:pt>
                <c:pt idx="28">
                  <c:v>9159907.2320999969</c:v>
                </c:pt>
                <c:pt idx="29">
                  <c:v>9308568</c:v>
                </c:pt>
                <c:pt idx="30">
                  <c:v>9431370</c:v>
                </c:pt>
                <c:pt idx="31">
                  <c:v>9623423.1162000019</c:v>
                </c:pt>
                <c:pt idx="32">
                  <c:v>9703616.9259000085</c:v>
                </c:pt>
                <c:pt idx="33">
                  <c:v>9758836</c:v>
                </c:pt>
                <c:pt idx="34">
                  <c:v>9894855</c:v>
                </c:pt>
                <c:pt idx="35">
                  <c:v>10020928</c:v>
                </c:pt>
                <c:pt idx="36">
                  <c:v>10182552</c:v>
                </c:pt>
                <c:pt idx="37">
                  <c:v>10291205</c:v>
                </c:pt>
                <c:pt idx="38">
                  <c:v>10467629</c:v>
                </c:pt>
                <c:pt idx="39">
                  <c:v>10571831</c:v>
                </c:pt>
                <c:pt idx="40">
                  <c:v>10734216</c:v>
                </c:pt>
                <c:pt idx="41">
                  <c:v>10831745</c:v>
                </c:pt>
                <c:pt idx="42">
                  <c:v>10861678</c:v>
                </c:pt>
                <c:pt idx="43">
                  <c:v>10976859</c:v>
                </c:pt>
                <c:pt idx="44">
                  <c:v>11193391</c:v>
                </c:pt>
                <c:pt idx="45">
                  <c:v>11291899</c:v>
                </c:pt>
                <c:pt idx="46">
                  <c:v>11409774</c:v>
                </c:pt>
                <c:pt idx="47">
                  <c:v>11602846</c:v>
                </c:pt>
                <c:pt idx="48">
                  <c:v>11790957</c:v>
                </c:pt>
                <c:pt idx="49">
                  <c:v>11899377</c:v>
                </c:pt>
                <c:pt idx="50">
                  <c:v>12055574</c:v>
                </c:pt>
                <c:pt idx="51">
                  <c:v>12135012</c:v>
                </c:pt>
                <c:pt idx="52">
                  <c:v>12274935</c:v>
                </c:pt>
                <c:pt idx="53">
                  <c:v>12370678</c:v>
                </c:pt>
                <c:pt idx="54">
                  <c:v>12496611</c:v>
                </c:pt>
                <c:pt idx="55">
                  <c:v>12638249</c:v>
                </c:pt>
                <c:pt idx="56">
                  <c:v>12778577</c:v>
                </c:pt>
                <c:pt idx="57">
                  <c:v>12930782</c:v>
                </c:pt>
                <c:pt idx="58">
                  <c:v>13087943</c:v>
                </c:pt>
                <c:pt idx="59">
                  <c:v>13454600</c:v>
                </c:pt>
                <c:pt idx="60">
                  <c:v>13638931</c:v>
                </c:pt>
                <c:pt idx="61">
                  <c:v>13776333</c:v>
                </c:pt>
                <c:pt idx="62">
                  <c:v>13921436</c:v>
                </c:pt>
                <c:pt idx="63">
                  <c:v>14059361</c:v>
                </c:pt>
                <c:pt idx="64">
                  <c:v>14180956</c:v>
                </c:pt>
                <c:pt idx="65">
                  <c:v>14315292</c:v>
                </c:pt>
                <c:pt idx="66">
                  <c:v>14408060</c:v>
                </c:pt>
                <c:pt idx="67">
                  <c:v>14529836</c:v>
                </c:pt>
                <c:pt idx="68">
                  <c:v>14645796</c:v>
                </c:pt>
                <c:pt idx="69">
                  <c:v>14769456</c:v>
                </c:pt>
                <c:pt idx="70">
                  <c:v>14891181</c:v>
                </c:pt>
                <c:pt idx="71">
                  <c:v>15118831</c:v>
                </c:pt>
                <c:pt idx="72">
                  <c:v>15279037</c:v>
                </c:pt>
                <c:pt idx="73">
                  <c:v>15414679</c:v>
                </c:pt>
                <c:pt idx="74">
                  <c:v>15507340</c:v>
                </c:pt>
                <c:pt idx="75">
                  <c:v>15553320</c:v>
                </c:pt>
                <c:pt idx="76">
                  <c:v>15670691</c:v>
                </c:pt>
                <c:pt idx="77">
                  <c:v>15748728</c:v>
                </c:pt>
                <c:pt idx="78">
                  <c:v>15795002</c:v>
                </c:pt>
                <c:pt idx="79">
                  <c:v>15844710</c:v>
                </c:pt>
                <c:pt idx="80">
                  <c:v>15868012</c:v>
                </c:pt>
                <c:pt idx="81">
                  <c:v>15897430</c:v>
                </c:pt>
                <c:pt idx="82">
                  <c:v>15878406</c:v>
                </c:pt>
                <c:pt idx="83">
                  <c:v>15874558</c:v>
                </c:pt>
                <c:pt idx="84">
                  <c:v>15966052</c:v>
                </c:pt>
                <c:pt idx="85">
                  <c:v>16071687</c:v>
                </c:pt>
                <c:pt idx="86">
                  <c:v>16146158</c:v>
                </c:pt>
                <c:pt idx="87">
                  <c:v>16232506</c:v>
                </c:pt>
                <c:pt idx="88">
                  <c:v>16342688</c:v>
                </c:pt>
                <c:pt idx="89">
                  <c:v>16393215</c:v>
                </c:pt>
                <c:pt idx="90">
                  <c:v>16432588</c:v>
                </c:pt>
                <c:pt idx="91">
                  <c:v>16484544</c:v>
                </c:pt>
                <c:pt idx="92">
                  <c:v>16552738</c:v>
                </c:pt>
                <c:pt idx="93">
                  <c:v>16776649</c:v>
                </c:pt>
                <c:pt idx="94">
                  <c:v>16922001</c:v>
                </c:pt>
                <c:pt idx="95">
                  <c:v>17086863</c:v>
                </c:pt>
                <c:pt idx="96">
                  <c:v>17237823</c:v>
                </c:pt>
                <c:pt idx="97">
                  <c:v>17357175</c:v>
                </c:pt>
                <c:pt idx="98">
                  <c:v>17402572</c:v>
                </c:pt>
                <c:pt idx="99">
                  <c:v>17581962</c:v>
                </c:pt>
                <c:pt idx="100">
                  <c:v>17176895</c:v>
                </c:pt>
                <c:pt idx="101">
                  <c:v>17037333</c:v>
                </c:pt>
                <c:pt idx="102">
                  <c:v>17037333</c:v>
                </c:pt>
                <c:pt idx="103">
                  <c:v>17285323</c:v>
                </c:pt>
                <c:pt idx="104">
                  <c:v>17363105</c:v>
                </c:pt>
              </c:numCache>
            </c:numRef>
          </c:val>
          <c:smooth val="0"/>
        </c:ser>
        <c:dLbls>
          <c:showLegendKey val="0"/>
          <c:showVal val="0"/>
          <c:showCatName val="0"/>
          <c:showSerName val="0"/>
          <c:showPercent val="0"/>
          <c:showBubbleSize val="0"/>
        </c:dLbls>
        <c:marker val="1"/>
        <c:smooth val="0"/>
        <c:axId val="152367552"/>
        <c:axId val="152368112"/>
      </c:lineChart>
      <c:dateAx>
        <c:axId val="152367552"/>
        <c:scaling>
          <c:orientation val="minMax"/>
        </c:scaling>
        <c:delete val="0"/>
        <c:axPos val="b"/>
        <c:numFmt formatCode="mmm\-yy" sourceLinked="0"/>
        <c:majorTickMark val="out"/>
        <c:minorTickMark val="none"/>
        <c:tickLblPos val="nextTo"/>
        <c:spPr>
          <a:ln w="3175">
            <a:solidFill>
              <a:srgbClr val="000000"/>
            </a:solidFill>
            <a:prstDash val="solid"/>
          </a:ln>
        </c:spPr>
        <c:txPr>
          <a:bodyPr rot="-1320000" vert="horz"/>
          <a:lstStyle/>
          <a:p>
            <a:pPr>
              <a:defRPr sz="900" b="0" i="0" u="none" strike="noStrike" baseline="0">
                <a:solidFill>
                  <a:srgbClr val="000000"/>
                </a:solidFill>
                <a:latin typeface="Arial"/>
                <a:ea typeface="Arial"/>
                <a:cs typeface="Arial"/>
              </a:defRPr>
            </a:pPr>
            <a:endParaRPr lang="es-EC"/>
          </a:p>
        </c:txPr>
        <c:crossAx val="152368112"/>
        <c:crosses val="autoZero"/>
        <c:auto val="1"/>
        <c:lblOffset val="100"/>
        <c:baseTimeUnit val="months"/>
        <c:majorUnit val="6"/>
        <c:majorTimeUnit val="months"/>
        <c:minorUnit val="6"/>
        <c:minorTimeUnit val="months"/>
      </c:dateAx>
      <c:valAx>
        <c:axId val="152368112"/>
        <c:scaling>
          <c:orientation val="minMax"/>
        </c:scaling>
        <c:delete val="0"/>
        <c:axPos val="l"/>
        <c:numFmt formatCode="#,##0" sourceLinked="0"/>
        <c:majorTickMark val="out"/>
        <c:minorTickMark val="none"/>
        <c:tickLblPos val="nextTo"/>
        <c:spPr>
          <a:ln w="3175">
            <a:solidFill>
              <a:srgbClr val="000000"/>
            </a:solidFill>
            <a:prstDash val="solid"/>
          </a:ln>
        </c:spPr>
        <c:txPr>
          <a:bodyPr rot="0" vert="horz"/>
          <a:lstStyle/>
          <a:p>
            <a:pPr>
              <a:defRPr sz="1100" b="1" i="0" u="none" strike="noStrike" baseline="0">
                <a:solidFill>
                  <a:srgbClr val="000000"/>
                </a:solidFill>
                <a:latin typeface="Arial"/>
                <a:ea typeface="Arial"/>
                <a:cs typeface="Arial"/>
              </a:defRPr>
            </a:pPr>
            <a:endParaRPr lang="es-EC"/>
          </a:p>
        </c:txPr>
        <c:crossAx val="152367552"/>
        <c:crossesAt val="38353"/>
        <c:crossBetween val="between"/>
      </c:valAx>
      <c:spPr>
        <a:noFill/>
        <a:ln w="12700">
          <a:noFill/>
          <a:prstDash val="solid"/>
        </a:ln>
      </c:spPr>
    </c:plotArea>
    <c:legend>
      <c:legendPos val="b"/>
      <c:layout>
        <c:manualLayout>
          <c:xMode val="edge"/>
          <c:yMode val="edge"/>
          <c:x val="0.28971959878629749"/>
          <c:y val="0.94257911828818008"/>
          <c:w val="0.4475597361731477"/>
          <c:h val="4.7781484941500918E-2"/>
        </c:manualLayout>
      </c:layout>
      <c:overlay val="0"/>
      <c:spPr>
        <a:noFill/>
        <a:ln w="3175">
          <a:noFill/>
          <a:prstDash val="solid"/>
        </a:ln>
      </c:spPr>
      <c:txPr>
        <a:bodyPr/>
        <a:lstStyle/>
        <a:p>
          <a:pPr>
            <a:defRPr sz="1000" b="0" i="0" u="none" strike="noStrike" baseline="0">
              <a:solidFill>
                <a:srgbClr val="000000"/>
              </a:solidFill>
              <a:latin typeface="Arial"/>
              <a:ea typeface="Arial"/>
              <a:cs typeface="Arial"/>
            </a:defRPr>
          </a:pPr>
          <a:endParaRPr lang="es-EC"/>
        </a:p>
      </c:txPr>
    </c:legend>
    <c:plotVisOnly val="1"/>
    <c:dispBlanksAs val="gap"/>
    <c:showDLblsOverMax val="0"/>
  </c:chart>
  <c:spPr>
    <a:noFill/>
    <a:ln w="9525">
      <a:solidFill>
        <a:srgbClr val="000000"/>
      </a:solidFill>
    </a:ln>
  </c:spPr>
  <c:txPr>
    <a:bodyPr/>
    <a:lstStyle/>
    <a:p>
      <a:pPr>
        <a:defRPr sz="1000" b="0" i="0" u="none" strike="noStrike" baseline="0">
          <a:solidFill>
            <a:srgbClr val="000000"/>
          </a:solidFill>
          <a:latin typeface="Arial"/>
          <a:ea typeface="Arial"/>
          <a:cs typeface="Arial"/>
        </a:defRPr>
      </a:pPr>
      <a:endParaRPr lang="es-EC"/>
    </a:p>
  </c:txPr>
  <c:printSettings>
    <c:headerFooter/>
    <c:pageMargins b="0.75" l="0.7" r="0.7" t="0.75" header="0.3" footer="0.3"/>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3191994750656167"/>
          <c:y val="0.10398723540852357"/>
          <c:w val="0.37850938824954572"/>
          <c:h val="0.70800317226533738"/>
        </c:manualLayout>
      </c:layout>
      <c:pieChart>
        <c:varyColors val="1"/>
        <c:ser>
          <c:idx val="0"/>
          <c:order val="0"/>
          <c:spPr>
            <a:solidFill>
              <a:srgbClr val="9999FF"/>
            </a:solidFill>
            <a:ln w="12700">
              <a:solidFill>
                <a:srgbClr val="000000"/>
              </a:solidFill>
              <a:prstDash val="solid"/>
            </a:ln>
          </c:spPr>
          <c:dPt>
            <c:idx val="0"/>
            <c:bubble3D val="0"/>
            <c:spPr>
              <a:solidFill>
                <a:srgbClr val="C00000"/>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dPt>
          <c:dPt>
            <c:idx val="1"/>
            <c:bubble3D val="0"/>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dPt>
          <c:dPt>
            <c:idx val="2"/>
            <c:bubble3D val="0"/>
            <c:spPr>
              <a:solidFill>
                <a:srgbClr val="0070C0"/>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dPt>
          <c:dPt>
            <c:idx val="3"/>
            <c:bubble3D val="0"/>
            <c:spPr>
              <a:solidFill>
                <a:schemeClr val="accent5">
                  <a:lumMod val="75000"/>
                </a:schemeClr>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dPt>
          <c:dPt>
            <c:idx val="4"/>
            <c:bubble3D val="0"/>
            <c:spPr>
              <a:gradFill rotWithShape="1">
                <a:gsLst>
                  <a:gs pos="0">
                    <a:schemeClr val="accent6">
                      <a:shade val="51000"/>
                      <a:satMod val="130000"/>
                    </a:schemeClr>
                  </a:gs>
                  <a:gs pos="80000">
                    <a:schemeClr val="accent6">
                      <a:shade val="93000"/>
                      <a:satMod val="130000"/>
                    </a:schemeClr>
                  </a:gs>
                  <a:gs pos="100000">
                    <a:schemeClr val="accent6">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dPt>
          <c:dPt>
            <c:idx val="5"/>
            <c:bubble3D val="0"/>
            <c:spPr>
              <a:solidFill>
                <a:schemeClr val="accent6">
                  <a:lumMod val="60000"/>
                  <a:lumOff val="40000"/>
                </a:schemeClr>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dPt>
          <c:dPt>
            <c:idx val="6"/>
            <c:bubble3D val="0"/>
            <c:spPr>
              <a:solidFill>
                <a:schemeClr val="bg2">
                  <a:lumMod val="50000"/>
                </a:schemeClr>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dPt>
          <c:dLbls>
            <c:dLbl>
              <c:idx val="0"/>
              <c:layout>
                <c:manualLayout>
                  <c:x val="2.684723469977604E-2"/>
                  <c:y val="-2.3688954134970377E-2"/>
                </c:manualLayout>
              </c:layout>
              <c:numFmt formatCode="0%" sourceLinked="0"/>
              <c:spPr>
                <a:noFill/>
                <a:ln w="25400">
                  <a:noFill/>
                </a:ln>
              </c:spPr>
              <c:txPr>
                <a:bodyPr/>
                <a:lstStyle/>
                <a:p>
                  <a:pPr>
                    <a:defRPr sz="1000" b="1" i="0" u="none" strike="noStrike" baseline="0">
                      <a:solidFill>
                        <a:srgbClr val="FF0000"/>
                      </a:solidFill>
                      <a:latin typeface="Arial"/>
                      <a:ea typeface="Arial"/>
                      <a:cs typeface="Arial"/>
                    </a:defRPr>
                  </a:pPr>
                  <a:endParaRPr lang="es-EC"/>
                </a:p>
              </c:txPr>
              <c:dLblPos val="bestFit"/>
              <c:showLegendKey val="0"/>
              <c:showVal val="1"/>
              <c:showCatName val="0"/>
              <c:showSerName val="0"/>
              <c:showPercent val="1"/>
              <c:showBubbleSize val="0"/>
              <c:extLst>
                <c:ext xmlns:c15="http://schemas.microsoft.com/office/drawing/2012/chart" uri="{CE6537A1-D6FC-4f65-9D91-7224C49458BB}">
                  <c15:layout/>
                </c:ext>
              </c:extLst>
            </c:dLbl>
            <c:dLbl>
              <c:idx val="1"/>
              <c:layout>
                <c:manualLayout>
                  <c:x val="1.2432834167278231E-2"/>
                  <c:y val="-9.494372525468215E-3"/>
                </c:manualLayout>
              </c:layout>
              <c:numFmt formatCode="0%" sourceLinked="0"/>
              <c:spPr>
                <a:noFill/>
                <a:ln w="25400">
                  <a:noFill/>
                </a:ln>
              </c:spPr>
              <c:txPr>
                <a:bodyPr/>
                <a:lstStyle/>
                <a:p>
                  <a:pPr>
                    <a:defRPr sz="1000" b="1" i="0" u="none" strike="noStrike" baseline="0">
                      <a:solidFill>
                        <a:srgbClr val="FF0000"/>
                      </a:solidFill>
                      <a:latin typeface="Arial"/>
                      <a:ea typeface="Arial"/>
                      <a:cs typeface="Arial"/>
                    </a:defRPr>
                  </a:pPr>
                  <a:endParaRPr lang="es-EC"/>
                </a:p>
              </c:txPr>
              <c:dLblPos val="bestFit"/>
              <c:showLegendKey val="0"/>
              <c:showVal val="1"/>
              <c:showCatName val="0"/>
              <c:showSerName val="0"/>
              <c:showPercent val="1"/>
              <c:showBubbleSize val="0"/>
              <c:extLst>
                <c:ext xmlns:c15="http://schemas.microsoft.com/office/drawing/2012/chart" uri="{CE6537A1-D6FC-4f65-9D91-7224C49458BB}">
                  <c15:layout/>
                </c:ext>
              </c:extLst>
            </c:dLbl>
            <c:dLbl>
              <c:idx val="2"/>
              <c:layout>
                <c:manualLayout>
                  <c:x val="1.5492374371394432E-2"/>
                  <c:y val="1.8714355620801637E-3"/>
                </c:manualLayout>
              </c:layout>
              <c:numFmt formatCode="0%" sourceLinked="0"/>
              <c:spPr>
                <a:noFill/>
                <a:ln w="25400">
                  <a:noFill/>
                </a:ln>
              </c:spPr>
              <c:txPr>
                <a:bodyPr/>
                <a:lstStyle/>
                <a:p>
                  <a:pPr>
                    <a:defRPr sz="1000" b="1" i="0" u="none" strike="noStrike" baseline="0">
                      <a:solidFill>
                        <a:srgbClr val="0000FF"/>
                      </a:solidFill>
                      <a:latin typeface="Arial"/>
                      <a:ea typeface="Arial"/>
                      <a:cs typeface="Arial"/>
                    </a:defRPr>
                  </a:pPr>
                  <a:endParaRPr lang="es-EC"/>
                </a:p>
              </c:txPr>
              <c:dLblPos val="bestFit"/>
              <c:showLegendKey val="0"/>
              <c:showVal val="1"/>
              <c:showCatName val="0"/>
              <c:showSerName val="0"/>
              <c:showPercent val="1"/>
              <c:showBubbleSize val="0"/>
              <c:extLst>
                <c:ext xmlns:c15="http://schemas.microsoft.com/office/drawing/2012/chart" uri="{CE6537A1-D6FC-4f65-9D91-7224C49458BB}">
                  <c15:layout/>
                </c:ext>
              </c:extLst>
            </c:dLbl>
            <c:dLbl>
              <c:idx val="3"/>
              <c:layout>
                <c:manualLayout>
                  <c:x val="2.9536960645490822E-2"/>
                  <c:y val="6.2947640019573826E-3"/>
                </c:manualLayout>
              </c:layout>
              <c:numFmt formatCode="0%" sourceLinked="0"/>
              <c:spPr>
                <a:noFill/>
                <a:ln w="25400">
                  <a:noFill/>
                </a:ln>
              </c:spPr>
              <c:txPr>
                <a:bodyPr/>
                <a:lstStyle/>
                <a:p>
                  <a:pPr>
                    <a:defRPr sz="1000" b="1" i="0" u="none" strike="noStrike" baseline="0">
                      <a:solidFill>
                        <a:srgbClr val="0000FF"/>
                      </a:solidFill>
                      <a:latin typeface="Arial"/>
                      <a:ea typeface="Arial"/>
                      <a:cs typeface="Arial"/>
                    </a:defRPr>
                  </a:pPr>
                  <a:endParaRPr lang="es-EC"/>
                </a:p>
              </c:txPr>
              <c:dLblPos val="bestFit"/>
              <c:showLegendKey val="0"/>
              <c:showVal val="1"/>
              <c:showCatName val="0"/>
              <c:showSerName val="0"/>
              <c:showPercent val="1"/>
              <c:showBubbleSize val="0"/>
              <c:extLst>
                <c:ext xmlns:c15="http://schemas.microsoft.com/office/drawing/2012/chart" uri="{CE6537A1-D6FC-4f65-9D91-7224C49458BB}">
                  <c15:layout/>
                </c:ext>
              </c:extLst>
            </c:dLbl>
            <c:dLbl>
              <c:idx val="4"/>
              <c:layout>
                <c:manualLayout>
                  <c:x val="4.4480581875824328E-2"/>
                  <c:y val="4.2541572133991727E-2"/>
                </c:manualLayout>
              </c:layout>
              <c:numFmt formatCode="0%" sourceLinked="0"/>
              <c:spPr>
                <a:noFill/>
                <a:ln w="25400">
                  <a:noFill/>
                </a:ln>
              </c:spPr>
              <c:txPr>
                <a:bodyPr/>
                <a:lstStyle/>
                <a:p>
                  <a:pPr>
                    <a:defRPr sz="1000" b="1" i="0" u="none" strike="noStrike" baseline="0">
                      <a:solidFill>
                        <a:srgbClr val="FF6600"/>
                      </a:solidFill>
                      <a:latin typeface="Arial"/>
                      <a:ea typeface="Arial"/>
                      <a:cs typeface="Arial"/>
                    </a:defRPr>
                  </a:pPr>
                  <a:endParaRPr lang="es-EC"/>
                </a:p>
              </c:txPr>
              <c:dLblPos val="bestFit"/>
              <c:showLegendKey val="0"/>
              <c:showVal val="1"/>
              <c:showCatName val="0"/>
              <c:showSerName val="0"/>
              <c:showPercent val="1"/>
              <c:showBubbleSize val="0"/>
              <c:extLst>
                <c:ext xmlns:c15="http://schemas.microsoft.com/office/drawing/2012/chart" uri="{CE6537A1-D6FC-4f65-9D91-7224C49458BB}">
                  <c15:layout/>
                </c:ext>
              </c:extLst>
            </c:dLbl>
            <c:dLbl>
              <c:idx val="5"/>
              <c:layout>
                <c:manualLayout>
                  <c:x val="4.8748854774873944E-2"/>
                  <c:y val="6.3024511766537575E-2"/>
                </c:manualLayout>
              </c:layout>
              <c:numFmt formatCode="0%" sourceLinked="0"/>
              <c:spPr>
                <a:noFill/>
                <a:ln w="25400">
                  <a:noFill/>
                </a:ln>
              </c:spPr>
              <c:txPr>
                <a:bodyPr/>
                <a:lstStyle/>
                <a:p>
                  <a:pPr>
                    <a:defRPr sz="1000" b="1" i="0" u="none" strike="noStrike" baseline="0">
                      <a:solidFill>
                        <a:srgbClr val="FF6600"/>
                      </a:solidFill>
                      <a:latin typeface="Arial"/>
                      <a:ea typeface="Arial"/>
                      <a:cs typeface="Arial"/>
                    </a:defRPr>
                  </a:pPr>
                  <a:endParaRPr lang="es-EC"/>
                </a:p>
              </c:txPr>
              <c:dLblPos val="bestFit"/>
              <c:showLegendKey val="0"/>
              <c:showVal val="1"/>
              <c:showCatName val="0"/>
              <c:showSerName val="0"/>
              <c:showPercent val="1"/>
              <c:showBubbleSize val="0"/>
              <c:extLst>
                <c:ext xmlns:c15="http://schemas.microsoft.com/office/drawing/2012/chart" uri="{CE6537A1-D6FC-4f65-9D91-7224C49458BB}">
                  <c15:layout/>
                </c:ext>
              </c:extLst>
            </c:dLbl>
            <c:dLbl>
              <c:idx val="6"/>
              <c:layout>
                <c:manualLayout>
                  <c:x val="6.6062303936319025E-2"/>
                  <c:y val="0.23842395124338256"/>
                </c:manualLayout>
              </c:layout>
              <c:numFmt formatCode="0%" sourceLinked="0"/>
              <c:spPr>
                <a:noFill/>
                <a:ln w="25400">
                  <a:noFill/>
                </a:ln>
              </c:spPr>
              <c:txPr>
                <a:bodyPr/>
                <a:lstStyle/>
                <a:p>
                  <a:pPr>
                    <a:defRPr sz="1000" b="1" i="0" u="none" strike="noStrike" baseline="0">
                      <a:solidFill>
                        <a:srgbClr val="808080"/>
                      </a:solidFill>
                      <a:latin typeface="Arial"/>
                      <a:ea typeface="Arial"/>
                      <a:cs typeface="Arial"/>
                    </a:defRPr>
                  </a:pPr>
                  <a:endParaRPr lang="es-EC"/>
                </a:p>
              </c:txPr>
              <c:dLblPos val="bestFit"/>
              <c:showLegendKey val="0"/>
              <c:showVal val="1"/>
              <c:showCatName val="0"/>
              <c:showSerName val="0"/>
              <c:showPercent val="1"/>
              <c:showBubbleSize val="0"/>
              <c:extLst>
                <c:ext xmlns:c15="http://schemas.microsoft.com/office/drawing/2012/chart" uri="{CE6537A1-D6FC-4f65-9D91-7224C49458BB}">
                  <c15:layout/>
                </c:ext>
              </c:extLst>
            </c:dLbl>
            <c:numFmt formatCode="0%" sourceLinked="0"/>
            <c:spPr>
              <a:noFill/>
              <a:ln w="25400">
                <a:noFill/>
              </a:ln>
            </c:spPr>
            <c:txPr>
              <a:bodyPr/>
              <a:lstStyle/>
              <a:p>
                <a:pPr>
                  <a:defRPr sz="1000" b="1" i="0" u="none" strike="noStrike" baseline="0">
                    <a:solidFill>
                      <a:srgbClr val="000000"/>
                    </a:solidFill>
                    <a:latin typeface="Arial"/>
                    <a:ea typeface="Arial"/>
                    <a:cs typeface="Arial"/>
                  </a:defRPr>
                </a:pPr>
                <a:endParaRPr lang="es-EC"/>
              </a:p>
            </c:txPr>
            <c:showLegendKey val="0"/>
            <c:showVal val="1"/>
            <c:showCatName val="0"/>
            <c:showSerName val="0"/>
            <c:showPercent val="1"/>
            <c:showBubbleSize val="0"/>
            <c:showLeaderLines val="1"/>
            <c:extLst>
              <c:ext xmlns:c15="http://schemas.microsoft.com/office/drawing/2012/chart" uri="{CE6537A1-D6FC-4f65-9D91-7224C49458BB}"/>
            </c:extLst>
          </c:dLbls>
          <c:cat>
            <c:strRef>
              <c:f>'3-Móvil I'!$A$62:$A$68</c:f>
              <c:strCache>
                <c:ptCount val="7"/>
                <c:pt idx="0">
                  <c:v>Conecel Utilizado</c:v>
                </c:pt>
                <c:pt idx="1">
                  <c:v>Conecel no utilizado</c:v>
                </c:pt>
                <c:pt idx="2">
                  <c:v>Otecel Utilizado</c:v>
                </c:pt>
                <c:pt idx="3">
                  <c:v>Otecel no Utilizado</c:v>
                </c:pt>
                <c:pt idx="4">
                  <c:v>CNT EP (móvil) Utilizado</c:v>
                </c:pt>
                <c:pt idx="5">
                  <c:v>CNT EP (móvil) no Utilizado</c:v>
                </c:pt>
                <c:pt idx="6">
                  <c:v>LIBRE</c:v>
                </c:pt>
              </c:strCache>
            </c:strRef>
          </c:cat>
          <c:val>
            <c:numRef>
              <c:f>'3-Móvil I'!$B$62:$B$68</c:f>
              <c:numCache>
                <c:formatCode>#,##0</c:formatCode>
                <c:ptCount val="7"/>
                <c:pt idx="0">
                  <c:v>11886802</c:v>
                </c:pt>
                <c:pt idx="1">
                  <c:v>6213198</c:v>
                </c:pt>
                <c:pt idx="2">
                  <c:v>5097958</c:v>
                </c:pt>
                <c:pt idx="3">
                  <c:v>1702042</c:v>
                </c:pt>
                <c:pt idx="4">
                  <c:v>378345</c:v>
                </c:pt>
                <c:pt idx="5">
                  <c:v>1121655</c:v>
                </c:pt>
                <c:pt idx="6">
                  <c:v>73600000</c:v>
                </c:pt>
              </c:numCache>
            </c:numRef>
          </c:val>
        </c:ser>
        <c:dLbls>
          <c:showLegendKey val="0"/>
          <c:showVal val="0"/>
          <c:showCatName val="0"/>
          <c:showSerName val="0"/>
          <c:showPercent val="0"/>
          <c:showBubbleSize val="0"/>
          <c:showLeaderLines val="1"/>
        </c:dLbls>
        <c:firstSliceAng val="37"/>
      </c:pieChart>
      <c:spPr>
        <a:solidFill>
          <a:srgbClr val="FFFFFF"/>
        </a:solidFill>
        <a:ln w="12700">
          <a:solidFill>
            <a:srgbClr val="FFFFFF"/>
          </a:solidFill>
          <a:prstDash val="solid"/>
        </a:ln>
      </c:spPr>
    </c:plotArea>
    <c:legend>
      <c:legendPos val="r"/>
      <c:legendEntry>
        <c:idx val="0"/>
        <c:txPr>
          <a:bodyPr/>
          <a:lstStyle/>
          <a:p>
            <a:pPr>
              <a:defRPr sz="1100"/>
            </a:pPr>
            <a:endParaRPr lang="es-EC"/>
          </a:p>
        </c:txPr>
      </c:legendEntry>
      <c:legendEntry>
        <c:idx val="1"/>
        <c:txPr>
          <a:bodyPr/>
          <a:lstStyle/>
          <a:p>
            <a:pPr>
              <a:defRPr sz="1100"/>
            </a:pPr>
            <a:endParaRPr lang="es-EC"/>
          </a:p>
        </c:txPr>
      </c:legendEntry>
      <c:legendEntry>
        <c:idx val="2"/>
        <c:txPr>
          <a:bodyPr/>
          <a:lstStyle/>
          <a:p>
            <a:pPr>
              <a:defRPr sz="1100"/>
            </a:pPr>
            <a:endParaRPr lang="es-EC"/>
          </a:p>
        </c:txPr>
      </c:legendEntry>
      <c:legendEntry>
        <c:idx val="3"/>
        <c:txPr>
          <a:bodyPr/>
          <a:lstStyle/>
          <a:p>
            <a:pPr>
              <a:defRPr sz="1100"/>
            </a:pPr>
            <a:endParaRPr lang="es-EC"/>
          </a:p>
        </c:txPr>
      </c:legendEntry>
      <c:legendEntry>
        <c:idx val="4"/>
        <c:txPr>
          <a:bodyPr/>
          <a:lstStyle/>
          <a:p>
            <a:pPr>
              <a:defRPr sz="1100"/>
            </a:pPr>
            <a:endParaRPr lang="es-EC"/>
          </a:p>
        </c:txPr>
      </c:legendEntry>
      <c:legendEntry>
        <c:idx val="5"/>
        <c:txPr>
          <a:bodyPr/>
          <a:lstStyle/>
          <a:p>
            <a:pPr>
              <a:defRPr sz="1100"/>
            </a:pPr>
            <a:endParaRPr lang="es-EC"/>
          </a:p>
        </c:txPr>
      </c:legendEntry>
      <c:legendEntry>
        <c:idx val="6"/>
        <c:txPr>
          <a:bodyPr/>
          <a:lstStyle/>
          <a:p>
            <a:pPr>
              <a:defRPr sz="1100"/>
            </a:pPr>
            <a:endParaRPr lang="es-EC"/>
          </a:p>
        </c:txPr>
      </c:legendEntry>
      <c:layout>
        <c:manualLayout>
          <c:xMode val="edge"/>
          <c:yMode val="edge"/>
          <c:x val="2.2359479103573589E-2"/>
          <c:y val="0.12300836496157405"/>
          <c:w val="0.17377776007800824"/>
          <c:h val="0.60890982694959728"/>
        </c:manualLayout>
      </c:layout>
      <c:overlay val="0"/>
      <c:txPr>
        <a:bodyPr/>
        <a:lstStyle/>
        <a:p>
          <a:pPr>
            <a:defRPr sz="1600"/>
          </a:pPr>
          <a:endParaRPr lang="es-EC"/>
        </a:p>
      </c:txPr>
    </c:legend>
    <c:plotVisOnly val="1"/>
    <c:dispBlanksAs val="zero"/>
    <c:showDLblsOverMax val="0"/>
  </c:chart>
  <c:spPr>
    <a:noFill/>
    <a:ln w="9525">
      <a:solidFill>
        <a:srgbClr val="000000"/>
      </a:solidFill>
    </a:ln>
  </c:spPr>
  <c:txPr>
    <a:bodyPr/>
    <a:lstStyle/>
    <a:p>
      <a:pPr>
        <a:defRPr sz="1000" b="0" i="0" u="none" strike="noStrike" baseline="0">
          <a:solidFill>
            <a:srgbClr val="000000"/>
          </a:solidFill>
          <a:latin typeface="Arial"/>
          <a:ea typeface="Arial"/>
          <a:cs typeface="Arial"/>
        </a:defRPr>
      </a:pPr>
      <a:endParaRPr lang="es-EC"/>
    </a:p>
  </c:txPr>
  <c:printSettings>
    <c:headerFooter/>
    <c:pageMargins b="0.75" l="0.7" r="0.7" t="0.75" header="0.3" footer="0.3"/>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7919543710882296E-2"/>
          <c:y val="4.2951130211057557E-2"/>
          <c:w val="0.9070135271552594"/>
          <c:h val="0.82164840705504272"/>
        </c:manualLayout>
      </c:layout>
      <c:barChart>
        <c:barDir val="col"/>
        <c:grouping val="clustered"/>
        <c:varyColors val="0"/>
        <c:ser>
          <c:idx val="0"/>
          <c:order val="0"/>
          <c:tx>
            <c:strRef>
              <c:f>'[1]5-RI'!$A$14</c:f>
              <c:strCache>
                <c:ptCount val="1"/>
                <c:pt idx="0">
                  <c:v>CNT  E.P.</c:v>
                </c:pt>
              </c:strCache>
            </c:strRef>
          </c:tx>
          <c:spPr>
            <a:gradFill rotWithShape="1">
              <a:gsLst>
                <a:gs pos="0">
                  <a:schemeClr val="accent4">
                    <a:shade val="51000"/>
                    <a:satMod val="130000"/>
                  </a:schemeClr>
                </a:gs>
                <a:gs pos="80000">
                  <a:schemeClr val="accent4">
                    <a:shade val="93000"/>
                    <a:satMod val="130000"/>
                  </a:schemeClr>
                </a:gs>
                <a:gs pos="100000">
                  <a:schemeClr val="accent4">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s-EC"/>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('[1]5-RI'!$B$13:$I$13,'[1]5-RI'!$Q$13)</c:f>
              <c:strCache>
                <c:ptCount val="9"/>
                <c:pt idx="0">
                  <c:v>AÑO 2005</c:v>
                </c:pt>
                <c:pt idx="1">
                  <c:v>AÑO 2006</c:v>
                </c:pt>
                <c:pt idx="2">
                  <c:v>AÑO 2007</c:v>
                </c:pt>
                <c:pt idx="3">
                  <c:v>AÑO 2008</c:v>
                </c:pt>
                <c:pt idx="4">
                  <c:v>AÑO 2009</c:v>
                </c:pt>
                <c:pt idx="5">
                  <c:v>AÑO 2010</c:v>
                </c:pt>
                <c:pt idx="6">
                  <c:v>AÑO 2011</c:v>
                </c:pt>
                <c:pt idx="7">
                  <c:v>AÑO 2012</c:v>
                </c:pt>
                <c:pt idx="8">
                  <c:v>sep-13</c:v>
                </c:pt>
              </c:strCache>
            </c:strRef>
          </c:cat>
          <c:val>
            <c:numRef>
              <c:f>('[1]5-RI'!$B$14:$I$14,'[1]5-RI'!$Q$14)</c:f>
              <c:numCache>
                <c:formatCode>General</c:formatCode>
                <c:ptCount val="9"/>
                <c:pt idx="0">
                  <c:v>211</c:v>
                </c:pt>
                <c:pt idx="1">
                  <c:v>237</c:v>
                </c:pt>
                <c:pt idx="2">
                  <c:v>247</c:v>
                </c:pt>
                <c:pt idx="3">
                  <c:v>276</c:v>
                </c:pt>
                <c:pt idx="4">
                  <c:v>224</c:v>
                </c:pt>
                <c:pt idx="5">
                  <c:v>212</c:v>
                </c:pt>
                <c:pt idx="6">
                  <c:v>218</c:v>
                </c:pt>
                <c:pt idx="7">
                  <c:v>249</c:v>
                </c:pt>
                <c:pt idx="8">
                  <c:v>260</c:v>
                </c:pt>
              </c:numCache>
            </c:numRef>
          </c:val>
        </c:ser>
        <c:ser>
          <c:idx val="1"/>
          <c:order val="1"/>
          <c:tx>
            <c:strRef>
              <c:f>'[1]5-RI'!$A$15</c:f>
              <c:strCache>
                <c:ptCount val="1"/>
                <c:pt idx="0">
                  <c:v>SETEL S.A.</c:v>
                </c:pt>
              </c:strCache>
            </c:strRef>
          </c:tx>
          <c:spPr>
            <a:gradFill rotWithShape="1">
              <a:gsLst>
                <a:gs pos="0">
                  <a:schemeClr val="accent6">
                    <a:shade val="51000"/>
                    <a:satMod val="130000"/>
                  </a:schemeClr>
                </a:gs>
                <a:gs pos="80000">
                  <a:schemeClr val="accent6">
                    <a:shade val="93000"/>
                    <a:satMod val="130000"/>
                  </a:schemeClr>
                </a:gs>
                <a:gs pos="100000">
                  <a:schemeClr val="accent6">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s-EC"/>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('[1]5-RI'!$B$13:$I$13,'[1]5-RI'!$Q$13)</c:f>
              <c:strCache>
                <c:ptCount val="9"/>
                <c:pt idx="0">
                  <c:v>AÑO 2005</c:v>
                </c:pt>
                <c:pt idx="1">
                  <c:v>AÑO 2006</c:v>
                </c:pt>
                <c:pt idx="2">
                  <c:v>AÑO 2007</c:v>
                </c:pt>
                <c:pt idx="3">
                  <c:v>AÑO 2008</c:v>
                </c:pt>
                <c:pt idx="4">
                  <c:v>AÑO 2009</c:v>
                </c:pt>
                <c:pt idx="5">
                  <c:v>AÑO 2010</c:v>
                </c:pt>
                <c:pt idx="6">
                  <c:v>AÑO 2011</c:v>
                </c:pt>
                <c:pt idx="7">
                  <c:v>AÑO 2012</c:v>
                </c:pt>
                <c:pt idx="8">
                  <c:v>sep-13</c:v>
                </c:pt>
              </c:strCache>
            </c:strRef>
          </c:cat>
          <c:val>
            <c:numRef>
              <c:f>('[1]5-RI'!$B$15:$I$15,'[1]5-RI'!$Q$15)</c:f>
              <c:numCache>
                <c:formatCode>General</c:formatCode>
                <c:ptCount val="9"/>
                <c:pt idx="0">
                  <c:v>0</c:v>
                </c:pt>
                <c:pt idx="1">
                  <c:v>0</c:v>
                </c:pt>
                <c:pt idx="2">
                  <c:v>0</c:v>
                </c:pt>
                <c:pt idx="3">
                  <c:v>0</c:v>
                </c:pt>
                <c:pt idx="4">
                  <c:v>1</c:v>
                </c:pt>
                <c:pt idx="5">
                  <c:v>1</c:v>
                </c:pt>
                <c:pt idx="6">
                  <c:v>3</c:v>
                </c:pt>
                <c:pt idx="7">
                  <c:v>3</c:v>
                </c:pt>
                <c:pt idx="8">
                  <c:v>3</c:v>
                </c:pt>
              </c:numCache>
            </c:numRef>
          </c:val>
        </c:ser>
        <c:dLbls>
          <c:showLegendKey val="0"/>
          <c:showVal val="0"/>
          <c:showCatName val="0"/>
          <c:showSerName val="0"/>
          <c:showPercent val="0"/>
          <c:showBubbleSize val="0"/>
        </c:dLbls>
        <c:gapWidth val="290"/>
        <c:axId val="212450656"/>
        <c:axId val="212460736"/>
      </c:barChart>
      <c:catAx>
        <c:axId val="212450656"/>
        <c:scaling>
          <c:orientation val="minMax"/>
        </c:scaling>
        <c:delete val="0"/>
        <c:axPos val="b"/>
        <c:numFmt formatCode="General" sourceLinked="1"/>
        <c:majorTickMark val="out"/>
        <c:minorTickMark val="none"/>
        <c:tickLblPos val="low"/>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C"/>
          </a:p>
        </c:txPr>
        <c:crossAx val="212460736"/>
        <c:crosses val="autoZero"/>
        <c:auto val="1"/>
        <c:lblAlgn val="ctr"/>
        <c:lblOffset val="100"/>
        <c:noMultiLvlLbl val="0"/>
      </c:catAx>
      <c:valAx>
        <c:axId val="212460736"/>
        <c:scaling>
          <c:orientation val="minMax"/>
        </c:scaling>
        <c:delete val="0"/>
        <c:axPos val="l"/>
        <c:majorGridlines>
          <c:spPr>
            <a:ln w="3175">
              <a:solidFill>
                <a:srgbClr val="FFFFFF"/>
              </a:solidFill>
              <a:prstDash val="solid"/>
            </a:ln>
          </c:spPr>
        </c:majorGridlines>
        <c:title>
          <c:tx>
            <c:rich>
              <a:bodyPr/>
              <a:lstStyle/>
              <a:p>
                <a:pPr>
                  <a:defRPr sz="1000" b="1" i="0" u="none" strike="noStrike" baseline="0">
                    <a:solidFill>
                      <a:srgbClr val="000000"/>
                    </a:solidFill>
                    <a:latin typeface="Arial"/>
                    <a:ea typeface="Arial"/>
                    <a:cs typeface="Arial"/>
                  </a:defRPr>
                </a:pPr>
                <a:r>
                  <a:rPr lang="es-ES"/>
                  <a:t>Números</a:t>
                </a:r>
              </a:p>
            </c:rich>
          </c:tx>
          <c:layout>
            <c:manualLayout>
              <c:xMode val="edge"/>
              <c:yMode val="edge"/>
              <c:x val="2.0682684859905736E-3"/>
              <c:y val="0.4457627118644068"/>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C"/>
          </a:p>
        </c:txPr>
        <c:crossAx val="212450656"/>
        <c:crosses val="autoZero"/>
        <c:crossBetween val="between"/>
      </c:valAx>
      <c:spPr>
        <a:noFill/>
        <a:ln w="25400">
          <a:noFill/>
        </a:ln>
      </c:spPr>
    </c:plotArea>
    <c:legend>
      <c:legendPos val="b"/>
      <c:layout>
        <c:manualLayout>
          <c:xMode val="edge"/>
          <c:yMode val="edge"/>
          <c:x val="0.4218385826771654"/>
          <c:y val="0.92790568144870578"/>
          <c:w val="0.18228447405612763"/>
          <c:h val="4.0845549602529486E-2"/>
        </c:manualLayout>
      </c:layout>
      <c:overlay val="0"/>
      <c:spPr>
        <a:noFill/>
        <a:ln w="3175">
          <a:noFill/>
          <a:prstDash val="solid"/>
        </a:ln>
      </c:spPr>
      <c:txPr>
        <a:bodyPr/>
        <a:lstStyle/>
        <a:p>
          <a:pPr>
            <a:defRPr sz="1000" b="0" i="0" u="none" strike="noStrike" baseline="0">
              <a:solidFill>
                <a:srgbClr val="000000"/>
              </a:solidFill>
              <a:latin typeface="Arial"/>
              <a:ea typeface="Arial"/>
              <a:cs typeface="Arial"/>
            </a:defRPr>
          </a:pPr>
          <a:endParaRPr lang="es-EC"/>
        </a:p>
      </c:txPr>
    </c:legend>
    <c:plotVisOnly val="1"/>
    <c:dispBlanksAs val="gap"/>
    <c:showDLblsOverMax val="0"/>
  </c:chart>
  <c:spPr>
    <a:noFill/>
    <a:ln w="9525">
      <a:solidFill>
        <a:srgbClr val="000000"/>
      </a:solidFill>
    </a:ln>
  </c:spPr>
  <c:txPr>
    <a:bodyPr/>
    <a:lstStyle/>
    <a:p>
      <a:pPr>
        <a:defRPr sz="1000" b="0" i="0" u="none" strike="noStrike" baseline="0">
          <a:solidFill>
            <a:srgbClr val="000000"/>
          </a:solidFill>
          <a:latin typeface="Arial"/>
          <a:ea typeface="Arial"/>
          <a:cs typeface="Arial"/>
        </a:defRPr>
      </a:pPr>
      <a:endParaRPr lang="es-EC"/>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7846101768559009E-2"/>
          <c:y val="2.6311482593674034E-2"/>
          <c:w val="0.90486039296794207"/>
          <c:h val="0.84736624090705714"/>
        </c:manualLayout>
      </c:layout>
      <c:barChart>
        <c:barDir val="col"/>
        <c:grouping val="clustered"/>
        <c:varyColors val="0"/>
        <c:ser>
          <c:idx val="0"/>
          <c:order val="0"/>
          <c:tx>
            <c:strRef>
              <c:f>'[1]5-RI'!$A$20</c:f>
              <c:strCache>
                <c:ptCount val="1"/>
                <c:pt idx="0">
                  <c:v>CNT  E.P.</c:v>
                </c:pt>
              </c:strCache>
            </c:strRef>
          </c:tx>
          <c:spPr>
            <a:gradFill rotWithShape="1">
              <a:gsLst>
                <a:gs pos="0">
                  <a:schemeClr val="accent4">
                    <a:shade val="51000"/>
                    <a:satMod val="130000"/>
                  </a:schemeClr>
                </a:gs>
                <a:gs pos="80000">
                  <a:schemeClr val="accent4">
                    <a:shade val="93000"/>
                    <a:satMod val="130000"/>
                  </a:schemeClr>
                </a:gs>
                <a:gs pos="100000">
                  <a:schemeClr val="accent4">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dLbl>
              <c:idx val="0"/>
              <c:layout>
                <c:manualLayout>
                  <c:x val="2.5036894449791465E-2"/>
                  <c:y val="0.36436904086461958"/>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1"/>
              <c:layout>
                <c:manualLayout>
                  <c:x val="2.3753609239653514E-2"/>
                  <c:y val="0.27584536115762331"/>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2"/>
              <c:layout>
                <c:manualLayout>
                  <c:x val="2.7603464870067373E-2"/>
                  <c:y val="0.26141400163292416"/>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3"/>
              <c:layout>
                <c:manualLayout>
                  <c:x val="3.1453320500481233E-2"/>
                  <c:y val="4.3216952889676134E-2"/>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4"/>
              <c:layout>
                <c:manualLayout>
                  <c:x val="2.3753609239653514E-2"/>
                  <c:y val="8.4738247789325108E-2"/>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5"/>
              <c:layout>
                <c:manualLayout>
                  <c:x val="2.7603464870067373E-2"/>
                  <c:y val="8.7280258684711856E-2"/>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6"/>
              <c:layout>
                <c:manualLayout>
                  <c:x val="2.8886750080205324E-2"/>
                  <c:y val="0.13685122400121777"/>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7"/>
              <c:layout>
                <c:manualLayout>
                  <c:x val="2.5036894449791465E-2"/>
                  <c:y val="9.7448671288672392E-2"/>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8"/>
              <c:layout>
                <c:manualLayout>
                  <c:x val="2.6320179659929419E-2"/>
                  <c:y val="0.1347328508365277"/>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spPr>
              <a:noFill/>
              <a:ln w="25400">
                <a:noFill/>
              </a:ln>
            </c:spPr>
            <c:txPr>
              <a:bodyPr/>
              <a:lstStyle/>
              <a:p>
                <a:pPr>
                  <a:defRPr sz="900" b="0" i="0" u="none" strike="noStrike" baseline="0">
                    <a:solidFill>
                      <a:srgbClr val="000000"/>
                    </a:solidFill>
                    <a:latin typeface="Arial"/>
                    <a:ea typeface="Arial"/>
                    <a:cs typeface="Arial"/>
                  </a:defRPr>
                </a:pPr>
                <a:endParaRPr lang="es-EC"/>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('[1]5-RI'!$B$19:$I$19,'[1]5-RI'!$Q$19)</c:f>
              <c:strCache>
                <c:ptCount val="9"/>
                <c:pt idx="0">
                  <c:v>AÑO 2005</c:v>
                </c:pt>
                <c:pt idx="1">
                  <c:v>AÑO 2006</c:v>
                </c:pt>
                <c:pt idx="2">
                  <c:v>AÑO 2007</c:v>
                </c:pt>
                <c:pt idx="3">
                  <c:v>AÑO 2008</c:v>
                </c:pt>
                <c:pt idx="4">
                  <c:v>AÑO 2009</c:v>
                </c:pt>
                <c:pt idx="5">
                  <c:v>AÑO 2010</c:v>
                </c:pt>
                <c:pt idx="6">
                  <c:v>AÑO 2011</c:v>
                </c:pt>
                <c:pt idx="7">
                  <c:v>AÑO 2012</c:v>
                </c:pt>
                <c:pt idx="8">
                  <c:v>sep-13</c:v>
                </c:pt>
              </c:strCache>
            </c:strRef>
          </c:cat>
          <c:val>
            <c:numRef>
              <c:f>('[1]5-RI'!$B$20:$I$20,'[1]5-RI'!$Q$20)</c:f>
              <c:numCache>
                <c:formatCode>#,##0</c:formatCode>
                <c:ptCount val="9"/>
                <c:pt idx="0">
                  <c:v>1162</c:v>
                </c:pt>
                <c:pt idx="1">
                  <c:v>1382</c:v>
                </c:pt>
                <c:pt idx="2">
                  <c:v>1405</c:v>
                </c:pt>
                <c:pt idx="3">
                  <c:v>1920</c:v>
                </c:pt>
                <c:pt idx="4">
                  <c:v>1822</c:v>
                </c:pt>
                <c:pt idx="5">
                  <c:v>1816</c:v>
                </c:pt>
                <c:pt idx="6">
                  <c:v>1699</c:v>
                </c:pt>
                <c:pt idx="7">
                  <c:v>1792</c:v>
                </c:pt>
                <c:pt idx="8">
                  <c:v>1775</c:v>
                </c:pt>
              </c:numCache>
            </c:numRef>
          </c:val>
        </c:ser>
        <c:ser>
          <c:idx val="1"/>
          <c:order val="1"/>
          <c:tx>
            <c:strRef>
              <c:f>'[1]5-RI'!$A$22</c:f>
              <c:strCache>
                <c:ptCount val="1"/>
                <c:pt idx="0">
                  <c:v>LINKOTEL S.A.</c:v>
                </c:pt>
              </c:strCache>
            </c:strRef>
          </c:tx>
          <c:spPr>
            <a:solidFill>
              <a:srgbClr val="CCFFCC"/>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dLbl>
              <c:idx val="0"/>
              <c:delete val="1"/>
              <c:extLst>
                <c:ext xmlns:c15="http://schemas.microsoft.com/office/drawing/2012/chart" uri="{CE6537A1-D6FC-4f65-9D91-7224C49458BB}"/>
              </c:extLst>
            </c:dLbl>
            <c:dLbl>
              <c:idx val="1"/>
              <c:delete val="1"/>
              <c:extLst>
                <c:ext xmlns:c15="http://schemas.microsoft.com/office/drawing/2012/chart" uri="{CE6537A1-D6FC-4f65-9D91-7224C49458BB}"/>
              </c:extLst>
            </c:dLbl>
            <c:dLbl>
              <c:idx val="2"/>
              <c:delete val="1"/>
              <c:extLst>
                <c:ext xmlns:c15="http://schemas.microsoft.com/office/drawing/2012/chart" uri="{CE6537A1-D6FC-4f65-9D91-7224C49458BB}"/>
              </c:extLst>
            </c:dLbl>
            <c:spPr>
              <a:noFill/>
              <a:ln w="25400">
                <a:noFill/>
              </a:ln>
            </c:spPr>
            <c:txPr>
              <a:bodyPr/>
              <a:lstStyle/>
              <a:p>
                <a:pPr>
                  <a:defRPr sz="900" b="0" i="0" u="none" strike="noStrike" baseline="0">
                    <a:solidFill>
                      <a:srgbClr val="000000"/>
                    </a:solidFill>
                    <a:latin typeface="Arial"/>
                    <a:ea typeface="Arial"/>
                    <a:cs typeface="Arial"/>
                  </a:defRPr>
                </a:pPr>
                <a:endParaRPr lang="es-EC"/>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('[1]5-RI'!$B$19:$I$19,'[1]5-RI'!$Q$19)</c:f>
              <c:strCache>
                <c:ptCount val="9"/>
                <c:pt idx="0">
                  <c:v>AÑO 2005</c:v>
                </c:pt>
                <c:pt idx="1">
                  <c:v>AÑO 2006</c:v>
                </c:pt>
                <c:pt idx="2">
                  <c:v>AÑO 2007</c:v>
                </c:pt>
                <c:pt idx="3">
                  <c:v>AÑO 2008</c:v>
                </c:pt>
                <c:pt idx="4">
                  <c:v>AÑO 2009</c:v>
                </c:pt>
                <c:pt idx="5">
                  <c:v>AÑO 2010</c:v>
                </c:pt>
                <c:pt idx="6">
                  <c:v>AÑO 2011</c:v>
                </c:pt>
                <c:pt idx="7">
                  <c:v>AÑO 2012</c:v>
                </c:pt>
                <c:pt idx="8">
                  <c:v>sep-13</c:v>
                </c:pt>
              </c:strCache>
            </c:strRef>
          </c:cat>
          <c:val>
            <c:numRef>
              <c:f>('[1]5-RI'!$B$22:$I$22,'[1]5-RI'!$Q$22)</c:f>
              <c:numCache>
                <c:formatCode>General</c:formatCode>
                <c:ptCount val="9"/>
                <c:pt idx="0">
                  <c:v>0</c:v>
                </c:pt>
                <c:pt idx="1">
                  <c:v>0</c:v>
                </c:pt>
                <c:pt idx="2">
                  <c:v>0</c:v>
                </c:pt>
                <c:pt idx="3">
                  <c:v>2</c:v>
                </c:pt>
                <c:pt idx="4">
                  <c:v>2</c:v>
                </c:pt>
                <c:pt idx="5">
                  <c:v>2</c:v>
                </c:pt>
                <c:pt idx="6">
                  <c:v>2</c:v>
                </c:pt>
                <c:pt idx="7">
                  <c:v>2</c:v>
                </c:pt>
                <c:pt idx="8">
                  <c:v>2</c:v>
                </c:pt>
              </c:numCache>
            </c:numRef>
          </c:val>
        </c:ser>
        <c:ser>
          <c:idx val="2"/>
          <c:order val="2"/>
          <c:tx>
            <c:strRef>
              <c:f>'[1]5-RI'!$A$23</c:f>
              <c:strCache>
                <c:ptCount val="1"/>
                <c:pt idx="0">
                  <c:v>SETEL S.A.</c:v>
                </c:pt>
              </c:strCache>
            </c:strRef>
          </c:tx>
          <c:spPr>
            <a:solidFill>
              <a:srgbClr val="FFFFCC"/>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dLbl>
              <c:idx val="0"/>
              <c:delete val="1"/>
              <c:extLst>
                <c:ext xmlns:c15="http://schemas.microsoft.com/office/drawing/2012/chart" uri="{CE6537A1-D6FC-4f65-9D91-7224C49458BB}"/>
              </c:extLst>
            </c:dLbl>
            <c:dLbl>
              <c:idx val="1"/>
              <c:delete val="1"/>
              <c:extLst>
                <c:ext xmlns:c15="http://schemas.microsoft.com/office/drawing/2012/chart" uri="{CE6537A1-D6FC-4f65-9D91-7224C49458BB}"/>
              </c:extLst>
            </c:dLbl>
            <c:dLbl>
              <c:idx val="2"/>
              <c:delete val="1"/>
              <c:extLst>
                <c:ext xmlns:c15="http://schemas.microsoft.com/office/drawing/2012/chart" uri="{CE6537A1-D6FC-4f65-9D91-7224C49458BB}"/>
              </c:extLst>
            </c:dLbl>
            <c:dLbl>
              <c:idx val="3"/>
              <c:delete val="1"/>
              <c:extLst>
                <c:ext xmlns:c15="http://schemas.microsoft.com/office/drawing/2012/chart" uri="{CE6537A1-D6FC-4f65-9D91-7224C49458BB}"/>
              </c:extLst>
            </c:dLbl>
            <c:spPr>
              <a:noFill/>
              <a:ln w="25400">
                <a:noFill/>
              </a:ln>
            </c:spPr>
            <c:txPr>
              <a:bodyPr/>
              <a:lstStyle/>
              <a:p>
                <a:pPr>
                  <a:defRPr sz="900" b="0" i="0" u="none" strike="noStrike" baseline="0">
                    <a:solidFill>
                      <a:srgbClr val="000000"/>
                    </a:solidFill>
                    <a:latin typeface="Arial"/>
                    <a:ea typeface="Arial"/>
                    <a:cs typeface="Arial"/>
                  </a:defRPr>
                </a:pPr>
                <a:endParaRPr lang="es-EC"/>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('[1]5-RI'!$B$19:$I$19,'[1]5-RI'!$Q$19)</c:f>
              <c:strCache>
                <c:ptCount val="9"/>
                <c:pt idx="0">
                  <c:v>AÑO 2005</c:v>
                </c:pt>
                <c:pt idx="1">
                  <c:v>AÑO 2006</c:v>
                </c:pt>
                <c:pt idx="2">
                  <c:v>AÑO 2007</c:v>
                </c:pt>
                <c:pt idx="3">
                  <c:v>AÑO 2008</c:v>
                </c:pt>
                <c:pt idx="4">
                  <c:v>AÑO 2009</c:v>
                </c:pt>
                <c:pt idx="5">
                  <c:v>AÑO 2010</c:v>
                </c:pt>
                <c:pt idx="6">
                  <c:v>AÑO 2011</c:v>
                </c:pt>
                <c:pt idx="7">
                  <c:v>AÑO 2012</c:v>
                </c:pt>
                <c:pt idx="8">
                  <c:v>sep-13</c:v>
                </c:pt>
              </c:strCache>
            </c:strRef>
          </c:cat>
          <c:val>
            <c:numRef>
              <c:f>('[1]5-RI'!$B$23:$I$23,'[1]5-RI'!$Q$23)</c:f>
              <c:numCache>
                <c:formatCode>General</c:formatCode>
                <c:ptCount val="9"/>
                <c:pt idx="0">
                  <c:v>0</c:v>
                </c:pt>
                <c:pt idx="1">
                  <c:v>0</c:v>
                </c:pt>
                <c:pt idx="2">
                  <c:v>0</c:v>
                </c:pt>
                <c:pt idx="3">
                  <c:v>0</c:v>
                </c:pt>
                <c:pt idx="4">
                  <c:v>2</c:v>
                </c:pt>
                <c:pt idx="5">
                  <c:v>1</c:v>
                </c:pt>
                <c:pt idx="6">
                  <c:v>63</c:v>
                </c:pt>
                <c:pt idx="7">
                  <c:v>63</c:v>
                </c:pt>
                <c:pt idx="8">
                  <c:v>65</c:v>
                </c:pt>
              </c:numCache>
            </c:numRef>
          </c:val>
        </c:ser>
        <c:ser>
          <c:idx val="3"/>
          <c:order val="3"/>
          <c:tx>
            <c:strRef>
              <c:f>'[1]5-RI'!$A$24</c:f>
              <c:strCache>
                <c:ptCount val="1"/>
                <c:pt idx="0">
                  <c:v>LEVEL 3 ECUADOR LVLT S.A.</c:v>
                </c:pt>
              </c:strCache>
            </c:strRef>
          </c:tx>
          <c:spPr>
            <a:gradFill rotWithShape="1">
              <a:gsLst>
                <a:gs pos="0">
                  <a:schemeClr val="accent5">
                    <a:shade val="51000"/>
                    <a:satMod val="130000"/>
                  </a:schemeClr>
                </a:gs>
                <a:gs pos="80000">
                  <a:schemeClr val="accent5">
                    <a:shade val="93000"/>
                    <a:satMod val="130000"/>
                  </a:schemeClr>
                </a:gs>
                <a:gs pos="100000">
                  <a:schemeClr val="accent5">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dLbl>
              <c:idx val="0"/>
              <c:delete val="1"/>
              <c:extLst>
                <c:ext xmlns:c15="http://schemas.microsoft.com/office/drawing/2012/chart" uri="{CE6537A1-D6FC-4f65-9D91-7224C49458BB}"/>
              </c:extLst>
            </c:dLbl>
            <c:dLbl>
              <c:idx val="1"/>
              <c:delete val="1"/>
              <c:extLst>
                <c:ext xmlns:c15="http://schemas.microsoft.com/office/drawing/2012/chart" uri="{CE6537A1-D6FC-4f65-9D91-7224C49458BB}"/>
              </c:extLst>
            </c:dLbl>
            <c:dLbl>
              <c:idx val="2"/>
              <c:delete val="1"/>
              <c:extLst>
                <c:ext xmlns:c15="http://schemas.microsoft.com/office/drawing/2012/chart" uri="{CE6537A1-D6FC-4f65-9D91-7224C49458BB}"/>
              </c:extLst>
            </c:dLbl>
            <c:dLbl>
              <c:idx val="5"/>
              <c:delete val="1"/>
              <c:extLst>
                <c:ext xmlns:c15="http://schemas.microsoft.com/office/drawing/2012/chart" uri="{CE6537A1-D6FC-4f65-9D91-7224C49458BB}"/>
              </c:extLst>
            </c:dLbl>
            <c:dLbl>
              <c:idx val="6"/>
              <c:delete val="1"/>
              <c:extLst>
                <c:ext xmlns:c15="http://schemas.microsoft.com/office/drawing/2012/chart" uri="{CE6537A1-D6FC-4f65-9D91-7224C49458BB}"/>
              </c:extLst>
            </c:dLbl>
            <c:dLbl>
              <c:idx val="7"/>
              <c:delete val="1"/>
              <c:extLst>
                <c:ext xmlns:c15="http://schemas.microsoft.com/office/drawing/2012/chart" uri="{CE6537A1-D6FC-4f65-9D91-7224C49458BB}"/>
              </c:extLst>
            </c:dLbl>
            <c:spPr>
              <a:noFill/>
              <a:ln w="25400">
                <a:noFill/>
              </a:ln>
            </c:spPr>
            <c:txPr>
              <a:bodyPr/>
              <a:lstStyle/>
              <a:p>
                <a:pPr>
                  <a:defRPr sz="900" b="0" i="0" u="none" strike="noStrike" baseline="0">
                    <a:solidFill>
                      <a:srgbClr val="000000"/>
                    </a:solidFill>
                    <a:latin typeface="Arial"/>
                    <a:ea typeface="Arial"/>
                    <a:cs typeface="Arial"/>
                  </a:defRPr>
                </a:pPr>
                <a:endParaRPr lang="es-EC"/>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('[1]5-RI'!$B$19:$I$19,'[1]5-RI'!$Q$19)</c:f>
              <c:strCache>
                <c:ptCount val="9"/>
                <c:pt idx="0">
                  <c:v>AÑO 2005</c:v>
                </c:pt>
                <c:pt idx="1">
                  <c:v>AÑO 2006</c:v>
                </c:pt>
                <c:pt idx="2">
                  <c:v>AÑO 2007</c:v>
                </c:pt>
                <c:pt idx="3">
                  <c:v>AÑO 2008</c:v>
                </c:pt>
                <c:pt idx="4">
                  <c:v>AÑO 2009</c:v>
                </c:pt>
                <c:pt idx="5">
                  <c:v>AÑO 2010</c:v>
                </c:pt>
                <c:pt idx="6">
                  <c:v>AÑO 2011</c:v>
                </c:pt>
                <c:pt idx="7">
                  <c:v>AÑO 2012</c:v>
                </c:pt>
                <c:pt idx="8">
                  <c:v>sep-13</c:v>
                </c:pt>
              </c:strCache>
            </c:strRef>
          </c:cat>
          <c:val>
            <c:numRef>
              <c:f>('[1]5-RI'!$B$24:$I$24,'[1]5-RI'!$Q$24)</c:f>
              <c:numCache>
                <c:formatCode>General</c:formatCode>
                <c:ptCount val="9"/>
                <c:pt idx="0">
                  <c:v>0</c:v>
                </c:pt>
                <c:pt idx="1">
                  <c:v>0</c:v>
                </c:pt>
                <c:pt idx="2">
                  <c:v>0</c:v>
                </c:pt>
                <c:pt idx="3">
                  <c:v>10</c:v>
                </c:pt>
                <c:pt idx="4">
                  <c:v>10</c:v>
                </c:pt>
                <c:pt idx="5">
                  <c:v>0</c:v>
                </c:pt>
                <c:pt idx="6">
                  <c:v>0</c:v>
                </c:pt>
                <c:pt idx="7">
                  <c:v>0</c:v>
                </c:pt>
                <c:pt idx="8">
                  <c:v>0</c:v>
                </c:pt>
              </c:numCache>
            </c:numRef>
          </c:val>
        </c:ser>
        <c:ser>
          <c:idx val="4"/>
          <c:order val="4"/>
          <c:tx>
            <c:strRef>
              <c:f>'[1]5-RI'!$A$26</c:f>
              <c:strCache>
                <c:ptCount val="1"/>
                <c:pt idx="0">
                  <c:v>CONECEL S.A.</c:v>
                </c:pt>
              </c:strCache>
            </c:strRef>
          </c:tx>
          <c:spPr>
            <a:solidFill>
              <a:srgbClr val="C00000"/>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dLbl>
              <c:idx val="1"/>
              <c:delete val="1"/>
              <c:extLst>
                <c:ext xmlns:c15="http://schemas.microsoft.com/office/drawing/2012/chart" uri="{CE6537A1-D6FC-4f65-9D91-7224C49458BB}"/>
              </c:extLst>
            </c:dLbl>
            <c:dLbl>
              <c:idx val="2"/>
              <c:delete val="1"/>
              <c:extLst>
                <c:ext xmlns:c15="http://schemas.microsoft.com/office/drawing/2012/chart" uri="{CE6537A1-D6FC-4f65-9D91-7224C49458BB}"/>
              </c:extLst>
            </c:dLbl>
            <c:dLbl>
              <c:idx val="3"/>
              <c:delete val="1"/>
              <c:extLst>
                <c:ext xmlns:c15="http://schemas.microsoft.com/office/drawing/2012/chart" uri="{CE6537A1-D6FC-4f65-9D91-7224C49458BB}"/>
              </c:extLst>
            </c:dLbl>
            <c:dLbl>
              <c:idx val="4"/>
              <c:delete val="1"/>
              <c:extLst>
                <c:ext xmlns:c15="http://schemas.microsoft.com/office/drawing/2012/chart" uri="{CE6537A1-D6FC-4f65-9D91-7224C49458BB}"/>
              </c:extLst>
            </c:dLbl>
            <c:dLbl>
              <c:idx val="5"/>
              <c:delete val="1"/>
              <c:extLst>
                <c:ext xmlns:c15="http://schemas.microsoft.com/office/drawing/2012/chart" uri="{CE6537A1-D6FC-4f65-9D91-7224C49458BB}"/>
              </c:extLst>
            </c:dLbl>
            <c:dLbl>
              <c:idx val="6"/>
              <c:delete val="1"/>
              <c:extLst>
                <c:ext xmlns:c15="http://schemas.microsoft.com/office/drawing/2012/chart" uri="{CE6537A1-D6FC-4f65-9D91-7224C49458BB}"/>
              </c:extLst>
            </c:dLbl>
            <c:spPr>
              <a:noFill/>
              <a:ln w="25400">
                <a:noFill/>
              </a:ln>
            </c:spPr>
            <c:txPr>
              <a:bodyPr/>
              <a:lstStyle/>
              <a:p>
                <a:pPr>
                  <a:defRPr sz="900" b="0" i="0" u="none" strike="noStrike" baseline="0">
                    <a:solidFill>
                      <a:srgbClr val="000000"/>
                    </a:solidFill>
                    <a:latin typeface="Arial"/>
                    <a:ea typeface="Arial"/>
                    <a:cs typeface="Arial"/>
                  </a:defRPr>
                </a:pPr>
                <a:endParaRPr lang="es-EC"/>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('[1]5-RI'!$B$19:$I$19,'[1]5-RI'!$Q$19)</c:f>
              <c:strCache>
                <c:ptCount val="9"/>
                <c:pt idx="0">
                  <c:v>AÑO 2005</c:v>
                </c:pt>
                <c:pt idx="1">
                  <c:v>AÑO 2006</c:v>
                </c:pt>
                <c:pt idx="2">
                  <c:v>AÑO 2007</c:v>
                </c:pt>
                <c:pt idx="3">
                  <c:v>AÑO 2008</c:v>
                </c:pt>
                <c:pt idx="4">
                  <c:v>AÑO 2009</c:v>
                </c:pt>
                <c:pt idx="5">
                  <c:v>AÑO 2010</c:v>
                </c:pt>
                <c:pt idx="6">
                  <c:v>AÑO 2011</c:v>
                </c:pt>
                <c:pt idx="7">
                  <c:v>AÑO 2012</c:v>
                </c:pt>
                <c:pt idx="8">
                  <c:v>sep-13</c:v>
                </c:pt>
              </c:strCache>
            </c:strRef>
          </c:cat>
          <c:val>
            <c:numRef>
              <c:f>('[1]5-RI'!$B$26:$I$26,'[1]5-RI'!$Q$26)</c:f>
              <c:numCache>
                <c:formatCode>General</c:formatCode>
                <c:ptCount val="9"/>
                <c:pt idx="0">
                  <c:v>3</c:v>
                </c:pt>
                <c:pt idx="1">
                  <c:v>0</c:v>
                </c:pt>
                <c:pt idx="2">
                  <c:v>0</c:v>
                </c:pt>
                <c:pt idx="3">
                  <c:v>0</c:v>
                </c:pt>
                <c:pt idx="4">
                  <c:v>0</c:v>
                </c:pt>
                <c:pt idx="5">
                  <c:v>0</c:v>
                </c:pt>
                <c:pt idx="6">
                  <c:v>0</c:v>
                </c:pt>
                <c:pt idx="7">
                  <c:v>3</c:v>
                </c:pt>
                <c:pt idx="8">
                  <c:v>3</c:v>
                </c:pt>
              </c:numCache>
            </c:numRef>
          </c:val>
        </c:ser>
        <c:ser>
          <c:idx val="5"/>
          <c:order val="5"/>
          <c:tx>
            <c:strRef>
              <c:f>'[1]5-RI'!$A$27</c:f>
              <c:strCache>
                <c:ptCount val="1"/>
                <c:pt idx="0">
                  <c:v>OTECEL S.A.</c:v>
                </c:pt>
              </c:strCache>
            </c:strRef>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w="25400">
                <a:noFill/>
              </a:ln>
            </c:spPr>
            <c:txPr>
              <a:bodyPr/>
              <a:lstStyle/>
              <a:p>
                <a:pPr>
                  <a:defRPr sz="900" b="0" i="0" u="none" strike="noStrike" baseline="0">
                    <a:solidFill>
                      <a:srgbClr val="000000"/>
                    </a:solidFill>
                    <a:latin typeface="Arial"/>
                    <a:ea typeface="Arial"/>
                    <a:cs typeface="Arial"/>
                  </a:defRPr>
                </a:pPr>
                <a:endParaRPr lang="es-EC"/>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('[1]5-RI'!$B$19:$I$19,'[1]5-RI'!$Q$19)</c:f>
              <c:strCache>
                <c:ptCount val="9"/>
                <c:pt idx="0">
                  <c:v>AÑO 2005</c:v>
                </c:pt>
                <c:pt idx="1">
                  <c:v>AÑO 2006</c:v>
                </c:pt>
                <c:pt idx="2">
                  <c:v>AÑO 2007</c:v>
                </c:pt>
                <c:pt idx="3">
                  <c:v>AÑO 2008</c:v>
                </c:pt>
                <c:pt idx="4">
                  <c:v>AÑO 2009</c:v>
                </c:pt>
                <c:pt idx="5">
                  <c:v>AÑO 2010</c:v>
                </c:pt>
                <c:pt idx="6">
                  <c:v>AÑO 2011</c:v>
                </c:pt>
                <c:pt idx="7">
                  <c:v>AÑO 2012</c:v>
                </c:pt>
                <c:pt idx="8">
                  <c:v>sep-13</c:v>
                </c:pt>
              </c:strCache>
            </c:strRef>
          </c:cat>
          <c:val>
            <c:numRef>
              <c:f>('[1]5-RI'!$B$27:$I$27,'[1]5-RI'!$Q$27)</c:f>
              <c:numCache>
                <c:formatCode>General</c:formatCode>
                <c:ptCount val="9"/>
                <c:pt idx="0">
                  <c:v>9</c:v>
                </c:pt>
                <c:pt idx="1">
                  <c:v>3</c:v>
                </c:pt>
                <c:pt idx="2">
                  <c:v>5</c:v>
                </c:pt>
                <c:pt idx="3">
                  <c:v>18</c:v>
                </c:pt>
                <c:pt idx="4">
                  <c:v>22</c:v>
                </c:pt>
                <c:pt idx="5">
                  <c:v>23</c:v>
                </c:pt>
                <c:pt idx="6">
                  <c:v>23</c:v>
                </c:pt>
                <c:pt idx="7">
                  <c:v>23</c:v>
                </c:pt>
                <c:pt idx="8">
                  <c:v>24</c:v>
                </c:pt>
              </c:numCache>
            </c:numRef>
          </c:val>
        </c:ser>
        <c:ser>
          <c:idx val="6"/>
          <c:order val="6"/>
          <c:tx>
            <c:v>ETAPA E.P.</c:v>
          </c:tx>
          <c:spPr>
            <a:gradFill rotWithShape="1">
              <a:gsLst>
                <a:gs pos="0">
                  <a:schemeClr val="accent6">
                    <a:shade val="51000"/>
                    <a:satMod val="130000"/>
                  </a:schemeClr>
                </a:gs>
                <a:gs pos="80000">
                  <a:schemeClr val="accent6">
                    <a:shade val="93000"/>
                    <a:satMod val="130000"/>
                  </a:schemeClr>
                </a:gs>
                <a:gs pos="100000">
                  <a:schemeClr val="accent6">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dLbl>
              <c:idx val="0"/>
              <c:delete val="1"/>
              <c:extLst>
                <c:ext xmlns:c15="http://schemas.microsoft.com/office/drawing/2012/chart" uri="{CE6537A1-D6FC-4f65-9D91-7224C49458BB}"/>
              </c:extLst>
            </c:dLbl>
            <c:dLbl>
              <c:idx val="1"/>
              <c:delete val="1"/>
              <c:extLst>
                <c:ext xmlns:c15="http://schemas.microsoft.com/office/drawing/2012/chart" uri="{CE6537A1-D6FC-4f65-9D91-7224C49458BB}"/>
              </c:extLst>
            </c:dLbl>
            <c:dLbl>
              <c:idx val="2"/>
              <c:delete val="1"/>
              <c:extLst>
                <c:ext xmlns:c15="http://schemas.microsoft.com/office/drawing/2012/chart" uri="{CE6537A1-D6FC-4f65-9D91-7224C49458BB}"/>
              </c:extLst>
            </c:dLbl>
            <c:dLbl>
              <c:idx val="3"/>
              <c:delete val="1"/>
              <c:extLst>
                <c:ext xmlns:c15="http://schemas.microsoft.com/office/drawing/2012/chart" uri="{CE6537A1-D6FC-4f65-9D91-7224C49458BB}"/>
              </c:extLst>
            </c:dLbl>
            <c:dLbl>
              <c:idx val="4"/>
              <c:delete val="1"/>
              <c:extLst>
                <c:ext xmlns:c15="http://schemas.microsoft.com/office/drawing/2012/chart" uri="{CE6537A1-D6FC-4f65-9D91-7224C49458BB}"/>
              </c:extLst>
            </c:dLbl>
            <c:spPr>
              <a:noFill/>
              <a:ln w="25400">
                <a:noFill/>
              </a:ln>
            </c:spPr>
            <c:txPr>
              <a:bodyPr/>
              <a:lstStyle/>
              <a:p>
                <a:pPr>
                  <a:defRPr sz="900" b="0" i="0" u="none" strike="noStrike" baseline="0">
                    <a:solidFill>
                      <a:srgbClr val="000000"/>
                    </a:solidFill>
                    <a:latin typeface="Arial"/>
                    <a:ea typeface="Arial"/>
                    <a:cs typeface="Arial"/>
                  </a:defRPr>
                </a:pPr>
                <a:endParaRPr lang="es-EC"/>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('[1]5-RI'!$B$19:$I$19,'[1]5-RI'!$Q$19)</c:f>
              <c:strCache>
                <c:ptCount val="9"/>
                <c:pt idx="0">
                  <c:v>AÑO 2005</c:v>
                </c:pt>
                <c:pt idx="1">
                  <c:v>AÑO 2006</c:v>
                </c:pt>
                <c:pt idx="2">
                  <c:v>AÑO 2007</c:v>
                </c:pt>
                <c:pt idx="3">
                  <c:v>AÑO 2008</c:v>
                </c:pt>
                <c:pt idx="4">
                  <c:v>AÑO 2009</c:v>
                </c:pt>
                <c:pt idx="5">
                  <c:v>AÑO 2010</c:v>
                </c:pt>
                <c:pt idx="6">
                  <c:v>AÑO 2011</c:v>
                </c:pt>
                <c:pt idx="7">
                  <c:v>AÑO 2012</c:v>
                </c:pt>
                <c:pt idx="8">
                  <c:v>sep-13</c:v>
                </c:pt>
              </c:strCache>
            </c:strRef>
          </c:cat>
          <c:val>
            <c:numRef>
              <c:f>('[1]5-RI'!$B$21:$I$21,'[1]5-RI'!$Q$21)</c:f>
              <c:numCache>
                <c:formatCode>#,##0</c:formatCode>
                <c:ptCount val="9"/>
                <c:pt idx="0">
                  <c:v>0</c:v>
                </c:pt>
                <c:pt idx="1">
                  <c:v>0</c:v>
                </c:pt>
                <c:pt idx="2">
                  <c:v>0</c:v>
                </c:pt>
                <c:pt idx="3">
                  <c:v>0</c:v>
                </c:pt>
                <c:pt idx="4">
                  <c:v>0</c:v>
                </c:pt>
                <c:pt idx="5">
                  <c:v>3</c:v>
                </c:pt>
                <c:pt idx="6">
                  <c:v>8</c:v>
                </c:pt>
                <c:pt idx="7">
                  <c:v>11</c:v>
                </c:pt>
                <c:pt idx="8">
                  <c:v>18</c:v>
                </c:pt>
              </c:numCache>
            </c:numRef>
          </c:val>
        </c:ser>
        <c:ser>
          <c:idx val="7"/>
          <c:order val="7"/>
          <c:tx>
            <c:v>GRUPO CORIPAR S.A.</c:v>
          </c:tx>
          <c:spPr>
            <a:solidFill>
              <a:srgbClr val="CCCCFF"/>
            </a:solidFill>
            <a:ln w="12700">
              <a:solidFill>
                <a:srgbClr val="000000"/>
              </a:solidFill>
              <a:prstDash val="solid"/>
            </a:ln>
          </c:spPr>
          <c:invertIfNegative val="0"/>
          <c:dLbls>
            <c:dLbl>
              <c:idx val="0"/>
              <c:delete val="1"/>
              <c:extLst>
                <c:ext xmlns:c15="http://schemas.microsoft.com/office/drawing/2012/chart" uri="{CE6537A1-D6FC-4f65-9D91-7224C49458BB}"/>
              </c:extLst>
            </c:dLbl>
            <c:dLbl>
              <c:idx val="1"/>
              <c:delete val="1"/>
              <c:extLst>
                <c:ext xmlns:c15="http://schemas.microsoft.com/office/drawing/2012/chart" uri="{CE6537A1-D6FC-4f65-9D91-7224C49458BB}"/>
              </c:extLst>
            </c:dLbl>
            <c:dLbl>
              <c:idx val="2"/>
              <c:delete val="1"/>
              <c:extLst>
                <c:ext xmlns:c15="http://schemas.microsoft.com/office/drawing/2012/chart" uri="{CE6537A1-D6FC-4f65-9D91-7224C49458BB}"/>
              </c:extLst>
            </c:dLbl>
            <c:dLbl>
              <c:idx val="3"/>
              <c:delete val="1"/>
              <c:extLst>
                <c:ext xmlns:c15="http://schemas.microsoft.com/office/drawing/2012/chart" uri="{CE6537A1-D6FC-4f65-9D91-7224C49458BB}"/>
              </c:extLst>
            </c:dLbl>
            <c:dLbl>
              <c:idx val="4"/>
              <c:delete val="1"/>
              <c:extLst>
                <c:ext xmlns:c15="http://schemas.microsoft.com/office/drawing/2012/chart" uri="{CE6537A1-D6FC-4f65-9D91-7224C49458BB}"/>
              </c:extLst>
            </c:dLbl>
            <c:spPr>
              <a:noFill/>
              <a:ln w="25400">
                <a:noFill/>
              </a:ln>
            </c:spPr>
            <c:txPr>
              <a:bodyPr/>
              <a:lstStyle/>
              <a:p>
                <a:pPr>
                  <a:defRPr sz="900" b="0" i="0" u="none" strike="noStrike" baseline="0">
                    <a:solidFill>
                      <a:srgbClr val="000000"/>
                    </a:solidFill>
                    <a:latin typeface="Arial"/>
                    <a:ea typeface="Arial"/>
                    <a:cs typeface="Arial"/>
                  </a:defRPr>
                </a:pPr>
                <a:endParaRPr lang="es-EC"/>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('[1]5-RI'!$B$19:$I$19,'[1]5-RI'!$Q$19)</c:f>
              <c:strCache>
                <c:ptCount val="9"/>
                <c:pt idx="0">
                  <c:v>AÑO 2005</c:v>
                </c:pt>
                <c:pt idx="1">
                  <c:v>AÑO 2006</c:v>
                </c:pt>
                <c:pt idx="2">
                  <c:v>AÑO 2007</c:v>
                </c:pt>
                <c:pt idx="3">
                  <c:v>AÑO 2008</c:v>
                </c:pt>
                <c:pt idx="4">
                  <c:v>AÑO 2009</c:v>
                </c:pt>
                <c:pt idx="5">
                  <c:v>AÑO 2010</c:v>
                </c:pt>
                <c:pt idx="6">
                  <c:v>AÑO 2011</c:v>
                </c:pt>
                <c:pt idx="7">
                  <c:v>AÑO 2012</c:v>
                </c:pt>
                <c:pt idx="8">
                  <c:v>sep-13</c:v>
                </c:pt>
              </c:strCache>
            </c:strRef>
          </c:cat>
          <c:val>
            <c:numRef>
              <c:f>('[1]5-RI'!$B$25:$I$25,'[1]5-RI'!$Q$25)</c:f>
              <c:numCache>
                <c:formatCode>General</c:formatCode>
                <c:ptCount val="9"/>
                <c:pt idx="0">
                  <c:v>0</c:v>
                </c:pt>
                <c:pt idx="1">
                  <c:v>0</c:v>
                </c:pt>
                <c:pt idx="2">
                  <c:v>0</c:v>
                </c:pt>
                <c:pt idx="3">
                  <c:v>0</c:v>
                </c:pt>
                <c:pt idx="4">
                  <c:v>0</c:v>
                </c:pt>
                <c:pt idx="5">
                  <c:v>1</c:v>
                </c:pt>
                <c:pt idx="6">
                  <c:v>1</c:v>
                </c:pt>
                <c:pt idx="7">
                  <c:v>1</c:v>
                </c:pt>
                <c:pt idx="8">
                  <c:v>1</c:v>
                </c:pt>
              </c:numCache>
            </c:numRef>
          </c:val>
        </c:ser>
        <c:dLbls>
          <c:showLegendKey val="0"/>
          <c:showVal val="0"/>
          <c:showCatName val="0"/>
          <c:showSerName val="0"/>
          <c:showPercent val="0"/>
          <c:showBubbleSize val="0"/>
        </c:dLbls>
        <c:gapWidth val="150"/>
        <c:axId val="319351856"/>
        <c:axId val="246511584"/>
      </c:barChart>
      <c:catAx>
        <c:axId val="319351856"/>
        <c:scaling>
          <c:orientation val="minMax"/>
        </c:scaling>
        <c:delete val="0"/>
        <c:axPos val="b"/>
        <c:numFmt formatCode="General" sourceLinked="1"/>
        <c:majorTickMark val="out"/>
        <c:minorTickMark val="none"/>
        <c:tickLblPos val="low"/>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C"/>
          </a:p>
        </c:txPr>
        <c:crossAx val="246511584"/>
        <c:crosses val="autoZero"/>
        <c:auto val="1"/>
        <c:lblAlgn val="ctr"/>
        <c:lblOffset val="100"/>
        <c:noMultiLvlLbl val="0"/>
      </c:catAx>
      <c:valAx>
        <c:axId val="246511584"/>
        <c:scaling>
          <c:orientation val="minMax"/>
          <c:max val="1000"/>
        </c:scaling>
        <c:delete val="0"/>
        <c:axPos val="l"/>
        <c:majorGridlines>
          <c:spPr>
            <a:ln w="3175">
              <a:solidFill>
                <a:srgbClr val="FFFFFF"/>
              </a:solidFill>
              <a:prstDash val="solid"/>
            </a:ln>
          </c:spPr>
        </c:majorGridlines>
        <c:title>
          <c:tx>
            <c:rich>
              <a:bodyPr/>
              <a:lstStyle/>
              <a:p>
                <a:pPr>
                  <a:defRPr sz="1000" b="1" i="0" u="none" strike="noStrike" baseline="0">
                    <a:solidFill>
                      <a:srgbClr val="000000"/>
                    </a:solidFill>
                    <a:latin typeface="Arial"/>
                    <a:ea typeface="Arial"/>
                    <a:cs typeface="Arial"/>
                  </a:defRPr>
                </a:pPr>
                <a:r>
                  <a:rPr lang="es-ES"/>
                  <a:t>Números</a:t>
                </a:r>
              </a:p>
            </c:rich>
          </c:tx>
          <c:layout>
            <c:manualLayout>
              <c:xMode val="edge"/>
              <c:yMode val="edge"/>
              <c:x val="1.6546018614270942E-2"/>
              <c:y val="0.4457627118644068"/>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C"/>
          </a:p>
        </c:txPr>
        <c:crossAx val="319351856"/>
        <c:crosses val="autoZero"/>
        <c:crossBetween val="between"/>
      </c:valAx>
      <c:spPr>
        <a:noFill/>
        <a:ln w="25400">
          <a:noFill/>
        </a:ln>
      </c:spPr>
    </c:plotArea>
    <c:legend>
      <c:legendPos val="b"/>
      <c:layout/>
      <c:overlay val="0"/>
      <c:spPr>
        <a:noFill/>
        <a:ln w="3175">
          <a:noFill/>
          <a:prstDash val="solid"/>
        </a:ln>
      </c:spPr>
      <c:txPr>
        <a:bodyPr/>
        <a:lstStyle/>
        <a:p>
          <a:pPr>
            <a:defRPr sz="1000" b="0" i="0" u="none" strike="noStrike" baseline="0">
              <a:solidFill>
                <a:srgbClr val="000000"/>
              </a:solidFill>
              <a:latin typeface="Arial"/>
              <a:ea typeface="Arial"/>
              <a:cs typeface="Arial"/>
            </a:defRPr>
          </a:pPr>
          <a:endParaRPr lang="es-EC"/>
        </a:p>
      </c:txPr>
    </c:legend>
    <c:plotVisOnly val="1"/>
    <c:dispBlanksAs val="gap"/>
    <c:showDLblsOverMax val="0"/>
  </c:chart>
  <c:spPr>
    <a:noFill/>
    <a:ln w="9525">
      <a:solidFill>
        <a:srgbClr val="000000"/>
      </a:solidFill>
    </a:ln>
  </c:spPr>
  <c:txPr>
    <a:bodyPr/>
    <a:lstStyle/>
    <a:p>
      <a:pPr>
        <a:defRPr sz="1000" b="0" i="0" u="none" strike="noStrike" baseline="0">
          <a:solidFill>
            <a:srgbClr val="000000"/>
          </a:solidFill>
          <a:latin typeface="Arial"/>
          <a:ea typeface="Arial"/>
          <a:cs typeface="Arial"/>
        </a:defRPr>
      </a:pPr>
      <a:endParaRPr lang="es-EC"/>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hyperlink" Target="#'5-RI'!A1"/><Relationship Id="rId2" Type="http://schemas.openxmlformats.org/officeDocument/2006/relationships/hyperlink" Target="#'3-M&#243;vil I'!A1"/><Relationship Id="rId1" Type="http://schemas.openxmlformats.org/officeDocument/2006/relationships/hyperlink" Target="#'2-PTFN'!A1"/><Relationship Id="rId5" Type="http://schemas.openxmlformats.org/officeDocument/2006/relationships/image" Target="../media/image1.png"/><Relationship Id="rId4" Type="http://schemas.openxmlformats.org/officeDocument/2006/relationships/hyperlink" Target="#'4-M&#243;vil II'!A1"/></Relationships>
</file>

<file path=xl/drawings/_rels/drawing10.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11.png"/></Relationships>
</file>

<file path=xl/drawings/_rels/drawing11.xml.rels><?xml version="1.0" encoding="UTF-8" standalone="yes"?>
<Relationships xmlns="http://schemas.openxmlformats.org/package/2006/relationships"><Relationship Id="rId3" Type="http://schemas.openxmlformats.org/officeDocument/2006/relationships/image" Target="../media/image14.emf"/><Relationship Id="rId2" Type="http://schemas.openxmlformats.org/officeDocument/2006/relationships/image" Target="../media/image13.jpeg"/><Relationship Id="rId1" Type="http://schemas.openxmlformats.org/officeDocument/2006/relationships/image" Target="../media/image12.png"/></Relationships>
</file>

<file path=xl/drawings/_rels/drawing12.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image" Target="../media/image15.png"/></Relationships>
</file>

<file path=xl/drawings/_rels/drawing13.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image" Target="../media/image16.png"/></Relationships>
</file>

<file path=xl/drawings/_rels/drawing2.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2.jpeg"/><Relationship Id="rId1" Type="http://schemas.openxmlformats.org/officeDocument/2006/relationships/hyperlink" Target="#'  Presentaci&#243;n'!A1"/></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3" Type="http://schemas.openxmlformats.org/officeDocument/2006/relationships/image" Target="../media/image5.emf"/><Relationship Id="rId7" Type="http://schemas.openxmlformats.org/officeDocument/2006/relationships/image" Target="../media/image1.png"/><Relationship Id="rId2" Type="http://schemas.openxmlformats.org/officeDocument/2006/relationships/image" Target="../media/image4.jpeg"/><Relationship Id="rId1" Type="http://schemas.openxmlformats.org/officeDocument/2006/relationships/image" Target="../media/image3.png"/><Relationship Id="rId6" Type="http://schemas.openxmlformats.org/officeDocument/2006/relationships/image" Target="../media/image8.png"/><Relationship Id="rId5" Type="http://schemas.openxmlformats.org/officeDocument/2006/relationships/image" Target="../media/image7.png"/><Relationship Id="rId4" Type="http://schemas.openxmlformats.org/officeDocument/2006/relationships/image" Target="../media/image6.png"/></Relationships>
</file>

<file path=xl/drawings/_rels/drawing6.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9.png"/></Relationships>
</file>

<file path=xl/drawings/_rels/drawing9.xml.rels><?xml version="1.0" encoding="UTF-8" standalone="yes"?>
<Relationships xmlns="http://schemas.openxmlformats.org/package/2006/relationships"><Relationship Id="rId1" Type="http://schemas.openxmlformats.org/officeDocument/2006/relationships/image" Target="../media/image10.jpeg"/></Relationships>
</file>

<file path=xl/drawings/drawing1.xml><?xml version="1.0" encoding="utf-8"?>
<xdr:wsDr xmlns:xdr="http://schemas.openxmlformats.org/drawingml/2006/spreadsheetDrawing" xmlns:a="http://schemas.openxmlformats.org/drawingml/2006/main">
  <xdr:twoCellAnchor>
    <xdr:from>
      <xdr:col>2</xdr:col>
      <xdr:colOff>4657725</xdr:colOff>
      <xdr:row>21</xdr:row>
      <xdr:rowOff>76200</xdr:rowOff>
    </xdr:from>
    <xdr:to>
      <xdr:col>2</xdr:col>
      <xdr:colOff>4924425</xdr:colOff>
      <xdr:row>21</xdr:row>
      <xdr:rowOff>276225</xdr:rowOff>
    </xdr:to>
    <xdr:sp macro="[0]!situacionactual" textlink="">
      <xdr:nvSpPr>
        <xdr:cNvPr id="153662" name="AutoShape 10">
          <a:hlinkClick xmlns:r="http://schemas.openxmlformats.org/officeDocument/2006/relationships" r:id="rId1"/>
        </xdr:cNvPr>
        <xdr:cNvSpPr>
          <a:spLocks noChangeArrowheads="1"/>
        </xdr:cNvSpPr>
      </xdr:nvSpPr>
      <xdr:spPr bwMode="auto">
        <a:xfrm>
          <a:off x="8439150" y="4333875"/>
          <a:ext cx="266700" cy="200025"/>
        </a:xfrm>
        <a:prstGeom prst="rightArrow">
          <a:avLst>
            <a:gd name="adj1" fmla="val 50000"/>
            <a:gd name="adj2" fmla="val 33333"/>
          </a:avLst>
        </a:prstGeom>
        <a:solidFill>
          <a:srgbClr xmlns:mc="http://schemas.openxmlformats.org/markup-compatibility/2006" xmlns:a14="http://schemas.microsoft.com/office/drawing/2010/main" val="99CCFF" mc:Ignorable="a14" a14:legacySpreadsheetColorIndex="44"/>
        </a:solidFill>
        <a:ln w="9525">
          <a:solidFill>
            <a:srgbClr xmlns:mc="http://schemas.openxmlformats.org/markup-compatibility/2006" xmlns:a14="http://schemas.microsoft.com/office/drawing/2010/main" val="3366FF" mc:Ignorable="a14" a14:legacySpreadsheetColorIndex="48"/>
          </a:solidFill>
          <a:miter lim="800000"/>
          <a:headEnd/>
          <a:tailEnd/>
        </a:ln>
      </xdr:spPr>
    </xdr:sp>
    <xdr:clientData/>
  </xdr:twoCellAnchor>
  <xdr:twoCellAnchor>
    <xdr:from>
      <xdr:col>2</xdr:col>
      <xdr:colOff>4657725</xdr:colOff>
      <xdr:row>22</xdr:row>
      <xdr:rowOff>95250</xdr:rowOff>
    </xdr:from>
    <xdr:to>
      <xdr:col>2</xdr:col>
      <xdr:colOff>4924425</xdr:colOff>
      <xdr:row>22</xdr:row>
      <xdr:rowOff>295275</xdr:rowOff>
    </xdr:to>
    <xdr:sp macro="[0]!movil1" textlink="">
      <xdr:nvSpPr>
        <xdr:cNvPr id="153663" name="AutoShape 13">
          <a:hlinkClick xmlns:r="http://schemas.openxmlformats.org/officeDocument/2006/relationships" r:id="rId2"/>
        </xdr:cNvPr>
        <xdr:cNvSpPr>
          <a:spLocks noChangeArrowheads="1"/>
        </xdr:cNvSpPr>
      </xdr:nvSpPr>
      <xdr:spPr bwMode="auto">
        <a:xfrm>
          <a:off x="8439150" y="4676775"/>
          <a:ext cx="266700" cy="200025"/>
        </a:xfrm>
        <a:prstGeom prst="rightArrow">
          <a:avLst>
            <a:gd name="adj1" fmla="val 50000"/>
            <a:gd name="adj2" fmla="val 33333"/>
          </a:avLst>
        </a:prstGeom>
        <a:solidFill>
          <a:srgbClr xmlns:mc="http://schemas.openxmlformats.org/markup-compatibility/2006" xmlns:a14="http://schemas.microsoft.com/office/drawing/2010/main" val="99CCFF" mc:Ignorable="a14" a14:legacySpreadsheetColorIndex="44"/>
        </a:solidFill>
        <a:ln w="9525">
          <a:solidFill>
            <a:srgbClr xmlns:mc="http://schemas.openxmlformats.org/markup-compatibility/2006" xmlns:a14="http://schemas.microsoft.com/office/drawing/2010/main" val="3366FF" mc:Ignorable="a14" a14:legacySpreadsheetColorIndex="48"/>
          </a:solidFill>
          <a:miter lim="800000"/>
          <a:headEnd/>
          <a:tailEnd/>
        </a:ln>
      </xdr:spPr>
    </xdr:sp>
    <xdr:clientData/>
  </xdr:twoCellAnchor>
  <xdr:twoCellAnchor>
    <xdr:from>
      <xdr:col>2</xdr:col>
      <xdr:colOff>4657725</xdr:colOff>
      <xdr:row>24</xdr:row>
      <xdr:rowOff>95250</xdr:rowOff>
    </xdr:from>
    <xdr:to>
      <xdr:col>2</xdr:col>
      <xdr:colOff>4924425</xdr:colOff>
      <xdr:row>24</xdr:row>
      <xdr:rowOff>295275</xdr:rowOff>
    </xdr:to>
    <xdr:sp macro="[0]!redinteligente" textlink="">
      <xdr:nvSpPr>
        <xdr:cNvPr id="153664" name="AutoShape 14">
          <a:hlinkClick xmlns:r="http://schemas.openxmlformats.org/officeDocument/2006/relationships" r:id="rId3"/>
        </xdr:cNvPr>
        <xdr:cNvSpPr>
          <a:spLocks noChangeArrowheads="1"/>
        </xdr:cNvSpPr>
      </xdr:nvSpPr>
      <xdr:spPr bwMode="auto">
        <a:xfrm>
          <a:off x="8439150" y="5324475"/>
          <a:ext cx="266700" cy="200025"/>
        </a:xfrm>
        <a:prstGeom prst="rightArrow">
          <a:avLst>
            <a:gd name="adj1" fmla="val 50000"/>
            <a:gd name="adj2" fmla="val 33333"/>
          </a:avLst>
        </a:prstGeom>
        <a:solidFill>
          <a:srgbClr xmlns:mc="http://schemas.openxmlformats.org/markup-compatibility/2006" xmlns:a14="http://schemas.microsoft.com/office/drawing/2010/main" val="99CCFF" mc:Ignorable="a14" a14:legacySpreadsheetColorIndex="44"/>
        </a:solidFill>
        <a:ln w="9525">
          <a:solidFill>
            <a:srgbClr xmlns:mc="http://schemas.openxmlformats.org/markup-compatibility/2006" xmlns:a14="http://schemas.microsoft.com/office/drawing/2010/main" val="3366FF" mc:Ignorable="a14" a14:legacySpreadsheetColorIndex="48"/>
          </a:solidFill>
          <a:miter lim="800000"/>
          <a:headEnd/>
          <a:tailEnd/>
        </a:ln>
      </xdr:spPr>
    </xdr:sp>
    <xdr:clientData/>
  </xdr:twoCellAnchor>
  <xdr:twoCellAnchor>
    <xdr:from>
      <xdr:col>2</xdr:col>
      <xdr:colOff>4657725</xdr:colOff>
      <xdr:row>23</xdr:row>
      <xdr:rowOff>85725</xdr:rowOff>
    </xdr:from>
    <xdr:to>
      <xdr:col>2</xdr:col>
      <xdr:colOff>4924425</xdr:colOff>
      <xdr:row>23</xdr:row>
      <xdr:rowOff>285750</xdr:rowOff>
    </xdr:to>
    <xdr:sp macro="[0]!movil2" textlink="">
      <xdr:nvSpPr>
        <xdr:cNvPr id="153665" name="AutoShape 16">
          <a:hlinkClick xmlns:r="http://schemas.openxmlformats.org/officeDocument/2006/relationships" r:id="rId4"/>
        </xdr:cNvPr>
        <xdr:cNvSpPr>
          <a:spLocks noChangeArrowheads="1"/>
        </xdr:cNvSpPr>
      </xdr:nvSpPr>
      <xdr:spPr bwMode="auto">
        <a:xfrm>
          <a:off x="8439150" y="4991100"/>
          <a:ext cx="266700" cy="200025"/>
        </a:xfrm>
        <a:prstGeom prst="rightArrow">
          <a:avLst>
            <a:gd name="adj1" fmla="val 50000"/>
            <a:gd name="adj2" fmla="val 33333"/>
          </a:avLst>
        </a:prstGeom>
        <a:solidFill>
          <a:srgbClr xmlns:mc="http://schemas.openxmlformats.org/markup-compatibility/2006" xmlns:a14="http://schemas.microsoft.com/office/drawing/2010/main" val="99CCFF" mc:Ignorable="a14" a14:legacySpreadsheetColorIndex="44"/>
        </a:solidFill>
        <a:ln w="9525">
          <a:solidFill>
            <a:srgbClr xmlns:mc="http://schemas.openxmlformats.org/markup-compatibility/2006" xmlns:a14="http://schemas.microsoft.com/office/drawing/2010/main" val="3366FF" mc:Ignorable="a14" a14:legacySpreadsheetColorIndex="48"/>
          </a:solidFill>
          <a:miter lim="800000"/>
          <a:headEnd/>
          <a:tailEnd/>
        </a:ln>
      </xdr:spPr>
    </xdr:sp>
    <xdr:clientData/>
  </xdr:twoCellAnchor>
  <xdr:twoCellAnchor editAs="oneCell">
    <xdr:from>
      <xdr:col>2</xdr:col>
      <xdr:colOff>3933825</xdr:colOff>
      <xdr:row>1</xdr:row>
      <xdr:rowOff>219089</xdr:rowOff>
    </xdr:from>
    <xdr:to>
      <xdr:col>3</xdr:col>
      <xdr:colOff>932250</xdr:colOff>
      <xdr:row>5</xdr:row>
      <xdr:rowOff>172439</xdr:rowOff>
    </xdr:to>
    <xdr:pic>
      <xdr:nvPicPr>
        <xdr:cNvPr id="2" name="1 Imagen"/>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6953250" y="400064"/>
          <a:ext cx="1980000" cy="724875"/>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11</xdr:col>
      <xdr:colOff>47625</xdr:colOff>
      <xdr:row>2</xdr:row>
      <xdr:rowOff>19050</xdr:rowOff>
    </xdr:from>
    <xdr:to>
      <xdr:col>13</xdr:col>
      <xdr:colOff>503625</xdr:colOff>
      <xdr:row>6</xdr:row>
      <xdr:rowOff>38099</xdr:rowOff>
    </xdr:to>
    <xdr:pic>
      <xdr:nvPicPr>
        <xdr:cNvPr id="2" name="1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429625" y="409575"/>
          <a:ext cx="1980000" cy="819149"/>
        </a:xfrm>
        <a:prstGeom prst="rect">
          <a:avLst/>
        </a:prstGeom>
      </xdr:spPr>
    </xdr:pic>
    <xdr:clientData/>
  </xdr:twoCellAnchor>
  <xdr:absoluteAnchor>
    <xdr:pos x="762000" y="1943100"/>
    <xdr:ext cx="9906000" cy="5295900"/>
    <xdr:graphicFrame macro="">
      <xdr:nvGraphicFramePr>
        <xdr:cNvPr id="6" name="5 Gráfico"/>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absoluteAnchor>
</xdr:wsDr>
</file>

<file path=xl/drawings/drawing11.xml><?xml version="1.0" encoding="utf-8"?>
<c:userShapes xmlns:c="http://schemas.openxmlformats.org/drawingml/2006/chart">
  <cdr:relSizeAnchor xmlns:cdr="http://schemas.openxmlformats.org/drawingml/2006/chartDrawing">
    <cdr:from>
      <cdr:x>0.04671</cdr:x>
      <cdr:y>0.90042</cdr:y>
    </cdr:from>
    <cdr:to>
      <cdr:x>0.44057</cdr:x>
      <cdr:y>0.97881</cdr:y>
    </cdr:to>
    <cdr:sp macro="" textlink="">
      <cdr:nvSpPr>
        <cdr:cNvPr id="175109" name="Text Box 5"/>
        <cdr:cNvSpPr txBox="1">
          <a:spLocks xmlns:a="http://schemas.openxmlformats.org/drawingml/2006/main" noChangeArrowheads="1"/>
        </cdr:cNvSpPr>
      </cdr:nvSpPr>
      <cdr:spPr bwMode="auto">
        <a:xfrm xmlns:a="http://schemas.openxmlformats.org/drawingml/2006/main">
          <a:off x="430493" y="5060141"/>
          <a:ext cx="3629538" cy="440547"/>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cdr:spPr>
      <cdr:txBody>
        <a:bodyPr xmlns:a="http://schemas.openxmlformats.org/drawingml/2006/main" vertOverflow="clip" wrap="square" lIns="27432" tIns="22860" rIns="0" bIns="22860" anchor="ctr"/>
        <a:lstStyle xmlns:a="http://schemas.openxmlformats.org/drawingml/2006/main"/>
        <a:p xmlns:a="http://schemas.openxmlformats.org/drawingml/2006/main">
          <a:pPr algn="l" rtl="0">
            <a:defRPr sz="1000"/>
          </a:pPr>
          <a:r>
            <a:rPr lang="es-ES" sz="900" b="0" i="0" u="none" strike="noStrike" baseline="0">
              <a:solidFill>
                <a:srgbClr val="000000"/>
              </a:solidFill>
              <a:latin typeface="Arial"/>
              <a:cs typeface="Arial"/>
            </a:rPr>
            <a:t>*Reserva Interna: utilizada en líneas pasivas, fuera de servicio, pre-programadas </a:t>
          </a:r>
        </a:p>
        <a:p xmlns:a="http://schemas.openxmlformats.org/drawingml/2006/main">
          <a:pPr algn="l" rtl="0">
            <a:defRPr sz="1000"/>
          </a:pPr>
          <a:r>
            <a:rPr lang="es-ES" sz="900" b="0" i="0" u="none" strike="noStrike" baseline="0">
              <a:solidFill>
                <a:srgbClr val="000000"/>
              </a:solidFill>
              <a:latin typeface="Arial"/>
              <a:cs typeface="Arial"/>
            </a:rPr>
            <a:t>(en percha), pruebas, etc. </a:t>
          </a:r>
        </a:p>
      </cdr:txBody>
    </cdr:sp>
  </cdr:relSizeAnchor>
  <cdr:relSizeAnchor xmlns:cdr="http://schemas.openxmlformats.org/drawingml/2006/chartDrawing">
    <cdr:from>
      <cdr:x>0.82907</cdr:x>
      <cdr:y>0.42267</cdr:y>
    </cdr:from>
    <cdr:to>
      <cdr:x>0.89057</cdr:x>
      <cdr:y>0.48225</cdr:y>
    </cdr:to>
    <cdr:sp macro="" textlink="">
      <cdr:nvSpPr>
        <cdr:cNvPr id="175110" name="Text Box 4"/>
        <cdr:cNvSpPr txBox="1">
          <a:spLocks xmlns:a="http://schemas.openxmlformats.org/drawingml/2006/main" noChangeArrowheads="1"/>
        </cdr:cNvSpPr>
      </cdr:nvSpPr>
      <cdr:spPr bwMode="auto">
        <a:xfrm xmlns:a="http://schemas.openxmlformats.org/drawingml/2006/main">
          <a:off x="8212790" y="2238442"/>
          <a:ext cx="609219" cy="315530"/>
        </a:xfrm>
        <a:prstGeom xmlns:a="http://schemas.openxmlformats.org/drawingml/2006/main" prst="rect">
          <a:avLst/>
        </a:prstGeom>
        <a:solidFill xmlns:a="http://schemas.openxmlformats.org/drawingml/2006/main">
          <a:srgbClr val="FFFFFF"/>
        </a:solidFill>
        <a:ln xmlns:a="http://schemas.openxmlformats.org/drawingml/2006/main" w="0">
          <a:solidFill>
            <a:srgbClr val="FF0000"/>
          </a:solidFill>
          <a:miter lim="800000"/>
          <a:headEnd/>
          <a:tailEnd/>
        </a:ln>
      </cdr:spPr>
      <cdr:txBody>
        <a:bodyPr xmlns:a="http://schemas.openxmlformats.org/drawingml/2006/main" vertOverflow="clip" wrap="square" lIns="27432" tIns="22860" rIns="27432" bIns="22860" anchor="ctr"/>
        <a:lstStyle xmlns:a="http://schemas.openxmlformats.org/drawingml/2006/main"/>
        <a:p xmlns:a="http://schemas.openxmlformats.org/drawingml/2006/main">
          <a:pPr algn="ctr" rtl="0">
            <a:defRPr sz="1000"/>
          </a:pPr>
          <a:r>
            <a:rPr lang="es-ES" sz="800" b="1" i="0" u="none" strike="noStrike" baseline="0">
              <a:solidFill>
                <a:srgbClr val="000000"/>
              </a:solidFill>
              <a:latin typeface="Arial"/>
              <a:cs typeface="Arial"/>
            </a:rPr>
            <a:t>reserva interna *</a:t>
          </a:r>
        </a:p>
      </cdr:txBody>
    </cdr:sp>
  </cdr:relSizeAnchor>
  <cdr:relSizeAnchor xmlns:cdr="http://schemas.openxmlformats.org/drawingml/2006/chartDrawing">
    <cdr:from>
      <cdr:x>0.82125</cdr:x>
      <cdr:y>0.64169</cdr:y>
    </cdr:from>
    <cdr:to>
      <cdr:x>0.88452</cdr:x>
      <cdr:y>0.7055</cdr:y>
    </cdr:to>
    <cdr:sp macro="" textlink="">
      <cdr:nvSpPr>
        <cdr:cNvPr id="175113" name="Text Box 8"/>
        <cdr:cNvSpPr txBox="1">
          <a:spLocks xmlns:a="http://schemas.openxmlformats.org/drawingml/2006/main" noChangeArrowheads="1"/>
        </cdr:cNvSpPr>
      </cdr:nvSpPr>
      <cdr:spPr bwMode="auto">
        <a:xfrm xmlns:a="http://schemas.openxmlformats.org/drawingml/2006/main">
          <a:off x="8135325" y="3398326"/>
          <a:ext cx="626753" cy="337931"/>
        </a:xfrm>
        <a:prstGeom xmlns:a="http://schemas.openxmlformats.org/drawingml/2006/main" prst="rect">
          <a:avLst/>
        </a:prstGeom>
        <a:solidFill xmlns:a="http://schemas.openxmlformats.org/drawingml/2006/main">
          <a:srgbClr val="FFFFFF"/>
        </a:solidFill>
        <a:ln xmlns:a="http://schemas.openxmlformats.org/drawingml/2006/main" w="0">
          <a:solidFill>
            <a:srgbClr val="0000FF"/>
          </a:solidFill>
          <a:miter lim="800000"/>
          <a:headEnd/>
          <a:tailEnd/>
        </a:ln>
      </cdr:spPr>
      <cdr:txBody>
        <a:bodyPr xmlns:a="http://schemas.openxmlformats.org/drawingml/2006/main" vertOverflow="clip" wrap="square" lIns="27432" tIns="22860" rIns="27432" bIns="22860" anchor="ctr"/>
        <a:lstStyle xmlns:a="http://schemas.openxmlformats.org/drawingml/2006/main"/>
        <a:p xmlns:a="http://schemas.openxmlformats.org/drawingml/2006/main">
          <a:pPr algn="ctr" rtl="0">
            <a:defRPr sz="1000"/>
          </a:pPr>
          <a:r>
            <a:rPr lang="es-ES" sz="800" b="1" i="0" u="none" strike="noStrike" baseline="0">
              <a:solidFill>
                <a:srgbClr val="000000"/>
              </a:solidFill>
              <a:latin typeface="Arial"/>
              <a:cs typeface="Arial"/>
            </a:rPr>
            <a:t>reserva interna </a:t>
          </a:r>
          <a:r>
            <a:rPr lang="es-ES" sz="950" b="1" i="0" u="none" strike="noStrike" baseline="0">
              <a:solidFill>
                <a:srgbClr val="000000"/>
              </a:solidFill>
              <a:latin typeface="Arial"/>
              <a:cs typeface="Arial"/>
            </a:rPr>
            <a:t>*</a:t>
          </a:r>
        </a:p>
      </cdr:txBody>
    </cdr:sp>
  </cdr:relSizeAnchor>
  <cdr:relSizeAnchor xmlns:cdr="http://schemas.openxmlformats.org/drawingml/2006/chartDrawing">
    <cdr:from>
      <cdr:x>0.81518</cdr:x>
      <cdr:y>0.75076</cdr:y>
    </cdr:from>
    <cdr:to>
      <cdr:x>0.87556</cdr:x>
      <cdr:y>0.80739</cdr:y>
    </cdr:to>
    <cdr:sp macro="" textlink="">
      <cdr:nvSpPr>
        <cdr:cNvPr id="11" name="Text Box 8"/>
        <cdr:cNvSpPr txBox="1">
          <a:spLocks xmlns:a="http://schemas.openxmlformats.org/drawingml/2006/main" noChangeArrowheads="1"/>
        </cdr:cNvSpPr>
      </cdr:nvSpPr>
      <cdr:spPr bwMode="auto">
        <a:xfrm xmlns:a="http://schemas.openxmlformats.org/drawingml/2006/main">
          <a:off x="8075173" y="3975957"/>
          <a:ext cx="598124" cy="299907"/>
        </a:xfrm>
        <a:prstGeom xmlns:a="http://schemas.openxmlformats.org/drawingml/2006/main" prst="rect">
          <a:avLst/>
        </a:prstGeom>
        <a:solidFill xmlns:a="http://schemas.openxmlformats.org/drawingml/2006/main">
          <a:srgbClr val="FFFFFF"/>
        </a:solidFill>
        <a:ln xmlns:a="http://schemas.openxmlformats.org/drawingml/2006/main" w="0">
          <a:solidFill>
            <a:schemeClr val="accent6">
              <a:lumMod val="75000"/>
            </a:schemeClr>
          </a:solidFill>
          <a:miter lim="800000"/>
          <a:headEnd/>
          <a:tailEnd/>
        </a:ln>
      </cdr:spPr>
      <cdr:txBody>
        <a:bodyPr xmlns:a="http://schemas.openxmlformats.org/drawingml/2006/main" wrap="square" lIns="27432" tIns="22860" rIns="27432" bIns="2286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r>
            <a:rPr lang="es-ES" sz="800" b="1" i="0" u="none" strike="noStrike" baseline="0">
              <a:solidFill>
                <a:srgbClr val="000000"/>
              </a:solidFill>
              <a:latin typeface="Arial"/>
              <a:cs typeface="Arial"/>
            </a:rPr>
            <a:t>reserva interna *</a:t>
          </a:r>
        </a:p>
      </cdr:txBody>
    </cdr:sp>
  </cdr:relSizeAnchor>
  <cdr:relSizeAnchor xmlns:cdr="http://schemas.openxmlformats.org/drawingml/2006/chartDrawing">
    <cdr:from>
      <cdr:x>0.45771</cdr:x>
      <cdr:y>0.62769</cdr:y>
    </cdr:from>
    <cdr:to>
      <cdr:x>0.56871</cdr:x>
      <cdr:y>0.75219</cdr:y>
    </cdr:to>
    <cdr:sp macro="" textlink="">
      <cdr:nvSpPr>
        <cdr:cNvPr id="13" name="Text Box 7"/>
        <cdr:cNvSpPr txBox="1">
          <a:spLocks xmlns:a="http://schemas.openxmlformats.org/drawingml/2006/main" noChangeArrowheads="1"/>
        </cdr:cNvSpPr>
      </cdr:nvSpPr>
      <cdr:spPr bwMode="auto">
        <a:xfrm xmlns:a="http://schemas.openxmlformats.org/drawingml/2006/main">
          <a:off x="4217974" y="3527440"/>
          <a:ext cx="1022914" cy="699659"/>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cdr:spPr>
      <cdr:txBody>
        <a:bodyPr xmlns:a="http://schemas.openxmlformats.org/drawingml/2006/main" wrap="square" lIns="27432" tIns="27432" rIns="27432" bIns="27432"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r>
            <a:rPr lang="es-ES" sz="1125" b="1" i="0" u="none" strike="noStrike" baseline="0">
              <a:solidFill>
                <a:srgbClr val="000000"/>
              </a:solidFill>
              <a:latin typeface="Arial"/>
              <a:cs typeface="Arial"/>
            </a:rPr>
            <a:t>LIBRE</a:t>
          </a:r>
        </a:p>
      </cdr:txBody>
    </cdr:sp>
  </cdr:relSizeAnchor>
  <cdr:relSizeAnchor xmlns:cdr="http://schemas.openxmlformats.org/drawingml/2006/chartDrawing">
    <cdr:from>
      <cdr:x>0.17349</cdr:x>
      <cdr:y>0.14568</cdr:y>
    </cdr:from>
    <cdr:to>
      <cdr:x>0.22497</cdr:x>
      <cdr:y>0.24321</cdr:y>
    </cdr:to>
    <cdr:pic>
      <cdr:nvPicPr>
        <cdr:cNvPr id="12" name="chart"/>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1718611" y="771525"/>
          <a:ext cx="509923" cy="516496"/>
        </a:xfrm>
        <a:prstGeom xmlns:a="http://schemas.openxmlformats.org/drawingml/2006/main" prst="rect">
          <a:avLst/>
        </a:prstGeom>
      </cdr:spPr>
    </cdr:pic>
  </cdr:relSizeAnchor>
  <cdr:relSizeAnchor xmlns:cdr="http://schemas.openxmlformats.org/drawingml/2006/chartDrawing">
    <cdr:from>
      <cdr:x>0.17973</cdr:x>
      <cdr:y>0.33813</cdr:y>
    </cdr:from>
    <cdr:to>
      <cdr:x>0.24899</cdr:x>
      <cdr:y>0.41606</cdr:y>
    </cdr:to>
    <cdr:pic>
      <cdr:nvPicPr>
        <cdr:cNvPr id="14" name="Picture 6" descr="MOVISTAR LOGOTIPO"/>
        <cdr:cNvPicPr>
          <a:picLocks xmlns:a="http://schemas.openxmlformats.org/drawingml/2006/main" noChangeAspect="1" noChangeArrowheads="1"/>
        </cdr:cNvPicPr>
      </cdr:nvPicPr>
      <cdr:blipFill>
        <a:blip xmlns:a="http://schemas.openxmlformats.org/drawingml/2006/main" xmlns:r="http://schemas.openxmlformats.org/officeDocument/2006/relationships" r:embed="rId2">
          <a:extLst/>
        </a:blip>
        <a:srcRect xmlns:a="http://schemas.openxmlformats.org/drawingml/2006/main"/>
        <a:stretch xmlns:a="http://schemas.openxmlformats.org/drawingml/2006/main">
          <a:fillRect/>
        </a:stretch>
      </cdr:blipFill>
      <cdr:spPr bwMode="auto">
        <a:xfrm xmlns:a="http://schemas.openxmlformats.org/drawingml/2006/main">
          <a:off x="1780386" y="1790699"/>
          <a:ext cx="686106" cy="412693"/>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cdr:spPr>
    </cdr:pic>
  </cdr:relSizeAnchor>
  <cdr:relSizeAnchor xmlns:cdr="http://schemas.openxmlformats.org/drawingml/2006/chartDrawing">
    <cdr:from>
      <cdr:x>0.18109</cdr:x>
      <cdr:y>0.52218</cdr:y>
    </cdr:from>
    <cdr:to>
      <cdr:x>0.26158</cdr:x>
      <cdr:y>0.59638</cdr:y>
    </cdr:to>
    <cdr:pic>
      <cdr:nvPicPr>
        <cdr:cNvPr id="15" name="1 Imagen"/>
        <cdr:cNvPicPr/>
      </cdr:nvPicPr>
      <cdr:blipFill>
        <a:blip xmlns:a="http://schemas.openxmlformats.org/drawingml/2006/main" xmlns:r="http://schemas.openxmlformats.org/officeDocument/2006/relationships" r:embed="rId3" cstate="print"/>
        <a:srcRect xmlns:a="http://schemas.openxmlformats.org/drawingml/2006/main" l="2115" t="14815" r="10272" b="12963"/>
        <a:stretch xmlns:a="http://schemas.openxmlformats.org/drawingml/2006/main">
          <a:fillRect/>
        </a:stretch>
      </cdr:blipFill>
      <cdr:spPr bwMode="auto">
        <a:xfrm xmlns:a="http://schemas.openxmlformats.org/drawingml/2006/main">
          <a:off x="1793875" y="2765425"/>
          <a:ext cx="797368" cy="392933"/>
        </a:xfrm>
        <a:prstGeom xmlns:a="http://schemas.openxmlformats.org/drawingml/2006/main" prst="rect">
          <a:avLst/>
        </a:prstGeom>
        <a:noFill xmlns:a="http://schemas.openxmlformats.org/drawingml/2006/main"/>
      </cdr:spPr>
    </cdr:pic>
  </cdr:relSizeAnchor>
</c:userShapes>
</file>

<file path=xl/drawings/drawing12.xml><?xml version="1.0" encoding="utf-8"?>
<xdr:wsDr xmlns:xdr="http://schemas.openxmlformats.org/drawingml/2006/spreadsheetDrawing" xmlns:a="http://schemas.openxmlformats.org/drawingml/2006/main">
  <xdr:twoCellAnchor editAs="oneCell">
    <xdr:from>
      <xdr:col>11</xdr:col>
      <xdr:colOff>66675</xdr:colOff>
      <xdr:row>2</xdr:row>
      <xdr:rowOff>76213</xdr:rowOff>
    </xdr:from>
    <xdr:to>
      <xdr:col>13</xdr:col>
      <xdr:colOff>522675</xdr:colOff>
      <xdr:row>6</xdr:row>
      <xdr:rowOff>142875</xdr:rowOff>
    </xdr:to>
    <xdr:pic>
      <xdr:nvPicPr>
        <xdr:cNvPr id="2" name="2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448675" y="466738"/>
          <a:ext cx="1980000" cy="790562"/>
        </a:xfrm>
        <a:prstGeom prst="rect">
          <a:avLst/>
        </a:prstGeom>
      </xdr:spPr>
    </xdr:pic>
    <xdr:clientData/>
  </xdr:twoCellAnchor>
  <xdr:absoluteAnchor>
    <xdr:pos x="762000" y="1933575"/>
    <xdr:ext cx="9906000" cy="5305425"/>
    <xdr:graphicFrame macro="">
      <xdr:nvGraphicFramePr>
        <xdr:cNvPr id="3" name="3 Gráfico"/>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absoluteAnchor>
</xdr:wsDr>
</file>

<file path=xl/drawings/drawing13.xml><?xml version="1.0" encoding="utf-8"?>
<xdr:wsDr xmlns:xdr="http://schemas.openxmlformats.org/drawingml/2006/spreadsheetDrawing" xmlns:a="http://schemas.openxmlformats.org/drawingml/2006/main">
  <xdr:twoCellAnchor editAs="oneCell">
    <xdr:from>
      <xdr:col>11</xdr:col>
      <xdr:colOff>66675</xdr:colOff>
      <xdr:row>2</xdr:row>
      <xdr:rowOff>76213</xdr:rowOff>
    </xdr:from>
    <xdr:to>
      <xdr:col>13</xdr:col>
      <xdr:colOff>522675</xdr:colOff>
      <xdr:row>6</xdr:row>
      <xdr:rowOff>66675</xdr:rowOff>
    </xdr:to>
    <xdr:pic>
      <xdr:nvPicPr>
        <xdr:cNvPr id="2" name="1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448675" y="466738"/>
          <a:ext cx="1980000" cy="714362"/>
        </a:xfrm>
        <a:prstGeom prst="rect">
          <a:avLst/>
        </a:prstGeom>
      </xdr:spPr>
    </xdr:pic>
    <xdr:clientData/>
  </xdr:twoCellAnchor>
  <xdr:absoluteAnchor>
    <xdr:pos x="762000" y="1943100"/>
    <xdr:ext cx="9896475" cy="5191125"/>
    <xdr:graphicFrame macro="">
      <xdr:nvGraphicFramePr>
        <xdr:cNvPr id="3" name="2 Gráfico"/>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absoluteAnchor>
</xdr:wsDr>
</file>

<file path=xl/drawings/drawing2.xml><?xml version="1.0" encoding="utf-8"?>
<xdr:wsDr xmlns:xdr="http://schemas.openxmlformats.org/drawingml/2006/spreadsheetDrawing" xmlns:a="http://schemas.openxmlformats.org/drawingml/2006/main">
  <xdr:twoCellAnchor>
    <xdr:from>
      <xdr:col>7</xdr:col>
      <xdr:colOff>723900</xdr:colOff>
      <xdr:row>172</xdr:row>
      <xdr:rowOff>85725</xdr:rowOff>
    </xdr:from>
    <xdr:to>
      <xdr:col>9</xdr:col>
      <xdr:colOff>581025</xdr:colOff>
      <xdr:row>177</xdr:row>
      <xdr:rowOff>9525</xdr:rowOff>
    </xdr:to>
    <xdr:grpSp>
      <xdr:nvGrpSpPr>
        <xdr:cNvPr id="115788" name="Group 13">
          <a:hlinkClick xmlns:r="http://schemas.openxmlformats.org/officeDocument/2006/relationships" r:id="rId1"/>
        </xdr:cNvPr>
        <xdr:cNvGrpSpPr>
          <a:grpSpLocks/>
        </xdr:cNvGrpSpPr>
      </xdr:nvGrpSpPr>
      <xdr:grpSpPr bwMode="auto">
        <a:xfrm>
          <a:off x="11353800" y="28727400"/>
          <a:ext cx="1381125" cy="733425"/>
          <a:chOff x="527" y="481"/>
          <a:chExt cx="92" cy="50"/>
        </a:xfrm>
      </xdr:grpSpPr>
      <xdr:pic>
        <xdr:nvPicPr>
          <xdr:cNvPr id="115793" name="Picture 14" descr="Logo_Senatel_Ecuado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27" y="481"/>
            <a:ext cx="92" cy="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15794" name="AutoShape 15"/>
          <xdr:cNvSpPr>
            <a:spLocks noChangeArrowheads="1"/>
          </xdr:cNvSpPr>
        </xdr:nvSpPr>
        <xdr:spPr bwMode="auto">
          <a:xfrm>
            <a:off x="571" y="512"/>
            <a:ext cx="20" cy="19"/>
          </a:xfrm>
          <a:prstGeom prst="leftArrow">
            <a:avLst>
              <a:gd name="adj1" fmla="val 50000"/>
              <a:gd name="adj2" fmla="val 26316"/>
            </a:avLst>
          </a:prstGeom>
          <a:solidFill>
            <a:srgbClr val="99CCFF"/>
          </a:solidFill>
          <a:ln>
            <a:noFill/>
          </a:ln>
          <a:extLst>
            <a:ext uri="{91240B29-F687-4F45-9708-019B960494DF}">
              <a14:hiddenLine xmlns:a14="http://schemas.microsoft.com/office/drawing/2010/main" w="9525">
                <a:solidFill>
                  <a:srgbClr val="000000"/>
                </a:solidFill>
                <a:miter lim="800000"/>
                <a:headEnd/>
                <a:tailEnd/>
              </a14:hiddenLine>
            </a:ext>
          </a:extLst>
        </xdr:spPr>
      </xdr:sp>
    </xdr:grpSp>
    <xdr:clientData/>
  </xdr:twoCellAnchor>
  <xdr:twoCellAnchor editAs="oneCell">
    <xdr:from>
      <xdr:col>3</xdr:col>
      <xdr:colOff>771525</xdr:colOff>
      <xdr:row>1</xdr:row>
      <xdr:rowOff>209563</xdr:rowOff>
    </xdr:from>
    <xdr:to>
      <xdr:col>4</xdr:col>
      <xdr:colOff>636975</xdr:colOff>
      <xdr:row>5</xdr:row>
      <xdr:rowOff>162911</xdr:rowOff>
    </xdr:to>
    <xdr:pic>
      <xdr:nvPicPr>
        <xdr:cNvPr id="2" name="1 Imagen"/>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6696075" y="371488"/>
          <a:ext cx="1980000" cy="72487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219075</xdr:colOff>
      <xdr:row>2</xdr:row>
      <xdr:rowOff>66688</xdr:rowOff>
    </xdr:from>
    <xdr:to>
      <xdr:col>13</xdr:col>
      <xdr:colOff>532200</xdr:colOff>
      <xdr:row>6</xdr:row>
      <xdr:rowOff>67661</xdr:rowOff>
    </xdr:to>
    <xdr:pic>
      <xdr:nvPicPr>
        <xdr:cNvPr id="2" name="1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591425" y="457213"/>
          <a:ext cx="1980000" cy="72487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10</xdr:col>
      <xdr:colOff>0</xdr:colOff>
      <xdr:row>2</xdr:row>
      <xdr:rowOff>13</xdr:rowOff>
    </xdr:from>
    <xdr:to>
      <xdr:col>12</xdr:col>
      <xdr:colOff>456000</xdr:colOff>
      <xdr:row>6</xdr:row>
      <xdr:rowOff>986</xdr:rowOff>
    </xdr:to>
    <xdr:pic>
      <xdr:nvPicPr>
        <xdr:cNvPr id="2" name="1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734300" y="390538"/>
          <a:ext cx="1980000" cy="724873"/>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14</xdr:row>
      <xdr:rowOff>0</xdr:rowOff>
    </xdr:from>
    <xdr:to>
      <xdr:col>0</xdr:col>
      <xdr:colOff>0</xdr:colOff>
      <xdr:row>14</xdr:row>
      <xdr:rowOff>0</xdr:rowOff>
    </xdr:to>
    <xdr:pic>
      <xdr:nvPicPr>
        <xdr:cNvPr id="2" name="Picture 7" descr="Nueva imagen (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5717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13</xdr:row>
      <xdr:rowOff>19050</xdr:rowOff>
    </xdr:from>
    <xdr:to>
      <xdr:col>0</xdr:col>
      <xdr:colOff>0</xdr:colOff>
      <xdr:row>13</xdr:row>
      <xdr:rowOff>171450</xdr:rowOff>
    </xdr:to>
    <xdr:pic>
      <xdr:nvPicPr>
        <xdr:cNvPr id="3" name="Picture 8" descr="image001"/>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241935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14</xdr:row>
      <xdr:rowOff>0</xdr:rowOff>
    </xdr:from>
    <xdr:to>
      <xdr:col>0</xdr:col>
      <xdr:colOff>0</xdr:colOff>
      <xdr:row>14</xdr:row>
      <xdr:rowOff>0</xdr:rowOff>
    </xdr:to>
    <xdr:pic>
      <xdr:nvPicPr>
        <xdr:cNvPr id="4" name="Picture 9"/>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0" y="2571750"/>
          <a:ext cx="0" cy="0"/>
        </a:xfrm>
        <a:prstGeom prst="rect">
          <a:avLst/>
        </a:prstGeom>
        <a:solidFill>
          <a:srgbClr val="FFFFFF"/>
        </a:solidFill>
        <a:ln w="9525">
          <a:solidFill>
            <a:srgbClr val="000000"/>
          </a:solidFill>
          <a:miter lim="800000"/>
          <a:headEnd/>
          <a:tailEnd/>
        </a:ln>
      </xdr:spPr>
    </xdr:pic>
    <xdr:clientData/>
  </xdr:twoCellAnchor>
  <xdr:twoCellAnchor>
    <xdr:from>
      <xdr:col>0</xdr:col>
      <xdr:colOff>0</xdr:colOff>
      <xdr:row>14</xdr:row>
      <xdr:rowOff>0</xdr:rowOff>
    </xdr:from>
    <xdr:to>
      <xdr:col>0</xdr:col>
      <xdr:colOff>0</xdr:colOff>
      <xdr:row>14</xdr:row>
      <xdr:rowOff>0</xdr:rowOff>
    </xdr:to>
    <xdr:pic>
      <xdr:nvPicPr>
        <xdr:cNvPr id="5" name="Picture 10" descr="Nueva imagen (6)"/>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0" y="25717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14</xdr:row>
      <xdr:rowOff>0</xdr:rowOff>
    </xdr:from>
    <xdr:to>
      <xdr:col>0</xdr:col>
      <xdr:colOff>0</xdr:colOff>
      <xdr:row>14</xdr:row>
      <xdr:rowOff>0</xdr:rowOff>
    </xdr:to>
    <xdr:pic>
      <xdr:nvPicPr>
        <xdr:cNvPr id="6" name="Picture 11" descr="Nueva imagen (8)"/>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0" y="25717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14</xdr:row>
      <xdr:rowOff>0</xdr:rowOff>
    </xdr:from>
    <xdr:to>
      <xdr:col>0</xdr:col>
      <xdr:colOff>0</xdr:colOff>
      <xdr:row>14</xdr:row>
      <xdr:rowOff>0</xdr:rowOff>
    </xdr:to>
    <xdr:pic>
      <xdr:nvPicPr>
        <xdr:cNvPr id="7" name="Picture 12"/>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0" y="25717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27</xdr:row>
      <xdr:rowOff>0</xdr:rowOff>
    </xdr:from>
    <xdr:to>
      <xdr:col>0</xdr:col>
      <xdr:colOff>0</xdr:colOff>
      <xdr:row>27</xdr:row>
      <xdr:rowOff>0</xdr:rowOff>
    </xdr:to>
    <xdr:pic>
      <xdr:nvPicPr>
        <xdr:cNvPr id="8" name="Picture 13" descr="Nueva imagen (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8196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19</xdr:row>
      <xdr:rowOff>19050</xdr:rowOff>
    </xdr:from>
    <xdr:to>
      <xdr:col>0</xdr:col>
      <xdr:colOff>0</xdr:colOff>
      <xdr:row>19</xdr:row>
      <xdr:rowOff>171450</xdr:rowOff>
    </xdr:to>
    <xdr:pic>
      <xdr:nvPicPr>
        <xdr:cNvPr id="9" name="Picture 14" descr="image001"/>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352425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23</xdr:row>
      <xdr:rowOff>19050</xdr:rowOff>
    </xdr:from>
    <xdr:to>
      <xdr:col>0</xdr:col>
      <xdr:colOff>0</xdr:colOff>
      <xdr:row>23</xdr:row>
      <xdr:rowOff>171450</xdr:rowOff>
    </xdr:to>
    <xdr:pic>
      <xdr:nvPicPr>
        <xdr:cNvPr id="10" name="Picture 15"/>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0" y="4181475"/>
          <a:ext cx="0" cy="142875"/>
        </a:xfrm>
        <a:prstGeom prst="rect">
          <a:avLst/>
        </a:prstGeom>
        <a:solidFill>
          <a:srgbClr val="FFFFFF"/>
        </a:solidFill>
        <a:ln w="9525">
          <a:solidFill>
            <a:srgbClr val="000000"/>
          </a:solidFill>
          <a:miter lim="800000"/>
          <a:headEnd/>
          <a:tailEnd/>
        </a:ln>
      </xdr:spPr>
    </xdr:pic>
    <xdr:clientData/>
  </xdr:twoCellAnchor>
  <xdr:twoCellAnchor>
    <xdr:from>
      <xdr:col>0</xdr:col>
      <xdr:colOff>0</xdr:colOff>
      <xdr:row>25</xdr:row>
      <xdr:rowOff>38100</xdr:rowOff>
    </xdr:from>
    <xdr:to>
      <xdr:col>0</xdr:col>
      <xdr:colOff>0</xdr:colOff>
      <xdr:row>25</xdr:row>
      <xdr:rowOff>152400</xdr:rowOff>
    </xdr:to>
    <xdr:pic>
      <xdr:nvPicPr>
        <xdr:cNvPr id="11" name="Picture 16" descr="Nueva imagen (6)"/>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0" y="452437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26</xdr:row>
      <xdr:rowOff>38100</xdr:rowOff>
    </xdr:from>
    <xdr:to>
      <xdr:col>0</xdr:col>
      <xdr:colOff>0</xdr:colOff>
      <xdr:row>26</xdr:row>
      <xdr:rowOff>152400</xdr:rowOff>
    </xdr:to>
    <xdr:pic>
      <xdr:nvPicPr>
        <xdr:cNvPr id="12" name="Picture 17" descr="Nueva imagen (8)"/>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0" y="46863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27</xdr:row>
      <xdr:rowOff>0</xdr:rowOff>
    </xdr:from>
    <xdr:to>
      <xdr:col>0</xdr:col>
      <xdr:colOff>0</xdr:colOff>
      <xdr:row>27</xdr:row>
      <xdr:rowOff>0</xdr:rowOff>
    </xdr:to>
    <xdr:pic>
      <xdr:nvPicPr>
        <xdr:cNvPr id="13" name="Picture 18"/>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0" y="48196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428625</xdr:colOff>
      <xdr:row>2</xdr:row>
      <xdr:rowOff>66688</xdr:rowOff>
    </xdr:from>
    <xdr:to>
      <xdr:col>16</xdr:col>
      <xdr:colOff>179775</xdr:colOff>
      <xdr:row>6</xdr:row>
      <xdr:rowOff>67661</xdr:rowOff>
    </xdr:to>
    <xdr:pic>
      <xdr:nvPicPr>
        <xdr:cNvPr id="14" name="1 Imagen"/>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11153775" y="457213"/>
          <a:ext cx="1980000" cy="724873"/>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11</xdr:col>
      <xdr:colOff>47625</xdr:colOff>
      <xdr:row>2</xdr:row>
      <xdr:rowOff>114313</xdr:rowOff>
    </xdr:from>
    <xdr:to>
      <xdr:col>13</xdr:col>
      <xdr:colOff>503625</xdr:colOff>
      <xdr:row>6</xdr:row>
      <xdr:rowOff>115286</xdr:rowOff>
    </xdr:to>
    <xdr:pic>
      <xdr:nvPicPr>
        <xdr:cNvPr id="2" name="1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429625" y="504838"/>
          <a:ext cx="1980000" cy="724873"/>
        </a:xfrm>
        <a:prstGeom prst="rect">
          <a:avLst/>
        </a:prstGeom>
      </xdr:spPr>
    </xdr:pic>
    <xdr:clientData/>
  </xdr:twoCellAnchor>
  <xdr:absoluteAnchor>
    <xdr:pos x="762000" y="1943100"/>
    <xdr:ext cx="9896475" cy="5334000"/>
    <xdr:graphicFrame macro="">
      <xdr:nvGraphicFramePr>
        <xdr:cNvPr id="3" name="2 Gráfico"/>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absoluteAnchor>
</xdr:wsDr>
</file>

<file path=xl/drawings/drawing7.xml><?xml version="1.0" encoding="utf-8"?>
<c:userShapes xmlns:c="http://schemas.openxmlformats.org/drawingml/2006/chart">
  <cdr:relSizeAnchor xmlns:cdr="http://schemas.openxmlformats.org/drawingml/2006/chartDrawing">
    <cdr:from>
      <cdr:x>0.47796</cdr:x>
      <cdr:y>0.25329</cdr:y>
    </cdr:from>
    <cdr:to>
      <cdr:x>0.55321</cdr:x>
      <cdr:y>0.28529</cdr:y>
    </cdr:to>
    <cdr:sp macro="" textlink="">
      <cdr:nvSpPr>
        <cdr:cNvPr id="249857" name="Text Box 1"/>
        <cdr:cNvSpPr txBox="1">
          <a:spLocks xmlns:a="http://schemas.openxmlformats.org/drawingml/2006/main" noChangeArrowheads="1"/>
        </cdr:cNvSpPr>
      </cdr:nvSpPr>
      <cdr:spPr bwMode="auto">
        <a:xfrm xmlns:a="http://schemas.openxmlformats.org/drawingml/2006/main">
          <a:off x="4730136" y="1351026"/>
          <a:ext cx="744710" cy="170688"/>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es-ES" sz="1000" b="1" i="0" u="none" strike="noStrike" baseline="0">
              <a:solidFill>
                <a:srgbClr val="FFFFFF"/>
              </a:solidFill>
              <a:latin typeface="Arial"/>
              <a:cs typeface="Arial"/>
            </a:rPr>
            <a:t>MÓVIL</a:t>
          </a:r>
        </a:p>
      </cdr:txBody>
    </cdr:sp>
  </cdr:relSizeAnchor>
  <cdr:relSizeAnchor xmlns:cdr="http://schemas.openxmlformats.org/drawingml/2006/chartDrawing">
    <cdr:from>
      <cdr:x>0.56343</cdr:x>
      <cdr:y>0.42872</cdr:y>
    </cdr:from>
    <cdr:to>
      <cdr:x>0.61511</cdr:x>
      <cdr:y>0.45838</cdr:y>
    </cdr:to>
    <cdr:sp macro="" textlink="">
      <cdr:nvSpPr>
        <cdr:cNvPr id="249858" name="Line 2"/>
        <cdr:cNvSpPr>
          <a:spLocks xmlns:a="http://schemas.openxmlformats.org/drawingml/2006/main" noChangeShapeType="1"/>
        </cdr:cNvSpPr>
      </cdr:nvSpPr>
      <cdr:spPr bwMode="auto">
        <a:xfrm xmlns:a="http://schemas.openxmlformats.org/drawingml/2006/main" flipV="1">
          <a:off x="5575935" y="2286815"/>
          <a:ext cx="511450" cy="158207"/>
        </a:xfrm>
        <a:prstGeom xmlns:a="http://schemas.openxmlformats.org/drawingml/2006/main" prst="line">
          <a:avLst/>
        </a:prstGeom>
        <a:noFill xmlns:a="http://schemas.openxmlformats.org/drawingml/2006/main"/>
        <a:ln xmlns:a="http://schemas.openxmlformats.org/drawingml/2006/main" w="19050">
          <a:solidFill>
            <a:srgbClr xmlns:mc="http://schemas.openxmlformats.org/markup-compatibility/2006" xmlns:a14="http://schemas.microsoft.com/office/drawing/2010/main" val="FF0000" mc:Ignorable="a14" a14:legacySpreadsheetColorIndex="10"/>
          </a:solidFill>
          <a:prstDash val="dash"/>
          <a:round/>
          <a:headEnd/>
          <a:tailEnd type="triangle" w="med" len="med"/>
        </a:ln>
        <a:extLst xmlns:a="http://schemas.openxmlformats.org/drawingml/2006/main">
          <a:ext uri="{909E8E84-426E-40DD-AFC4-6F175D3DCCD1}">
            <a14:hiddenFill xmlns:a14="http://schemas.microsoft.com/office/drawing/2010/main">
              <a:noFill/>
            </a14:hiddenFill>
          </a:ext>
        </a:extLst>
      </cdr:spPr>
      <cdr:txBody>
        <a:bodyPr xmlns:a="http://schemas.openxmlformats.org/drawingml/2006/main"/>
        <a:lstStyle xmlns:a="http://schemas.openxmlformats.org/drawingml/2006/main"/>
        <a:p xmlns:a="http://schemas.openxmlformats.org/drawingml/2006/main">
          <a:endParaRPr lang="es-ES"/>
        </a:p>
      </cdr:txBody>
    </cdr:sp>
  </cdr:relSizeAnchor>
  <cdr:relSizeAnchor xmlns:cdr="http://schemas.openxmlformats.org/drawingml/2006/chartDrawing">
    <cdr:from>
      <cdr:x>0.50984</cdr:x>
      <cdr:y>0.64718</cdr:y>
    </cdr:from>
    <cdr:to>
      <cdr:x>0.55271</cdr:x>
      <cdr:y>0.69438</cdr:y>
    </cdr:to>
    <cdr:sp macro="" textlink="">
      <cdr:nvSpPr>
        <cdr:cNvPr id="249859" name="Line 3"/>
        <cdr:cNvSpPr>
          <a:spLocks xmlns:a="http://schemas.openxmlformats.org/drawingml/2006/main" noChangeShapeType="1"/>
        </cdr:cNvSpPr>
      </cdr:nvSpPr>
      <cdr:spPr bwMode="auto">
        <a:xfrm xmlns:a="http://schemas.openxmlformats.org/drawingml/2006/main">
          <a:off x="5045577" y="3452073"/>
          <a:ext cx="424262" cy="251765"/>
        </a:xfrm>
        <a:prstGeom xmlns:a="http://schemas.openxmlformats.org/drawingml/2006/main" prst="line">
          <a:avLst/>
        </a:prstGeom>
        <a:noFill xmlns:a="http://schemas.openxmlformats.org/drawingml/2006/main"/>
        <a:ln xmlns:a="http://schemas.openxmlformats.org/drawingml/2006/main" w="19050">
          <a:solidFill>
            <a:srgbClr xmlns:mc="http://schemas.openxmlformats.org/markup-compatibility/2006" xmlns:a14="http://schemas.microsoft.com/office/drawing/2010/main" val="FF0000" mc:Ignorable="a14" a14:legacySpreadsheetColorIndex="10"/>
          </a:solidFill>
          <a:prstDash val="dash"/>
          <a:round/>
          <a:headEnd/>
          <a:tailEnd type="triangle" w="med" len="med"/>
        </a:ln>
        <a:extLst xmlns:a="http://schemas.openxmlformats.org/drawingml/2006/main">
          <a:ext uri="{909E8E84-426E-40DD-AFC4-6F175D3DCCD1}">
            <a14:hiddenFill xmlns:a14="http://schemas.microsoft.com/office/drawing/2010/main">
              <a:noFill/>
            </a14:hiddenFill>
          </a:ext>
        </a:extLst>
      </cdr:spPr>
      <cdr:txBody>
        <a:bodyPr xmlns:a="http://schemas.openxmlformats.org/drawingml/2006/main"/>
        <a:lstStyle xmlns:a="http://schemas.openxmlformats.org/drawingml/2006/main"/>
        <a:p xmlns:a="http://schemas.openxmlformats.org/drawingml/2006/main">
          <a:endParaRPr lang="es-ES"/>
        </a:p>
      </cdr:txBody>
    </cdr:sp>
  </cdr:relSizeAnchor>
  <cdr:relSizeAnchor xmlns:cdr="http://schemas.openxmlformats.org/drawingml/2006/chartDrawing">
    <cdr:from>
      <cdr:x>0.24415</cdr:x>
      <cdr:y>0.5501</cdr:y>
    </cdr:from>
    <cdr:to>
      <cdr:x>0.32615</cdr:x>
      <cdr:y>0.5501</cdr:y>
    </cdr:to>
    <cdr:sp macro="" textlink="">
      <cdr:nvSpPr>
        <cdr:cNvPr id="249860" name="Line 4"/>
        <cdr:cNvSpPr>
          <a:spLocks xmlns:a="http://schemas.openxmlformats.org/drawingml/2006/main" noChangeShapeType="1"/>
        </cdr:cNvSpPr>
      </cdr:nvSpPr>
      <cdr:spPr bwMode="auto">
        <a:xfrm xmlns:a="http://schemas.openxmlformats.org/drawingml/2006/main" flipV="1">
          <a:off x="2416226" y="2934218"/>
          <a:ext cx="811511" cy="0"/>
        </a:xfrm>
        <a:prstGeom xmlns:a="http://schemas.openxmlformats.org/drawingml/2006/main" prst="line">
          <a:avLst/>
        </a:prstGeom>
        <a:ln xmlns:a="http://schemas.openxmlformats.org/drawingml/2006/main" w="19050">
          <a:prstDash val="dash"/>
          <a:headEnd/>
          <a:tailEnd type="triangle" w="med" len="med"/>
        </a:ln>
        <a:extLst xmlns:a="http://schemas.openxmlformats.org/drawingml/2006/main"/>
      </cdr:spPr>
      <cdr:style>
        <a:lnRef xmlns:a="http://schemas.openxmlformats.org/drawingml/2006/main" idx="2">
          <a:schemeClr val="accent3"/>
        </a:lnRef>
        <a:fillRef xmlns:a="http://schemas.openxmlformats.org/drawingml/2006/main" idx="0">
          <a:schemeClr val="accent3"/>
        </a:fillRef>
        <a:effectRef xmlns:a="http://schemas.openxmlformats.org/drawingml/2006/main" idx="1">
          <a:schemeClr val="accent3"/>
        </a:effectRef>
        <a:fontRef xmlns:a="http://schemas.openxmlformats.org/drawingml/2006/main" idx="minor">
          <a:schemeClr val="tx1"/>
        </a:fontRef>
      </cdr:style>
      <cdr:txBody>
        <a:bodyPr xmlns:a="http://schemas.openxmlformats.org/drawingml/2006/main"/>
        <a:lstStyle xmlns:a="http://schemas.openxmlformats.org/drawingml/2006/main"/>
        <a:p xmlns:a="http://schemas.openxmlformats.org/drawingml/2006/main">
          <a:endParaRPr lang="es-ES"/>
        </a:p>
      </cdr:txBody>
    </cdr:sp>
  </cdr:relSizeAnchor>
  <cdr:relSizeAnchor xmlns:cdr="http://schemas.openxmlformats.org/drawingml/2006/chartDrawing">
    <cdr:from>
      <cdr:x>0.6995</cdr:x>
      <cdr:y>0.23878</cdr:y>
    </cdr:from>
    <cdr:to>
      <cdr:x>0.77125</cdr:x>
      <cdr:y>0.23878</cdr:y>
    </cdr:to>
    <cdr:sp macro="" textlink="">
      <cdr:nvSpPr>
        <cdr:cNvPr id="249861" name="Line 5"/>
        <cdr:cNvSpPr>
          <a:spLocks xmlns:a="http://schemas.openxmlformats.org/drawingml/2006/main" noChangeShapeType="1"/>
        </cdr:cNvSpPr>
      </cdr:nvSpPr>
      <cdr:spPr bwMode="auto">
        <a:xfrm xmlns:a="http://schemas.openxmlformats.org/drawingml/2006/main" flipH="1" flipV="1">
          <a:off x="6922594" y="1273637"/>
          <a:ext cx="710072" cy="0"/>
        </a:xfrm>
        <a:prstGeom xmlns:a="http://schemas.openxmlformats.org/drawingml/2006/main" prst="line">
          <a:avLst/>
        </a:prstGeom>
        <a:noFill xmlns:a="http://schemas.openxmlformats.org/drawingml/2006/main"/>
        <a:ln xmlns:a="http://schemas.openxmlformats.org/drawingml/2006/main" w="19050">
          <a:solidFill>
            <a:srgbClr xmlns:mc="http://schemas.openxmlformats.org/markup-compatibility/2006" xmlns:a14="http://schemas.microsoft.com/office/drawing/2010/main" val="000000" mc:Ignorable="a14" a14:legacySpreadsheetColorIndex="64"/>
          </a:solidFill>
          <a:prstDash val="dash"/>
          <a:round/>
          <a:headEnd/>
          <a:tailEnd type="triangle" w="med" len="med"/>
        </a:ln>
        <a:extLst xmlns:a="http://schemas.openxmlformats.org/drawingml/2006/main">
          <a:ext uri="{909E8E84-426E-40DD-AFC4-6F175D3DCCD1}">
            <a14:hiddenFill xmlns:a14="http://schemas.microsoft.com/office/drawing/2010/main">
              <a:noFill/>
            </a14:hiddenFill>
          </a:ext>
        </a:extLst>
      </cdr:spPr>
      <cdr:txBody>
        <a:bodyPr xmlns:a="http://schemas.openxmlformats.org/drawingml/2006/main"/>
        <a:lstStyle xmlns:a="http://schemas.openxmlformats.org/drawingml/2006/main"/>
        <a:p xmlns:a="http://schemas.openxmlformats.org/drawingml/2006/main">
          <a:endParaRPr lang="es-ES"/>
        </a:p>
      </cdr:txBody>
    </cdr:sp>
  </cdr:relSizeAnchor>
  <cdr:relSizeAnchor xmlns:cdr="http://schemas.openxmlformats.org/drawingml/2006/chartDrawing">
    <cdr:from>
      <cdr:x>0.68027</cdr:x>
      <cdr:y>0.80944</cdr:y>
    </cdr:from>
    <cdr:to>
      <cdr:x>0.77777</cdr:x>
      <cdr:y>0.80944</cdr:y>
    </cdr:to>
    <cdr:sp macro="" textlink="">
      <cdr:nvSpPr>
        <cdr:cNvPr id="249862" name="Line 6"/>
        <cdr:cNvSpPr>
          <a:spLocks xmlns:a="http://schemas.openxmlformats.org/drawingml/2006/main" noChangeShapeType="1"/>
        </cdr:cNvSpPr>
      </cdr:nvSpPr>
      <cdr:spPr bwMode="auto">
        <a:xfrm xmlns:a="http://schemas.openxmlformats.org/drawingml/2006/main" flipH="1">
          <a:off x="6732292" y="4317530"/>
          <a:ext cx="964907" cy="0"/>
        </a:xfrm>
        <a:prstGeom xmlns:a="http://schemas.openxmlformats.org/drawingml/2006/main" prst="line">
          <a:avLst/>
        </a:prstGeom>
        <a:noFill xmlns:a="http://schemas.openxmlformats.org/drawingml/2006/main"/>
        <a:ln xmlns:a="http://schemas.openxmlformats.org/drawingml/2006/main" w="19050">
          <a:solidFill>
            <a:srgbClr xmlns:mc="http://schemas.openxmlformats.org/markup-compatibility/2006" xmlns:a14="http://schemas.microsoft.com/office/drawing/2010/main" val="000000" mc:Ignorable="a14" a14:legacySpreadsheetColorIndex="64"/>
          </a:solidFill>
          <a:prstDash val="dash"/>
          <a:round/>
          <a:headEnd/>
          <a:tailEnd type="triangle" w="med" len="med"/>
        </a:ln>
        <a:extLst xmlns:a="http://schemas.openxmlformats.org/drawingml/2006/main">
          <a:ext uri="{909E8E84-426E-40DD-AFC4-6F175D3DCCD1}">
            <a14:hiddenFill xmlns:a14="http://schemas.microsoft.com/office/drawing/2010/main">
              <a:noFill/>
            </a14:hiddenFill>
          </a:ext>
        </a:extLst>
      </cdr:spPr>
      <cdr:txBody>
        <a:bodyPr xmlns:a="http://schemas.openxmlformats.org/drawingml/2006/main"/>
        <a:lstStyle xmlns:a="http://schemas.openxmlformats.org/drawingml/2006/main"/>
        <a:p xmlns:a="http://schemas.openxmlformats.org/drawingml/2006/main">
          <a:endParaRPr lang="es-ES"/>
        </a:p>
      </cdr:txBody>
    </cdr:sp>
  </cdr:relSizeAnchor>
  <cdr:relSizeAnchor xmlns:cdr="http://schemas.openxmlformats.org/drawingml/2006/chartDrawing">
    <cdr:from>
      <cdr:x>0.47604</cdr:x>
      <cdr:y>0.17325</cdr:y>
    </cdr:from>
    <cdr:to>
      <cdr:x>0.55129</cdr:x>
      <cdr:y>0.2055</cdr:y>
    </cdr:to>
    <cdr:sp macro="" textlink="">
      <cdr:nvSpPr>
        <cdr:cNvPr id="249864" name="Text Box 8"/>
        <cdr:cNvSpPr txBox="1">
          <a:spLocks xmlns:a="http://schemas.openxmlformats.org/drawingml/2006/main" noChangeArrowheads="1"/>
        </cdr:cNvSpPr>
      </cdr:nvSpPr>
      <cdr:spPr bwMode="auto">
        <a:xfrm xmlns:a="http://schemas.openxmlformats.org/drawingml/2006/main">
          <a:off x="4711086" y="924116"/>
          <a:ext cx="744710" cy="172021"/>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es-ES" sz="1000" b="1" i="0" u="none" strike="noStrike" baseline="0">
              <a:solidFill>
                <a:srgbClr val="FFFFFF"/>
              </a:solidFill>
              <a:latin typeface="Arial"/>
              <a:cs typeface="Arial"/>
            </a:rPr>
            <a:t>RI</a:t>
          </a:r>
        </a:p>
      </cdr:txBody>
    </cdr:sp>
  </cdr:relSizeAnchor>
  <cdr:relSizeAnchor xmlns:cdr="http://schemas.openxmlformats.org/drawingml/2006/chartDrawing">
    <cdr:from>
      <cdr:x>0.47507</cdr:x>
      <cdr:y>0.09882</cdr:y>
    </cdr:from>
    <cdr:to>
      <cdr:x>0.55032</cdr:x>
      <cdr:y>0.13082</cdr:y>
    </cdr:to>
    <cdr:sp macro="" textlink="">
      <cdr:nvSpPr>
        <cdr:cNvPr id="249865" name="Text Box 9"/>
        <cdr:cNvSpPr txBox="1">
          <a:spLocks xmlns:a="http://schemas.openxmlformats.org/drawingml/2006/main" noChangeArrowheads="1"/>
        </cdr:cNvSpPr>
      </cdr:nvSpPr>
      <cdr:spPr bwMode="auto">
        <a:xfrm xmlns:a="http://schemas.openxmlformats.org/drawingml/2006/main">
          <a:off x="4701561" y="527114"/>
          <a:ext cx="744710" cy="170687"/>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es-ES" sz="1000" b="1" i="0" u="none" strike="noStrike" baseline="0">
              <a:solidFill>
                <a:srgbClr val="FFFFFF"/>
              </a:solidFill>
              <a:latin typeface="Arial"/>
              <a:cs typeface="Arial"/>
            </a:rPr>
            <a:t>1XY</a:t>
          </a:r>
        </a:p>
      </cdr:txBody>
    </cdr:sp>
  </cdr:relSizeAnchor>
  <cdr:relSizeAnchor xmlns:cdr="http://schemas.openxmlformats.org/drawingml/2006/chartDrawing">
    <cdr:from>
      <cdr:x>0.70684</cdr:x>
      <cdr:y>0.49683</cdr:y>
    </cdr:from>
    <cdr:to>
      <cdr:x>0.84767</cdr:x>
      <cdr:y>0.49895</cdr:y>
    </cdr:to>
    <cdr:sp macro="" textlink="">
      <cdr:nvSpPr>
        <cdr:cNvPr id="11" name="Line 4"/>
        <cdr:cNvSpPr>
          <a:spLocks xmlns:a="http://schemas.openxmlformats.org/drawingml/2006/main" noChangeShapeType="1"/>
        </cdr:cNvSpPr>
      </cdr:nvSpPr>
      <cdr:spPr bwMode="auto">
        <a:xfrm xmlns:a="http://schemas.openxmlformats.org/drawingml/2006/main" flipH="1" flipV="1">
          <a:off x="6995189" y="2650091"/>
          <a:ext cx="1393720" cy="11308"/>
        </a:xfrm>
        <a:prstGeom xmlns:a="http://schemas.openxmlformats.org/drawingml/2006/main" prst="line">
          <a:avLst/>
        </a:prstGeom>
        <a:noFill xmlns:a="http://schemas.openxmlformats.org/drawingml/2006/main"/>
        <a:ln xmlns:a="http://schemas.openxmlformats.org/drawingml/2006/main" w="19050">
          <a:solidFill>
            <a:schemeClr val="accent3"/>
          </a:solidFill>
          <a:prstDash val="dash"/>
          <a:round/>
          <a:headEnd/>
          <a:tailEnd type="triangle" w="med" len="med"/>
        </a:ln>
        <a:extLst xmlns:a="http://schemas.openxmlformats.org/drawingml/2006/main">
          <a:ext uri="{909E8E84-426E-40DD-AFC4-6F175D3DCCD1}">
            <a14:hiddenFill xmlns:a14="http://schemas.microsoft.com/office/drawing/2010/main">
              <a:noFill/>
            </a14:hiddenFill>
          </a:ext>
        </a:extLst>
      </cdr:spPr>
      <cdr:txBody>
        <a:bodyPr xmlns:a="http://schemas.openxmlformats.org/drawingml/2006/main"/>
        <a:lstStyle xmlns:a="http://schemas.openxmlformats.org/drawingml/2006/main"/>
        <a:p xmlns:a="http://schemas.openxmlformats.org/drawingml/2006/main">
          <a:endParaRPr lang="es-ES"/>
        </a:p>
      </cdr:txBody>
    </cdr:sp>
  </cdr:relSizeAnchor>
</c:userShapes>
</file>

<file path=xl/drawings/drawing8.xml><?xml version="1.0" encoding="utf-8"?>
<xdr:wsDr xmlns:xdr="http://schemas.openxmlformats.org/drawingml/2006/spreadsheetDrawing" xmlns:a="http://schemas.openxmlformats.org/drawingml/2006/main">
  <xdr:twoCellAnchor editAs="oneCell">
    <xdr:from>
      <xdr:col>11</xdr:col>
      <xdr:colOff>47625</xdr:colOff>
      <xdr:row>2</xdr:row>
      <xdr:rowOff>19050</xdr:rowOff>
    </xdr:from>
    <xdr:to>
      <xdr:col>13</xdr:col>
      <xdr:colOff>503625</xdr:colOff>
      <xdr:row>6</xdr:row>
      <xdr:rowOff>114299</xdr:rowOff>
    </xdr:to>
    <xdr:pic>
      <xdr:nvPicPr>
        <xdr:cNvPr id="2" name="1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429625" y="409575"/>
          <a:ext cx="1980000" cy="819149"/>
        </a:xfrm>
        <a:prstGeom prst="rect">
          <a:avLst/>
        </a:prstGeom>
      </xdr:spPr>
    </xdr:pic>
    <xdr:clientData/>
  </xdr:twoCellAnchor>
  <xdr:absoluteAnchor>
    <xdr:pos x="762000" y="1943100"/>
    <xdr:ext cx="9896475" cy="5295900"/>
    <xdr:graphicFrame macro="">
      <xdr:nvGraphicFramePr>
        <xdr:cNvPr id="3" name="2 Gráfico"/>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absoluteAnchor>
</xdr:wsDr>
</file>

<file path=xl/drawings/drawing9.xml><?xml version="1.0" encoding="utf-8"?>
<c:userShapes xmlns:c="http://schemas.openxmlformats.org/drawingml/2006/chart">
  <cdr:relSizeAnchor xmlns:cdr="http://schemas.openxmlformats.org/drawingml/2006/chartDrawing">
    <cdr:from>
      <cdr:x>0.91784</cdr:x>
      <cdr:y>0.43458</cdr:y>
    </cdr:from>
    <cdr:to>
      <cdr:x>0.96809</cdr:x>
      <cdr:y>0.43533</cdr:y>
    </cdr:to>
    <cdr:sp macro="" textlink="">
      <cdr:nvSpPr>
        <cdr:cNvPr id="28676" name="Line 4"/>
        <cdr:cNvSpPr>
          <a:spLocks xmlns:a="http://schemas.openxmlformats.org/drawingml/2006/main" noChangeShapeType="1"/>
        </cdr:cNvSpPr>
      </cdr:nvSpPr>
      <cdr:spPr bwMode="auto">
        <a:xfrm xmlns:a="http://schemas.openxmlformats.org/drawingml/2006/main">
          <a:off x="9083428" y="2301492"/>
          <a:ext cx="497298" cy="3972"/>
        </a:xfrm>
        <a:prstGeom xmlns:a="http://schemas.openxmlformats.org/drawingml/2006/main" prst="line">
          <a:avLst/>
        </a:prstGeom>
        <a:noFill xmlns:a="http://schemas.openxmlformats.org/drawingml/2006/main"/>
        <a:ln xmlns:a="http://schemas.openxmlformats.org/drawingml/2006/main" w="28575">
          <a:solidFill>
            <a:srgbClr val="008000"/>
          </a:solidFill>
          <a:prstDash val="dash"/>
          <a:round/>
          <a:headEnd/>
          <a:tailEnd type="triangle" w="med" len="med"/>
        </a:ln>
      </cdr:spPr>
      <cdr:txBody>
        <a:bodyPr xmlns:a="http://schemas.openxmlformats.org/drawingml/2006/main"/>
        <a:lstStyle xmlns:a="http://schemas.openxmlformats.org/drawingml/2006/main"/>
        <a:p xmlns:a="http://schemas.openxmlformats.org/drawingml/2006/main">
          <a:endParaRPr lang="es-ES"/>
        </a:p>
      </cdr:txBody>
    </cdr:sp>
  </cdr:relSizeAnchor>
  <cdr:relSizeAnchor xmlns:cdr="http://schemas.openxmlformats.org/drawingml/2006/chartDrawing">
    <cdr:from>
      <cdr:x>0.79507</cdr:x>
      <cdr:y>0.48559</cdr:y>
    </cdr:from>
    <cdr:to>
      <cdr:x>0.95607</cdr:x>
      <cdr:y>0.60584</cdr:y>
    </cdr:to>
    <cdr:sp macro="" textlink="">
      <cdr:nvSpPr>
        <cdr:cNvPr id="28696" name="Text Box 7" descr="Papel carta"/>
        <cdr:cNvSpPr txBox="1">
          <a:spLocks xmlns:a="http://schemas.openxmlformats.org/drawingml/2006/main" noChangeArrowheads="1"/>
        </cdr:cNvSpPr>
      </cdr:nvSpPr>
      <cdr:spPr bwMode="auto">
        <a:xfrm xmlns:a="http://schemas.openxmlformats.org/drawingml/2006/main">
          <a:off x="7326900" y="2728916"/>
          <a:ext cx="1483685" cy="675775"/>
        </a:xfrm>
        <a:prstGeom xmlns:a="http://schemas.openxmlformats.org/drawingml/2006/main" prst="rect">
          <a:avLst/>
        </a:prstGeom>
        <a:blipFill xmlns:a="http://schemas.openxmlformats.org/drawingml/2006/main" dpi="0" rotWithShape="1">
          <a:blip xmlns:r="http://schemas.openxmlformats.org/officeDocument/2006/relationships" r:embed="rId1"/>
          <a:srcRect/>
          <a:tile tx="0" ty="0" sx="100000" sy="100000" flip="none" algn="tl"/>
        </a:blipFill>
        <a:ln xmlns:a="http://schemas.openxmlformats.org/drawingml/2006/main" w="38100" cmpd="dbl">
          <a:solidFill>
            <a:srgbClr val="000000"/>
          </a:solidFill>
          <a:miter lim="800000"/>
          <a:headEnd/>
          <a:tailEnd/>
        </a:ln>
      </cdr:spPr>
      <cdr:txBody>
        <a:bodyPr xmlns:a="http://schemas.openxmlformats.org/drawingml/2006/main" vertOverflow="clip" wrap="square" lIns="27432" tIns="22860" rIns="27432" bIns="0" anchor="t"/>
        <a:lstStyle xmlns:a="http://schemas.openxmlformats.org/drawingml/2006/main"/>
        <a:p xmlns:a="http://schemas.openxmlformats.org/drawingml/2006/main">
          <a:pPr algn="ctr" rtl="0">
            <a:defRPr sz="1000"/>
          </a:pPr>
          <a:r>
            <a:rPr lang="es-ES" sz="1000" b="1" i="0" u="sng" strike="noStrike" baseline="0">
              <a:solidFill>
                <a:srgbClr val="000000"/>
              </a:solidFill>
              <a:latin typeface="Arial"/>
              <a:cs typeface="Arial"/>
            </a:rPr>
            <a:t>Datos a SEP 2013</a:t>
          </a:r>
          <a:endParaRPr lang="es-ES" sz="900" b="0" i="0" u="none" strike="noStrike" baseline="0">
            <a:solidFill>
              <a:srgbClr val="000000"/>
            </a:solidFill>
            <a:latin typeface="Arial"/>
            <a:cs typeface="Arial"/>
          </a:endParaRPr>
        </a:p>
        <a:p xmlns:a="http://schemas.openxmlformats.org/drawingml/2006/main">
          <a:pPr algn="l" rtl="0">
            <a:defRPr sz="1000"/>
          </a:pPr>
          <a:r>
            <a:rPr lang="es-ES" sz="900" b="0" i="0" u="none" strike="noStrike" baseline="0">
              <a:solidFill>
                <a:srgbClr val="000000"/>
              </a:solidFill>
              <a:latin typeface="Arial"/>
              <a:cs typeface="Arial"/>
            </a:rPr>
            <a:t>26,4   millones asignados</a:t>
          </a:r>
        </a:p>
        <a:p xmlns:a="http://schemas.openxmlformats.org/drawingml/2006/main">
          <a:pPr algn="l" rtl="0">
            <a:defRPr sz="1000"/>
          </a:pPr>
          <a:r>
            <a:rPr lang="es-ES" sz="900" b="0" i="0" u="none" strike="noStrike" baseline="0">
              <a:solidFill>
                <a:srgbClr val="000000"/>
              </a:solidFill>
              <a:latin typeface="Arial"/>
              <a:cs typeface="Arial"/>
            </a:rPr>
            <a:t>22,05 millones utilizados</a:t>
          </a:r>
        </a:p>
        <a:p xmlns:a="http://schemas.openxmlformats.org/drawingml/2006/main">
          <a:pPr algn="l" rtl="0">
            <a:defRPr sz="1000"/>
          </a:pPr>
          <a:r>
            <a:rPr lang="es-ES" sz="900" b="0" i="0" u="none" strike="noStrike" baseline="0">
              <a:solidFill>
                <a:srgbClr val="000000"/>
              </a:solidFill>
              <a:latin typeface="Arial"/>
              <a:cs typeface="Arial"/>
            </a:rPr>
            <a:t>17,3  millones líneas activas</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171_recurso_numerico_fijo_ptfn_dgp_sm_sep1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2-PTFN"/>
      <sheetName val="3-Fijo"/>
      <sheetName val="4-Fijo (CA)"/>
      <sheetName val="5-RI"/>
      <sheetName val="Gráfico1"/>
      <sheetName val="Gráfico2"/>
      <sheetName val="Gráfico3"/>
      <sheetName val="Gráfico4"/>
    </sheetNames>
    <sheetDataSet>
      <sheetData sheetId="0"/>
      <sheetData sheetId="1"/>
      <sheetData sheetId="2"/>
      <sheetData sheetId="3"/>
      <sheetData sheetId="4">
        <row r="13">
          <cell r="B13" t="str">
            <v>AÑO 2005</v>
          </cell>
          <cell r="C13" t="str">
            <v>AÑO 2006</v>
          </cell>
          <cell r="D13" t="str">
            <v>AÑO 2007</v>
          </cell>
          <cell r="E13" t="str">
            <v>AÑO 2008</v>
          </cell>
          <cell r="F13" t="str">
            <v>AÑO 2009</v>
          </cell>
          <cell r="G13" t="str">
            <v>AÑO 2010</v>
          </cell>
          <cell r="H13" t="str">
            <v>AÑO 2011</v>
          </cell>
          <cell r="I13" t="str">
            <v>AÑO 2012</v>
          </cell>
          <cell r="Q13">
            <v>41518</v>
          </cell>
        </row>
        <row r="14">
          <cell r="A14" t="str">
            <v>CNT  E.P.</v>
          </cell>
          <cell r="B14">
            <v>211</v>
          </cell>
          <cell r="C14">
            <v>237</v>
          </cell>
          <cell r="D14">
            <v>247</v>
          </cell>
          <cell r="E14">
            <v>276</v>
          </cell>
          <cell r="F14">
            <v>224</v>
          </cell>
          <cell r="G14">
            <v>212</v>
          </cell>
          <cell r="H14">
            <v>218</v>
          </cell>
          <cell r="I14">
            <v>249</v>
          </cell>
          <cell r="Q14">
            <v>260</v>
          </cell>
        </row>
        <row r="15">
          <cell r="A15" t="str">
            <v>SETEL S.A.</v>
          </cell>
          <cell r="B15">
            <v>0</v>
          </cell>
          <cell r="C15">
            <v>0</v>
          </cell>
          <cell r="D15">
            <v>0</v>
          </cell>
          <cell r="E15">
            <v>0</v>
          </cell>
          <cell r="F15">
            <v>1</v>
          </cell>
          <cell r="G15">
            <v>1</v>
          </cell>
          <cell r="H15">
            <v>3</v>
          </cell>
          <cell r="I15">
            <v>3</v>
          </cell>
          <cell r="Q15">
            <v>3</v>
          </cell>
        </row>
        <row r="19">
          <cell r="B19" t="str">
            <v>AÑO 2005</v>
          </cell>
          <cell r="C19" t="str">
            <v>AÑO 2006</v>
          </cell>
          <cell r="D19" t="str">
            <v>AÑO 2007</v>
          </cell>
          <cell r="E19" t="str">
            <v>AÑO 2008</v>
          </cell>
          <cell r="F19" t="str">
            <v>AÑO 2009</v>
          </cell>
          <cell r="G19" t="str">
            <v>AÑO 2010</v>
          </cell>
          <cell r="H19" t="str">
            <v>AÑO 2011</v>
          </cell>
          <cell r="I19" t="str">
            <v>AÑO 2012</v>
          </cell>
          <cell r="Q19">
            <v>41518</v>
          </cell>
        </row>
        <row r="20">
          <cell r="A20" t="str">
            <v>CNT  E.P.</v>
          </cell>
          <cell r="B20">
            <v>1162</v>
          </cell>
          <cell r="C20">
            <v>1382</v>
          </cell>
          <cell r="D20">
            <v>1405</v>
          </cell>
          <cell r="E20">
            <v>1920</v>
          </cell>
          <cell r="F20">
            <v>1822</v>
          </cell>
          <cell r="G20">
            <v>1816</v>
          </cell>
          <cell r="H20">
            <v>1699</v>
          </cell>
          <cell r="I20">
            <v>1792</v>
          </cell>
          <cell r="Q20">
            <v>1775</v>
          </cell>
        </row>
        <row r="21">
          <cell r="B21">
            <v>0</v>
          </cell>
          <cell r="C21">
            <v>0</v>
          </cell>
          <cell r="D21">
            <v>0</v>
          </cell>
          <cell r="E21">
            <v>0</v>
          </cell>
          <cell r="F21">
            <v>0</v>
          </cell>
          <cell r="G21">
            <v>3</v>
          </cell>
          <cell r="H21">
            <v>8</v>
          </cell>
          <cell r="I21">
            <v>11</v>
          </cell>
          <cell r="Q21">
            <v>18</v>
          </cell>
        </row>
        <row r="22">
          <cell r="A22" t="str">
            <v>LINKOTEL S.A.</v>
          </cell>
          <cell r="B22">
            <v>0</v>
          </cell>
          <cell r="C22">
            <v>0</v>
          </cell>
          <cell r="D22">
            <v>0</v>
          </cell>
          <cell r="E22">
            <v>2</v>
          </cell>
          <cell r="F22">
            <v>2</v>
          </cell>
          <cell r="G22">
            <v>2</v>
          </cell>
          <cell r="H22">
            <v>2</v>
          </cell>
          <cell r="I22">
            <v>2</v>
          </cell>
          <cell r="Q22">
            <v>2</v>
          </cell>
        </row>
        <row r="23">
          <cell r="A23" t="str">
            <v>SETEL S.A.</v>
          </cell>
          <cell r="B23">
            <v>0</v>
          </cell>
          <cell r="C23">
            <v>0</v>
          </cell>
          <cell r="D23">
            <v>0</v>
          </cell>
          <cell r="E23">
            <v>0</v>
          </cell>
          <cell r="F23">
            <v>2</v>
          </cell>
          <cell r="G23">
            <v>1</v>
          </cell>
          <cell r="H23">
            <v>63</v>
          </cell>
          <cell r="I23">
            <v>63</v>
          </cell>
          <cell r="Q23">
            <v>65</v>
          </cell>
        </row>
        <row r="24">
          <cell r="A24" t="str">
            <v>LEVEL 3 ECUADOR LVLT S.A.</v>
          </cell>
          <cell r="B24">
            <v>0</v>
          </cell>
          <cell r="C24">
            <v>0</v>
          </cell>
          <cell r="D24">
            <v>0</v>
          </cell>
          <cell r="E24">
            <v>10</v>
          </cell>
          <cell r="F24">
            <v>10</v>
          </cell>
          <cell r="G24">
            <v>0</v>
          </cell>
          <cell r="H24">
            <v>0</v>
          </cell>
          <cell r="I24">
            <v>0</v>
          </cell>
          <cell r="Q24">
            <v>0</v>
          </cell>
        </row>
        <row r="25">
          <cell r="B25">
            <v>0</v>
          </cell>
          <cell r="C25">
            <v>0</v>
          </cell>
          <cell r="D25">
            <v>0</v>
          </cell>
          <cell r="E25">
            <v>0</v>
          </cell>
          <cell r="F25">
            <v>0</v>
          </cell>
          <cell r="G25">
            <v>1</v>
          </cell>
          <cell r="H25">
            <v>1</v>
          </cell>
          <cell r="I25">
            <v>1</v>
          </cell>
          <cell r="Q25">
            <v>1</v>
          </cell>
        </row>
        <row r="26">
          <cell r="A26" t="str">
            <v>CONECEL S.A.</v>
          </cell>
          <cell r="B26">
            <v>3</v>
          </cell>
          <cell r="C26">
            <v>0</v>
          </cell>
          <cell r="D26">
            <v>0</v>
          </cell>
          <cell r="E26">
            <v>0</v>
          </cell>
          <cell r="F26">
            <v>0</v>
          </cell>
          <cell r="G26">
            <v>0</v>
          </cell>
          <cell r="H26">
            <v>0</v>
          </cell>
          <cell r="I26">
            <v>3</v>
          </cell>
          <cell r="Q26">
            <v>3</v>
          </cell>
        </row>
        <row r="27">
          <cell r="A27" t="str">
            <v>OTECEL S.A.</v>
          </cell>
          <cell r="B27">
            <v>9</v>
          </cell>
          <cell r="C27">
            <v>3</v>
          </cell>
          <cell r="D27">
            <v>5</v>
          </cell>
          <cell r="E27">
            <v>18</v>
          </cell>
          <cell r="F27">
            <v>22</v>
          </cell>
          <cell r="G27">
            <v>23</v>
          </cell>
          <cell r="H27">
            <v>23</v>
          </cell>
          <cell r="I27">
            <v>23</v>
          </cell>
          <cell r="Q27">
            <v>24</v>
          </cell>
        </row>
      </sheetData>
      <sheetData sheetId="5"/>
      <sheetData sheetId="6"/>
      <sheetData sheetId="7"/>
      <sheetData sheetId="8"/>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1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pageSetUpPr autoPageBreaks="0"/>
  </sheetPr>
  <dimension ref="A1:Z226"/>
  <sheetViews>
    <sheetView tabSelected="1" zoomScaleNormal="100" workbookViewId="0">
      <selection activeCell="B8" sqref="B8"/>
    </sheetView>
  </sheetViews>
  <sheetFormatPr baseColWidth="10" defaultRowHeight="14.25" x14ac:dyDescent="0.2"/>
  <cols>
    <col min="1" max="1" width="31.28515625" style="75" customWidth="1"/>
    <col min="2" max="2" width="14" style="76" customWidth="1"/>
    <col min="3" max="3" width="74.7109375" style="76" customWidth="1"/>
    <col min="4" max="4" width="16.85546875" style="76" customWidth="1"/>
    <col min="5" max="26" width="11.42578125" style="75"/>
    <col min="27" max="16384" width="11.42578125" style="76"/>
  </cols>
  <sheetData>
    <row r="1" spans="1:26" x14ac:dyDescent="0.2">
      <c r="B1" s="157"/>
      <c r="C1" s="157"/>
      <c r="D1" s="163"/>
    </row>
    <row r="2" spans="1:26" ht="18" x14ac:dyDescent="0.25">
      <c r="B2" s="159" t="s">
        <v>109</v>
      </c>
      <c r="C2" s="157"/>
      <c r="D2" s="157"/>
    </row>
    <row r="3" spans="1:26" x14ac:dyDescent="0.2">
      <c r="B3" s="160" t="s">
        <v>108</v>
      </c>
      <c r="C3" s="157"/>
      <c r="D3" s="157"/>
    </row>
    <row r="4" spans="1:26" x14ac:dyDescent="0.2">
      <c r="B4" s="157"/>
      <c r="C4" s="157"/>
      <c r="D4" s="157"/>
    </row>
    <row r="5" spans="1:26" x14ac:dyDescent="0.2">
      <c r="B5" s="157"/>
      <c r="C5" s="157"/>
      <c r="D5" s="157"/>
    </row>
    <row r="6" spans="1:26" x14ac:dyDescent="0.2">
      <c r="B6" s="157"/>
      <c r="C6" s="157"/>
      <c r="D6" s="157"/>
    </row>
    <row r="7" spans="1:26" x14ac:dyDescent="0.2">
      <c r="B7" s="157"/>
      <c r="C7" s="157"/>
      <c r="D7" s="157"/>
    </row>
    <row r="8" spans="1:26" x14ac:dyDescent="0.2">
      <c r="B8" s="161" t="s">
        <v>115</v>
      </c>
      <c r="C8" s="157"/>
      <c r="D8" s="157"/>
    </row>
    <row r="9" spans="1:26" s="74" customFormat="1" x14ac:dyDescent="0.2">
      <c r="A9" s="73"/>
      <c r="B9" s="158"/>
      <c r="C9" s="158"/>
      <c r="D9" s="158"/>
      <c r="E9" s="73"/>
      <c r="F9" s="73"/>
      <c r="G9" s="73"/>
      <c r="H9" s="73"/>
      <c r="I9" s="73"/>
      <c r="J9" s="73"/>
      <c r="K9" s="73"/>
      <c r="L9" s="73"/>
      <c r="M9" s="73"/>
      <c r="N9" s="73"/>
      <c r="O9" s="73"/>
      <c r="P9" s="73"/>
      <c r="Q9" s="73"/>
      <c r="R9" s="73"/>
      <c r="S9" s="73"/>
      <c r="T9" s="73"/>
      <c r="U9" s="73"/>
      <c r="V9" s="73"/>
      <c r="W9" s="73"/>
      <c r="X9" s="73"/>
      <c r="Y9" s="73"/>
      <c r="Z9" s="73"/>
    </row>
    <row r="10" spans="1:26" s="74" customFormat="1" x14ac:dyDescent="0.2">
      <c r="A10" s="73"/>
      <c r="B10" s="158"/>
      <c r="C10" s="158"/>
      <c r="D10" s="158"/>
      <c r="E10" s="73"/>
      <c r="F10" s="73"/>
      <c r="G10" s="73"/>
      <c r="H10" s="73"/>
      <c r="I10" s="73"/>
      <c r="J10" s="73"/>
      <c r="K10" s="73"/>
      <c r="L10" s="73"/>
      <c r="M10" s="73"/>
      <c r="N10" s="73"/>
      <c r="O10" s="73"/>
      <c r="P10" s="73"/>
      <c r="Q10" s="73"/>
      <c r="R10" s="73"/>
      <c r="S10" s="73"/>
      <c r="T10" s="73"/>
      <c r="U10" s="73"/>
      <c r="V10" s="73"/>
      <c r="W10" s="73"/>
      <c r="X10" s="73"/>
      <c r="Y10" s="73"/>
      <c r="Z10" s="73"/>
    </row>
    <row r="11" spans="1:26" s="74" customFormat="1" x14ac:dyDescent="0.2">
      <c r="A11" s="73"/>
      <c r="B11" s="162"/>
      <c r="C11" s="162"/>
      <c r="D11" s="162"/>
      <c r="E11" s="73"/>
      <c r="F11" s="73"/>
      <c r="G11" s="73"/>
      <c r="H11" s="73"/>
      <c r="I11" s="73"/>
      <c r="J11" s="73"/>
      <c r="K11" s="73"/>
      <c r="L11" s="73"/>
      <c r="M11" s="73"/>
      <c r="N11" s="73"/>
      <c r="O11" s="73"/>
      <c r="P11" s="73"/>
      <c r="Q11" s="73"/>
      <c r="R11" s="73"/>
      <c r="S11" s="73"/>
      <c r="T11" s="73"/>
      <c r="U11" s="73"/>
      <c r="V11" s="73"/>
      <c r="W11" s="73"/>
      <c r="X11" s="73"/>
      <c r="Y11" s="73"/>
      <c r="Z11" s="73"/>
    </row>
    <row r="12" spans="1:26" s="74" customFormat="1" x14ac:dyDescent="0.2">
      <c r="A12" s="73"/>
      <c r="E12" s="73"/>
      <c r="F12" s="73"/>
      <c r="G12" s="73"/>
      <c r="H12" s="73"/>
      <c r="I12" s="73"/>
      <c r="J12" s="73"/>
      <c r="K12" s="73"/>
      <c r="L12" s="73"/>
      <c r="M12" s="73"/>
      <c r="N12" s="73"/>
      <c r="O12" s="73"/>
      <c r="P12" s="73"/>
      <c r="Q12" s="73"/>
      <c r="R12" s="73"/>
      <c r="S12" s="73"/>
      <c r="T12" s="73"/>
      <c r="U12" s="73"/>
      <c r="V12" s="73"/>
      <c r="W12" s="73"/>
      <c r="X12" s="73"/>
      <c r="Y12" s="73"/>
      <c r="Z12" s="73"/>
    </row>
    <row r="13" spans="1:26" x14ac:dyDescent="0.2">
      <c r="C13" s="74"/>
    </row>
    <row r="14" spans="1:26" ht="57" x14ac:dyDescent="0.2">
      <c r="C14" s="78" t="s">
        <v>73</v>
      </c>
    </row>
    <row r="15" spans="1:26" ht="10.5" customHeight="1" x14ac:dyDescent="0.2">
      <c r="C15" s="78"/>
    </row>
    <row r="16" spans="1:26" ht="42.75" x14ac:dyDescent="0.2">
      <c r="C16" s="78" t="s">
        <v>74</v>
      </c>
    </row>
    <row r="17" spans="2:4" ht="12" customHeight="1" x14ac:dyDescent="0.2">
      <c r="C17" s="78"/>
    </row>
    <row r="18" spans="2:4" ht="28.5" x14ac:dyDescent="0.2">
      <c r="C18" s="82" t="s">
        <v>82</v>
      </c>
    </row>
    <row r="19" spans="2:4" ht="11.25" customHeight="1" x14ac:dyDescent="0.2">
      <c r="C19" s="82"/>
    </row>
    <row r="20" spans="2:4" ht="42.75" x14ac:dyDescent="0.2">
      <c r="C20" s="84" t="s">
        <v>101</v>
      </c>
    </row>
    <row r="21" spans="2:4" ht="15" x14ac:dyDescent="0.25">
      <c r="C21" s="79"/>
    </row>
    <row r="22" spans="2:4" ht="25.5" customHeight="1" x14ac:dyDescent="0.2">
      <c r="B22" s="74"/>
      <c r="C22" s="80" t="s">
        <v>72</v>
      </c>
      <c r="D22" s="74"/>
    </row>
    <row r="23" spans="2:4" ht="25.5" customHeight="1" x14ac:dyDescent="0.2">
      <c r="B23" s="74"/>
      <c r="C23" s="80" t="s">
        <v>70</v>
      </c>
      <c r="D23" s="74"/>
    </row>
    <row r="24" spans="2:4" ht="25.5" customHeight="1" x14ac:dyDescent="0.2">
      <c r="B24" s="74"/>
      <c r="C24" s="80" t="s">
        <v>71</v>
      </c>
      <c r="D24" s="74"/>
    </row>
    <row r="25" spans="2:4" ht="25.5" customHeight="1" x14ac:dyDescent="0.2">
      <c r="B25" s="74"/>
      <c r="C25" s="80" t="s">
        <v>69</v>
      </c>
      <c r="D25" s="74"/>
    </row>
    <row r="26" spans="2:4" ht="15" customHeight="1" x14ac:dyDescent="0.2">
      <c r="C26" s="77"/>
    </row>
    <row r="27" spans="2:4" x14ac:dyDescent="0.2">
      <c r="C27" s="74"/>
    </row>
    <row r="28" spans="2:4" x14ac:dyDescent="0.2">
      <c r="C28" s="112"/>
    </row>
    <row r="29" spans="2:4" x14ac:dyDescent="0.2">
      <c r="D29" s="156"/>
    </row>
    <row r="37" spans="2:4" x14ac:dyDescent="0.2">
      <c r="B37" s="75"/>
      <c r="C37" s="75"/>
      <c r="D37" s="75"/>
    </row>
    <row r="38" spans="2:4" x14ac:dyDescent="0.2">
      <c r="B38" s="75"/>
      <c r="C38" s="75"/>
      <c r="D38" s="75"/>
    </row>
    <row r="39" spans="2:4" s="75" customFormat="1" x14ac:dyDescent="0.2"/>
    <row r="40" spans="2:4" s="75" customFormat="1" x14ac:dyDescent="0.2"/>
    <row r="41" spans="2:4" s="75" customFormat="1" x14ac:dyDescent="0.2"/>
    <row r="42" spans="2:4" s="75" customFormat="1" x14ac:dyDescent="0.2"/>
    <row r="43" spans="2:4" s="75" customFormat="1" x14ac:dyDescent="0.2"/>
    <row r="44" spans="2:4" s="75" customFormat="1" x14ac:dyDescent="0.2"/>
    <row r="45" spans="2:4" s="75" customFormat="1" x14ac:dyDescent="0.2"/>
    <row r="46" spans="2:4" s="75" customFormat="1" x14ac:dyDescent="0.2"/>
    <row r="47" spans="2:4" s="75" customFormat="1" x14ac:dyDescent="0.2"/>
    <row r="48" spans="2:4" s="75" customFormat="1" x14ac:dyDescent="0.2"/>
    <row r="49" s="75" customFormat="1" x14ac:dyDescent="0.2"/>
    <row r="50" s="75" customFormat="1" x14ac:dyDescent="0.2"/>
    <row r="51" s="75" customFormat="1" x14ac:dyDescent="0.2"/>
    <row r="52" s="75" customFormat="1" x14ac:dyDescent="0.2"/>
    <row r="53" s="75" customFormat="1" x14ac:dyDescent="0.2"/>
    <row r="54" s="75" customFormat="1" x14ac:dyDescent="0.2"/>
    <row r="55" s="75" customFormat="1" x14ac:dyDescent="0.2"/>
    <row r="56" s="75" customFormat="1" x14ac:dyDescent="0.2"/>
    <row r="57" s="75" customFormat="1" x14ac:dyDescent="0.2"/>
    <row r="58" s="75" customFormat="1" x14ac:dyDescent="0.2"/>
    <row r="59" s="75" customFormat="1" x14ac:dyDescent="0.2"/>
    <row r="60" s="75" customFormat="1" x14ac:dyDescent="0.2"/>
    <row r="61" s="75" customFormat="1" x14ac:dyDescent="0.2"/>
    <row r="62" s="75" customFormat="1" x14ac:dyDescent="0.2"/>
    <row r="63" s="75" customFormat="1" x14ac:dyDescent="0.2"/>
    <row r="64" s="75" customFormat="1" x14ac:dyDescent="0.2"/>
    <row r="65" s="75" customFormat="1" x14ac:dyDescent="0.2"/>
    <row r="66" s="75" customFormat="1" x14ac:dyDescent="0.2"/>
    <row r="67" s="75" customFormat="1" x14ac:dyDescent="0.2"/>
    <row r="68" s="75" customFormat="1" x14ac:dyDescent="0.2"/>
    <row r="69" s="75" customFormat="1" x14ac:dyDescent="0.2"/>
    <row r="70" s="75" customFormat="1" x14ac:dyDescent="0.2"/>
    <row r="71" s="75" customFormat="1" x14ac:dyDescent="0.2"/>
    <row r="72" s="75" customFormat="1" x14ac:dyDescent="0.2"/>
    <row r="73" s="75" customFormat="1" x14ac:dyDescent="0.2"/>
    <row r="74" s="75" customFormat="1" x14ac:dyDescent="0.2"/>
    <row r="75" s="75" customFormat="1" x14ac:dyDescent="0.2"/>
    <row r="76" s="75" customFormat="1" x14ac:dyDescent="0.2"/>
    <row r="77" s="75" customFormat="1" x14ac:dyDescent="0.2"/>
    <row r="78" s="75" customFormat="1" x14ac:dyDescent="0.2"/>
    <row r="79" s="75" customFormat="1" x14ac:dyDescent="0.2"/>
    <row r="80" s="75" customFormat="1" x14ac:dyDescent="0.2"/>
    <row r="81" s="75" customFormat="1" x14ac:dyDescent="0.2"/>
    <row r="82" s="75" customFormat="1" x14ac:dyDescent="0.2"/>
    <row r="83" s="75" customFormat="1" x14ac:dyDescent="0.2"/>
    <row r="84" s="75" customFormat="1" x14ac:dyDescent="0.2"/>
    <row r="85" s="75" customFormat="1" x14ac:dyDescent="0.2"/>
    <row r="86" s="75" customFormat="1" x14ac:dyDescent="0.2"/>
    <row r="87" s="75" customFormat="1" x14ac:dyDescent="0.2"/>
    <row r="88" s="75" customFormat="1" x14ac:dyDescent="0.2"/>
    <row r="89" s="75" customFormat="1" x14ac:dyDescent="0.2"/>
    <row r="90" s="75" customFormat="1" x14ac:dyDescent="0.2"/>
    <row r="91" s="75" customFormat="1" x14ac:dyDescent="0.2"/>
    <row r="92" s="75" customFormat="1" x14ac:dyDescent="0.2"/>
    <row r="93" s="75" customFormat="1" x14ac:dyDescent="0.2"/>
    <row r="94" s="75" customFormat="1" x14ac:dyDescent="0.2"/>
    <row r="95" s="75" customFormat="1" x14ac:dyDescent="0.2"/>
    <row r="96" s="75" customFormat="1" x14ac:dyDescent="0.2"/>
    <row r="97" s="75" customFormat="1" x14ac:dyDescent="0.2"/>
    <row r="98" s="75" customFormat="1" x14ac:dyDescent="0.2"/>
    <row r="99" s="75" customFormat="1" x14ac:dyDescent="0.2"/>
    <row r="100" s="75" customFormat="1" x14ac:dyDescent="0.2"/>
    <row r="101" s="75" customFormat="1" x14ac:dyDescent="0.2"/>
    <row r="102" s="75" customFormat="1" x14ac:dyDescent="0.2"/>
    <row r="103" s="75" customFormat="1" x14ac:dyDescent="0.2"/>
    <row r="104" s="75" customFormat="1" x14ac:dyDescent="0.2"/>
    <row r="105" s="75" customFormat="1" x14ac:dyDescent="0.2"/>
    <row r="106" s="75" customFormat="1" x14ac:dyDescent="0.2"/>
    <row r="107" s="75" customFormat="1" x14ac:dyDescent="0.2"/>
    <row r="108" s="75" customFormat="1" x14ac:dyDescent="0.2"/>
    <row r="109" s="75" customFormat="1" x14ac:dyDescent="0.2"/>
    <row r="110" s="75" customFormat="1" x14ac:dyDescent="0.2"/>
    <row r="111" s="75" customFormat="1" x14ac:dyDescent="0.2"/>
    <row r="112" s="75" customFormat="1" x14ac:dyDescent="0.2"/>
    <row r="113" s="75" customFormat="1" x14ac:dyDescent="0.2"/>
    <row r="114" s="75" customFormat="1" x14ac:dyDescent="0.2"/>
    <row r="115" s="75" customFormat="1" x14ac:dyDescent="0.2"/>
    <row r="116" s="75" customFormat="1" x14ac:dyDescent="0.2"/>
    <row r="117" s="75" customFormat="1" x14ac:dyDescent="0.2"/>
    <row r="118" s="75" customFormat="1" x14ac:dyDescent="0.2"/>
    <row r="119" s="75" customFormat="1" x14ac:dyDescent="0.2"/>
    <row r="120" s="75" customFormat="1" x14ac:dyDescent="0.2"/>
    <row r="121" s="75" customFormat="1" x14ac:dyDescent="0.2"/>
    <row r="122" s="75" customFormat="1" x14ac:dyDescent="0.2"/>
    <row r="123" s="75" customFormat="1" x14ac:dyDescent="0.2"/>
    <row r="124" s="75" customFormat="1" x14ac:dyDescent="0.2"/>
    <row r="125" s="75" customFormat="1" x14ac:dyDescent="0.2"/>
    <row r="126" s="75" customFormat="1" x14ac:dyDescent="0.2"/>
    <row r="127" s="75" customFormat="1" x14ac:dyDescent="0.2"/>
    <row r="128" s="75" customFormat="1" x14ac:dyDescent="0.2"/>
    <row r="129" s="75" customFormat="1" x14ac:dyDescent="0.2"/>
    <row r="130" s="75" customFormat="1" x14ac:dyDescent="0.2"/>
    <row r="131" s="75" customFormat="1" x14ac:dyDescent="0.2"/>
    <row r="132" s="75" customFormat="1" x14ac:dyDescent="0.2"/>
    <row r="133" s="75" customFormat="1" x14ac:dyDescent="0.2"/>
    <row r="134" s="75" customFormat="1" x14ac:dyDescent="0.2"/>
    <row r="135" s="75" customFormat="1" x14ac:dyDescent="0.2"/>
    <row r="136" s="75" customFormat="1" x14ac:dyDescent="0.2"/>
    <row r="137" s="75" customFormat="1" x14ac:dyDescent="0.2"/>
    <row r="138" s="75" customFormat="1" x14ac:dyDescent="0.2"/>
    <row r="139" s="75" customFormat="1" x14ac:dyDescent="0.2"/>
    <row r="140" s="75" customFormat="1" x14ac:dyDescent="0.2"/>
    <row r="141" s="75" customFormat="1" x14ac:dyDescent="0.2"/>
    <row r="142" s="75" customFormat="1" x14ac:dyDescent="0.2"/>
    <row r="143" s="75" customFormat="1" x14ac:dyDescent="0.2"/>
    <row r="144" s="75" customFormat="1" x14ac:dyDescent="0.2"/>
    <row r="145" s="75" customFormat="1" x14ac:dyDescent="0.2"/>
    <row r="146" s="75" customFormat="1" x14ac:dyDescent="0.2"/>
    <row r="147" s="75" customFormat="1" x14ac:dyDescent="0.2"/>
    <row r="148" s="75" customFormat="1" x14ac:dyDescent="0.2"/>
    <row r="149" s="75" customFormat="1" x14ac:dyDescent="0.2"/>
    <row r="150" s="75" customFormat="1" x14ac:dyDescent="0.2"/>
    <row r="151" s="75" customFormat="1" x14ac:dyDescent="0.2"/>
    <row r="152" s="75" customFormat="1" x14ac:dyDescent="0.2"/>
    <row r="153" s="75" customFormat="1" x14ac:dyDescent="0.2"/>
    <row r="154" s="75" customFormat="1" x14ac:dyDescent="0.2"/>
    <row r="155" s="75" customFormat="1" x14ac:dyDescent="0.2"/>
    <row r="156" s="75" customFormat="1" x14ac:dyDescent="0.2"/>
    <row r="157" s="75" customFormat="1" x14ac:dyDescent="0.2"/>
    <row r="158" s="75" customFormat="1" x14ac:dyDescent="0.2"/>
    <row r="159" s="75" customFormat="1" x14ac:dyDescent="0.2"/>
    <row r="160" s="75" customFormat="1" x14ac:dyDescent="0.2"/>
    <row r="161" s="75" customFormat="1" x14ac:dyDescent="0.2"/>
    <row r="162" s="75" customFormat="1" x14ac:dyDescent="0.2"/>
    <row r="163" s="75" customFormat="1" x14ac:dyDescent="0.2"/>
    <row r="164" s="75" customFormat="1" x14ac:dyDescent="0.2"/>
    <row r="165" s="75" customFormat="1" x14ac:dyDescent="0.2"/>
    <row r="166" s="75" customFormat="1" x14ac:dyDescent="0.2"/>
    <row r="167" s="75" customFormat="1" x14ac:dyDescent="0.2"/>
    <row r="168" s="75" customFormat="1" x14ac:dyDescent="0.2"/>
    <row r="169" s="75" customFormat="1" x14ac:dyDescent="0.2"/>
    <row r="170" s="75" customFormat="1" x14ac:dyDescent="0.2"/>
    <row r="171" s="75" customFormat="1" x14ac:dyDescent="0.2"/>
    <row r="172" s="75" customFormat="1" x14ac:dyDescent="0.2"/>
    <row r="173" s="75" customFormat="1" x14ac:dyDescent="0.2"/>
    <row r="174" s="75" customFormat="1" x14ac:dyDescent="0.2"/>
    <row r="175" s="75" customFormat="1" x14ac:dyDescent="0.2"/>
    <row r="176" s="75" customFormat="1" x14ac:dyDescent="0.2"/>
    <row r="177" s="75" customFormat="1" x14ac:dyDescent="0.2"/>
    <row r="178" s="75" customFormat="1" x14ac:dyDescent="0.2"/>
    <row r="179" s="75" customFormat="1" x14ac:dyDescent="0.2"/>
    <row r="180" s="75" customFormat="1" x14ac:dyDescent="0.2"/>
    <row r="181" s="75" customFormat="1" x14ac:dyDescent="0.2"/>
    <row r="182" s="75" customFormat="1" x14ac:dyDescent="0.2"/>
    <row r="183" s="75" customFormat="1" x14ac:dyDescent="0.2"/>
    <row r="184" s="75" customFormat="1" x14ac:dyDescent="0.2"/>
    <row r="185" s="75" customFormat="1" x14ac:dyDescent="0.2"/>
    <row r="186" s="75" customFormat="1" x14ac:dyDescent="0.2"/>
    <row r="187" s="75" customFormat="1" x14ac:dyDescent="0.2"/>
    <row r="188" s="75" customFormat="1" x14ac:dyDescent="0.2"/>
    <row r="189" s="75" customFormat="1" x14ac:dyDescent="0.2"/>
    <row r="190" s="75" customFormat="1" x14ac:dyDescent="0.2"/>
    <row r="191" s="75" customFormat="1" x14ac:dyDescent="0.2"/>
    <row r="192" s="75" customFormat="1" x14ac:dyDescent="0.2"/>
    <row r="193" s="75" customFormat="1" x14ac:dyDescent="0.2"/>
    <row r="194" s="75" customFormat="1" x14ac:dyDescent="0.2"/>
    <row r="195" s="75" customFormat="1" x14ac:dyDescent="0.2"/>
    <row r="196" s="75" customFormat="1" x14ac:dyDescent="0.2"/>
    <row r="197" s="75" customFormat="1" x14ac:dyDescent="0.2"/>
    <row r="198" s="75" customFormat="1" x14ac:dyDescent="0.2"/>
    <row r="199" s="75" customFormat="1" x14ac:dyDescent="0.2"/>
    <row r="200" s="75" customFormat="1" x14ac:dyDescent="0.2"/>
    <row r="201" s="75" customFormat="1" x14ac:dyDescent="0.2"/>
    <row r="202" s="75" customFormat="1" x14ac:dyDescent="0.2"/>
    <row r="203" s="75" customFormat="1" x14ac:dyDescent="0.2"/>
    <row r="204" s="75" customFormat="1" x14ac:dyDescent="0.2"/>
    <row r="205" s="75" customFormat="1" x14ac:dyDescent="0.2"/>
    <row r="206" s="75" customFormat="1" x14ac:dyDescent="0.2"/>
    <row r="207" s="75" customFormat="1" x14ac:dyDescent="0.2"/>
    <row r="208" s="75" customFormat="1" x14ac:dyDescent="0.2"/>
    <row r="209" s="75" customFormat="1" x14ac:dyDescent="0.2"/>
    <row r="210" s="75" customFormat="1" x14ac:dyDescent="0.2"/>
    <row r="211" s="75" customFormat="1" x14ac:dyDescent="0.2"/>
    <row r="212" s="75" customFormat="1" x14ac:dyDescent="0.2"/>
    <row r="213" s="75" customFormat="1" x14ac:dyDescent="0.2"/>
    <row r="214" s="75" customFormat="1" x14ac:dyDescent="0.2"/>
    <row r="215" s="75" customFormat="1" x14ac:dyDescent="0.2"/>
    <row r="216" s="75" customFormat="1" x14ac:dyDescent="0.2"/>
    <row r="217" s="75" customFormat="1" x14ac:dyDescent="0.2"/>
    <row r="218" s="75" customFormat="1" x14ac:dyDescent="0.2"/>
    <row r="219" s="75" customFormat="1" x14ac:dyDescent="0.2"/>
    <row r="220" s="75" customFormat="1" x14ac:dyDescent="0.2"/>
    <row r="221" s="75" customFormat="1" x14ac:dyDescent="0.2"/>
    <row r="222" s="75" customFormat="1" x14ac:dyDescent="0.2"/>
    <row r="223" s="75" customFormat="1" x14ac:dyDescent="0.2"/>
    <row r="224" s="75" customFormat="1" x14ac:dyDescent="0.2"/>
    <row r="225" s="75" customFormat="1" x14ac:dyDescent="0.2"/>
    <row r="226" s="75" customFormat="1" x14ac:dyDescent="0.2"/>
  </sheetData>
  <sheetProtection algorithmName="SHA-512" hashValue="D9MAd8YCtnWloOfvEspQZiKtxMDqyeQntAoDhOfvh+/sbBczUksw1LX8XmMLUzi9NPkAaWZVNFUU6tMaiUfpUg==" saltValue="5PKK1sSZplF/NZ2+VPuG/g==" spinCount="100000" sheet="1" objects="1" scenarios="1"/>
  <phoneticPr fontId="15" type="noConversion"/>
  <hyperlinks>
    <hyperlink ref="C22" location="'2-PTFN'!A1" display="1. Situación actual de la distribución del Recurso Numérico"/>
    <hyperlink ref="C23" location="'3-Móvil I'!A1" display="2. Recurso Numérico No Geográfico Móvil I - Series Asignadas"/>
    <hyperlink ref="C24" location="'4-Móvil II'!A1" display="3. Recurso Numérico No Geográfico Móvil I - Utilizado "/>
    <hyperlink ref="C25" location="'5-RI'!A1" display="4. Recurso Numérico No Geográfico Red Inteligente"/>
  </hyperlinks>
  <pageMargins left="0.75" right="0.75" top="1" bottom="1" header="0" footer="0"/>
  <headerFooter alignWithMargins="0"/>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1"/>
  <sheetViews>
    <sheetView zoomScaleNormal="100" workbookViewId="0">
      <selection activeCell="A10" sqref="A10"/>
    </sheetView>
  </sheetViews>
  <sheetFormatPr baseColWidth="10" defaultRowHeight="12.75" x14ac:dyDescent="0.2"/>
  <cols>
    <col min="1" max="16384" width="11.42578125" style="207"/>
  </cols>
  <sheetData>
    <row r="1" spans="2:14" x14ac:dyDescent="0.2">
      <c r="B1" s="305"/>
      <c r="C1" s="305"/>
      <c r="D1" s="305"/>
      <c r="E1" s="305"/>
      <c r="F1" s="305"/>
      <c r="G1" s="305"/>
      <c r="H1" s="305"/>
      <c r="I1" s="305"/>
      <c r="J1" s="305"/>
      <c r="K1" s="305"/>
      <c r="L1" s="305"/>
      <c r="M1" s="305"/>
      <c r="N1" s="305"/>
    </row>
    <row r="2" spans="2:14" ht="18" x14ac:dyDescent="0.25">
      <c r="B2" s="159" t="s">
        <v>109</v>
      </c>
      <c r="C2" s="305"/>
      <c r="D2" s="305"/>
      <c r="E2" s="305"/>
      <c r="F2" s="305"/>
      <c r="G2" s="305"/>
      <c r="H2" s="305"/>
      <c r="I2" s="305"/>
      <c r="J2" s="305"/>
      <c r="K2" s="305"/>
      <c r="L2" s="305"/>
      <c r="M2" s="305"/>
      <c r="N2" s="305"/>
    </row>
    <row r="3" spans="2:14" ht="14.25" x14ac:dyDescent="0.2">
      <c r="B3" s="265" t="s">
        <v>122</v>
      </c>
      <c r="C3" s="305"/>
      <c r="D3" s="305"/>
      <c r="E3" s="305"/>
      <c r="F3" s="305"/>
      <c r="G3" s="305"/>
      <c r="H3" s="305"/>
      <c r="I3" s="305"/>
      <c r="J3" s="305"/>
      <c r="K3" s="305"/>
      <c r="L3" s="305"/>
      <c r="M3" s="305"/>
      <c r="N3" s="305"/>
    </row>
    <row r="4" spans="2:14" ht="14.25" x14ac:dyDescent="0.2">
      <c r="B4" s="306" t="s">
        <v>120</v>
      </c>
      <c r="C4" s="305"/>
      <c r="D4" s="305"/>
      <c r="E4" s="305"/>
      <c r="F4" s="305"/>
      <c r="G4" s="305"/>
      <c r="H4" s="305"/>
      <c r="I4" s="305"/>
      <c r="J4" s="305"/>
      <c r="K4" s="305"/>
      <c r="L4" s="305"/>
      <c r="M4" s="305"/>
      <c r="N4" s="305"/>
    </row>
    <row r="5" spans="2:14" ht="14.25" x14ac:dyDescent="0.2">
      <c r="B5" s="266"/>
      <c r="C5" s="305"/>
      <c r="D5" s="305"/>
      <c r="E5" s="305"/>
      <c r="F5" s="305"/>
      <c r="G5" s="305"/>
      <c r="H5" s="305"/>
      <c r="I5" s="305"/>
      <c r="J5" s="305"/>
      <c r="K5" s="305"/>
      <c r="L5" s="305"/>
      <c r="M5" s="305"/>
      <c r="N5" s="305"/>
    </row>
    <row r="6" spans="2:14" ht="14.25" x14ac:dyDescent="0.2">
      <c r="B6" s="266"/>
      <c r="C6" s="305"/>
      <c r="D6" s="305"/>
      <c r="E6" s="305"/>
      <c r="F6" s="305"/>
      <c r="G6" s="305"/>
      <c r="H6" s="305"/>
      <c r="I6" s="305"/>
      <c r="J6" s="305"/>
      <c r="K6" s="305"/>
      <c r="L6" s="305"/>
      <c r="M6" s="305"/>
      <c r="N6" s="305"/>
    </row>
    <row r="7" spans="2:14" ht="14.25" x14ac:dyDescent="0.2">
      <c r="B7" s="266"/>
      <c r="C7" s="305"/>
      <c r="D7" s="305"/>
      <c r="E7" s="305"/>
      <c r="F7" s="305"/>
      <c r="G7" s="305"/>
      <c r="H7" s="305"/>
      <c r="I7" s="305"/>
      <c r="J7" s="305"/>
      <c r="K7" s="305"/>
      <c r="L7" s="305"/>
      <c r="M7" s="305"/>
      <c r="N7" s="305"/>
    </row>
    <row r="8" spans="2:14" x14ac:dyDescent="0.2">
      <c r="B8" s="161" t="s">
        <v>115</v>
      </c>
      <c r="C8" s="305"/>
      <c r="D8" s="305"/>
      <c r="E8" s="305"/>
      <c r="F8" s="305"/>
      <c r="G8" s="305"/>
      <c r="H8" s="305"/>
      <c r="I8" s="305"/>
      <c r="J8" s="305"/>
      <c r="K8" s="305"/>
      <c r="L8" s="305"/>
      <c r="M8" s="305"/>
      <c r="N8" s="305"/>
    </row>
    <row r="9" spans="2:14" x14ac:dyDescent="0.2">
      <c r="B9" s="305"/>
      <c r="C9" s="305"/>
      <c r="D9" s="305"/>
      <c r="E9" s="305"/>
      <c r="F9" s="305"/>
      <c r="G9" s="305"/>
      <c r="H9" s="305"/>
      <c r="I9" s="305"/>
      <c r="J9" s="305"/>
      <c r="K9" s="305"/>
      <c r="L9" s="305"/>
      <c r="M9" s="305"/>
      <c r="N9" s="305"/>
    </row>
    <row r="10" spans="2:14" x14ac:dyDescent="0.2">
      <c r="B10" s="305"/>
      <c r="C10" s="305"/>
      <c r="D10" s="305"/>
      <c r="E10" s="305"/>
      <c r="F10" s="305"/>
      <c r="G10" s="305"/>
      <c r="H10" s="305"/>
      <c r="I10" s="305"/>
      <c r="J10" s="305"/>
      <c r="K10" s="305"/>
      <c r="L10" s="305"/>
      <c r="M10" s="305"/>
      <c r="N10" s="305"/>
    </row>
    <row r="11" spans="2:14" x14ac:dyDescent="0.2">
      <c r="B11" s="209"/>
      <c r="C11" s="209"/>
      <c r="D11" s="209"/>
      <c r="E11" s="209"/>
      <c r="F11" s="209"/>
      <c r="G11" s="209"/>
      <c r="H11" s="209"/>
      <c r="I11" s="209"/>
      <c r="J11" s="209"/>
      <c r="K11" s="209"/>
      <c r="L11" s="209"/>
      <c r="M11" s="209"/>
      <c r="N11" s="209"/>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pageSetUpPr autoPageBreaks="0"/>
  </sheetPr>
  <dimension ref="A1:U75"/>
  <sheetViews>
    <sheetView zoomScaleNormal="100" workbookViewId="0">
      <selection activeCell="G15" sqref="G15"/>
    </sheetView>
  </sheetViews>
  <sheetFormatPr baseColWidth="10" defaultRowHeight="12.75" x14ac:dyDescent="0.2"/>
  <cols>
    <col min="1" max="1" width="45.42578125" style="66" bestFit="1" customWidth="1"/>
    <col min="2" max="2" width="31.42578125" style="66" customWidth="1"/>
    <col min="3" max="3" width="12" style="67" bestFit="1" customWidth="1"/>
    <col min="4" max="4" width="31.7109375" style="66" bestFit="1" customWidth="1"/>
    <col min="5" max="5" width="12.42578125" style="66" bestFit="1" customWidth="1"/>
    <col min="6" max="6" width="11.42578125" style="69"/>
    <col min="7" max="7" width="15" style="69" bestFit="1" customWidth="1"/>
    <col min="8" max="21" width="11.42578125" style="69"/>
    <col min="22" max="16384" width="11.42578125" style="66"/>
  </cols>
  <sheetData>
    <row r="1" spans="1:21" x14ac:dyDescent="0.2">
      <c r="A1" s="164"/>
      <c r="B1" s="164"/>
      <c r="C1" s="165"/>
      <c r="D1" s="164"/>
      <c r="E1" s="177"/>
    </row>
    <row r="2" spans="1:21" ht="18" x14ac:dyDescent="0.25">
      <c r="A2" s="159" t="s">
        <v>109</v>
      </c>
      <c r="B2" s="164"/>
      <c r="C2" s="165"/>
      <c r="D2" s="164"/>
      <c r="E2" s="164"/>
    </row>
    <row r="3" spans="1:21" ht="14.25" x14ac:dyDescent="0.2">
      <c r="A3" s="160" t="s">
        <v>110</v>
      </c>
      <c r="B3" s="164"/>
      <c r="C3" s="165"/>
      <c r="D3" s="164"/>
      <c r="E3" s="164"/>
    </row>
    <row r="4" spans="1:21" ht="14.25" x14ac:dyDescent="0.2">
      <c r="A4" s="157"/>
      <c r="B4" s="164"/>
      <c r="C4" s="165"/>
      <c r="D4" s="164"/>
      <c r="E4" s="164"/>
    </row>
    <row r="5" spans="1:21" ht="14.25" x14ac:dyDescent="0.2">
      <c r="A5" s="157"/>
      <c r="B5" s="164"/>
      <c r="C5" s="165"/>
      <c r="D5" s="164"/>
      <c r="E5" s="164"/>
    </row>
    <row r="6" spans="1:21" ht="14.25" x14ac:dyDescent="0.2">
      <c r="A6" s="157"/>
      <c r="B6" s="164"/>
      <c r="C6" s="165"/>
      <c r="D6" s="164"/>
      <c r="E6" s="164"/>
    </row>
    <row r="7" spans="1:21" ht="14.25" x14ac:dyDescent="0.2">
      <c r="A7" s="157"/>
      <c r="B7" s="164"/>
      <c r="C7" s="165"/>
      <c r="D7" s="164"/>
      <c r="E7" s="164"/>
    </row>
    <row r="8" spans="1:21" x14ac:dyDescent="0.2">
      <c r="A8" s="161" t="s">
        <v>115</v>
      </c>
      <c r="B8" s="164"/>
      <c r="C8" s="165"/>
      <c r="D8" s="164"/>
      <c r="E8" s="164"/>
    </row>
    <row r="9" spans="1:21" x14ac:dyDescent="0.2">
      <c r="A9" s="164"/>
      <c r="B9" s="164"/>
      <c r="C9" s="165"/>
      <c r="D9" s="164"/>
      <c r="E9" s="164"/>
    </row>
    <row r="10" spans="1:21" x14ac:dyDescent="0.2">
      <c r="A10" s="164"/>
      <c r="B10" s="164"/>
      <c r="C10" s="165"/>
      <c r="D10" s="164"/>
      <c r="E10" s="164"/>
    </row>
    <row r="11" spans="1:21" ht="13.5" thickBot="1" x14ac:dyDescent="0.25">
      <c r="A11" s="166"/>
      <c r="B11" s="167"/>
      <c r="C11" s="168"/>
      <c r="D11" s="167"/>
      <c r="E11" s="167"/>
    </row>
    <row r="12" spans="1:21" s="71" customFormat="1" ht="27" thickTop="1" thickBot="1" x14ac:dyDescent="0.25">
      <c r="A12" s="169" t="s">
        <v>42</v>
      </c>
      <c r="B12" s="222" t="s">
        <v>80</v>
      </c>
      <c r="C12" s="223"/>
      <c r="D12" s="170" t="s">
        <v>81</v>
      </c>
      <c r="E12" s="171" t="s">
        <v>43</v>
      </c>
      <c r="F12" s="70"/>
      <c r="G12" s="70"/>
      <c r="H12" s="70"/>
      <c r="I12" s="70"/>
      <c r="J12" s="70"/>
      <c r="K12" s="70"/>
      <c r="L12" s="70"/>
      <c r="M12" s="70"/>
      <c r="N12" s="70"/>
      <c r="O12" s="70"/>
      <c r="P12" s="70"/>
      <c r="Q12" s="70"/>
      <c r="R12" s="70"/>
      <c r="S12" s="70"/>
      <c r="T12" s="70"/>
      <c r="U12" s="70"/>
    </row>
    <row r="13" spans="1:21" ht="26.25" thickTop="1" x14ac:dyDescent="0.2">
      <c r="A13" s="172" t="s">
        <v>37</v>
      </c>
      <c r="B13" s="141" t="s">
        <v>98</v>
      </c>
      <c r="C13" s="87">
        <f>10*10000000</f>
        <v>100000000</v>
      </c>
      <c r="D13" s="88">
        <f>+'3-Móvil I'!B40</f>
        <v>26400000</v>
      </c>
      <c r="E13" s="89">
        <f>+D13/C13</f>
        <v>0.26400000000000001</v>
      </c>
      <c r="F13" s="105"/>
      <c r="G13" s="70"/>
    </row>
    <row r="14" spans="1:21" ht="25.5" x14ac:dyDescent="0.2">
      <c r="A14" s="173" t="s">
        <v>38</v>
      </c>
      <c r="B14" s="90" t="s">
        <v>39</v>
      </c>
      <c r="C14" s="91">
        <f>3*1000000</f>
        <v>3000000</v>
      </c>
      <c r="D14" s="92">
        <v>2151</v>
      </c>
      <c r="E14" s="85">
        <f>+D14/C14</f>
        <v>7.1699999999999997E-4</v>
      </c>
      <c r="F14" s="105"/>
      <c r="G14" s="70"/>
    </row>
    <row r="15" spans="1:21" ht="25.5" customHeight="1" x14ac:dyDescent="0.2">
      <c r="A15" s="219" t="s">
        <v>41</v>
      </c>
      <c r="B15" s="106" t="s">
        <v>40</v>
      </c>
      <c r="C15" s="107">
        <f>SUM(C16:C26)</f>
        <v>1067</v>
      </c>
      <c r="D15" s="86">
        <v>261</v>
      </c>
      <c r="E15" s="85">
        <f>+D15/C15</f>
        <v>0.24461105904404873</v>
      </c>
      <c r="F15" s="105"/>
      <c r="G15" s="108"/>
    </row>
    <row r="16" spans="1:21" x14ac:dyDescent="0.2">
      <c r="A16" s="220"/>
      <c r="B16" s="154" t="s">
        <v>106</v>
      </c>
      <c r="C16" s="91">
        <v>97</v>
      </c>
      <c r="D16" s="92">
        <v>37</v>
      </c>
      <c r="E16" s="85">
        <f t="shared" ref="E16:E26" si="0">+D16/C16</f>
        <v>0.38144329896907214</v>
      </c>
    </row>
    <row r="17" spans="1:5" x14ac:dyDescent="0.2">
      <c r="A17" s="220"/>
      <c r="B17" s="93" t="s">
        <v>94</v>
      </c>
      <c r="C17" s="91">
        <v>97</v>
      </c>
      <c r="D17" s="92">
        <v>39</v>
      </c>
      <c r="E17" s="85">
        <f t="shared" si="0"/>
        <v>0.40206185567010311</v>
      </c>
    </row>
    <row r="18" spans="1:5" x14ac:dyDescent="0.2">
      <c r="A18" s="220"/>
      <c r="B18" s="93" t="s">
        <v>95</v>
      </c>
      <c r="C18" s="91">
        <v>97</v>
      </c>
      <c r="D18" s="92">
        <v>18</v>
      </c>
      <c r="E18" s="85">
        <f>+D18/C18</f>
        <v>0.18556701030927836</v>
      </c>
    </row>
    <row r="19" spans="1:5" x14ac:dyDescent="0.2">
      <c r="A19" s="220"/>
      <c r="B19" s="93" t="s">
        <v>55</v>
      </c>
      <c r="C19" s="91">
        <v>97</v>
      </c>
      <c r="D19" s="92">
        <v>17</v>
      </c>
      <c r="E19" s="85">
        <f t="shared" si="0"/>
        <v>0.17525773195876287</v>
      </c>
    </row>
    <row r="20" spans="1:5" x14ac:dyDescent="0.2">
      <c r="A20" s="220"/>
      <c r="B20" s="93" t="s">
        <v>56</v>
      </c>
      <c r="C20" s="91">
        <v>97</v>
      </c>
      <c r="D20" s="92">
        <v>27</v>
      </c>
      <c r="E20" s="85">
        <f t="shared" si="0"/>
        <v>0.27835051546391754</v>
      </c>
    </row>
    <row r="21" spans="1:5" x14ac:dyDescent="0.2">
      <c r="A21" s="220"/>
      <c r="B21" s="93" t="s">
        <v>57</v>
      </c>
      <c r="C21" s="91">
        <v>97</v>
      </c>
      <c r="D21" s="92">
        <v>23</v>
      </c>
      <c r="E21" s="85">
        <f t="shared" si="0"/>
        <v>0.23711340206185566</v>
      </c>
    </row>
    <row r="22" spans="1:5" x14ac:dyDescent="0.2">
      <c r="A22" s="220"/>
      <c r="B22" s="120" t="s">
        <v>93</v>
      </c>
      <c r="C22" s="91">
        <v>97</v>
      </c>
      <c r="D22" s="92">
        <v>15</v>
      </c>
      <c r="E22" s="85">
        <f t="shared" si="0"/>
        <v>0.15463917525773196</v>
      </c>
    </row>
    <row r="23" spans="1:5" x14ac:dyDescent="0.2">
      <c r="A23" s="220"/>
      <c r="B23" s="153" t="s">
        <v>105</v>
      </c>
      <c r="C23" s="91">
        <v>97</v>
      </c>
      <c r="D23" s="92">
        <v>15</v>
      </c>
      <c r="E23" s="85">
        <f t="shared" si="0"/>
        <v>0.15463917525773196</v>
      </c>
    </row>
    <row r="24" spans="1:5" x14ac:dyDescent="0.2">
      <c r="A24" s="220"/>
      <c r="B24" s="93" t="s">
        <v>58</v>
      </c>
      <c r="C24" s="91">
        <v>97</v>
      </c>
      <c r="D24" s="92">
        <v>22</v>
      </c>
      <c r="E24" s="85">
        <f t="shared" si="0"/>
        <v>0.22680412371134021</v>
      </c>
    </row>
    <row r="25" spans="1:5" x14ac:dyDescent="0.2">
      <c r="A25" s="220"/>
      <c r="B25" s="93" t="s">
        <v>59</v>
      </c>
      <c r="C25" s="91">
        <v>97</v>
      </c>
      <c r="D25" s="92">
        <v>23</v>
      </c>
      <c r="E25" s="85">
        <f t="shared" si="0"/>
        <v>0.23711340206185566</v>
      </c>
    </row>
    <row r="26" spans="1:5" ht="13.5" thickBot="1" x14ac:dyDescent="0.25">
      <c r="A26" s="221"/>
      <c r="B26" s="94" t="s">
        <v>89</v>
      </c>
      <c r="C26" s="95">
        <v>97</v>
      </c>
      <c r="D26" s="96">
        <v>26</v>
      </c>
      <c r="E26" s="97">
        <f t="shared" si="0"/>
        <v>0.26804123711340205</v>
      </c>
    </row>
    <row r="27" spans="1:5" ht="13.5" thickTop="1" x14ac:dyDescent="0.2"/>
    <row r="28" spans="1:5" x14ac:dyDescent="0.2">
      <c r="A28" s="174" t="s">
        <v>75</v>
      </c>
    </row>
    <row r="29" spans="1:5" ht="6.75" customHeight="1" x14ac:dyDescent="0.2">
      <c r="A29" s="175"/>
    </row>
    <row r="30" spans="1:5" x14ac:dyDescent="0.2">
      <c r="A30" s="175" t="s">
        <v>83</v>
      </c>
      <c r="E30" s="68"/>
    </row>
    <row r="31" spans="1:5" x14ac:dyDescent="0.2">
      <c r="A31" s="176"/>
    </row>
    <row r="34" spans="1:7" x14ac:dyDescent="0.2">
      <c r="A34" s="150"/>
      <c r="B34" s="150"/>
      <c r="C34" s="151"/>
      <c r="D34" s="150"/>
      <c r="E34" s="150"/>
      <c r="F34" s="152"/>
      <c r="G34" s="152"/>
    </row>
    <row r="35" spans="1:7" x14ac:dyDescent="0.2">
      <c r="A35" s="150"/>
      <c r="B35" s="150"/>
      <c r="C35" s="151"/>
      <c r="D35" s="150"/>
      <c r="E35" s="150"/>
      <c r="F35" s="152"/>
      <c r="G35" s="152"/>
    </row>
    <row r="36" spans="1:7" x14ac:dyDescent="0.2">
      <c r="A36" s="150"/>
      <c r="B36" s="150"/>
      <c r="C36" s="151"/>
      <c r="D36" s="150"/>
      <c r="E36" s="150"/>
      <c r="F36" s="152"/>
      <c r="G36" s="152"/>
    </row>
    <row r="37" spans="1:7" x14ac:dyDescent="0.2">
      <c r="A37" s="150"/>
      <c r="B37" s="150"/>
      <c r="C37" s="151"/>
      <c r="D37" s="150"/>
      <c r="E37" s="150"/>
      <c r="F37" s="152"/>
      <c r="G37" s="152"/>
    </row>
    <row r="38" spans="1:7" x14ac:dyDescent="0.2">
      <c r="A38" s="150"/>
      <c r="B38" s="150"/>
      <c r="C38" s="151"/>
      <c r="D38" s="150"/>
      <c r="E38" s="150"/>
      <c r="F38" s="152"/>
      <c r="G38" s="152"/>
    </row>
    <row r="39" spans="1:7" x14ac:dyDescent="0.2">
      <c r="A39" s="150"/>
      <c r="B39" s="150"/>
      <c r="C39" s="151"/>
      <c r="D39" s="150"/>
      <c r="E39" s="150"/>
      <c r="F39" s="152"/>
      <c r="G39" s="152"/>
    </row>
    <row r="40" spans="1:7" x14ac:dyDescent="0.2">
      <c r="A40" s="150"/>
      <c r="B40" s="150"/>
      <c r="C40" s="151"/>
      <c r="D40" s="150"/>
      <c r="E40" s="150"/>
      <c r="F40" s="152"/>
      <c r="G40" s="152"/>
    </row>
    <row r="41" spans="1:7" x14ac:dyDescent="0.2">
      <c r="A41" s="150"/>
      <c r="B41" s="150"/>
      <c r="C41" s="151"/>
      <c r="D41" s="150"/>
      <c r="E41" s="150"/>
      <c r="F41" s="152"/>
      <c r="G41" s="152"/>
    </row>
    <row r="42" spans="1:7" x14ac:dyDescent="0.2">
      <c r="A42" s="150"/>
      <c r="B42" s="150"/>
      <c r="C42" s="151"/>
      <c r="D42" s="150"/>
      <c r="E42" s="150"/>
      <c r="F42" s="152"/>
      <c r="G42" s="152"/>
    </row>
    <row r="43" spans="1:7" x14ac:dyDescent="0.2">
      <c r="A43" s="150"/>
      <c r="B43" s="150"/>
      <c r="C43" s="151"/>
      <c r="D43" s="150"/>
      <c r="E43" s="150"/>
      <c r="F43" s="152"/>
      <c r="G43" s="152"/>
    </row>
    <row r="44" spans="1:7" x14ac:dyDescent="0.2">
      <c r="A44" s="150"/>
      <c r="B44" s="150"/>
      <c r="C44" s="151"/>
      <c r="D44" s="150"/>
      <c r="E44" s="150"/>
      <c r="F44" s="152"/>
      <c r="G44" s="152"/>
    </row>
    <row r="45" spans="1:7" x14ac:dyDescent="0.2">
      <c r="A45" s="150"/>
      <c r="B45" s="150"/>
      <c r="C45" s="151"/>
      <c r="D45" s="150"/>
      <c r="E45" s="150"/>
      <c r="F45" s="152"/>
      <c r="G45" s="152"/>
    </row>
    <row r="46" spans="1:7" x14ac:dyDescent="0.2">
      <c r="A46" s="150"/>
      <c r="B46" s="150"/>
      <c r="C46" s="151"/>
      <c r="D46" s="150"/>
      <c r="E46" s="150"/>
      <c r="F46" s="152"/>
      <c r="G46" s="152"/>
    </row>
    <row r="47" spans="1:7" x14ac:dyDescent="0.2">
      <c r="A47" s="150"/>
      <c r="B47" s="150"/>
      <c r="C47" s="151"/>
      <c r="D47" s="150"/>
      <c r="E47" s="150"/>
      <c r="F47" s="152"/>
      <c r="G47" s="152"/>
    </row>
    <row r="48" spans="1:7" x14ac:dyDescent="0.2">
      <c r="A48" s="150"/>
      <c r="B48" s="150"/>
      <c r="C48" s="151"/>
      <c r="D48" s="150"/>
      <c r="E48" s="150"/>
      <c r="F48" s="152"/>
      <c r="G48" s="152"/>
    </row>
    <row r="49" spans="1:7" x14ac:dyDescent="0.2">
      <c r="A49" s="150"/>
      <c r="B49" s="150"/>
      <c r="C49" s="151"/>
      <c r="D49" s="150"/>
      <c r="E49" s="150"/>
      <c r="F49" s="152"/>
      <c r="G49" s="152"/>
    </row>
    <row r="50" spans="1:7" x14ac:dyDescent="0.2">
      <c r="A50" s="150"/>
      <c r="B50" s="150"/>
      <c r="C50" s="151"/>
      <c r="D50" s="150"/>
      <c r="E50" s="150"/>
      <c r="F50" s="152"/>
      <c r="G50" s="152"/>
    </row>
    <row r="51" spans="1:7" x14ac:dyDescent="0.2">
      <c r="A51" s="150"/>
      <c r="B51" s="150"/>
      <c r="C51" s="151"/>
      <c r="D51" s="150"/>
      <c r="E51" s="150"/>
      <c r="F51" s="152"/>
      <c r="G51" s="152"/>
    </row>
    <row r="52" spans="1:7" x14ac:dyDescent="0.2">
      <c r="A52" s="150"/>
      <c r="B52" s="150"/>
      <c r="C52" s="151"/>
      <c r="D52" s="150"/>
      <c r="E52" s="150"/>
      <c r="F52" s="152"/>
      <c r="G52" s="152"/>
    </row>
    <row r="53" spans="1:7" x14ac:dyDescent="0.2">
      <c r="A53" s="150"/>
      <c r="B53" s="150"/>
      <c r="C53" s="151"/>
      <c r="D53" s="150"/>
      <c r="E53" s="150"/>
      <c r="F53" s="152"/>
      <c r="G53" s="152"/>
    </row>
    <row r="54" spans="1:7" x14ac:dyDescent="0.2">
      <c r="A54" s="150"/>
      <c r="B54" s="150"/>
      <c r="C54" s="151"/>
      <c r="D54" s="150"/>
      <c r="E54" s="150"/>
      <c r="F54" s="152"/>
      <c r="G54" s="152"/>
    </row>
    <row r="55" spans="1:7" x14ac:dyDescent="0.2">
      <c r="A55" s="150"/>
      <c r="B55" s="150"/>
      <c r="C55" s="151"/>
      <c r="D55" s="150"/>
      <c r="E55" s="150"/>
      <c r="F55" s="152"/>
      <c r="G55" s="152"/>
    </row>
    <row r="56" spans="1:7" x14ac:dyDescent="0.2">
      <c r="A56" s="150"/>
      <c r="B56" s="150"/>
      <c r="C56" s="151"/>
      <c r="D56" s="150"/>
      <c r="E56" s="150"/>
      <c r="F56" s="152"/>
      <c r="G56" s="152"/>
    </row>
    <row r="57" spans="1:7" x14ac:dyDescent="0.2">
      <c r="A57" s="150"/>
      <c r="B57" s="150"/>
      <c r="C57" s="151"/>
      <c r="D57" s="150"/>
      <c r="E57" s="150"/>
      <c r="F57" s="152"/>
      <c r="G57" s="152"/>
    </row>
    <row r="58" spans="1:7" x14ac:dyDescent="0.2">
      <c r="A58" s="142"/>
      <c r="B58" s="142"/>
      <c r="C58" s="143"/>
      <c r="D58" s="142"/>
      <c r="E58" s="142"/>
      <c r="F58" s="144"/>
      <c r="G58" s="152"/>
    </row>
    <row r="59" spans="1:7" x14ac:dyDescent="0.2">
      <c r="A59" s="142" t="s">
        <v>60</v>
      </c>
      <c r="B59" s="142"/>
      <c r="C59" s="143">
        <f>+C13</f>
        <v>100000000</v>
      </c>
      <c r="D59" s="142"/>
      <c r="E59" s="142"/>
      <c r="F59" s="144"/>
      <c r="G59" s="152"/>
    </row>
    <row r="60" spans="1:7" x14ac:dyDescent="0.2">
      <c r="A60" s="142" t="s">
        <v>61</v>
      </c>
      <c r="B60" s="142"/>
      <c r="C60" s="143">
        <f>+D13</f>
        <v>26400000</v>
      </c>
      <c r="D60" s="142"/>
      <c r="E60" s="142"/>
      <c r="F60" s="144"/>
      <c r="G60" s="152"/>
    </row>
    <row r="61" spans="1:7" x14ac:dyDescent="0.2">
      <c r="A61" s="142" t="s">
        <v>62</v>
      </c>
      <c r="B61" s="142"/>
      <c r="C61" s="143">
        <f>+C59-C60</f>
        <v>73600000</v>
      </c>
      <c r="D61" s="142"/>
      <c r="E61" s="142"/>
      <c r="F61" s="144"/>
      <c r="G61" s="152"/>
    </row>
    <row r="62" spans="1:7" x14ac:dyDescent="0.2">
      <c r="A62" s="142" t="s">
        <v>63</v>
      </c>
      <c r="B62" s="142"/>
      <c r="C62" s="143"/>
      <c r="D62" s="143">
        <f>+C14</f>
        <v>3000000</v>
      </c>
      <c r="E62" s="142"/>
      <c r="F62" s="144"/>
      <c r="G62" s="152"/>
    </row>
    <row r="63" spans="1:7" x14ac:dyDescent="0.2">
      <c r="A63" s="142" t="s">
        <v>64</v>
      </c>
      <c r="B63" s="142"/>
      <c r="C63" s="143"/>
      <c r="D63" s="142">
        <f>+D14</f>
        <v>2151</v>
      </c>
      <c r="E63" s="142"/>
      <c r="F63" s="144"/>
      <c r="G63" s="152"/>
    </row>
    <row r="64" spans="1:7" x14ac:dyDescent="0.2">
      <c r="A64" s="142" t="s">
        <v>65</v>
      </c>
      <c r="B64" s="142"/>
      <c r="C64" s="143"/>
      <c r="D64" s="143">
        <f>+D62-D63</f>
        <v>2997849</v>
      </c>
      <c r="E64" s="142"/>
      <c r="F64" s="144"/>
      <c r="G64" s="152"/>
    </row>
    <row r="65" spans="1:7" x14ac:dyDescent="0.2">
      <c r="A65" s="142" t="s">
        <v>66</v>
      </c>
      <c r="B65" s="142"/>
      <c r="C65" s="143"/>
      <c r="D65" s="142"/>
      <c r="E65" s="143">
        <f>+C15</f>
        <v>1067</v>
      </c>
      <c r="F65" s="144"/>
      <c r="G65" s="152"/>
    </row>
    <row r="66" spans="1:7" x14ac:dyDescent="0.2">
      <c r="A66" s="142" t="s">
        <v>67</v>
      </c>
      <c r="B66" s="142"/>
      <c r="C66" s="143"/>
      <c r="D66" s="142"/>
      <c r="E66" s="143">
        <f>+D15</f>
        <v>261</v>
      </c>
      <c r="F66" s="144"/>
      <c r="G66" s="152"/>
    </row>
    <row r="67" spans="1:7" x14ac:dyDescent="0.2">
      <c r="A67" s="142" t="s">
        <v>68</v>
      </c>
      <c r="B67" s="142"/>
      <c r="C67" s="143"/>
      <c r="D67" s="142"/>
      <c r="E67" s="143">
        <f>+E65-E66</f>
        <v>806</v>
      </c>
      <c r="F67" s="144"/>
      <c r="G67" s="152"/>
    </row>
    <row r="68" spans="1:7" x14ac:dyDescent="0.2">
      <c r="A68" s="142"/>
      <c r="B68" s="142"/>
      <c r="C68" s="143"/>
      <c r="D68" s="142"/>
      <c r="E68" s="142"/>
      <c r="F68" s="144"/>
      <c r="G68" s="152"/>
    </row>
    <row r="69" spans="1:7" x14ac:dyDescent="0.2">
      <c r="A69" s="142"/>
      <c r="B69" s="142"/>
      <c r="C69" s="143"/>
      <c r="D69" s="142"/>
      <c r="E69" s="142"/>
      <c r="F69" s="144"/>
      <c r="G69" s="152"/>
    </row>
    <row r="70" spans="1:7" x14ac:dyDescent="0.2">
      <c r="A70" s="142"/>
      <c r="B70" s="142"/>
      <c r="C70" s="143"/>
      <c r="D70" s="142"/>
      <c r="E70" s="142"/>
      <c r="F70" s="144"/>
      <c r="G70" s="152"/>
    </row>
    <row r="71" spans="1:7" x14ac:dyDescent="0.2">
      <c r="A71" s="150"/>
      <c r="B71" s="150"/>
      <c r="C71" s="151"/>
      <c r="D71" s="150"/>
      <c r="E71" s="150"/>
      <c r="F71" s="152"/>
      <c r="G71" s="152"/>
    </row>
    <row r="72" spans="1:7" x14ac:dyDescent="0.2">
      <c r="A72" s="150"/>
      <c r="B72" s="150"/>
      <c r="C72" s="151"/>
      <c r="D72" s="150"/>
      <c r="E72" s="150"/>
      <c r="F72" s="152"/>
      <c r="G72" s="152"/>
    </row>
    <row r="73" spans="1:7" x14ac:dyDescent="0.2">
      <c r="A73" s="150"/>
      <c r="B73" s="150"/>
      <c r="C73" s="151"/>
      <c r="D73" s="150"/>
      <c r="E73" s="150"/>
      <c r="F73" s="152"/>
      <c r="G73" s="152"/>
    </row>
    <row r="74" spans="1:7" x14ac:dyDescent="0.2">
      <c r="A74" s="150"/>
      <c r="B74" s="150"/>
      <c r="C74" s="151"/>
      <c r="D74" s="150"/>
      <c r="E74" s="150"/>
      <c r="F74" s="152"/>
      <c r="G74" s="152"/>
    </row>
    <row r="75" spans="1:7" x14ac:dyDescent="0.2">
      <c r="A75" s="150"/>
      <c r="B75" s="150"/>
      <c r="C75" s="151"/>
      <c r="D75" s="150"/>
      <c r="E75" s="150"/>
      <c r="F75" s="152"/>
      <c r="G75" s="152"/>
    </row>
  </sheetData>
  <sheetProtection algorithmName="SHA-512" hashValue="kxDsMEIo/8v7zvprsNm72IYM3xCswsaebnEA9KJy9QqJam50RtiHKpAYKI9MPe6agKg9K1qnTNEjwNAKU2V9NQ==" saltValue="1/pOyZrni1CQggsmHE1rrg==" spinCount="100000" sheet="1" objects="1" scenarios="1"/>
  <mergeCells count="2">
    <mergeCell ref="A15:A26"/>
    <mergeCell ref="B12:C12"/>
  </mergeCells>
  <phoneticPr fontId="3" type="noConversion"/>
  <pageMargins left="0.75" right="0.75" top="1" bottom="1" header="0" footer="0"/>
  <headerFooter alignWithMargins="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Q84"/>
  <sheetViews>
    <sheetView zoomScaleNormal="100" workbookViewId="0">
      <selection activeCell="A49" sqref="A49:A51"/>
    </sheetView>
  </sheetViews>
  <sheetFormatPr baseColWidth="10" defaultRowHeight="12.75" x14ac:dyDescent="0.2"/>
  <cols>
    <col min="1" max="1" width="29.5703125" style="36" customWidth="1"/>
    <col min="2" max="2" width="12" style="36" bestFit="1" customWidth="1"/>
    <col min="3" max="3" width="5.140625" style="36" bestFit="1" customWidth="1"/>
    <col min="4" max="5" width="9" style="36" bestFit="1" customWidth="1"/>
    <col min="6" max="6" width="10.42578125" style="36" bestFit="1" customWidth="1"/>
    <col min="7" max="7" width="3.85546875" style="36" customWidth="1"/>
    <col min="8" max="8" width="10.140625" style="36" customWidth="1"/>
    <col min="9" max="9" width="11" style="36" bestFit="1" customWidth="1"/>
    <col min="10" max="10" width="10.42578125" style="36" bestFit="1" customWidth="1"/>
    <col min="11" max="11" width="3.85546875" style="36" bestFit="1" customWidth="1"/>
    <col min="12" max="12" width="10.28515625" style="36" customWidth="1"/>
    <col min="13" max="13" width="10.85546875" style="36" bestFit="1" customWidth="1"/>
    <col min="14" max="14" width="11" style="36" bestFit="1" customWidth="1"/>
    <col min="15" max="16384" width="11.42578125" style="36"/>
  </cols>
  <sheetData>
    <row r="1" spans="1:14" x14ac:dyDescent="0.2">
      <c r="A1" s="164"/>
      <c r="B1" s="164"/>
      <c r="C1" s="165"/>
      <c r="D1" s="164"/>
      <c r="E1" s="177"/>
      <c r="F1" s="178"/>
      <c r="G1" s="178"/>
      <c r="H1" s="178"/>
      <c r="I1" s="178"/>
      <c r="J1" s="178"/>
      <c r="K1" s="178"/>
      <c r="L1" s="178"/>
      <c r="M1" s="178"/>
      <c r="N1" s="192"/>
    </row>
    <row r="2" spans="1:14" ht="18" x14ac:dyDescent="0.25">
      <c r="A2" s="159" t="s">
        <v>109</v>
      </c>
      <c r="B2" s="164"/>
      <c r="C2" s="165"/>
      <c r="D2" s="164"/>
      <c r="E2" s="164"/>
      <c r="F2" s="178"/>
      <c r="G2" s="178"/>
      <c r="H2" s="178"/>
      <c r="I2" s="178"/>
      <c r="J2" s="178"/>
      <c r="K2" s="178"/>
      <c r="L2" s="178"/>
      <c r="M2" s="178"/>
      <c r="N2" s="178"/>
    </row>
    <row r="3" spans="1:14" ht="14.25" x14ac:dyDescent="0.2">
      <c r="A3" s="160" t="s">
        <v>112</v>
      </c>
      <c r="B3" s="164"/>
      <c r="C3" s="165"/>
      <c r="D3" s="164"/>
      <c r="E3" s="164"/>
      <c r="F3" s="178"/>
      <c r="G3" s="178"/>
      <c r="H3" s="178"/>
      <c r="I3" s="178"/>
      <c r="J3" s="178"/>
      <c r="K3" s="178"/>
      <c r="L3" s="178"/>
      <c r="M3" s="178"/>
      <c r="N3" s="178"/>
    </row>
    <row r="4" spans="1:14" ht="14.25" x14ac:dyDescent="0.2">
      <c r="A4" s="157"/>
      <c r="B4" s="164"/>
      <c r="C4" s="165"/>
      <c r="D4" s="164"/>
      <c r="E4" s="164"/>
      <c r="F4" s="178"/>
      <c r="G4" s="178"/>
      <c r="H4" s="178"/>
      <c r="I4" s="178"/>
      <c r="J4" s="178"/>
      <c r="K4" s="178"/>
      <c r="L4" s="178"/>
      <c r="M4" s="178"/>
      <c r="N4" s="178"/>
    </row>
    <row r="5" spans="1:14" ht="14.25" x14ac:dyDescent="0.2">
      <c r="A5" s="157"/>
      <c r="B5" s="164"/>
      <c r="C5" s="165"/>
      <c r="D5" s="164"/>
      <c r="E5" s="164"/>
      <c r="F5" s="178"/>
      <c r="G5" s="178"/>
      <c r="H5" s="178"/>
      <c r="I5" s="178"/>
      <c r="J5" s="178"/>
      <c r="K5" s="178"/>
      <c r="L5" s="178"/>
      <c r="M5" s="178"/>
      <c r="N5" s="178"/>
    </row>
    <row r="6" spans="1:14" ht="14.25" x14ac:dyDescent="0.2">
      <c r="A6" s="157"/>
      <c r="B6" s="164"/>
      <c r="C6" s="165"/>
      <c r="D6" s="164"/>
      <c r="E6" s="164"/>
      <c r="F6" s="178"/>
      <c r="G6" s="178"/>
      <c r="H6" s="178"/>
      <c r="I6" s="178"/>
      <c r="J6" s="178"/>
      <c r="K6" s="178"/>
      <c r="L6" s="178"/>
      <c r="M6" s="178"/>
      <c r="N6" s="178"/>
    </row>
    <row r="7" spans="1:14" ht="14.25" x14ac:dyDescent="0.2">
      <c r="A7" s="157"/>
      <c r="B7" s="164"/>
      <c r="C7" s="165"/>
      <c r="D7" s="164"/>
      <c r="E7" s="164"/>
      <c r="F7" s="178"/>
      <c r="G7" s="178"/>
      <c r="H7" s="178"/>
      <c r="I7" s="178"/>
      <c r="J7" s="178"/>
      <c r="K7" s="178"/>
      <c r="L7" s="178"/>
      <c r="M7" s="178"/>
      <c r="N7" s="178"/>
    </row>
    <row r="8" spans="1:14" x14ac:dyDescent="0.2">
      <c r="A8" s="161" t="s">
        <v>115</v>
      </c>
      <c r="B8" s="164"/>
      <c r="C8" s="165"/>
      <c r="D8" s="164"/>
      <c r="E8" s="164"/>
      <c r="F8" s="178"/>
      <c r="G8" s="178"/>
      <c r="H8" s="178"/>
      <c r="I8" s="178"/>
      <c r="J8" s="178"/>
      <c r="K8" s="178"/>
      <c r="L8" s="178"/>
      <c r="M8" s="178"/>
      <c r="N8" s="178"/>
    </row>
    <row r="9" spans="1:14" x14ac:dyDescent="0.2">
      <c r="A9" s="164"/>
      <c r="B9" s="164"/>
      <c r="C9" s="165"/>
      <c r="D9" s="164"/>
      <c r="E9" s="164"/>
      <c r="F9" s="178"/>
      <c r="G9" s="178"/>
      <c r="H9" s="178"/>
      <c r="I9" s="178"/>
      <c r="J9" s="178"/>
      <c r="K9" s="178"/>
      <c r="L9" s="178"/>
      <c r="M9" s="178"/>
      <c r="N9" s="178"/>
    </row>
    <row r="10" spans="1:14" x14ac:dyDescent="0.2">
      <c r="A10" s="164"/>
      <c r="B10" s="164"/>
      <c r="C10" s="165"/>
      <c r="D10" s="164"/>
      <c r="E10" s="164"/>
      <c r="F10" s="178"/>
      <c r="G10" s="178"/>
      <c r="H10" s="178"/>
      <c r="I10" s="178"/>
      <c r="J10" s="178"/>
      <c r="K10" s="178"/>
      <c r="L10" s="178"/>
      <c r="M10" s="178"/>
      <c r="N10" s="178"/>
    </row>
    <row r="11" spans="1:14" ht="13.5" thickBot="1" x14ac:dyDescent="0.25">
      <c r="A11" s="166"/>
      <c r="B11" s="167"/>
      <c r="C11" s="168"/>
      <c r="D11" s="167"/>
      <c r="E11" s="167"/>
      <c r="F11" s="179"/>
      <c r="G11" s="179"/>
      <c r="H11" s="179"/>
      <c r="I11" s="179"/>
      <c r="J11" s="179"/>
      <c r="K11" s="180"/>
      <c r="L11" s="179"/>
      <c r="M11" s="179"/>
      <c r="N11" s="179"/>
    </row>
    <row r="12" spans="1:14" s="39" customFormat="1" ht="14.25" thickTop="1" thickBot="1" x14ac:dyDescent="0.25">
      <c r="A12" s="241" t="s">
        <v>5</v>
      </c>
      <c r="B12" s="228"/>
      <c r="C12" s="241" t="s">
        <v>88</v>
      </c>
      <c r="D12" s="227"/>
      <c r="E12" s="227"/>
      <c r="F12" s="228"/>
      <c r="G12" s="241" t="s">
        <v>2</v>
      </c>
      <c r="H12" s="227"/>
      <c r="I12" s="227"/>
      <c r="J12" s="228"/>
      <c r="K12" s="226" t="s">
        <v>1</v>
      </c>
      <c r="L12" s="227"/>
      <c r="M12" s="227"/>
      <c r="N12" s="228"/>
    </row>
    <row r="13" spans="1:14" ht="13.5" thickTop="1" x14ac:dyDescent="0.2">
      <c r="A13" s="247" t="s">
        <v>6</v>
      </c>
      <c r="B13" s="248"/>
      <c r="C13" s="239" t="s">
        <v>7</v>
      </c>
      <c r="D13" s="242" t="s">
        <v>8</v>
      </c>
      <c r="E13" s="242"/>
      <c r="F13" s="181" t="s">
        <v>9</v>
      </c>
      <c r="G13" s="239" t="s">
        <v>7</v>
      </c>
      <c r="H13" s="242" t="s">
        <v>8</v>
      </c>
      <c r="I13" s="242"/>
      <c r="J13" s="181" t="s">
        <v>9</v>
      </c>
      <c r="K13" s="239" t="s">
        <v>7</v>
      </c>
      <c r="L13" s="242" t="s">
        <v>8</v>
      </c>
      <c r="M13" s="242"/>
      <c r="N13" s="181" t="s">
        <v>9</v>
      </c>
    </row>
    <row r="14" spans="1:14" ht="13.5" thickBot="1" x14ac:dyDescent="0.25">
      <c r="A14" s="247"/>
      <c r="B14" s="248"/>
      <c r="C14" s="240"/>
      <c r="D14" s="182" t="s">
        <v>10</v>
      </c>
      <c r="E14" s="182" t="s">
        <v>11</v>
      </c>
      <c r="F14" s="183" t="s">
        <v>12</v>
      </c>
      <c r="G14" s="240"/>
      <c r="H14" s="182" t="s">
        <v>10</v>
      </c>
      <c r="I14" s="182" t="s">
        <v>11</v>
      </c>
      <c r="J14" s="183" t="s">
        <v>12</v>
      </c>
      <c r="K14" s="240"/>
      <c r="L14" s="182" t="s">
        <v>10</v>
      </c>
      <c r="M14" s="182" t="s">
        <v>11</v>
      </c>
      <c r="N14" s="183" t="s">
        <v>12</v>
      </c>
    </row>
    <row r="15" spans="1:14" ht="13.5" thickTop="1" x14ac:dyDescent="0.2">
      <c r="A15" s="247"/>
      <c r="B15" s="248"/>
      <c r="C15" s="128">
        <v>98</v>
      </c>
      <c r="D15" s="129">
        <v>2000000</v>
      </c>
      <c r="E15" s="129">
        <v>2499999</v>
      </c>
      <c r="F15" s="145">
        <f>+E15-D15+1</f>
        <v>500000</v>
      </c>
      <c r="G15" s="147">
        <v>95</v>
      </c>
      <c r="H15" s="129">
        <v>8600000</v>
      </c>
      <c r="I15" s="129">
        <v>8999999</v>
      </c>
      <c r="J15" s="130">
        <f t="shared" ref="J15:J20" si="0">+I15-H15+1</f>
        <v>400000</v>
      </c>
      <c r="K15" s="129">
        <v>93</v>
      </c>
      <c r="L15" s="131">
        <v>9000000</v>
      </c>
      <c r="M15" s="131">
        <v>9999999</v>
      </c>
      <c r="N15" s="132">
        <f t="shared" ref="N15" si="1">+M15-L15+1</f>
        <v>1000000</v>
      </c>
    </row>
    <row r="16" spans="1:14" x14ac:dyDescent="0.2">
      <c r="A16" s="247"/>
      <c r="B16" s="248"/>
      <c r="C16" s="40">
        <v>99</v>
      </c>
      <c r="D16" s="3">
        <v>6000000</v>
      </c>
      <c r="E16" s="3">
        <v>6999999</v>
      </c>
      <c r="F16" s="146">
        <f>+E16-D16+1</f>
        <v>1000000</v>
      </c>
      <c r="G16" s="147">
        <v>96</v>
      </c>
      <c r="H16" s="129">
        <v>9000000</v>
      </c>
      <c r="I16" s="129">
        <v>9099999</v>
      </c>
      <c r="J16" s="130">
        <f t="shared" si="0"/>
        <v>100000</v>
      </c>
      <c r="K16" s="129">
        <v>95</v>
      </c>
      <c r="L16" s="131">
        <v>9000000</v>
      </c>
      <c r="M16" s="131">
        <v>9999999</v>
      </c>
      <c r="N16" s="132">
        <f t="shared" ref="N16:N21" si="2">+M16-L16+1</f>
        <v>1000000</v>
      </c>
    </row>
    <row r="17" spans="1:14" x14ac:dyDescent="0.2">
      <c r="A17" s="247"/>
      <c r="B17" s="248"/>
      <c r="C17" s="210"/>
      <c r="D17" s="211"/>
      <c r="E17" s="211"/>
      <c r="F17" s="211"/>
      <c r="G17" s="148">
        <v>97</v>
      </c>
      <c r="H17" s="137">
        <v>9000000</v>
      </c>
      <c r="I17" s="137">
        <v>9399999</v>
      </c>
      <c r="J17" s="138">
        <f t="shared" si="0"/>
        <v>400000</v>
      </c>
      <c r="K17" s="129">
        <v>96</v>
      </c>
      <c r="L17" s="131">
        <v>7000000</v>
      </c>
      <c r="M17" s="131">
        <v>7999999</v>
      </c>
      <c r="N17" s="132">
        <f t="shared" si="2"/>
        <v>1000000</v>
      </c>
    </row>
    <row r="18" spans="1:14" x14ac:dyDescent="0.2">
      <c r="A18" s="247"/>
      <c r="B18" s="248"/>
      <c r="C18" s="212"/>
      <c r="D18" s="213"/>
      <c r="E18" s="213"/>
      <c r="F18" s="213"/>
      <c r="G18" s="149">
        <v>98</v>
      </c>
      <c r="H18" s="3">
        <v>3000000</v>
      </c>
      <c r="I18" s="3">
        <v>3599999</v>
      </c>
      <c r="J18" s="41">
        <f t="shared" si="0"/>
        <v>600000</v>
      </c>
      <c r="K18" s="3">
        <v>96</v>
      </c>
      <c r="L18" s="36">
        <v>8000000</v>
      </c>
      <c r="M18" s="131">
        <v>8999999</v>
      </c>
      <c r="N18" s="98">
        <f t="shared" si="2"/>
        <v>1000000</v>
      </c>
    </row>
    <row r="19" spans="1:14" x14ac:dyDescent="0.2">
      <c r="A19" s="247"/>
      <c r="B19" s="248"/>
      <c r="C19" s="212"/>
      <c r="D19" s="213"/>
      <c r="E19" s="213"/>
      <c r="F19" s="213"/>
      <c r="G19" s="149">
        <v>98</v>
      </c>
      <c r="H19" s="3">
        <v>3700000</v>
      </c>
      <c r="I19" s="3">
        <v>3999999</v>
      </c>
      <c r="J19" s="41">
        <f t="shared" si="0"/>
        <v>300000</v>
      </c>
      <c r="K19" s="3">
        <v>96</v>
      </c>
      <c r="L19" s="65">
        <v>9100000</v>
      </c>
      <c r="M19" s="65">
        <v>9999999</v>
      </c>
      <c r="N19" s="98">
        <f t="shared" si="2"/>
        <v>900000</v>
      </c>
    </row>
    <row r="20" spans="1:14" x14ac:dyDescent="0.2">
      <c r="A20" s="247"/>
      <c r="B20" s="248"/>
      <c r="C20" s="212"/>
      <c r="D20" s="213"/>
      <c r="E20" s="213"/>
      <c r="F20" s="213"/>
      <c r="G20" s="149">
        <v>98</v>
      </c>
      <c r="H20" s="3">
        <v>4000000</v>
      </c>
      <c r="I20" s="3">
        <v>4999999</v>
      </c>
      <c r="J20" s="41">
        <f t="shared" si="0"/>
        <v>1000000</v>
      </c>
      <c r="K20" s="137">
        <v>97</v>
      </c>
      <c r="L20" s="139">
        <v>9400000</v>
      </c>
      <c r="M20" s="139">
        <v>9999999</v>
      </c>
      <c r="N20" s="140">
        <f t="shared" si="2"/>
        <v>600000</v>
      </c>
    </row>
    <row r="21" spans="1:14" x14ac:dyDescent="0.2">
      <c r="A21" s="247"/>
      <c r="B21" s="248"/>
      <c r="C21" s="212"/>
      <c r="D21" s="213"/>
      <c r="E21" s="213"/>
      <c r="F21" s="213"/>
      <c r="G21" s="149">
        <v>98</v>
      </c>
      <c r="H21" s="3">
        <v>7000000</v>
      </c>
      <c r="I21" s="3">
        <v>7999999</v>
      </c>
      <c r="J21" s="41">
        <f t="shared" ref="J21:J29" si="3">+I21-H21+1</f>
        <v>1000000</v>
      </c>
      <c r="K21" s="3">
        <v>98</v>
      </c>
      <c r="L21" s="65" t="s">
        <v>13</v>
      </c>
      <c r="M21" s="65" t="s">
        <v>14</v>
      </c>
      <c r="N21" s="98">
        <f t="shared" si="2"/>
        <v>1000000</v>
      </c>
    </row>
    <row r="22" spans="1:14" x14ac:dyDescent="0.2">
      <c r="A22" s="247"/>
      <c r="B22" s="248"/>
      <c r="C22" s="212"/>
      <c r="D22" s="213"/>
      <c r="E22" s="213"/>
      <c r="F22" s="213"/>
      <c r="G22" s="149">
        <v>99</v>
      </c>
      <c r="H22" s="3">
        <v>2500000</v>
      </c>
      <c r="I22" s="3">
        <v>2999999</v>
      </c>
      <c r="J22" s="41">
        <f t="shared" si="3"/>
        <v>500000</v>
      </c>
      <c r="K22" s="3">
        <v>98</v>
      </c>
      <c r="L22" s="3">
        <v>1000000</v>
      </c>
      <c r="M22" s="3">
        <v>1999999</v>
      </c>
      <c r="N22" s="98">
        <f t="shared" ref="N22:N39" si="4">+M22-L22+1</f>
        <v>1000000</v>
      </c>
    </row>
    <row r="23" spans="1:14" x14ac:dyDescent="0.2">
      <c r="A23" s="247"/>
      <c r="B23" s="248"/>
      <c r="C23" s="212"/>
      <c r="D23" s="213"/>
      <c r="E23" s="213"/>
      <c r="F23" s="213"/>
      <c r="G23" s="149">
        <v>99</v>
      </c>
      <c r="H23" s="3">
        <v>5000000</v>
      </c>
      <c r="I23" s="3">
        <v>5999999</v>
      </c>
      <c r="J23" s="41">
        <f t="shared" si="3"/>
        <v>1000000</v>
      </c>
      <c r="K23" s="3">
        <v>98</v>
      </c>
      <c r="L23" s="3">
        <v>2500000</v>
      </c>
      <c r="M23" s="3">
        <v>2999999</v>
      </c>
      <c r="N23" s="98">
        <f t="shared" si="4"/>
        <v>500000</v>
      </c>
    </row>
    <row r="24" spans="1:14" x14ac:dyDescent="0.2">
      <c r="A24" s="247"/>
      <c r="B24" s="248"/>
      <c r="C24" s="212"/>
      <c r="D24" s="213"/>
      <c r="E24" s="213"/>
      <c r="F24" s="213"/>
      <c r="G24" s="149">
        <v>99</v>
      </c>
      <c r="H24" s="3">
        <v>8000000</v>
      </c>
      <c r="I24" s="3">
        <v>8999999</v>
      </c>
      <c r="J24" s="41">
        <f t="shared" si="3"/>
        <v>1000000</v>
      </c>
      <c r="K24" s="3">
        <v>98</v>
      </c>
      <c r="L24" s="3">
        <v>3600000</v>
      </c>
      <c r="M24" s="3">
        <v>3699999</v>
      </c>
      <c r="N24" s="98">
        <f t="shared" si="4"/>
        <v>100000</v>
      </c>
    </row>
    <row r="25" spans="1:14" x14ac:dyDescent="0.2">
      <c r="A25" s="247"/>
      <c r="B25" s="248"/>
      <c r="C25" s="212"/>
      <c r="D25" s="213"/>
      <c r="E25" s="213"/>
      <c r="F25" s="213"/>
      <c r="G25" s="149">
        <v>99</v>
      </c>
      <c r="H25" s="3">
        <v>9000000</v>
      </c>
      <c r="I25" s="3">
        <v>9099999</v>
      </c>
      <c r="J25" s="41">
        <f t="shared" si="3"/>
        <v>100000</v>
      </c>
      <c r="K25" s="3">
        <v>98</v>
      </c>
      <c r="L25" s="3">
        <v>5000000</v>
      </c>
      <c r="M25" s="3">
        <v>5999999</v>
      </c>
      <c r="N25" s="98">
        <f t="shared" si="4"/>
        <v>1000000</v>
      </c>
    </row>
    <row r="26" spans="1:14" x14ac:dyDescent="0.2">
      <c r="A26" s="247"/>
      <c r="B26" s="248"/>
      <c r="C26" s="212"/>
      <c r="D26" s="213"/>
      <c r="E26" s="213"/>
      <c r="F26" s="214"/>
      <c r="G26" s="149">
        <v>99</v>
      </c>
      <c r="H26" s="3">
        <v>9200000</v>
      </c>
      <c r="I26" s="3">
        <v>9299999</v>
      </c>
      <c r="J26" s="41">
        <f t="shared" si="3"/>
        <v>100000</v>
      </c>
      <c r="K26" s="3">
        <v>98</v>
      </c>
      <c r="L26" s="3">
        <v>6000000</v>
      </c>
      <c r="M26" s="3">
        <v>6999999</v>
      </c>
      <c r="N26" s="98">
        <f t="shared" si="4"/>
        <v>1000000</v>
      </c>
    </row>
    <row r="27" spans="1:14" x14ac:dyDescent="0.2">
      <c r="A27" s="247"/>
      <c r="B27" s="248"/>
      <c r="C27" s="212"/>
      <c r="D27" s="213"/>
      <c r="E27" s="213"/>
      <c r="F27" s="214"/>
      <c r="G27" s="149">
        <v>99</v>
      </c>
      <c r="H27" s="3">
        <v>9700000</v>
      </c>
      <c r="I27" s="3">
        <v>9799999</v>
      </c>
      <c r="J27" s="41">
        <f t="shared" si="3"/>
        <v>100000</v>
      </c>
      <c r="K27" s="3">
        <v>98</v>
      </c>
      <c r="L27" s="3">
        <v>8000000</v>
      </c>
      <c r="M27" s="3">
        <v>8999999</v>
      </c>
      <c r="N27" s="98">
        <f t="shared" si="4"/>
        <v>1000000</v>
      </c>
    </row>
    <row r="28" spans="1:14" x14ac:dyDescent="0.2">
      <c r="A28" s="247"/>
      <c r="B28" s="248"/>
      <c r="C28" s="215"/>
      <c r="D28" s="215"/>
      <c r="E28" s="215"/>
      <c r="F28" s="215"/>
      <c r="G28" s="149">
        <v>99</v>
      </c>
      <c r="H28" s="3">
        <v>9800000</v>
      </c>
      <c r="I28" s="3">
        <v>9899999</v>
      </c>
      <c r="J28" s="41">
        <f t="shared" si="3"/>
        <v>100000</v>
      </c>
      <c r="K28" s="3">
        <v>98</v>
      </c>
      <c r="L28" s="3">
        <v>9000000</v>
      </c>
      <c r="M28" s="3">
        <v>9999999</v>
      </c>
      <c r="N28" s="98">
        <f t="shared" si="4"/>
        <v>1000000</v>
      </c>
    </row>
    <row r="29" spans="1:14" x14ac:dyDescent="0.2">
      <c r="A29" s="247"/>
      <c r="B29" s="248"/>
      <c r="C29" s="213"/>
      <c r="D29" s="213"/>
      <c r="E29" s="213"/>
      <c r="F29" s="213"/>
      <c r="G29" s="149">
        <v>99</v>
      </c>
      <c r="H29" s="3">
        <v>9900000</v>
      </c>
      <c r="I29" s="3">
        <v>9999999</v>
      </c>
      <c r="J29" s="41">
        <f t="shared" si="3"/>
        <v>100000</v>
      </c>
      <c r="K29" s="3">
        <v>99</v>
      </c>
      <c r="L29" s="65" t="s">
        <v>13</v>
      </c>
      <c r="M29" s="65" t="s">
        <v>14</v>
      </c>
      <c r="N29" s="98">
        <f t="shared" si="4"/>
        <v>1000000</v>
      </c>
    </row>
    <row r="30" spans="1:14" x14ac:dyDescent="0.2">
      <c r="A30" s="247"/>
      <c r="B30" s="248"/>
      <c r="C30" s="213"/>
      <c r="D30" s="213"/>
      <c r="E30" s="213"/>
      <c r="F30" s="213"/>
      <c r="G30" s="215"/>
      <c r="H30" s="215"/>
      <c r="I30" s="215"/>
      <c r="J30" s="215"/>
      <c r="K30" s="3">
        <v>99</v>
      </c>
      <c r="L30" s="3">
        <v>1000000</v>
      </c>
      <c r="M30" s="3">
        <v>1999999</v>
      </c>
      <c r="N30" s="98">
        <f t="shared" si="4"/>
        <v>1000000</v>
      </c>
    </row>
    <row r="31" spans="1:14" x14ac:dyDescent="0.2">
      <c r="A31" s="247"/>
      <c r="B31" s="248"/>
      <c r="C31" s="213"/>
      <c r="D31" s="213"/>
      <c r="E31" s="213"/>
      <c r="F31" s="213"/>
      <c r="G31" s="215"/>
      <c r="H31" s="215"/>
      <c r="I31" s="215"/>
      <c r="J31" s="215"/>
      <c r="K31" s="3">
        <v>99</v>
      </c>
      <c r="L31" s="3">
        <v>2000000</v>
      </c>
      <c r="M31" s="3">
        <v>2499999</v>
      </c>
      <c r="N31" s="98">
        <f t="shared" si="4"/>
        <v>500000</v>
      </c>
    </row>
    <row r="32" spans="1:14" x14ac:dyDescent="0.2">
      <c r="A32" s="247"/>
      <c r="B32" s="248"/>
      <c r="C32" s="213"/>
      <c r="D32" s="213"/>
      <c r="E32" s="213"/>
      <c r="F32" s="213"/>
      <c r="G32" s="215"/>
      <c r="H32" s="215"/>
      <c r="I32" s="215"/>
      <c r="J32" s="215"/>
      <c r="K32" s="3">
        <v>99</v>
      </c>
      <c r="L32" s="3">
        <v>3000000</v>
      </c>
      <c r="M32" s="3">
        <v>3999999</v>
      </c>
      <c r="N32" s="98">
        <f t="shared" si="4"/>
        <v>1000000</v>
      </c>
    </row>
    <row r="33" spans="1:14" x14ac:dyDescent="0.2">
      <c r="A33" s="247"/>
      <c r="B33" s="248"/>
      <c r="C33" s="213"/>
      <c r="D33" s="213"/>
      <c r="E33" s="213"/>
      <c r="F33" s="213"/>
      <c r="G33" s="215"/>
      <c r="H33" s="215"/>
      <c r="I33" s="215"/>
      <c r="J33" s="215"/>
      <c r="K33" s="3">
        <v>99</v>
      </c>
      <c r="L33" s="3">
        <v>4000000</v>
      </c>
      <c r="M33" s="3">
        <v>4999999</v>
      </c>
      <c r="N33" s="98">
        <f t="shared" si="4"/>
        <v>1000000</v>
      </c>
    </row>
    <row r="34" spans="1:14" x14ac:dyDescent="0.2">
      <c r="A34" s="247"/>
      <c r="B34" s="248"/>
      <c r="C34" s="213"/>
      <c r="D34" s="213"/>
      <c r="E34" s="213"/>
      <c r="F34" s="213"/>
      <c r="G34" s="215"/>
      <c r="H34" s="215"/>
      <c r="I34" s="215"/>
      <c r="J34" s="215"/>
      <c r="K34" s="3">
        <v>99</v>
      </c>
      <c r="L34" s="3">
        <v>7000000</v>
      </c>
      <c r="M34" s="3">
        <v>7999999</v>
      </c>
      <c r="N34" s="98">
        <f t="shared" si="4"/>
        <v>1000000</v>
      </c>
    </row>
    <row r="35" spans="1:14" x14ac:dyDescent="0.2">
      <c r="A35" s="247"/>
      <c r="B35" s="248"/>
      <c r="C35" s="213"/>
      <c r="D35" s="213"/>
      <c r="E35" s="213"/>
      <c r="F35" s="213"/>
      <c r="G35" s="215"/>
      <c r="H35" s="215"/>
      <c r="I35" s="215"/>
      <c r="J35" s="215"/>
      <c r="K35" s="3">
        <v>99</v>
      </c>
      <c r="L35" s="3">
        <v>9100000</v>
      </c>
      <c r="M35" s="3">
        <v>9199999</v>
      </c>
      <c r="N35" s="98">
        <f t="shared" si="4"/>
        <v>100000</v>
      </c>
    </row>
    <row r="36" spans="1:14" x14ac:dyDescent="0.2">
      <c r="A36" s="247"/>
      <c r="B36" s="248"/>
      <c r="C36" s="213"/>
      <c r="D36" s="213"/>
      <c r="E36" s="213"/>
      <c r="F36" s="213"/>
      <c r="G36" s="215"/>
      <c r="H36" s="215"/>
      <c r="I36" s="215"/>
      <c r="J36" s="215"/>
      <c r="K36" s="3">
        <v>99</v>
      </c>
      <c r="L36" s="3">
        <v>9300000</v>
      </c>
      <c r="M36" s="3">
        <v>9399999</v>
      </c>
      <c r="N36" s="98">
        <f t="shared" si="4"/>
        <v>100000</v>
      </c>
    </row>
    <row r="37" spans="1:14" x14ac:dyDescent="0.2">
      <c r="A37" s="247"/>
      <c r="B37" s="248"/>
      <c r="C37" s="215"/>
      <c r="D37" s="215"/>
      <c r="E37" s="215"/>
      <c r="F37" s="215"/>
      <c r="G37" s="215"/>
      <c r="H37" s="215"/>
      <c r="I37" s="215"/>
      <c r="J37" s="215"/>
      <c r="K37" s="3">
        <v>99</v>
      </c>
      <c r="L37" s="3">
        <v>9400000</v>
      </c>
      <c r="M37" s="3">
        <v>9499999</v>
      </c>
      <c r="N37" s="98">
        <f t="shared" si="4"/>
        <v>100000</v>
      </c>
    </row>
    <row r="38" spans="1:14" x14ac:dyDescent="0.2">
      <c r="A38" s="247"/>
      <c r="B38" s="248"/>
      <c r="C38" s="215"/>
      <c r="D38" s="215"/>
      <c r="E38" s="215"/>
      <c r="F38" s="215"/>
      <c r="G38" s="215"/>
      <c r="H38" s="215"/>
      <c r="I38" s="215"/>
      <c r="J38" s="215"/>
      <c r="K38" s="3">
        <v>99</v>
      </c>
      <c r="L38" s="3">
        <v>9500000</v>
      </c>
      <c r="M38" s="3">
        <v>9599999</v>
      </c>
      <c r="N38" s="98">
        <f t="shared" si="4"/>
        <v>100000</v>
      </c>
    </row>
    <row r="39" spans="1:14" x14ac:dyDescent="0.2">
      <c r="A39" s="247"/>
      <c r="B39" s="248"/>
      <c r="C39" s="213"/>
      <c r="D39" s="213"/>
      <c r="E39" s="213"/>
      <c r="F39" s="213"/>
      <c r="G39" s="213"/>
      <c r="H39" s="213"/>
      <c r="I39" s="213"/>
      <c r="J39" s="213"/>
      <c r="K39" s="42">
        <v>99</v>
      </c>
      <c r="L39" s="42">
        <v>9600000</v>
      </c>
      <c r="M39" s="42">
        <v>9699999</v>
      </c>
      <c r="N39" s="98">
        <f t="shared" si="4"/>
        <v>100000</v>
      </c>
    </row>
    <row r="40" spans="1:14" s="34" customFormat="1" x14ac:dyDescent="0.2">
      <c r="A40" s="243" t="s">
        <v>32</v>
      </c>
      <c r="B40" s="184">
        <f>SUM(C40:N40)</f>
        <v>26400000</v>
      </c>
      <c r="C40" s="236">
        <f>SUM(F15:F39)</f>
        <v>1500000</v>
      </c>
      <c r="D40" s="249"/>
      <c r="E40" s="249"/>
      <c r="F40" s="250"/>
      <c r="G40" s="235">
        <f>SUM(J15:J39)</f>
        <v>6800000</v>
      </c>
      <c r="H40" s="236"/>
      <c r="I40" s="236"/>
      <c r="J40" s="237"/>
      <c r="K40" s="235">
        <f>SUM(N15:N39)</f>
        <v>18100000</v>
      </c>
      <c r="L40" s="236"/>
      <c r="M40" s="236"/>
      <c r="N40" s="238"/>
    </row>
    <row r="41" spans="1:14" s="34" customFormat="1" ht="13.5" thickBot="1" x14ac:dyDescent="0.25">
      <c r="A41" s="244"/>
      <c r="B41" s="185">
        <f>SUM(C41:N41)</f>
        <v>1</v>
      </c>
      <c r="C41" s="230">
        <f>+C40/$B$40</f>
        <v>5.6818181818181816E-2</v>
      </c>
      <c r="D41" s="245"/>
      <c r="E41" s="245"/>
      <c r="F41" s="246"/>
      <c r="G41" s="229">
        <f>+G40/$B$40</f>
        <v>0.25757575757575757</v>
      </c>
      <c r="H41" s="230"/>
      <c r="I41" s="230"/>
      <c r="J41" s="232"/>
      <c r="K41" s="229">
        <f>+K40/$B$40</f>
        <v>0.68560606060606055</v>
      </c>
      <c r="L41" s="230"/>
      <c r="M41" s="230"/>
      <c r="N41" s="231"/>
    </row>
    <row r="42" spans="1:14" ht="14.25" thickTop="1" thickBot="1" x14ac:dyDescent="0.25"/>
    <row r="43" spans="1:14" s="34" customFormat="1" ht="12.75" customHeight="1" thickTop="1" x14ac:dyDescent="0.2">
      <c r="A43" s="188" t="s">
        <v>33</v>
      </c>
      <c r="B43" s="189">
        <f>+C43+G43+K43</f>
        <v>22052297</v>
      </c>
      <c r="C43" s="233">
        <f>+'4-Móvil II'!H144</f>
        <v>839128</v>
      </c>
      <c r="D43" s="233"/>
      <c r="E43" s="233"/>
      <c r="F43" s="233"/>
      <c r="G43" s="233">
        <f>+'4-Móvil II'!E144</f>
        <v>6343532</v>
      </c>
      <c r="H43" s="233"/>
      <c r="I43" s="233"/>
      <c r="J43" s="233"/>
      <c r="K43" s="233">
        <f>+'4-Móvil II'!B144</f>
        <v>14869637</v>
      </c>
      <c r="L43" s="233"/>
      <c r="M43" s="233"/>
      <c r="N43" s="234"/>
    </row>
    <row r="44" spans="1:14" s="34" customFormat="1" ht="28.5" customHeight="1" thickBot="1" x14ac:dyDescent="0.25">
      <c r="A44" s="186" t="s">
        <v>34</v>
      </c>
      <c r="B44" s="187">
        <f>+B43/B40</f>
        <v>0.83531428030303034</v>
      </c>
      <c r="C44" s="224">
        <f>+C43/C40</f>
        <v>0.55941866666666662</v>
      </c>
      <c r="D44" s="224"/>
      <c r="E44" s="224"/>
      <c r="F44" s="224"/>
      <c r="G44" s="224">
        <f>+G43/G40</f>
        <v>0.93287235294117643</v>
      </c>
      <c r="H44" s="224"/>
      <c r="I44" s="224"/>
      <c r="J44" s="224"/>
      <c r="K44" s="224">
        <f>+K43/K40</f>
        <v>0.82152690607734802</v>
      </c>
      <c r="L44" s="224"/>
      <c r="M44" s="224"/>
      <c r="N44" s="225"/>
    </row>
    <row r="45" spans="1:14" ht="14.25" thickTop="1" thickBot="1" x14ac:dyDescent="0.25"/>
    <row r="46" spans="1:14" s="34" customFormat="1" ht="13.5" thickTop="1" x14ac:dyDescent="0.2">
      <c r="A46" s="190" t="s">
        <v>35</v>
      </c>
      <c r="B46" s="189">
        <f>+C46+G46+K46</f>
        <v>17363105</v>
      </c>
      <c r="C46" s="233">
        <f>+'4-Móvil II'!J144</f>
        <v>378345</v>
      </c>
      <c r="D46" s="233"/>
      <c r="E46" s="233"/>
      <c r="F46" s="233"/>
      <c r="G46" s="233">
        <f>+'4-Móvil II'!G144</f>
        <v>5097958</v>
      </c>
      <c r="H46" s="233"/>
      <c r="I46" s="233"/>
      <c r="J46" s="233"/>
      <c r="K46" s="233">
        <f>+'4-Móvil II'!D144</f>
        <v>11886802</v>
      </c>
      <c r="L46" s="233"/>
      <c r="M46" s="233"/>
      <c r="N46" s="234"/>
    </row>
    <row r="47" spans="1:14" s="35" customFormat="1" ht="28.5" customHeight="1" thickBot="1" x14ac:dyDescent="0.25">
      <c r="A47" s="191" t="s">
        <v>36</v>
      </c>
      <c r="B47" s="187">
        <f>+B46/B40</f>
        <v>0.65769337121212124</v>
      </c>
      <c r="C47" s="224">
        <f>+C46/C40</f>
        <v>0.25223000000000001</v>
      </c>
      <c r="D47" s="224"/>
      <c r="E47" s="224"/>
      <c r="F47" s="224"/>
      <c r="G47" s="224">
        <f>+G46/G40</f>
        <v>0.74969970588235291</v>
      </c>
      <c r="H47" s="224"/>
      <c r="I47" s="224"/>
      <c r="J47" s="224"/>
      <c r="K47" s="224">
        <f>+K46/K40</f>
        <v>0.65672939226519333</v>
      </c>
      <c r="L47" s="224"/>
      <c r="M47" s="224"/>
      <c r="N47" s="225"/>
    </row>
    <row r="48" spans="1:14" ht="13.5" thickTop="1" x14ac:dyDescent="0.2"/>
    <row r="49" spans="1:17" x14ac:dyDescent="0.2">
      <c r="A49" s="174"/>
      <c r="D49" s="38"/>
      <c r="E49" s="38"/>
      <c r="I49" s="38"/>
      <c r="J49" s="38"/>
      <c r="L49" s="38"/>
      <c r="M49" s="38"/>
    </row>
    <row r="50" spans="1:17" ht="5.25" customHeight="1" x14ac:dyDescent="0.2">
      <c r="A50" s="175"/>
      <c r="B50" s="43"/>
      <c r="C50" s="43"/>
      <c r="D50" s="43"/>
      <c r="E50" s="43"/>
      <c r="F50" s="43"/>
      <c r="G50" s="43"/>
      <c r="H50" s="43"/>
      <c r="I50" s="43"/>
      <c r="J50" s="43"/>
      <c r="K50" s="43"/>
      <c r="L50" s="43"/>
      <c r="M50" s="111"/>
    </row>
    <row r="51" spans="1:17" x14ac:dyDescent="0.2">
      <c r="A51" s="176"/>
      <c r="M51" s="38"/>
    </row>
    <row r="52" spans="1:17" x14ac:dyDescent="0.2">
      <c r="B52" s="38"/>
      <c r="C52" s="38"/>
      <c r="D52" s="38"/>
      <c r="G52" s="37"/>
      <c r="H52" s="37"/>
      <c r="I52" s="37"/>
    </row>
    <row r="53" spans="1:17" x14ac:dyDescent="0.2">
      <c r="B53" s="34"/>
      <c r="C53" s="83"/>
      <c r="D53" s="83"/>
      <c r="G53" s="37"/>
      <c r="H53" s="37"/>
      <c r="I53" s="37"/>
    </row>
    <row r="54" spans="1:17" x14ac:dyDescent="0.2">
      <c r="A54" s="218"/>
      <c r="B54" s="218"/>
      <c r="C54" s="218"/>
      <c r="D54" s="218"/>
      <c r="E54" s="218"/>
      <c r="F54" s="218"/>
      <c r="G54" s="218"/>
      <c r="H54" s="218"/>
      <c r="I54" s="218"/>
      <c r="J54" s="218"/>
      <c r="K54" s="218"/>
      <c r="L54" s="218"/>
      <c r="M54" s="218"/>
      <c r="N54" s="218"/>
      <c r="O54" s="218"/>
      <c r="P54" s="218"/>
      <c r="Q54" s="218"/>
    </row>
    <row r="55" spans="1:17" x14ac:dyDescent="0.2">
      <c r="A55" s="218"/>
      <c r="B55" s="218"/>
      <c r="C55" s="218"/>
      <c r="D55" s="218"/>
      <c r="E55" s="218"/>
      <c r="F55" s="218"/>
      <c r="G55" s="218"/>
      <c r="H55" s="218"/>
      <c r="I55" s="218"/>
      <c r="J55" s="218"/>
      <c r="K55" s="218"/>
      <c r="L55" s="218"/>
      <c r="M55" s="218"/>
      <c r="N55" s="218"/>
      <c r="O55" s="218"/>
      <c r="P55" s="218"/>
      <c r="Q55" s="218"/>
    </row>
    <row r="56" spans="1:17" x14ac:dyDescent="0.2">
      <c r="A56" s="218"/>
      <c r="B56" s="218"/>
      <c r="C56" s="218"/>
      <c r="D56" s="218"/>
      <c r="E56" s="218"/>
      <c r="F56" s="218"/>
      <c r="G56" s="218"/>
      <c r="H56" s="218"/>
      <c r="I56" s="218"/>
      <c r="J56" s="218"/>
      <c r="K56" s="218"/>
      <c r="L56" s="218"/>
      <c r="M56" s="218"/>
      <c r="N56" s="218"/>
      <c r="O56" s="218"/>
      <c r="P56" s="218"/>
      <c r="Q56" s="218"/>
    </row>
    <row r="57" spans="1:17" x14ac:dyDescent="0.2">
      <c r="A57" s="218"/>
      <c r="B57" s="218"/>
      <c r="C57" s="218"/>
      <c r="D57" s="218"/>
      <c r="E57" s="218"/>
      <c r="F57" s="218"/>
      <c r="G57" s="218"/>
      <c r="H57" s="218"/>
      <c r="I57" s="218"/>
      <c r="J57" s="218"/>
      <c r="K57" s="218"/>
      <c r="L57" s="218"/>
      <c r="M57" s="218"/>
      <c r="N57" s="218"/>
      <c r="O57" s="218"/>
      <c r="P57" s="218"/>
      <c r="Q57" s="218"/>
    </row>
    <row r="58" spans="1:17" x14ac:dyDescent="0.2">
      <c r="A58" s="218"/>
      <c r="B58" s="218"/>
      <c r="C58" s="218"/>
      <c r="D58" s="218"/>
      <c r="E58" s="218"/>
      <c r="F58" s="218"/>
      <c r="G58" s="218"/>
      <c r="H58" s="218"/>
      <c r="I58" s="218"/>
      <c r="J58" s="218"/>
      <c r="K58" s="218"/>
      <c r="L58" s="218"/>
      <c r="M58" s="218"/>
      <c r="N58" s="218"/>
      <c r="O58" s="218"/>
      <c r="P58" s="218"/>
      <c r="Q58" s="218"/>
    </row>
    <row r="59" spans="1:17" x14ac:dyDescent="0.2">
      <c r="A59" s="218"/>
      <c r="B59" s="218"/>
      <c r="C59" s="218"/>
      <c r="D59" s="218"/>
      <c r="E59" s="218"/>
      <c r="F59" s="218"/>
      <c r="G59" s="218"/>
      <c r="H59" s="218"/>
      <c r="I59" s="218"/>
      <c r="J59" s="218"/>
      <c r="K59" s="218"/>
      <c r="L59" s="218"/>
      <c r="M59" s="218"/>
      <c r="N59" s="218"/>
      <c r="O59" s="218"/>
      <c r="P59" s="218"/>
      <c r="Q59" s="218"/>
    </row>
    <row r="60" spans="1:17" x14ac:dyDescent="0.2">
      <c r="A60" s="218"/>
      <c r="B60" s="218"/>
      <c r="C60" s="218"/>
      <c r="D60" s="218"/>
      <c r="E60" s="218"/>
      <c r="F60" s="218"/>
      <c r="G60" s="218"/>
      <c r="H60" s="218"/>
      <c r="I60" s="218"/>
      <c r="J60" s="218"/>
      <c r="K60" s="218"/>
      <c r="L60" s="218"/>
      <c r="M60" s="218"/>
      <c r="N60" s="218"/>
      <c r="O60" s="218"/>
      <c r="P60" s="218"/>
      <c r="Q60" s="218"/>
    </row>
    <row r="61" spans="1:17" s="125" customFormat="1" x14ac:dyDescent="0.2">
      <c r="A61" s="133"/>
      <c r="B61" s="133"/>
      <c r="C61" s="133"/>
      <c r="D61" s="133"/>
      <c r="E61" s="218"/>
      <c r="F61" s="218"/>
      <c r="G61" s="218"/>
      <c r="H61" s="218"/>
      <c r="I61" s="218"/>
      <c r="J61" s="218"/>
      <c r="K61" s="218"/>
      <c r="L61" s="218"/>
      <c r="M61" s="218"/>
      <c r="N61" s="218"/>
      <c r="O61" s="218"/>
      <c r="P61" s="218"/>
      <c r="Q61" s="218"/>
    </row>
    <row r="62" spans="1:17" s="125" customFormat="1" x14ac:dyDescent="0.2">
      <c r="A62" s="133" t="s">
        <v>15</v>
      </c>
      <c r="B62" s="134">
        <f>+K46</f>
        <v>11886802</v>
      </c>
      <c r="C62" s="135">
        <f t="shared" ref="C62:C68" si="5">+B62/$B$69</f>
        <v>0.11886802</v>
      </c>
      <c r="D62" s="133"/>
      <c r="E62" s="218"/>
      <c r="F62" s="218"/>
      <c r="G62" s="218"/>
      <c r="H62" s="218"/>
      <c r="I62" s="218"/>
      <c r="J62" s="218"/>
      <c r="K62" s="218"/>
      <c r="L62" s="218"/>
      <c r="M62" s="218"/>
      <c r="N62" s="218"/>
      <c r="O62" s="218"/>
      <c r="P62" s="218"/>
      <c r="Q62" s="218"/>
    </row>
    <row r="63" spans="1:17" s="125" customFormat="1" x14ac:dyDescent="0.2">
      <c r="A63" s="133" t="s">
        <v>16</v>
      </c>
      <c r="B63" s="134">
        <f>+K40-K46</f>
        <v>6213198</v>
      </c>
      <c r="C63" s="135">
        <f t="shared" si="5"/>
        <v>6.2131980000000003E-2</v>
      </c>
      <c r="D63" s="133"/>
      <c r="E63" s="218"/>
      <c r="F63" s="218"/>
      <c r="G63" s="218"/>
      <c r="H63" s="218"/>
      <c r="I63" s="218"/>
      <c r="J63" s="218"/>
      <c r="K63" s="218"/>
      <c r="L63" s="218"/>
      <c r="M63" s="218"/>
      <c r="N63" s="218"/>
      <c r="O63" s="218"/>
      <c r="P63" s="218"/>
      <c r="Q63" s="218"/>
    </row>
    <row r="64" spans="1:17" s="125" customFormat="1" x14ac:dyDescent="0.2">
      <c r="A64" s="133" t="s">
        <v>17</v>
      </c>
      <c r="B64" s="134">
        <f>+G46</f>
        <v>5097958</v>
      </c>
      <c r="C64" s="135">
        <f t="shared" si="5"/>
        <v>5.0979579999999997E-2</v>
      </c>
      <c r="D64" s="133"/>
      <c r="E64" s="218"/>
      <c r="F64" s="218"/>
      <c r="G64" s="218"/>
      <c r="H64" s="218"/>
      <c r="I64" s="218"/>
      <c r="J64" s="218"/>
      <c r="K64" s="218"/>
      <c r="L64" s="218"/>
      <c r="M64" s="218"/>
      <c r="N64" s="218"/>
      <c r="O64" s="218"/>
      <c r="P64" s="218"/>
      <c r="Q64" s="218"/>
    </row>
    <row r="65" spans="1:17" s="125" customFormat="1" x14ac:dyDescent="0.2">
      <c r="A65" s="133" t="s">
        <v>18</v>
      </c>
      <c r="B65" s="134">
        <f>+G40-G46</f>
        <v>1702042</v>
      </c>
      <c r="C65" s="135">
        <f t="shared" si="5"/>
        <v>1.7020420000000001E-2</v>
      </c>
      <c r="D65" s="133"/>
      <c r="E65" s="218"/>
      <c r="F65" s="218"/>
      <c r="G65" s="218"/>
      <c r="H65" s="218"/>
      <c r="I65" s="218"/>
      <c r="J65" s="218"/>
      <c r="K65" s="218"/>
      <c r="L65" s="218"/>
      <c r="M65" s="218"/>
      <c r="N65" s="218"/>
      <c r="O65" s="218"/>
      <c r="P65" s="218"/>
      <c r="Q65" s="218"/>
    </row>
    <row r="66" spans="1:17" s="125" customFormat="1" x14ac:dyDescent="0.2">
      <c r="A66" s="133" t="s">
        <v>99</v>
      </c>
      <c r="B66" s="134">
        <f>+C46</f>
        <v>378345</v>
      </c>
      <c r="C66" s="135">
        <f t="shared" si="5"/>
        <v>3.7834499999999998E-3</v>
      </c>
      <c r="D66" s="133"/>
      <c r="E66" s="218"/>
      <c r="F66" s="218"/>
      <c r="G66" s="218"/>
      <c r="H66" s="218"/>
      <c r="I66" s="218"/>
      <c r="J66" s="218"/>
      <c r="K66" s="218"/>
      <c r="L66" s="218"/>
      <c r="M66" s="218"/>
      <c r="N66" s="218"/>
      <c r="O66" s="218"/>
      <c r="P66" s="218"/>
      <c r="Q66" s="218"/>
    </row>
    <row r="67" spans="1:17" s="125" customFormat="1" x14ac:dyDescent="0.2">
      <c r="A67" s="133" t="s">
        <v>100</v>
      </c>
      <c r="B67" s="134">
        <f>+C40-C46</f>
        <v>1121655</v>
      </c>
      <c r="C67" s="135">
        <f t="shared" si="5"/>
        <v>1.121655E-2</v>
      </c>
      <c r="D67" s="133"/>
      <c r="E67" s="218"/>
      <c r="F67" s="218"/>
      <c r="G67" s="218"/>
      <c r="H67" s="218"/>
      <c r="I67" s="218"/>
      <c r="J67" s="218"/>
      <c r="K67" s="218"/>
      <c r="L67" s="218"/>
      <c r="M67" s="218"/>
      <c r="N67" s="218"/>
      <c r="O67" s="218"/>
      <c r="P67" s="218"/>
      <c r="Q67" s="218"/>
    </row>
    <row r="68" spans="1:17" s="125" customFormat="1" x14ac:dyDescent="0.2">
      <c r="A68" s="133" t="s">
        <v>4</v>
      </c>
      <c r="B68" s="134">
        <f>100000000-B40</f>
        <v>73600000</v>
      </c>
      <c r="C68" s="135">
        <f t="shared" si="5"/>
        <v>0.73599999999999999</v>
      </c>
      <c r="D68" s="133"/>
      <c r="E68" s="218"/>
      <c r="F68" s="218"/>
      <c r="G68" s="218"/>
      <c r="H68" s="218"/>
      <c r="I68" s="218"/>
      <c r="J68" s="218"/>
      <c r="K68" s="218"/>
      <c r="L68" s="218"/>
      <c r="M68" s="218"/>
      <c r="N68" s="218"/>
      <c r="O68" s="218"/>
      <c r="P68" s="218"/>
      <c r="Q68" s="218"/>
    </row>
    <row r="69" spans="1:17" s="125" customFormat="1" x14ac:dyDescent="0.2">
      <c r="A69" s="133" t="s">
        <v>3</v>
      </c>
      <c r="B69" s="136">
        <f>SUM(B62:B68)</f>
        <v>100000000</v>
      </c>
      <c r="C69" s="133"/>
      <c r="D69" s="133"/>
      <c r="E69" s="218"/>
      <c r="F69" s="218"/>
      <c r="G69" s="218"/>
      <c r="H69" s="218"/>
      <c r="I69" s="218"/>
      <c r="J69" s="218"/>
      <c r="K69" s="218"/>
      <c r="L69" s="218"/>
      <c r="M69" s="218"/>
      <c r="N69" s="218"/>
      <c r="O69" s="218"/>
      <c r="P69" s="218"/>
      <c r="Q69" s="218"/>
    </row>
    <row r="70" spans="1:17" s="125" customFormat="1" x14ac:dyDescent="0.2">
      <c r="A70" s="133"/>
      <c r="B70" s="133"/>
      <c r="C70" s="133"/>
      <c r="D70" s="133"/>
      <c r="E70" s="218"/>
      <c r="F70" s="218"/>
      <c r="G70" s="218"/>
      <c r="H70" s="218"/>
      <c r="I70" s="218"/>
      <c r="J70" s="218"/>
      <c r="K70" s="218"/>
      <c r="L70" s="218"/>
      <c r="M70" s="218"/>
      <c r="N70" s="218"/>
      <c r="O70" s="218"/>
      <c r="P70" s="218"/>
      <c r="Q70" s="218"/>
    </row>
    <row r="71" spans="1:17" s="125" customFormat="1" x14ac:dyDescent="0.2">
      <c r="A71" s="133"/>
      <c r="B71" s="133"/>
      <c r="C71" s="133"/>
      <c r="D71" s="133"/>
      <c r="E71" s="218"/>
      <c r="F71" s="218"/>
      <c r="G71" s="218"/>
      <c r="H71" s="218"/>
      <c r="I71" s="218"/>
      <c r="J71" s="218"/>
      <c r="K71" s="218"/>
      <c r="L71" s="218"/>
      <c r="M71" s="218"/>
      <c r="N71" s="218"/>
      <c r="O71" s="218"/>
      <c r="P71" s="218"/>
      <c r="Q71" s="218"/>
    </row>
    <row r="72" spans="1:17" s="125" customFormat="1" x14ac:dyDescent="0.2">
      <c r="A72" s="133"/>
      <c r="B72" s="133"/>
      <c r="C72" s="133"/>
      <c r="D72" s="133"/>
      <c r="E72" s="218"/>
      <c r="F72" s="218"/>
      <c r="G72" s="218"/>
      <c r="H72" s="218"/>
      <c r="I72" s="218"/>
      <c r="J72" s="218"/>
      <c r="K72" s="218"/>
      <c r="L72" s="218"/>
      <c r="M72" s="218"/>
      <c r="N72" s="218"/>
      <c r="O72" s="218"/>
      <c r="P72" s="218"/>
      <c r="Q72" s="218"/>
    </row>
    <row r="73" spans="1:17" x14ac:dyDescent="0.2">
      <c r="A73" s="218"/>
      <c r="B73" s="218"/>
      <c r="C73" s="218"/>
      <c r="D73" s="218"/>
      <c r="E73" s="218"/>
      <c r="F73" s="218"/>
      <c r="G73" s="218"/>
      <c r="H73" s="218"/>
      <c r="I73" s="218"/>
      <c r="J73" s="218"/>
      <c r="K73" s="218"/>
      <c r="L73" s="218"/>
      <c r="M73" s="218"/>
      <c r="N73" s="218"/>
      <c r="O73" s="218"/>
      <c r="P73" s="218"/>
      <c r="Q73" s="218"/>
    </row>
    <row r="74" spans="1:17" x14ac:dyDescent="0.2">
      <c r="A74" s="218"/>
      <c r="B74" s="218"/>
      <c r="C74" s="218"/>
      <c r="D74" s="218"/>
      <c r="E74" s="218"/>
      <c r="F74" s="218"/>
      <c r="G74" s="218"/>
      <c r="H74" s="218"/>
      <c r="I74" s="218"/>
      <c r="J74" s="218"/>
      <c r="K74" s="218"/>
      <c r="L74" s="218"/>
      <c r="M74" s="218"/>
      <c r="N74" s="218"/>
      <c r="O74" s="218"/>
      <c r="P74" s="218"/>
      <c r="Q74" s="218"/>
    </row>
    <row r="75" spans="1:17" x14ac:dyDescent="0.2">
      <c r="A75" s="218"/>
      <c r="B75" s="218"/>
      <c r="C75" s="218"/>
      <c r="D75" s="218"/>
      <c r="E75" s="218"/>
      <c r="F75" s="218"/>
      <c r="G75" s="218"/>
      <c r="H75" s="218"/>
      <c r="I75" s="218"/>
      <c r="J75" s="218"/>
      <c r="K75" s="218"/>
      <c r="L75" s="218"/>
      <c r="M75" s="218"/>
      <c r="N75" s="218"/>
      <c r="O75" s="218"/>
      <c r="P75" s="218"/>
      <c r="Q75" s="218"/>
    </row>
    <row r="76" spans="1:17" x14ac:dyDescent="0.2">
      <c r="A76" s="218"/>
      <c r="B76" s="218"/>
      <c r="C76" s="218"/>
      <c r="D76" s="218"/>
      <c r="E76" s="218"/>
      <c r="F76" s="218"/>
      <c r="G76" s="218"/>
      <c r="H76" s="218"/>
      <c r="I76" s="218"/>
      <c r="J76" s="218"/>
      <c r="K76" s="218"/>
      <c r="L76" s="218"/>
      <c r="M76" s="218"/>
      <c r="N76" s="218"/>
      <c r="O76" s="218"/>
      <c r="P76" s="218"/>
      <c r="Q76" s="218"/>
    </row>
    <row r="77" spans="1:17" x14ac:dyDescent="0.2">
      <c r="A77" s="218"/>
      <c r="B77" s="218"/>
      <c r="C77" s="218"/>
      <c r="D77" s="218"/>
      <c r="E77" s="218"/>
      <c r="F77" s="218"/>
      <c r="G77" s="218"/>
      <c r="H77" s="218"/>
      <c r="I77" s="218"/>
      <c r="J77" s="218"/>
      <c r="K77" s="218"/>
      <c r="L77" s="218"/>
      <c r="M77" s="218"/>
      <c r="N77" s="218"/>
      <c r="O77" s="218"/>
      <c r="P77" s="218"/>
      <c r="Q77" s="218"/>
    </row>
    <row r="78" spans="1:17" x14ac:dyDescent="0.2">
      <c r="A78" s="218"/>
      <c r="B78" s="218"/>
      <c r="C78" s="218"/>
      <c r="D78" s="218"/>
      <c r="E78" s="218"/>
      <c r="F78" s="218"/>
      <c r="G78" s="218"/>
      <c r="H78" s="218"/>
      <c r="I78" s="218"/>
      <c r="J78" s="218"/>
      <c r="K78" s="218"/>
      <c r="L78" s="218"/>
      <c r="M78" s="218"/>
      <c r="N78" s="218"/>
      <c r="O78" s="218"/>
      <c r="P78" s="218"/>
      <c r="Q78" s="218"/>
    </row>
    <row r="79" spans="1:17" x14ac:dyDescent="0.2">
      <c r="A79" s="218"/>
      <c r="B79" s="218"/>
      <c r="C79" s="218"/>
      <c r="D79" s="218"/>
      <c r="E79" s="218"/>
      <c r="F79" s="218"/>
      <c r="G79" s="218"/>
      <c r="H79" s="218"/>
      <c r="I79" s="218"/>
      <c r="J79" s="218"/>
      <c r="K79" s="218"/>
      <c r="L79" s="218"/>
      <c r="M79" s="218"/>
      <c r="N79" s="218"/>
      <c r="O79" s="218"/>
      <c r="P79" s="218"/>
      <c r="Q79" s="218"/>
    </row>
    <row r="80" spans="1:17" x14ac:dyDescent="0.2">
      <c r="A80" s="218"/>
      <c r="B80" s="218"/>
      <c r="C80" s="218"/>
      <c r="D80" s="218"/>
      <c r="E80" s="218"/>
      <c r="F80" s="218"/>
      <c r="G80" s="218"/>
      <c r="H80" s="218"/>
      <c r="I80" s="218"/>
      <c r="J80" s="218"/>
      <c r="K80" s="218"/>
      <c r="L80" s="218"/>
      <c r="M80" s="218"/>
      <c r="N80" s="218"/>
      <c r="O80" s="218"/>
      <c r="P80" s="218"/>
      <c r="Q80" s="218"/>
    </row>
    <row r="81" spans="1:17" x14ac:dyDescent="0.2">
      <c r="A81" s="218"/>
      <c r="B81" s="218"/>
      <c r="C81" s="218"/>
      <c r="D81" s="218"/>
      <c r="E81" s="218"/>
      <c r="F81" s="218"/>
      <c r="G81" s="218"/>
      <c r="H81" s="218"/>
      <c r="I81" s="218"/>
      <c r="J81" s="218"/>
      <c r="K81" s="218"/>
      <c r="L81" s="218"/>
      <c r="M81" s="218"/>
      <c r="N81" s="218"/>
      <c r="O81" s="218"/>
      <c r="P81" s="218"/>
      <c r="Q81" s="218"/>
    </row>
    <row r="82" spans="1:17" x14ac:dyDescent="0.2">
      <c r="A82" s="218"/>
      <c r="B82" s="218"/>
      <c r="C82" s="218"/>
      <c r="D82" s="218"/>
      <c r="E82" s="218"/>
      <c r="F82" s="218"/>
      <c r="G82" s="218"/>
      <c r="H82" s="218"/>
      <c r="I82" s="218"/>
      <c r="J82" s="218"/>
      <c r="K82" s="218"/>
      <c r="L82" s="218"/>
      <c r="M82" s="218"/>
      <c r="N82" s="218"/>
      <c r="O82" s="218"/>
      <c r="P82" s="218"/>
      <c r="Q82" s="218"/>
    </row>
    <row r="83" spans="1:17" x14ac:dyDescent="0.2">
      <c r="A83" s="218"/>
      <c r="B83" s="218"/>
      <c r="C83" s="218"/>
      <c r="D83" s="218"/>
      <c r="E83" s="218"/>
      <c r="F83" s="218"/>
      <c r="G83" s="218"/>
      <c r="H83" s="218"/>
      <c r="I83" s="218"/>
      <c r="J83" s="218"/>
      <c r="K83" s="218"/>
      <c r="L83" s="218"/>
      <c r="M83" s="218"/>
      <c r="N83" s="218"/>
      <c r="O83" s="218"/>
      <c r="P83" s="218"/>
      <c r="Q83" s="218"/>
    </row>
    <row r="84" spans="1:17" x14ac:dyDescent="0.2">
      <c r="A84" s="218"/>
      <c r="B84" s="218"/>
      <c r="C84" s="218"/>
      <c r="D84" s="218"/>
      <c r="E84" s="218"/>
      <c r="F84" s="218"/>
      <c r="G84" s="218"/>
      <c r="H84" s="218"/>
      <c r="I84" s="218"/>
      <c r="J84" s="218"/>
      <c r="K84" s="218"/>
      <c r="L84" s="218"/>
      <c r="M84" s="218"/>
      <c r="N84" s="218"/>
      <c r="O84" s="218"/>
      <c r="P84" s="218"/>
      <c r="Q84" s="218"/>
    </row>
  </sheetData>
  <sheetProtection algorithmName="SHA-512" hashValue="dV8kmlesn7JhKrQNqial3SZv7tukm/z1scN6O09q6BGpa4qh5W+2V7XopWIcunAn+VlavQcYmLHWNOGI+Z/R2g==" saltValue="28Ad033zXdzZVLx7TjBfCw==" spinCount="100000" sheet="1" objects="1" scenarios="1"/>
  <mergeCells count="30">
    <mergeCell ref="K40:N40"/>
    <mergeCell ref="G13:G14"/>
    <mergeCell ref="A12:B12"/>
    <mergeCell ref="C12:F12"/>
    <mergeCell ref="G12:J12"/>
    <mergeCell ref="K13:K14"/>
    <mergeCell ref="H13:I13"/>
    <mergeCell ref="L13:M13"/>
    <mergeCell ref="A40:A41"/>
    <mergeCell ref="C41:F41"/>
    <mergeCell ref="A13:B39"/>
    <mergeCell ref="C13:C14"/>
    <mergeCell ref="D13:E13"/>
    <mergeCell ref="C40:F40"/>
    <mergeCell ref="C47:F47"/>
    <mergeCell ref="G47:J47"/>
    <mergeCell ref="K47:N47"/>
    <mergeCell ref="K12:N12"/>
    <mergeCell ref="K41:N41"/>
    <mergeCell ref="G41:J41"/>
    <mergeCell ref="K46:N46"/>
    <mergeCell ref="C44:F44"/>
    <mergeCell ref="G44:J44"/>
    <mergeCell ref="K44:N44"/>
    <mergeCell ref="C46:F46"/>
    <mergeCell ref="G46:J46"/>
    <mergeCell ref="C43:F43"/>
    <mergeCell ref="G43:J43"/>
    <mergeCell ref="K43:N43"/>
    <mergeCell ref="G40:J40"/>
  </mergeCells>
  <phoneticPr fontId="3" type="noConversion"/>
  <pageMargins left="0" right="0" top="0.98425196850393704" bottom="0.98425196850393704" header="0" footer="0"/>
  <pageSetup paperSize="9" scale="90" orientation="landscape" r:id="rId1"/>
  <headerFooter alignWithMargins="0"/>
  <ignoredErrors>
    <ignoredError sqref="L21:M21 L29:M29" numberStoredAsText="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O193"/>
  <sheetViews>
    <sheetView zoomScaleNormal="100" workbookViewId="0">
      <selection activeCell="A154" sqref="A154:M154"/>
    </sheetView>
  </sheetViews>
  <sheetFormatPr baseColWidth="10" defaultRowHeight="12.75" x14ac:dyDescent="0.2"/>
  <cols>
    <col min="1" max="1" width="9.85546875" style="1" customWidth="1"/>
    <col min="2" max="3" width="11.140625" style="1" customWidth="1"/>
    <col min="4" max="4" width="12.85546875" style="1" customWidth="1"/>
    <col min="5" max="5" width="12.7109375" style="1" bestFit="1" customWidth="1"/>
    <col min="6" max="6" width="11.42578125" style="1"/>
    <col min="7" max="7" width="12.42578125" style="1" bestFit="1" customWidth="1"/>
    <col min="8" max="8" width="11.5703125" style="1" bestFit="1" customWidth="1"/>
    <col min="9" max="16384" width="11.42578125" style="1"/>
  </cols>
  <sheetData>
    <row r="1" spans="1:13" x14ac:dyDescent="0.2">
      <c r="A1" s="193"/>
      <c r="B1" s="193"/>
      <c r="C1" s="193"/>
      <c r="D1" s="193"/>
      <c r="E1" s="193"/>
      <c r="F1" s="193"/>
      <c r="G1" s="193"/>
      <c r="H1" s="193"/>
      <c r="I1" s="193"/>
      <c r="J1" s="193"/>
      <c r="K1" s="193"/>
      <c r="L1" s="193"/>
      <c r="M1" s="206"/>
    </row>
    <row r="2" spans="1:13" ht="18" x14ac:dyDescent="0.25">
      <c r="A2" s="159" t="s">
        <v>109</v>
      </c>
      <c r="B2" s="193"/>
      <c r="C2" s="193"/>
      <c r="D2" s="193"/>
      <c r="E2" s="193"/>
      <c r="F2" s="193"/>
      <c r="G2" s="193"/>
      <c r="H2" s="193"/>
      <c r="I2" s="193"/>
      <c r="J2" s="193"/>
      <c r="K2" s="193"/>
      <c r="L2" s="193"/>
      <c r="M2" s="193"/>
    </row>
    <row r="3" spans="1:13" ht="14.25" x14ac:dyDescent="0.2">
      <c r="A3" s="160" t="s">
        <v>112</v>
      </c>
      <c r="B3" s="193"/>
      <c r="C3" s="193"/>
      <c r="D3" s="193"/>
      <c r="E3" s="193"/>
      <c r="F3" s="193"/>
      <c r="G3" s="193"/>
      <c r="H3" s="193"/>
      <c r="I3" s="193"/>
      <c r="J3" s="193"/>
      <c r="K3" s="193"/>
      <c r="L3" s="193"/>
      <c r="M3" s="193"/>
    </row>
    <row r="4" spans="1:13" ht="14.25" x14ac:dyDescent="0.2">
      <c r="A4" s="157"/>
      <c r="B4" s="193"/>
      <c r="C4" s="193"/>
      <c r="D4" s="193"/>
      <c r="E4" s="193"/>
      <c r="F4" s="193"/>
      <c r="G4" s="193"/>
      <c r="H4" s="193"/>
      <c r="I4" s="193"/>
      <c r="J4" s="193"/>
      <c r="K4" s="193"/>
      <c r="L4" s="193"/>
      <c r="M4" s="193"/>
    </row>
    <row r="5" spans="1:13" ht="14.25" x14ac:dyDescent="0.2">
      <c r="A5" s="157"/>
      <c r="B5" s="193"/>
      <c r="C5" s="193"/>
      <c r="D5" s="193"/>
      <c r="E5" s="193"/>
      <c r="F5" s="193"/>
      <c r="G5" s="193"/>
      <c r="H5" s="193"/>
      <c r="I5" s="193"/>
      <c r="J5" s="193"/>
      <c r="K5" s="193"/>
      <c r="L5" s="193"/>
      <c r="M5" s="193"/>
    </row>
    <row r="6" spans="1:13" ht="14.25" x14ac:dyDescent="0.2">
      <c r="A6" s="157"/>
      <c r="B6" s="193"/>
      <c r="C6" s="193"/>
      <c r="D6" s="193"/>
      <c r="E6" s="193"/>
      <c r="F6" s="193"/>
      <c r="G6" s="193"/>
      <c r="H6" s="193"/>
      <c r="I6" s="193"/>
      <c r="J6" s="193"/>
      <c r="K6" s="193"/>
      <c r="L6" s="193"/>
      <c r="M6" s="193"/>
    </row>
    <row r="7" spans="1:13" ht="14.25" x14ac:dyDescent="0.2">
      <c r="A7" s="157"/>
      <c r="B7" s="193"/>
      <c r="C7" s="193"/>
      <c r="D7" s="193"/>
      <c r="E7" s="193"/>
      <c r="F7" s="193"/>
      <c r="G7" s="193"/>
      <c r="H7" s="193"/>
      <c r="I7" s="193"/>
      <c r="J7" s="193"/>
      <c r="K7" s="193"/>
      <c r="L7" s="193"/>
      <c r="M7" s="193"/>
    </row>
    <row r="8" spans="1:13" x14ac:dyDescent="0.2">
      <c r="A8" s="161" t="s">
        <v>115</v>
      </c>
      <c r="B8" s="193"/>
      <c r="C8" s="193"/>
      <c r="D8" s="193"/>
      <c r="E8" s="193"/>
      <c r="F8" s="193"/>
      <c r="G8" s="193"/>
      <c r="H8" s="193"/>
      <c r="I8" s="193"/>
      <c r="J8" s="193"/>
      <c r="K8" s="193"/>
      <c r="L8" s="193"/>
      <c r="M8" s="193"/>
    </row>
    <row r="9" spans="1:13" x14ac:dyDescent="0.2">
      <c r="A9" s="193"/>
      <c r="B9" s="193"/>
      <c r="C9" s="193"/>
      <c r="D9" s="193"/>
      <c r="E9" s="193"/>
      <c r="F9" s="193"/>
      <c r="G9" s="193"/>
      <c r="H9" s="193"/>
      <c r="I9" s="193"/>
      <c r="J9" s="193"/>
      <c r="K9" s="193"/>
      <c r="L9" s="193"/>
      <c r="M9" s="193"/>
    </row>
    <row r="10" spans="1:13" x14ac:dyDescent="0.2">
      <c r="A10" s="193"/>
      <c r="B10" s="193"/>
      <c r="C10" s="193"/>
      <c r="D10" s="193"/>
      <c r="E10" s="193"/>
      <c r="F10" s="193"/>
      <c r="G10" s="193"/>
      <c r="H10" s="193"/>
      <c r="I10" s="193"/>
      <c r="J10" s="193"/>
      <c r="K10" s="193"/>
      <c r="L10" s="193"/>
      <c r="M10" s="193"/>
    </row>
    <row r="11" spans="1:13" ht="13.5" thickBot="1" x14ac:dyDescent="0.25">
      <c r="A11" s="194"/>
      <c r="B11" s="194"/>
      <c r="C11" s="194"/>
      <c r="D11" s="194"/>
      <c r="E11" s="194"/>
      <c r="F11" s="194"/>
      <c r="G11" s="194"/>
      <c r="H11" s="194"/>
      <c r="I11" s="194"/>
      <c r="J11" s="195"/>
      <c r="K11" s="194"/>
      <c r="L11" s="194"/>
      <c r="M11" s="194"/>
    </row>
    <row r="12" spans="1:13" ht="17.25" thickTop="1" thickBot="1" x14ac:dyDescent="0.3">
      <c r="B12" s="255" t="s">
        <v>22</v>
      </c>
      <c r="C12" s="256"/>
      <c r="D12" s="256"/>
      <c r="E12" s="256"/>
      <c r="F12" s="256"/>
      <c r="G12" s="256"/>
      <c r="H12" s="256"/>
      <c r="I12" s="256"/>
      <c r="J12" s="256"/>
      <c r="K12" s="256"/>
      <c r="L12" s="256"/>
      <c r="M12" s="257"/>
    </row>
    <row r="13" spans="1:13" s="45" customFormat="1" ht="15" customHeight="1" thickTop="1" thickBot="1" x14ac:dyDescent="0.25">
      <c r="B13" s="251" t="s">
        <v>1</v>
      </c>
      <c r="C13" s="251"/>
      <c r="D13" s="251"/>
      <c r="E13" s="251" t="s">
        <v>2</v>
      </c>
      <c r="F13" s="251"/>
      <c r="G13" s="251"/>
      <c r="H13" s="251" t="s">
        <v>88</v>
      </c>
      <c r="I13" s="251"/>
      <c r="J13" s="251"/>
      <c r="K13" s="252" t="s">
        <v>3</v>
      </c>
      <c r="L13" s="253"/>
      <c r="M13" s="254"/>
    </row>
    <row r="14" spans="1:13" s="7" customFormat="1" ht="26.25" customHeight="1" thickTop="1" thickBot="1" x14ac:dyDescent="0.25">
      <c r="A14" s="170" t="s">
        <v>0</v>
      </c>
      <c r="B14" s="169" t="s">
        <v>19</v>
      </c>
      <c r="C14" s="196" t="s">
        <v>20</v>
      </c>
      <c r="D14" s="197" t="s">
        <v>21</v>
      </c>
      <c r="E14" s="169" t="s">
        <v>19</v>
      </c>
      <c r="F14" s="196" t="s">
        <v>20</v>
      </c>
      <c r="G14" s="198" t="s">
        <v>21</v>
      </c>
      <c r="H14" s="169" t="s">
        <v>19</v>
      </c>
      <c r="I14" s="196" t="s">
        <v>20</v>
      </c>
      <c r="J14" s="198" t="s">
        <v>21</v>
      </c>
      <c r="K14" s="169" t="s">
        <v>19</v>
      </c>
      <c r="L14" s="196" t="s">
        <v>20</v>
      </c>
      <c r="M14" s="198" t="s">
        <v>21</v>
      </c>
    </row>
    <row r="15" spans="1:13" ht="13.5" thickTop="1" x14ac:dyDescent="0.2">
      <c r="A15" s="10">
        <v>38353</v>
      </c>
      <c r="B15" s="202"/>
      <c r="C15" s="19">
        <v>3000000</v>
      </c>
      <c r="D15" s="55">
        <v>2426063</v>
      </c>
      <c r="E15" s="202"/>
      <c r="F15" s="19">
        <v>1700000</v>
      </c>
      <c r="G15" s="32">
        <v>1212639</v>
      </c>
      <c r="H15" s="204"/>
      <c r="I15" s="19">
        <v>200000</v>
      </c>
      <c r="J15" s="60">
        <v>119857</v>
      </c>
      <c r="K15" s="202"/>
      <c r="L15" s="19">
        <f>+I15+F15+C15</f>
        <v>4900000</v>
      </c>
      <c r="M15" s="32">
        <f>+J15+G15+D15</f>
        <v>3758559</v>
      </c>
    </row>
    <row r="16" spans="1:13" x14ac:dyDescent="0.2">
      <c r="A16" s="8">
        <v>38384</v>
      </c>
      <c r="B16" s="203"/>
      <c r="C16" s="4">
        <v>3000000</v>
      </c>
      <c r="D16" s="30">
        <v>2519714</v>
      </c>
      <c r="E16" s="203"/>
      <c r="F16" s="4">
        <v>2000000</v>
      </c>
      <c r="G16" s="49">
        <v>1262780</v>
      </c>
      <c r="H16" s="205"/>
      <c r="I16" s="4">
        <v>200000</v>
      </c>
      <c r="J16" s="61">
        <v>131296</v>
      </c>
      <c r="K16" s="203"/>
      <c r="L16" s="19">
        <f>+I16+F16+C16</f>
        <v>5200000</v>
      </c>
      <c r="M16" s="32">
        <f>+J16+G16+D16</f>
        <v>3913790</v>
      </c>
    </row>
    <row r="17" spans="1:13" x14ac:dyDescent="0.2">
      <c r="A17" s="8">
        <v>38412</v>
      </c>
      <c r="B17" s="203"/>
      <c r="C17" s="4">
        <v>3300000</v>
      </c>
      <c r="D17" s="30">
        <v>2636053</v>
      </c>
      <c r="E17" s="203"/>
      <c r="F17" s="4">
        <v>2000000</v>
      </c>
      <c r="G17" s="49">
        <v>1330606</v>
      </c>
      <c r="H17" s="205"/>
      <c r="I17" s="4">
        <v>200000</v>
      </c>
      <c r="J17" s="61">
        <v>140640</v>
      </c>
      <c r="K17" s="203"/>
      <c r="L17" s="19">
        <f t="shared" ref="L17:L65" si="0">+I17+F17+C17</f>
        <v>5500000</v>
      </c>
      <c r="M17" s="32">
        <f t="shared" ref="M17:M65" si="1">+J17+G17+D17</f>
        <v>4107299</v>
      </c>
    </row>
    <row r="18" spans="1:13" x14ac:dyDescent="0.2">
      <c r="A18" s="8">
        <v>38443</v>
      </c>
      <c r="B18" s="203"/>
      <c r="C18" s="4">
        <v>3300000</v>
      </c>
      <c r="D18" s="30">
        <v>2818457</v>
      </c>
      <c r="E18" s="203"/>
      <c r="F18" s="4">
        <v>2500000</v>
      </c>
      <c r="G18" s="49">
        <v>1491393</v>
      </c>
      <c r="H18" s="205"/>
      <c r="I18" s="4">
        <v>400000</v>
      </c>
      <c r="J18" s="61">
        <v>146848</v>
      </c>
      <c r="K18" s="203"/>
      <c r="L18" s="19">
        <f t="shared" si="0"/>
        <v>6200000</v>
      </c>
      <c r="M18" s="32">
        <f t="shared" si="1"/>
        <v>4456698</v>
      </c>
    </row>
    <row r="19" spans="1:13" x14ac:dyDescent="0.2">
      <c r="A19" s="8">
        <v>38473</v>
      </c>
      <c r="B19" s="203"/>
      <c r="C19" s="4">
        <v>3800000</v>
      </c>
      <c r="D19" s="30">
        <v>2955895</v>
      </c>
      <c r="E19" s="203"/>
      <c r="F19" s="4">
        <v>2500000</v>
      </c>
      <c r="G19" s="49">
        <v>1615520</v>
      </c>
      <c r="H19" s="205"/>
      <c r="I19" s="4">
        <v>400000</v>
      </c>
      <c r="J19" s="61">
        <v>154721</v>
      </c>
      <c r="K19" s="203"/>
      <c r="L19" s="19">
        <f t="shared" si="0"/>
        <v>6700000</v>
      </c>
      <c r="M19" s="32">
        <f t="shared" si="1"/>
        <v>4726136</v>
      </c>
    </row>
    <row r="20" spans="1:13" x14ac:dyDescent="0.2">
      <c r="A20" s="8">
        <v>38504</v>
      </c>
      <c r="B20" s="203"/>
      <c r="C20" s="4">
        <v>4000000</v>
      </c>
      <c r="D20" s="30">
        <v>3065101</v>
      </c>
      <c r="E20" s="203"/>
      <c r="F20" s="4">
        <v>2500000</v>
      </c>
      <c r="G20" s="49">
        <v>1670374.3922999997</v>
      </c>
      <c r="H20" s="205"/>
      <c r="I20" s="4">
        <v>400000</v>
      </c>
      <c r="J20" s="61">
        <v>160734</v>
      </c>
      <c r="K20" s="203"/>
      <c r="L20" s="19">
        <f t="shared" si="0"/>
        <v>6900000</v>
      </c>
      <c r="M20" s="32">
        <f t="shared" si="1"/>
        <v>4896209.3922999995</v>
      </c>
    </row>
    <row r="21" spans="1:13" x14ac:dyDescent="0.2">
      <c r="A21" s="8">
        <v>38534</v>
      </c>
      <c r="B21" s="203"/>
      <c r="C21" s="4">
        <v>4500000</v>
      </c>
      <c r="D21" s="30">
        <v>3227860</v>
      </c>
      <c r="E21" s="203"/>
      <c r="F21" s="4">
        <v>2500000</v>
      </c>
      <c r="G21" s="49">
        <v>1685460</v>
      </c>
      <c r="H21" s="205"/>
      <c r="I21" s="4">
        <v>400000</v>
      </c>
      <c r="J21" s="61">
        <v>168593</v>
      </c>
      <c r="K21" s="203"/>
      <c r="L21" s="19">
        <f t="shared" si="0"/>
        <v>7400000</v>
      </c>
      <c r="M21" s="32">
        <f t="shared" si="1"/>
        <v>5081913</v>
      </c>
    </row>
    <row r="22" spans="1:13" x14ac:dyDescent="0.2">
      <c r="A22" s="8">
        <v>38565</v>
      </c>
      <c r="B22" s="203"/>
      <c r="C22" s="4">
        <v>4700000</v>
      </c>
      <c r="D22" s="30">
        <v>3398157</v>
      </c>
      <c r="E22" s="203"/>
      <c r="F22" s="4">
        <v>2500000</v>
      </c>
      <c r="G22" s="49">
        <v>1670666.7732999998</v>
      </c>
      <c r="H22" s="205"/>
      <c r="I22" s="4">
        <v>400000</v>
      </c>
      <c r="J22" s="61">
        <v>178154</v>
      </c>
      <c r="K22" s="203"/>
      <c r="L22" s="19">
        <f t="shared" si="0"/>
        <v>7600000</v>
      </c>
      <c r="M22" s="32">
        <f t="shared" si="1"/>
        <v>5246977.7732999995</v>
      </c>
    </row>
    <row r="23" spans="1:13" x14ac:dyDescent="0.2">
      <c r="A23" s="8">
        <v>38596</v>
      </c>
      <c r="B23" s="47">
        <v>4453626</v>
      </c>
      <c r="C23" s="4">
        <v>4700000</v>
      </c>
      <c r="D23" s="56">
        <v>3546269</v>
      </c>
      <c r="E23" s="47">
        <v>1889090</v>
      </c>
      <c r="F23" s="4">
        <v>2500000</v>
      </c>
      <c r="G23" s="49">
        <v>1638086.5326099903</v>
      </c>
      <c r="H23" s="6">
        <v>204936</v>
      </c>
      <c r="I23" s="4">
        <v>400000</v>
      </c>
      <c r="J23" s="61">
        <v>186486</v>
      </c>
      <c r="K23" s="47">
        <f>+H23+E23+B23</f>
        <v>6547652</v>
      </c>
      <c r="L23" s="19">
        <f t="shared" si="0"/>
        <v>7600000</v>
      </c>
      <c r="M23" s="32">
        <f t="shared" si="1"/>
        <v>5370841.5326099899</v>
      </c>
    </row>
    <row r="24" spans="1:13" x14ac:dyDescent="0.2">
      <c r="A24" s="8">
        <v>38626</v>
      </c>
      <c r="B24" s="16">
        <v>4473396</v>
      </c>
      <c r="C24" s="4">
        <v>5000000</v>
      </c>
      <c r="D24" s="30">
        <v>3692812</v>
      </c>
      <c r="E24" s="16">
        <v>2077534</v>
      </c>
      <c r="F24" s="4">
        <v>3000000</v>
      </c>
      <c r="G24" s="49">
        <v>1676542.7133390098</v>
      </c>
      <c r="H24" s="6">
        <v>212413</v>
      </c>
      <c r="I24" s="4">
        <v>400000</v>
      </c>
      <c r="J24" s="61">
        <v>195589</v>
      </c>
      <c r="K24" s="47">
        <f t="shared" ref="K24:K65" si="2">+H24+E24+B24</f>
        <v>6763343</v>
      </c>
      <c r="L24" s="19">
        <f t="shared" si="0"/>
        <v>8400000</v>
      </c>
      <c r="M24" s="32">
        <f t="shared" si="1"/>
        <v>5564943.7133390103</v>
      </c>
    </row>
    <row r="25" spans="1:13" x14ac:dyDescent="0.2">
      <c r="A25" s="8">
        <v>38657</v>
      </c>
      <c r="B25" s="47">
        <v>4479284</v>
      </c>
      <c r="C25" s="4">
        <v>5000000</v>
      </c>
      <c r="D25" s="30">
        <v>3845613</v>
      </c>
      <c r="E25" s="47">
        <v>1801682</v>
      </c>
      <c r="F25" s="4">
        <v>3000000</v>
      </c>
      <c r="G25" s="49">
        <v>1754950.6248170044</v>
      </c>
      <c r="H25" s="6">
        <v>340044</v>
      </c>
      <c r="I25" s="4">
        <v>400000</v>
      </c>
      <c r="J25" s="61">
        <v>202587</v>
      </c>
      <c r="K25" s="47">
        <f t="shared" si="2"/>
        <v>6621010</v>
      </c>
      <c r="L25" s="19">
        <f t="shared" si="0"/>
        <v>8400000</v>
      </c>
      <c r="M25" s="32">
        <f t="shared" si="1"/>
        <v>5803150.6248170044</v>
      </c>
    </row>
    <row r="26" spans="1:13" ht="13.5" thickBot="1" x14ac:dyDescent="0.25">
      <c r="A26" s="13">
        <v>38687</v>
      </c>
      <c r="B26" s="17">
        <v>4558371</v>
      </c>
      <c r="C26" s="25">
        <v>5000000</v>
      </c>
      <c r="D26" s="57">
        <v>4100014</v>
      </c>
      <c r="E26" s="17">
        <v>1776069</v>
      </c>
      <c r="F26" s="25">
        <v>3000000</v>
      </c>
      <c r="G26" s="50">
        <v>1948714.962260009</v>
      </c>
      <c r="H26" s="22">
        <v>463132</v>
      </c>
      <c r="I26" s="21">
        <v>400000</v>
      </c>
      <c r="J26" s="62">
        <v>226352</v>
      </c>
      <c r="K26" s="102">
        <f t="shared" si="2"/>
        <v>6797572</v>
      </c>
      <c r="L26" s="54">
        <f t="shared" si="0"/>
        <v>8400000</v>
      </c>
      <c r="M26" s="53">
        <f t="shared" si="1"/>
        <v>6275080.9622600088</v>
      </c>
    </row>
    <row r="27" spans="1:13" ht="13.5" thickTop="1" x14ac:dyDescent="0.2">
      <c r="A27" s="14">
        <v>38718</v>
      </c>
      <c r="B27" s="26">
        <v>4941744</v>
      </c>
      <c r="C27" s="20">
        <v>5500000</v>
      </c>
      <c r="D27" s="58">
        <v>4248568</v>
      </c>
      <c r="E27" s="26">
        <v>2347539</v>
      </c>
      <c r="F27" s="20">
        <v>3500000</v>
      </c>
      <c r="G27" s="51">
        <v>2072765.6638380075</v>
      </c>
      <c r="H27" s="23">
        <v>484470</v>
      </c>
      <c r="I27" s="19">
        <v>400000</v>
      </c>
      <c r="J27" s="63">
        <v>233896</v>
      </c>
      <c r="K27" s="100">
        <f t="shared" si="2"/>
        <v>7773753</v>
      </c>
      <c r="L27" s="20">
        <f t="shared" si="0"/>
        <v>9400000</v>
      </c>
      <c r="M27" s="51">
        <f t="shared" si="1"/>
        <v>6555229.6638380075</v>
      </c>
    </row>
    <row r="28" spans="1:13" x14ac:dyDescent="0.2">
      <c r="A28" s="8">
        <v>38749</v>
      </c>
      <c r="B28" s="16">
        <v>5283805</v>
      </c>
      <c r="C28" s="4">
        <v>5500000</v>
      </c>
      <c r="D28" s="30">
        <v>4359523</v>
      </c>
      <c r="E28" s="16">
        <v>2633284</v>
      </c>
      <c r="F28" s="4">
        <v>3500000</v>
      </c>
      <c r="G28" s="49">
        <v>2266273.2181679904</v>
      </c>
      <c r="H28" s="6">
        <v>507764</v>
      </c>
      <c r="I28" s="4">
        <v>400000</v>
      </c>
      <c r="J28" s="61">
        <v>238517</v>
      </c>
      <c r="K28" s="47">
        <f t="shared" si="2"/>
        <v>8424853</v>
      </c>
      <c r="L28" s="19">
        <f t="shared" si="0"/>
        <v>9400000</v>
      </c>
      <c r="M28" s="32">
        <f t="shared" si="1"/>
        <v>6864313.2181679904</v>
      </c>
    </row>
    <row r="29" spans="1:13" x14ac:dyDescent="0.2">
      <c r="A29" s="8">
        <v>38777</v>
      </c>
      <c r="B29" s="16">
        <v>5335283</v>
      </c>
      <c r="C29" s="4">
        <v>5500000</v>
      </c>
      <c r="D29" s="30">
        <v>4500054</v>
      </c>
      <c r="E29" s="16">
        <v>2831973</v>
      </c>
      <c r="F29" s="4">
        <v>3500000</v>
      </c>
      <c r="G29" s="49">
        <v>2505579.5514359977</v>
      </c>
      <c r="H29" s="6">
        <v>523487</v>
      </c>
      <c r="I29" s="4">
        <v>800000</v>
      </c>
      <c r="J29" s="61">
        <v>245781</v>
      </c>
      <c r="K29" s="47">
        <f t="shared" si="2"/>
        <v>8690743</v>
      </c>
      <c r="L29" s="19">
        <f t="shared" si="0"/>
        <v>9800000</v>
      </c>
      <c r="M29" s="32">
        <f t="shared" si="1"/>
        <v>7251414.5514359977</v>
      </c>
    </row>
    <row r="30" spans="1:13" x14ac:dyDescent="0.2">
      <c r="A30" s="8">
        <v>38808</v>
      </c>
      <c r="B30" s="16">
        <v>5658411</v>
      </c>
      <c r="C30" s="4">
        <v>6000000</v>
      </c>
      <c r="D30" s="30">
        <v>4609972</v>
      </c>
      <c r="E30" s="16">
        <v>2911564</v>
      </c>
      <c r="F30" s="4">
        <v>4000000</v>
      </c>
      <c r="G30" s="49">
        <v>2601098.5414199997</v>
      </c>
      <c r="H30" s="6">
        <v>542127</v>
      </c>
      <c r="I30" s="4">
        <v>800000</v>
      </c>
      <c r="J30" s="61">
        <v>254786</v>
      </c>
      <c r="K30" s="47">
        <f t="shared" si="2"/>
        <v>9112102</v>
      </c>
      <c r="L30" s="19">
        <f t="shared" si="0"/>
        <v>10800000</v>
      </c>
      <c r="M30" s="32">
        <f t="shared" si="1"/>
        <v>7465856.5414199997</v>
      </c>
    </row>
    <row r="31" spans="1:13" x14ac:dyDescent="0.2">
      <c r="A31" s="8">
        <v>38838</v>
      </c>
      <c r="B31" s="16">
        <v>5709256</v>
      </c>
      <c r="C31" s="4">
        <v>7000000</v>
      </c>
      <c r="D31" s="30">
        <v>4736178</v>
      </c>
      <c r="E31" s="16">
        <v>3038638</v>
      </c>
      <c r="F31" s="4">
        <v>4000000</v>
      </c>
      <c r="G31" s="49">
        <v>2647892.92394999</v>
      </c>
      <c r="H31" s="6">
        <v>559888</v>
      </c>
      <c r="I31" s="4">
        <v>800000</v>
      </c>
      <c r="J31" s="61">
        <v>263274</v>
      </c>
      <c r="K31" s="47">
        <f t="shared" si="2"/>
        <v>9307782</v>
      </c>
      <c r="L31" s="19">
        <f t="shared" si="0"/>
        <v>11800000</v>
      </c>
      <c r="M31" s="32">
        <f t="shared" si="1"/>
        <v>7647344.9239499904</v>
      </c>
    </row>
    <row r="32" spans="1:13" x14ac:dyDescent="0.2">
      <c r="A32" s="8">
        <v>38869</v>
      </c>
      <c r="B32" s="16">
        <v>5967964</v>
      </c>
      <c r="C32" s="4">
        <v>7000000</v>
      </c>
      <c r="D32" s="30">
        <v>4818947</v>
      </c>
      <c r="E32" s="16">
        <v>3282135</v>
      </c>
      <c r="F32" s="4">
        <v>4000000</v>
      </c>
      <c r="G32" s="49">
        <v>2605603.4744060081</v>
      </c>
      <c r="H32" s="6">
        <v>575501</v>
      </c>
      <c r="I32" s="4">
        <v>800000</v>
      </c>
      <c r="J32" s="61">
        <v>270725</v>
      </c>
      <c r="K32" s="47">
        <f t="shared" si="2"/>
        <v>9825600</v>
      </c>
      <c r="L32" s="19">
        <f t="shared" si="0"/>
        <v>11800000</v>
      </c>
      <c r="M32" s="32">
        <f t="shared" si="1"/>
        <v>7695275.4744060077</v>
      </c>
    </row>
    <row r="33" spans="1:13" x14ac:dyDescent="0.2">
      <c r="A33" s="8">
        <v>38899</v>
      </c>
      <c r="B33" s="16">
        <v>6215940</v>
      </c>
      <c r="C33" s="4">
        <v>7000000</v>
      </c>
      <c r="D33" s="30">
        <v>4935322</v>
      </c>
      <c r="E33" s="16">
        <v>3442063</v>
      </c>
      <c r="F33" s="4">
        <v>4000000</v>
      </c>
      <c r="G33" s="49">
        <v>2549327.3497299906</v>
      </c>
      <c r="H33" s="6">
        <v>615811</v>
      </c>
      <c r="I33" s="4">
        <v>800000</v>
      </c>
      <c r="J33" s="61">
        <v>277891</v>
      </c>
      <c r="K33" s="47">
        <f t="shared" si="2"/>
        <v>10273814</v>
      </c>
      <c r="L33" s="19">
        <f t="shared" si="0"/>
        <v>11800000</v>
      </c>
      <c r="M33" s="32">
        <f t="shared" si="1"/>
        <v>7762540.3497299906</v>
      </c>
    </row>
    <row r="34" spans="1:13" x14ac:dyDescent="0.2">
      <c r="A34" s="8">
        <v>38930</v>
      </c>
      <c r="B34" s="16">
        <v>6357548</v>
      </c>
      <c r="C34" s="4">
        <v>8000000</v>
      </c>
      <c r="D34" s="30">
        <v>5071564</v>
      </c>
      <c r="E34" s="16">
        <v>3452264</v>
      </c>
      <c r="F34" s="4">
        <v>4000000</v>
      </c>
      <c r="G34" s="49">
        <v>2481873.3015840366</v>
      </c>
      <c r="H34" s="6">
        <v>656743</v>
      </c>
      <c r="I34" s="4">
        <v>800000</v>
      </c>
      <c r="J34" s="61">
        <v>285871</v>
      </c>
      <c r="K34" s="47">
        <f t="shared" si="2"/>
        <v>10466555</v>
      </c>
      <c r="L34" s="19">
        <f t="shared" si="0"/>
        <v>12800000</v>
      </c>
      <c r="M34" s="32">
        <f t="shared" si="1"/>
        <v>7839308.301584037</v>
      </c>
    </row>
    <row r="35" spans="1:13" x14ac:dyDescent="0.2">
      <c r="A35" s="8">
        <v>38961</v>
      </c>
      <c r="B35" s="16">
        <v>6432470</v>
      </c>
      <c r="C35" s="4">
        <v>8000000</v>
      </c>
      <c r="D35" s="30">
        <v>5212458</v>
      </c>
      <c r="E35" s="16">
        <v>3572611</v>
      </c>
      <c r="F35" s="4">
        <v>4000000</v>
      </c>
      <c r="G35" s="49">
        <v>2410205.6049000071</v>
      </c>
      <c r="H35" s="6">
        <v>671124</v>
      </c>
      <c r="I35" s="4">
        <v>800000</v>
      </c>
      <c r="J35" s="61">
        <v>296368</v>
      </c>
      <c r="K35" s="47">
        <f t="shared" si="2"/>
        <v>10676205</v>
      </c>
      <c r="L35" s="19">
        <f t="shared" si="0"/>
        <v>12800000</v>
      </c>
      <c r="M35" s="32">
        <f t="shared" si="1"/>
        <v>7919031.6049000071</v>
      </c>
    </row>
    <row r="36" spans="1:13" x14ac:dyDescent="0.2">
      <c r="A36" s="8">
        <v>38991</v>
      </c>
      <c r="B36" s="16">
        <v>6631009</v>
      </c>
      <c r="C36" s="4">
        <v>8000000</v>
      </c>
      <c r="D36" s="30">
        <v>5354555</v>
      </c>
      <c r="E36" s="16">
        <v>3650980</v>
      </c>
      <c r="F36" s="4">
        <v>4000000</v>
      </c>
      <c r="G36" s="49">
        <v>2413075.7926900047</v>
      </c>
      <c r="H36" s="6">
        <v>686539</v>
      </c>
      <c r="I36" s="4">
        <v>800000</v>
      </c>
      <c r="J36" s="61">
        <v>307620</v>
      </c>
      <c r="K36" s="47">
        <f t="shared" si="2"/>
        <v>10968528</v>
      </c>
      <c r="L36" s="19">
        <f t="shared" si="0"/>
        <v>12800000</v>
      </c>
      <c r="M36" s="32">
        <f t="shared" si="1"/>
        <v>8075250.7926900052</v>
      </c>
    </row>
    <row r="37" spans="1:13" x14ac:dyDescent="0.2">
      <c r="A37" s="8">
        <v>39022</v>
      </c>
      <c r="B37" s="16">
        <v>6580868</v>
      </c>
      <c r="C37" s="4">
        <v>8000000</v>
      </c>
      <c r="D37" s="30">
        <v>5473343</v>
      </c>
      <c r="E37" s="16">
        <v>3620441</v>
      </c>
      <c r="F37" s="4">
        <v>4000000</v>
      </c>
      <c r="G37" s="49">
        <v>2432555</v>
      </c>
      <c r="H37" s="6">
        <v>712150</v>
      </c>
      <c r="I37" s="4">
        <v>800000</v>
      </c>
      <c r="J37" s="61">
        <v>326314</v>
      </c>
      <c r="K37" s="47">
        <f t="shared" si="2"/>
        <v>10913459</v>
      </c>
      <c r="L37" s="19">
        <f t="shared" si="0"/>
        <v>12800000</v>
      </c>
      <c r="M37" s="32">
        <f t="shared" si="1"/>
        <v>8232212</v>
      </c>
    </row>
    <row r="38" spans="1:13" ht="13.5" thickBot="1" x14ac:dyDescent="0.25">
      <c r="A38" s="9">
        <v>39052</v>
      </c>
      <c r="B38" s="48">
        <v>6886885</v>
      </c>
      <c r="C38" s="21">
        <v>8000000</v>
      </c>
      <c r="D38" s="29">
        <v>5656899</v>
      </c>
      <c r="E38" s="48">
        <v>3579618</v>
      </c>
      <c r="F38" s="21">
        <v>4300000</v>
      </c>
      <c r="G38" s="52">
        <v>2514126.1774500068</v>
      </c>
      <c r="H38" s="6">
        <v>756454</v>
      </c>
      <c r="I38" s="4">
        <v>800000</v>
      </c>
      <c r="J38" s="62">
        <v>358653</v>
      </c>
      <c r="K38" s="101">
        <f t="shared" si="2"/>
        <v>11222957</v>
      </c>
      <c r="L38" s="81">
        <f t="shared" si="0"/>
        <v>13100000</v>
      </c>
      <c r="M38" s="103">
        <f t="shared" si="1"/>
        <v>8529678.1774500068</v>
      </c>
    </row>
    <row r="39" spans="1:13" ht="13.5" thickTop="1" x14ac:dyDescent="0.2">
      <c r="A39" s="14">
        <v>39083</v>
      </c>
      <c r="B39" s="26">
        <v>6966602</v>
      </c>
      <c r="C39" s="20">
        <v>8000000</v>
      </c>
      <c r="D39" s="58">
        <v>5783377</v>
      </c>
      <c r="E39" s="26">
        <v>3480670</v>
      </c>
      <c r="F39" s="20">
        <v>4300000</v>
      </c>
      <c r="G39" s="51">
        <v>2529741.2355000004</v>
      </c>
      <c r="H39" s="26">
        <v>777779</v>
      </c>
      <c r="I39" s="59">
        <v>1000000</v>
      </c>
      <c r="J39" s="63">
        <v>374078</v>
      </c>
      <c r="K39" s="46">
        <f t="shared" si="2"/>
        <v>11225051</v>
      </c>
      <c r="L39" s="19">
        <f t="shared" si="0"/>
        <v>13300000</v>
      </c>
      <c r="M39" s="32">
        <f t="shared" si="1"/>
        <v>8687196.2355000004</v>
      </c>
    </row>
    <row r="40" spans="1:13" x14ac:dyDescent="0.2">
      <c r="A40" s="8">
        <v>39114</v>
      </c>
      <c r="B40" s="16">
        <v>7109531</v>
      </c>
      <c r="C40" s="4">
        <v>8000000</v>
      </c>
      <c r="D40" s="30">
        <v>5873401</v>
      </c>
      <c r="E40" s="16">
        <v>3587815</v>
      </c>
      <c r="F40" s="4">
        <v>4300000</v>
      </c>
      <c r="G40" s="49">
        <v>2502912.5476900013</v>
      </c>
      <c r="H40" s="16">
        <v>787942</v>
      </c>
      <c r="I40" s="4">
        <v>1000000</v>
      </c>
      <c r="J40" s="61">
        <v>381636</v>
      </c>
      <c r="K40" s="47">
        <f t="shared" si="2"/>
        <v>11485288</v>
      </c>
      <c r="L40" s="19">
        <f t="shared" si="0"/>
        <v>13300000</v>
      </c>
      <c r="M40" s="32">
        <f t="shared" si="1"/>
        <v>8757949.5476900004</v>
      </c>
    </row>
    <row r="41" spans="1:13" x14ac:dyDescent="0.2">
      <c r="A41" s="8">
        <v>39142</v>
      </c>
      <c r="B41" s="16">
        <v>7349066</v>
      </c>
      <c r="C41" s="4">
        <v>8000000</v>
      </c>
      <c r="D41" s="30">
        <v>5969138</v>
      </c>
      <c r="E41" s="16">
        <v>3488082</v>
      </c>
      <c r="F41" s="4">
        <v>4300000</v>
      </c>
      <c r="G41" s="49">
        <v>2530182.54809999</v>
      </c>
      <c r="H41" s="16">
        <v>800664</v>
      </c>
      <c r="I41" s="4">
        <v>1000000</v>
      </c>
      <c r="J41" s="61">
        <v>390922</v>
      </c>
      <c r="K41" s="47">
        <f t="shared" si="2"/>
        <v>11637812</v>
      </c>
      <c r="L41" s="19">
        <f t="shared" si="0"/>
        <v>13300000</v>
      </c>
      <c r="M41" s="32">
        <f t="shared" si="1"/>
        <v>8890242.5480999909</v>
      </c>
    </row>
    <row r="42" spans="1:13" x14ac:dyDescent="0.2">
      <c r="A42" s="15">
        <v>39173</v>
      </c>
      <c r="B42" s="16">
        <v>7479857</v>
      </c>
      <c r="C42" s="4">
        <v>8000000</v>
      </c>
      <c r="D42" s="30">
        <v>6055981</v>
      </c>
      <c r="E42" s="16">
        <v>3654108</v>
      </c>
      <c r="F42" s="4">
        <v>4300000</v>
      </c>
      <c r="G42" s="49">
        <v>2500256.1324999966</v>
      </c>
      <c r="H42" s="16">
        <v>845998</v>
      </c>
      <c r="I42" s="4">
        <v>1000000</v>
      </c>
      <c r="J42" s="61">
        <v>401400</v>
      </c>
      <c r="K42" s="47">
        <f t="shared" si="2"/>
        <v>11979963</v>
      </c>
      <c r="L42" s="19">
        <f t="shared" si="0"/>
        <v>13300000</v>
      </c>
      <c r="M42" s="32">
        <f t="shared" si="1"/>
        <v>8957637.1324999966</v>
      </c>
    </row>
    <row r="43" spans="1:13" x14ac:dyDescent="0.2">
      <c r="A43" s="8">
        <v>39203</v>
      </c>
      <c r="B43" s="31">
        <v>7638368</v>
      </c>
      <c r="C43" s="4">
        <v>8500000</v>
      </c>
      <c r="D43" s="55">
        <v>6163749</v>
      </c>
      <c r="E43" s="31">
        <v>3619288</v>
      </c>
      <c r="F43" s="4">
        <v>4300000</v>
      </c>
      <c r="G43" s="32">
        <v>2584891.2320999973</v>
      </c>
      <c r="H43" s="16">
        <v>865093.75</v>
      </c>
      <c r="I43" s="4">
        <v>1000000</v>
      </c>
      <c r="J43" s="61">
        <v>411267</v>
      </c>
      <c r="K43" s="47">
        <f t="shared" si="2"/>
        <v>12122749.75</v>
      </c>
      <c r="L43" s="19">
        <f t="shared" si="0"/>
        <v>13800000</v>
      </c>
      <c r="M43" s="32">
        <f t="shared" si="1"/>
        <v>9159907.2320999969</v>
      </c>
    </row>
    <row r="44" spans="1:13" x14ac:dyDescent="0.2">
      <c r="A44" s="8">
        <v>39234</v>
      </c>
      <c r="B44" s="16">
        <v>7800691</v>
      </c>
      <c r="C44" s="4">
        <v>8500000</v>
      </c>
      <c r="D44" s="30">
        <v>6216421</v>
      </c>
      <c r="E44" s="16">
        <v>3678005</v>
      </c>
      <c r="F44" s="4">
        <v>4300000</v>
      </c>
      <c r="G44" s="49">
        <v>2679550</v>
      </c>
      <c r="H44" s="16">
        <v>867846.85</v>
      </c>
      <c r="I44" s="4">
        <v>1000000</v>
      </c>
      <c r="J44" s="61">
        <v>412597</v>
      </c>
      <c r="K44" s="47">
        <f t="shared" si="2"/>
        <v>12346542.85</v>
      </c>
      <c r="L44" s="19">
        <f t="shared" si="0"/>
        <v>13800000</v>
      </c>
      <c r="M44" s="32">
        <f t="shared" si="1"/>
        <v>9308568</v>
      </c>
    </row>
    <row r="45" spans="1:13" x14ac:dyDescent="0.2">
      <c r="A45" s="8">
        <v>39264</v>
      </c>
      <c r="B45" s="18">
        <v>7616637</v>
      </c>
      <c r="C45" s="54">
        <v>8500000</v>
      </c>
      <c r="D45" s="2">
        <v>6342803</v>
      </c>
      <c r="E45" s="18">
        <v>3488082</v>
      </c>
      <c r="F45" s="4">
        <v>4300000</v>
      </c>
      <c r="G45" s="53">
        <v>2675765</v>
      </c>
      <c r="H45" s="16">
        <v>869280.21</v>
      </c>
      <c r="I45" s="4">
        <v>1000000</v>
      </c>
      <c r="J45" s="61">
        <v>412802</v>
      </c>
      <c r="K45" s="47">
        <f t="shared" si="2"/>
        <v>11973999.210000001</v>
      </c>
      <c r="L45" s="19">
        <f t="shared" si="0"/>
        <v>13800000</v>
      </c>
      <c r="M45" s="32">
        <f t="shared" si="1"/>
        <v>9431370</v>
      </c>
    </row>
    <row r="46" spans="1:13" x14ac:dyDescent="0.2">
      <c r="A46" s="10">
        <v>39295</v>
      </c>
      <c r="B46" s="16">
        <v>7700301</v>
      </c>
      <c r="C46" s="4">
        <v>9000000</v>
      </c>
      <c r="D46" s="30">
        <v>6503945</v>
      </c>
      <c r="E46" s="16">
        <v>3757098</v>
      </c>
      <c r="F46" s="4">
        <v>4300000</v>
      </c>
      <c r="G46" s="49">
        <v>2702475.1162000024</v>
      </c>
      <c r="H46" s="16">
        <v>877976.28</v>
      </c>
      <c r="I46" s="4">
        <v>1000000</v>
      </c>
      <c r="J46" s="61">
        <v>417003</v>
      </c>
      <c r="K46" s="47">
        <f t="shared" si="2"/>
        <v>12335375.280000001</v>
      </c>
      <c r="L46" s="19">
        <f t="shared" si="0"/>
        <v>14300000</v>
      </c>
      <c r="M46" s="32">
        <f t="shared" si="1"/>
        <v>9623423.1162000019</v>
      </c>
    </row>
    <row r="47" spans="1:13" x14ac:dyDescent="0.2">
      <c r="A47" s="8">
        <v>39326</v>
      </c>
      <c r="B47" s="16">
        <v>7791596</v>
      </c>
      <c r="C47" s="4">
        <v>9000000</v>
      </c>
      <c r="D47" s="30">
        <v>6595821</v>
      </c>
      <c r="E47" s="16">
        <v>3764496</v>
      </c>
      <c r="F47" s="19">
        <v>4300000</v>
      </c>
      <c r="G47" s="49">
        <v>2687707.925900009</v>
      </c>
      <c r="H47" s="16">
        <v>884362.23</v>
      </c>
      <c r="I47" s="4">
        <v>1000000</v>
      </c>
      <c r="J47" s="61">
        <v>420088</v>
      </c>
      <c r="K47" s="47">
        <f t="shared" si="2"/>
        <v>12440454.23</v>
      </c>
      <c r="L47" s="19">
        <f t="shared" si="0"/>
        <v>14300000</v>
      </c>
      <c r="M47" s="32">
        <f t="shared" si="1"/>
        <v>9703616.9259000085</v>
      </c>
    </row>
    <row r="48" spans="1:13" x14ac:dyDescent="0.2">
      <c r="A48" s="8">
        <v>39356</v>
      </c>
      <c r="B48" s="16">
        <v>7819555</v>
      </c>
      <c r="C48" s="4">
        <v>9500000</v>
      </c>
      <c r="D48" s="30">
        <v>6696672</v>
      </c>
      <c r="E48" s="16">
        <v>3807400</v>
      </c>
      <c r="F48" s="4">
        <v>4300000</v>
      </c>
      <c r="G48" s="49">
        <v>2637784</v>
      </c>
      <c r="H48" s="16">
        <v>475984</v>
      </c>
      <c r="I48" s="4">
        <v>1000000</v>
      </c>
      <c r="J48" s="61">
        <v>424380</v>
      </c>
      <c r="K48" s="47">
        <f t="shared" si="2"/>
        <v>12102939</v>
      </c>
      <c r="L48" s="19">
        <f t="shared" si="0"/>
        <v>14800000</v>
      </c>
      <c r="M48" s="32">
        <f t="shared" si="1"/>
        <v>9758836</v>
      </c>
    </row>
    <row r="49" spans="1:15" x14ac:dyDescent="0.2">
      <c r="A49" s="13">
        <v>39387</v>
      </c>
      <c r="B49" s="16">
        <v>8053732</v>
      </c>
      <c r="C49" s="4">
        <v>9500000</v>
      </c>
      <c r="D49" s="30">
        <v>6778953</v>
      </c>
      <c r="E49" s="16">
        <v>3871965</v>
      </c>
      <c r="F49" s="4">
        <v>4300000</v>
      </c>
      <c r="G49" s="49">
        <v>2686377</v>
      </c>
      <c r="H49" s="16">
        <v>487097</v>
      </c>
      <c r="I49" s="4">
        <v>1000000</v>
      </c>
      <c r="J49" s="61">
        <v>429525</v>
      </c>
      <c r="K49" s="47">
        <f t="shared" si="2"/>
        <v>12412794</v>
      </c>
      <c r="L49" s="19">
        <f t="shared" si="0"/>
        <v>14800000</v>
      </c>
      <c r="M49" s="32">
        <f t="shared" si="1"/>
        <v>9894855</v>
      </c>
    </row>
    <row r="50" spans="1:15" ht="13.5" thickBot="1" x14ac:dyDescent="0.25">
      <c r="A50" s="13">
        <v>39417</v>
      </c>
      <c r="B50" s="17">
        <v>8158660</v>
      </c>
      <c r="C50" s="25">
        <v>9500000</v>
      </c>
      <c r="D50" s="57">
        <v>6936115</v>
      </c>
      <c r="E50" s="17">
        <v>3956416</v>
      </c>
      <c r="F50" s="25">
        <v>4300000</v>
      </c>
      <c r="G50" s="50">
        <v>2634463</v>
      </c>
      <c r="H50" s="17">
        <v>510229</v>
      </c>
      <c r="I50" s="25">
        <v>1000000</v>
      </c>
      <c r="J50" s="64">
        <v>450350</v>
      </c>
      <c r="K50" s="102">
        <f t="shared" si="2"/>
        <v>12625305</v>
      </c>
      <c r="L50" s="54">
        <f t="shared" si="0"/>
        <v>14800000</v>
      </c>
      <c r="M50" s="53">
        <f t="shared" si="1"/>
        <v>10020928</v>
      </c>
    </row>
    <row r="51" spans="1:15" ht="13.5" thickTop="1" x14ac:dyDescent="0.2">
      <c r="A51" s="14">
        <v>39448</v>
      </c>
      <c r="B51" s="26">
        <v>8399125</v>
      </c>
      <c r="C51" s="20">
        <v>9500000</v>
      </c>
      <c r="D51" s="58">
        <v>7046360</v>
      </c>
      <c r="E51" s="26">
        <v>4087893</v>
      </c>
      <c r="F51" s="20">
        <v>4300000</v>
      </c>
      <c r="G51" s="51">
        <v>2663360</v>
      </c>
      <c r="H51" s="26">
        <v>545918</v>
      </c>
      <c r="I51" s="20">
        <v>1000000</v>
      </c>
      <c r="J51" s="60">
        <v>472832</v>
      </c>
      <c r="K51" s="100">
        <f t="shared" si="2"/>
        <v>13032936</v>
      </c>
      <c r="L51" s="20">
        <f t="shared" si="0"/>
        <v>14800000</v>
      </c>
      <c r="M51" s="51">
        <f t="shared" si="1"/>
        <v>10182552</v>
      </c>
    </row>
    <row r="52" spans="1:15" x14ac:dyDescent="0.2">
      <c r="A52" s="8">
        <v>39479</v>
      </c>
      <c r="B52" s="16">
        <v>8471947</v>
      </c>
      <c r="C52" s="4">
        <v>9500000</v>
      </c>
      <c r="D52" s="30">
        <v>7121408</v>
      </c>
      <c r="E52" s="16">
        <v>3807201</v>
      </c>
      <c r="F52" s="4">
        <v>4300000</v>
      </c>
      <c r="G52" s="49">
        <v>2686038</v>
      </c>
      <c r="H52" s="16">
        <v>570573</v>
      </c>
      <c r="I52" s="4">
        <v>1000000</v>
      </c>
      <c r="J52" s="61">
        <v>483759</v>
      </c>
      <c r="K52" s="47">
        <f t="shared" si="2"/>
        <v>12849721</v>
      </c>
      <c r="L52" s="19">
        <f t="shared" si="0"/>
        <v>14800000</v>
      </c>
      <c r="M52" s="32">
        <f t="shared" si="1"/>
        <v>10291205</v>
      </c>
    </row>
    <row r="53" spans="1:15" x14ac:dyDescent="0.2">
      <c r="A53" s="8">
        <v>39508</v>
      </c>
      <c r="B53" s="16">
        <v>8445144</v>
      </c>
      <c r="C53" s="4">
        <v>9500000</v>
      </c>
      <c r="D53" s="30">
        <v>7196498</v>
      </c>
      <c r="E53" s="16">
        <v>3713934</v>
      </c>
      <c r="F53" s="4">
        <v>4300000</v>
      </c>
      <c r="G53" s="49">
        <v>2738147</v>
      </c>
      <c r="H53" s="16">
        <v>637007</v>
      </c>
      <c r="I53" s="4">
        <v>1000000</v>
      </c>
      <c r="J53" s="61">
        <v>532984</v>
      </c>
      <c r="K53" s="47">
        <f t="shared" si="2"/>
        <v>12796085</v>
      </c>
      <c r="L53" s="19">
        <f t="shared" si="0"/>
        <v>14800000</v>
      </c>
      <c r="M53" s="32">
        <f t="shared" si="1"/>
        <v>10467629</v>
      </c>
    </row>
    <row r="54" spans="1:15" x14ac:dyDescent="0.2">
      <c r="A54" s="8">
        <v>39539</v>
      </c>
      <c r="B54" s="18">
        <v>8314586</v>
      </c>
      <c r="C54" s="4">
        <v>10000000</v>
      </c>
      <c r="D54" s="2">
        <v>7261580</v>
      </c>
      <c r="E54" s="18">
        <v>3701866</v>
      </c>
      <c r="F54" s="54">
        <v>4300000</v>
      </c>
      <c r="G54" s="53">
        <v>2742115</v>
      </c>
      <c r="H54" s="16">
        <v>705032</v>
      </c>
      <c r="I54" s="4">
        <v>1000000</v>
      </c>
      <c r="J54" s="61">
        <v>568136</v>
      </c>
      <c r="K54" s="47">
        <f t="shared" si="2"/>
        <v>12721484</v>
      </c>
      <c r="L54" s="19">
        <f t="shared" si="0"/>
        <v>15300000</v>
      </c>
      <c r="M54" s="32">
        <f t="shared" si="1"/>
        <v>10571831</v>
      </c>
    </row>
    <row r="55" spans="1:15" x14ac:dyDescent="0.2">
      <c r="A55" s="8">
        <v>39569</v>
      </c>
      <c r="B55" s="16">
        <v>8415779</v>
      </c>
      <c r="C55" s="4">
        <v>10000000</v>
      </c>
      <c r="D55" s="30">
        <v>7338334</v>
      </c>
      <c r="E55" s="17">
        <v>3812330</v>
      </c>
      <c r="F55" s="25">
        <v>4300000</v>
      </c>
      <c r="G55" s="50">
        <v>2783912</v>
      </c>
      <c r="H55" s="16">
        <v>756256</v>
      </c>
      <c r="I55" s="4">
        <v>1500000</v>
      </c>
      <c r="J55" s="61">
        <v>611970</v>
      </c>
      <c r="K55" s="47">
        <f t="shared" si="2"/>
        <v>12984365</v>
      </c>
      <c r="L55" s="19">
        <f t="shared" si="0"/>
        <v>15800000</v>
      </c>
      <c r="M55" s="32">
        <f t="shared" si="1"/>
        <v>10734216</v>
      </c>
    </row>
    <row r="56" spans="1:15" x14ac:dyDescent="0.2">
      <c r="A56" s="8">
        <v>39600</v>
      </c>
      <c r="B56" s="16">
        <v>8356050</v>
      </c>
      <c r="C56" s="4">
        <v>10000000</v>
      </c>
      <c r="D56" s="30">
        <v>7261371</v>
      </c>
      <c r="E56" s="17">
        <v>3570713</v>
      </c>
      <c r="F56" s="25">
        <v>4300000</v>
      </c>
      <c r="G56" s="50">
        <v>2929338</v>
      </c>
      <c r="H56" s="16">
        <v>773739</v>
      </c>
      <c r="I56" s="4">
        <v>1500000</v>
      </c>
      <c r="J56" s="61">
        <v>641036</v>
      </c>
      <c r="K56" s="47">
        <f t="shared" si="2"/>
        <v>12700502</v>
      </c>
      <c r="L56" s="19">
        <f t="shared" si="0"/>
        <v>15800000</v>
      </c>
      <c r="M56" s="32">
        <f t="shared" si="1"/>
        <v>10831745</v>
      </c>
    </row>
    <row r="57" spans="1:15" x14ac:dyDescent="0.2">
      <c r="A57" s="8">
        <v>39630</v>
      </c>
      <c r="B57" s="16">
        <v>8445910</v>
      </c>
      <c r="C57" s="4">
        <v>10000000</v>
      </c>
      <c r="D57" s="30">
        <v>7404173</v>
      </c>
      <c r="E57" s="17">
        <v>3618865</v>
      </c>
      <c r="F57" s="25">
        <v>4300000</v>
      </c>
      <c r="G57" s="49">
        <v>3010478</v>
      </c>
      <c r="H57" s="16">
        <v>729038</v>
      </c>
      <c r="I57" s="4">
        <v>1500000</v>
      </c>
      <c r="J57" s="61">
        <v>447027</v>
      </c>
      <c r="K57" s="47">
        <f t="shared" si="2"/>
        <v>12793813</v>
      </c>
      <c r="L57" s="19">
        <f t="shared" si="0"/>
        <v>15800000</v>
      </c>
      <c r="M57" s="32">
        <f t="shared" si="1"/>
        <v>10861678</v>
      </c>
    </row>
    <row r="58" spans="1:15" x14ac:dyDescent="0.2">
      <c r="A58" s="8">
        <v>39661</v>
      </c>
      <c r="B58" s="16">
        <v>9548849</v>
      </c>
      <c r="C58" s="4">
        <v>10500000</v>
      </c>
      <c r="D58" s="30">
        <v>7559992</v>
      </c>
      <c r="E58" s="16">
        <v>3697042</v>
      </c>
      <c r="F58" s="4">
        <v>5000000</v>
      </c>
      <c r="G58" s="49">
        <v>3030710</v>
      </c>
      <c r="H58" s="16">
        <v>702855</v>
      </c>
      <c r="I58" s="4">
        <v>1500000</v>
      </c>
      <c r="J58" s="61">
        <v>386157</v>
      </c>
      <c r="K58" s="47">
        <f t="shared" si="2"/>
        <v>13948746</v>
      </c>
      <c r="L58" s="19">
        <f t="shared" si="0"/>
        <v>17000000</v>
      </c>
      <c r="M58" s="32">
        <f t="shared" si="1"/>
        <v>10976859</v>
      </c>
    </row>
    <row r="59" spans="1:15" x14ac:dyDescent="0.2">
      <c r="A59" s="8">
        <v>39692</v>
      </c>
      <c r="B59" s="16">
        <v>9600094</v>
      </c>
      <c r="C59" s="4">
        <v>10500000</v>
      </c>
      <c r="D59" s="30">
        <v>7700272</v>
      </c>
      <c r="E59" s="16">
        <v>3773906</v>
      </c>
      <c r="F59" s="4">
        <v>5000000</v>
      </c>
      <c r="G59" s="49">
        <v>3037755</v>
      </c>
      <c r="H59" s="16">
        <v>685487</v>
      </c>
      <c r="I59" s="4">
        <v>1500000</v>
      </c>
      <c r="J59" s="61">
        <v>455364</v>
      </c>
      <c r="K59" s="47">
        <f t="shared" si="2"/>
        <v>14059487</v>
      </c>
      <c r="L59" s="19">
        <f t="shared" si="0"/>
        <v>17000000</v>
      </c>
      <c r="M59" s="32">
        <f t="shared" si="1"/>
        <v>11193391</v>
      </c>
      <c r="N59" s="44"/>
      <c r="O59" s="44"/>
    </row>
    <row r="60" spans="1:15" x14ac:dyDescent="0.2">
      <c r="A60" s="8">
        <v>39722</v>
      </c>
      <c r="B60" s="16">
        <v>10110215</v>
      </c>
      <c r="C60" s="4">
        <v>11000000</v>
      </c>
      <c r="D60" s="30">
        <v>7854537</v>
      </c>
      <c r="E60" s="16">
        <v>3859072</v>
      </c>
      <c r="F60" s="4">
        <v>5000000</v>
      </c>
      <c r="G60" s="49">
        <v>3030596</v>
      </c>
      <c r="H60" s="16">
        <v>647546</v>
      </c>
      <c r="I60" s="4">
        <v>1500000</v>
      </c>
      <c r="J60" s="61">
        <v>406766</v>
      </c>
      <c r="K60" s="47">
        <f t="shared" si="2"/>
        <v>14616833</v>
      </c>
      <c r="L60" s="19">
        <f t="shared" si="0"/>
        <v>17500000</v>
      </c>
      <c r="M60" s="32">
        <f t="shared" si="1"/>
        <v>11291899</v>
      </c>
    </row>
    <row r="61" spans="1:15" x14ac:dyDescent="0.2">
      <c r="A61" s="8">
        <v>39753</v>
      </c>
      <c r="B61" s="16">
        <v>10155834</v>
      </c>
      <c r="C61" s="4">
        <v>11000000</v>
      </c>
      <c r="D61" s="30">
        <v>7975359</v>
      </c>
      <c r="E61" s="16">
        <v>4003106</v>
      </c>
      <c r="F61" s="4">
        <v>5000000</v>
      </c>
      <c r="G61" s="49">
        <v>3073535</v>
      </c>
      <c r="H61" s="16">
        <v>659731</v>
      </c>
      <c r="I61" s="4">
        <v>1500000</v>
      </c>
      <c r="J61" s="61">
        <v>360880</v>
      </c>
      <c r="K61" s="47">
        <f t="shared" si="2"/>
        <v>14818671</v>
      </c>
      <c r="L61" s="19">
        <f t="shared" si="0"/>
        <v>17500000</v>
      </c>
      <c r="M61" s="32">
        <f t="shared" si="1"/>
        <v>11409774</v>
      </c>
    </row>
    <row r="62" spans="1:15" ht="13.5" thickBot="1" x14ac:dyDescent="0.25">
      <c r="A62" s="13">
        <v>39783</v>
      </c>
      <c r="B62" s="17">
        <v>10103421</v>
      </c>
      <c r="C62" s="25">
        <v>11000000</v>
      </c>
      <c r="D62" s="57">
        <v>8156359</v>
      </c>
      <c r="E62" s="16">
        <v>4018264</v>
      </c>
      <c r="F62" s="4">
        <v>5000000</v>
      </c>
      <c r="G62" s="49">
        <v>3122520</v>
      </c>
      <c r="H62" s="16">
        <v>666178</v>
      </c>
      <c r="I62" s="4">
        <v>1500000</v>
      </c>
      <c r="J62" s="61">
        <v>323967</v>
      </c>
      <c r="K62" s="101">
        <f t="shared" si="2"/>
        <v>14787863</v>
      </c>
      <c r="L62" s="81">
        <f t="shared" si="0"/>
        <v>17500000</v>
      </c>
      <c r="M62" s="103">
        <f t="shared" si="1"/>
        <v>11602846</v>
      </c>
    </row>
    <row r="63" spans="1:15" ht="13.5" thickTop="1" x14ac:dyDescent="0.2">
      <c r="A63" s="14">
        <v>39814</v>
      </c>
      <c r="B63" s="26">
        <v>10557209</v>
      </c>
      <c r="C63" s="20">
        <v>11500000</v>
      </c>
      <c r="D63" s="58">
        <v>8287484</v>
      </c>
      <c r="E63" s="26">
        <v>4096381</v>
      </c>
      <c r="F63" s="20">
        <v>5000000</v>
      </c>
      <c r="G63" s="58">
        <v>3173204</v>
      </c>
      <c r="H63" s="26">
        <v>687754</v>
      </c>
      <c r="I63" s="20">
        <v>1500000</v>
      </c>
      <c r="J63" s="60">
        <v>330269</v>
      </c>
      <c r="K63" s="46">
        <f t="shared" si="2"/>
        <v>15341344</v>
      </c>
      <c r="L63" s="19">
        <f t="shared" si="0"/>
        <v>18000000</v>
      </c>
      <c r="M63" s="32">
        <f t="shared" si="1"/>
        <v>11790957</v>
      </c>
    </row>
    <row r="64" spans="1:15" x14ac:dyDescent="0.2">
      <c r="A64" s="10">
        <v>39845</v>
      </c>
      <c r="B64" s="31">
        <v>10678847</v>
      </c>
      <c r="C64" s="19">
        <v>11500000</v>
      </c>
      <c r="D64" s="55">
        <v>8388534</v>
      </c>
      <c r="E64" s="31">
        <v>4110564</v>
      </c>
      <c r="F64" s="19">
        <v>5000000</v>
      </c>
      <c r="G64" s="55">
        <v>3176502</v>
      </c>
      <c r="H64" s="31">
        <v>633469</v>
      </c>
      <c r="I64" s="19">
        <v>1500000</v>
      </c>
      <c r="J64" s="63">
        <v>334341</v>
      </c>
      <c r="K64" s="47">
        <f t="shared" si="2"/>
        <v>15422880</v>
      </c>
      <c r="L64" s="19">
        <f t="shared" si="0"/>
        <v>18000000</v>
      </c>
      <c r="M64" s="32">
        <f t="shared" si="1"/>
        <v>11899377</v>
      </c>
    </row>
    <row r="65" spans="1:14" x14ac:dyDescent="0.2">
      <c r="A65" s="8">
        <v>39873</v>
      </c>
      <c r="B65" s="33">
        <v>10496528</v>
      </c>
      <c r="C65" s="19">
        <v>11500000</v>
      </c>
      <c r="D65" s="55">
        <v>8463534</v>
      </c>
      <c r="E65" s="31">
        <v>3910955</v>
      </c>
      <c r="F65" s="19">
        <v>5000000</v>
      </c>
      <c r="G65" s="55">
        <v>3257699</v>
      </c>
      <c r="H65" s="99">
        <v>633469</v>
      </c>
      <c r="I65" s="19">
        <v>1500000</v>
      </c>
      <c r="J65" s="63">
        <v>334341</v>
      </c>
      <c r="K65" s="47">
        <f t="shared" si="2"/>
        <v>15040952</v>
      </c>
      <c r="L65" s="19">
        <f t="shared" si="0"/>
        <v>18000000</v>
      </c>
      <c r="M65" s="32">
        <f t="shared" si="1"/>
        <v>12055574</v>
      </c>
      <c r="N65" s="2"/>
    </row>
    <row r="66" spans="1:14" x14ac:dyDescent="0.2">
      <c r="A66" s="8">
        <v>39904</v>
      </c>
      <c r="B66" s="33">
        <v>11021589</v>
      </c>
      <c r="C66" s="19">
        <v>12000000</v>
      </c>
      <c r="D66" s="55">
        <v>8541054</v>
      </c>
      <c r="E66" s="31">
        <v>4078887</v>
      </c>
      <c r="F66" s="19">
        <v>5000000</v>
      </c>
      <c r="G66" s="55">
        <v>3262702</v>
      </c>
      <c r="H66" s="99">
        <v>547089</v>
      </c>
      <c r="I66" s="19">
        <v>1500000</v>
      </c>
      <c r="J66" s="63">
        <v>331256</v>
      </c>
      <c r="K66" s="47">
        <f t="shared" ref="K66:M67" si="3">+H66+E66+B66</f>
        <v>15647565</v>
      </c>
      <c r="L66" s="19">
        <f t="shared" si="3"/>
        <v>18500000</v>
      </c>
      <c r="M66" s="32">
        <f t="shared" si="3"/>
        <v>12135012</v>
      </c>
      <c r="N66" s="2"/>
    </row>
    <row r="67" spans="1:14" x14ac:dyDescent="0.2">
      <c r="A67" s="8">
        <v>39934</v>
      </c>
      <c r="B67" s="33">
        <v>10774200</v>
      </c>
      <c r="C67" s="19">
        <v>12000000</v>
      </c>
      <c r="D67" s="55">
        <v>8631581</v>
      </c>
      <c r="E67" s="31">
        <v>3994875</v>
      </c>
      <c r="F67" s="19">
        <v>5000000</v>
      </c>
      <c r="G67" s="55">
        <v>3307629</v>
      </c>
      <c r="H67" s="99">
        <v>475183</v>
      </c>
      <c r="I67" s="19">
        <v>1500000</v>
      </c>
      <c r="J67" s="63">
        <v>335725</v>
      </c>
      <c r="K67" s="47">
        <f t="shared" si="3"/>
        <v>15244258</v>
      </c>
      <c r="L67" s="19">
        <f t="shared" si="3"/>
        <v>18500000</v>
      </c>
      <c r="M67" s="32">
        <f t="shared" si="3"/>
        <v>12274935</v>
      </c>
      <c r="N67" s="2"/>
    </row>
    <row r="68" spans="1:14" x14ac:dyDescent="0.2">
      <c r="A68" s="13">
        <v>39965</v>
      </c>
      <c r="B68" s="109">
        <v>10811166</v>
      </c>
      <c r="C68" s="25">
        <v>12000000</v>
      </c>
      <c r="D68" s="57">
        <v>8692970</v>
      </c>
      <c r="E68" s="17">
        <v>4012512</v>
      </c>
      <c r="F68" s="25">
        <v>5000000</v>
      </c>
      <c r="G68" s="57">
        <v>3329956</v>
      </c>
      <c r="H68" s="110">
        <v>466224</v>
      </c>
      <c r="I68" s="25">
        <v>1500000</v>
      </c>
      <c r="J68" s="64">
        <v>347752</v>
      </c>
      <c r="K68" s="102">
        <f t="shared" ref="K68:M69" si="4">+H68+E68+B68</f>
        <v>15289902</v>
      </c>
      <c r="L68" s="25">
        <f t="shared" si="4"/>
        <v>18500000</v>
      </c>
      <c r="M68" s="50">
        <f t="shared" si="4"/>
        <v>12370678</v>
      </c>
      <c r="N68" s="2"/>
    </row>
    <row r="69" spans="1:14" x14ac:dyDescent="0.2">
      <c r="A69" s="8">
        <v>39995</v>
      </c>
      <c r="B69" s="33">
        <v>11402624</v>
      </c>
      <c r="C69" s="4">
        <v>12500000</v>
      </c>
      <c r="D69" s="30">
        <v>8757321</v>
      </c>
      <c r="E69" s="16">
        <v>4071772</v>
      </c>
      <c r="F69" s="4">
        <v>5600000</v>
      </c>
      <c r="G69" s="30">
        <v>3385733</v>
      </c>
      <c r="H69" s="99">
        <v>466897</v>
      </c>
      <c r="I69" s="4">
        <v>1500000</v>
      </c>
      <c r="J69" s="61">
        <v>353557</v>
      </c>
      <c r="K69" s="47">
        <f t="shared" si="4"/>
        <v>15941293</v>
      </c>
      <c r="L69" s="4">
        <f t="shared" si="4"/>
        <v>19600000</v>
      </c>
      <c r="M69" s="49">
        <f t="shared" si="4"/>
        <v>12496611</v>
      </c>
      <c r="N69" s="2"/>
    </row>
    <row r="70" spans="1:14" x14ac:dyDescent="0.2">
      <c r="A70" s="8">
        <v>40026</v>
      </c>
      <c r="B70" s="99">
        <v>10945241</v>
      </c>
      <c r="C70" s="4">
        <v>12500000</v>
      </c>
      <c r="D70" s="30">
        <v>8815709</v>
      </c>
      <c r="E70" s="16">
        <v>4099927</v>
      </c>
      <c r="F70" s="4">
        <v>5600000</v>
      </c>
      <c r="G70" s="30">
        <v>3466213</v>
      </c>
      <c r="H70" s="99">
        <v>474639</v>
      </c>
      <c r="I70" s="4">
        <v>1500000</v>
      </c>
      <c r="J70" s="61">
        <v>356327</v>
      </c>
      <c r="K70" s="47">
        <f t="shared" ref="K70:M71" si="5">+H70+E70+B70</f>
        <v>15519807</v>
      </c>
      <c r="L70" s="4">
        <f t="shared" si="5"/>
        <v>19600000</v>
      </c>
      <c r="M70" s="49">
        <f t="shared" si="5"/>
        <v>12638249</v>
      </c>
      <c r="N70" s="2"/>
    </row>
    <row r="71" spans="1:14" x14ac:dyDescent="0.2">
      <c r="A71" s="13">
        <v>40057</v>
      </c>
      <c r="B71" s="113">
        <v>11025750</v>
      </c>
      <c r="C71" s="54">
        <v>12500000</v>
      </c>
      <c r="D71" s="2">
        <v>8889565</v>
      </c>
      <c r="E71" s="18">
        <v>4193505</v>
      </c>
      <c r="F71" s="54">
        <v>5600000</v>
      </c>
      <c r="G71" s="2">
        <v>3532685</v>
      </c>
      <c r="H71" s="114">
        <v>474639</v>
      </c>
      <c r="I71" s="54">
        <v>1500000</v>
      </c>
      <c r="J71" s="115">
        <v>356327</v>
      </c>
      <c r="K71" s="47">
        <f t="shared" si="5"/>
        <v>15693894</v>
      </c>
      <c r="L71" s="4">
        <f t="shared" si="5"/>
        <v>19600000</v>
      </c>
      <c r="M71" s="49">
        <f t="shared" si="5"/>
        <v>12778577</v>
      </c>
      <c r="N71" s="2"/>
    </row>
    <row r="72" spans="1:14" x14ac:dyDescent="0.2">
      <c r="A72" s="13">
        <v>40087</v>
      </c>
      <c r="B72" s="109">
        <v>11204202</v>
      </c>
      <c r="C72" s="25">
        <v>12500000</v>
      </c>
      <c r="D72" s="57">
        <v>8979559</v>
      </c>
      <c r="E72" s="17">
        <v>4271253</v>
      </c>
      <c r="F72" s="25">
        <v>5600000</v>
      </c>
      <c r="G72" s="57">
        <v>3594896</v>
      </c>
      <c r="H72" s="110">
        <v>519334</v>
      </c>
      <c r="I72" s="25">
        <v>1500000</v>
      </c>
      <c r="J72" s="64">
        <v>356327</v>
      </c>
      <c r="K72" s="102">
        <f t="shared" ref="K72:M75" si="6">+H72+E72+B72</f>
        <v>15994789</v>
      </c>
      <c r="L72" s="25">
        <f t="shared" si="6"/>
        <v>19600000</v>
      </c>
      <c r="M72" s="50">
        <f t="shared" si="6"/>
        <v>12930782</v>
      </c>
      <c r="N72" s="2"/>
    </row>
    <row r="73" spans="1:14" x14ac:dyDescent="0.2">
      <c r="A73" s="13">
        <v>40118</v>
      </c>
      <c r="B73" s="109">
        <v>11319469</v>
      </c>
      <c r="C73" s="25">
        <v>12500000</v>
      </c>
      <c r="D73" s="57">
        <v>9085049</v>
      </c>
      <c r="E73" s="17">
        <v>4341104</v>
      </c>
      <c r="F73" s="25">
        <v>5600000</v>
      </c>
      <c r="G73" s="57">
        <v>3645994</v>
      </c>
      <c r="H73" s="110">
        <v>514688</v>
      </c>
      <c r="I73" s="25">
        <v>1500000</v>
      </c>
      <c r="J73" s="64">
        <v>356900</v>
      </c>
      <c r="K73" s="102">
        <f t="shared" si="6"/>
        <v>16175261</v>
      </c>
      <c r="L73" s="25">
        <f t="shared" si="6"/>
        <v>19600000</v>
      </c>
      <c r="M73" s="50">
        <f t="shared" si="6"/>
        <v>13087943</v>
      </c>
      <c r="N73" s="2"/>
    </row>
    <row r="74" spans="1:14" ht="13.5" thickBot="1" x14ac:dyDescent="0.25">
      <c r="A74" s="9">
        <v>40148</v>
      </c>
      <c r="B74" s="116">
        <v>11594047</v>
      </c>
      <c r="C74" s="21">
        <v>12500000</v>
      </c>
      <c r="D74" s="29">
        <v>9291268</v>
      </c>
      <c r="E74" s="48">
        <v>4511192</v>
      </c>
      <c r="F74" s="21">
        <v>5600000</v>
      </c>
      <c r="G74" s="29">
        <v>3806432</v>
      </c>
      <c r="H74" s="117">
        <v>524239</v>
      </c>
      <c r="I74" s="21">
        <v>1500000</v>
      </c>
      <c r="J74" s="62">
        <v>356900</v>
      </c>
      <c r="K74" s="101">
        <f t="shared" si="6"/>
        <v>16629478</v>
      </c>
      <c r="L74" s="21">
        <f t="shared" si="6"/>
        <v>19600000</v>
      </c>
      <c r="M74" s="52">
        <f t="shared" si="6"/>
        <v>13454600</v>
      </c>
      <c r="N74" s="2"/>
    </row>
    <row r="75" spans="1:14" ht="13.5" thickTop="1" x14ac:dyDescent="0.2">
      <c r="A75" s="14">
        <v>40179</v>
      </c>
      <c r="B75" s="118">
        <v>11673447</v>
      </c>
      <c r="C75" s="20">
        <v>12500000</v>
      </c>
      <c r="D75" s="58">
        <v>9413020</v>
      </c>
      <c r="E75" s="26">
        <v>4609196</v>
      </c>
      <c r="F75" s="20">
        <v>5600000</v>
      </c>
      <c r="G75" s="58">
        <v>3868567</v>
      </c>
      <c r="H75" s="119">
        <v>527472</v>
      </c>
      <c r="I75" s="20">
        <v>1500000</v>
      </c>
      <c r="J75" s="60">
        <v>357344</v>
      </c>
      <c r="K75" s="100">
        <f t="shared" si="6"/>
        <v>16810115</v>
      </c>
      <c r="L75" s="20">
        <f t="shared" si="6"/>
        <v>19600000</v>
      </c>
      <c r="M75" s="51">
        <f t="shared" si="6"/>
        <v>13638931</v>
      </c>
      <c r="N75" s="2"/>
    </row>
    <row r="76" spans="1:14" x14ac:dyDescent="0.2">
      <c r="A76" s="8">
        <v>40210</v>
      </c>
      <c r="B76" s="33">
        <v>11814710</v>
      </c>
      <c r="C76" s="4">
        <v>12500000</v>
      </c>
      <c r="D76" s="30">
        <v>9514599</v>
      </c>
      <c r="E76" s="16">
        <v>4621848</v>
      </c>
      <c r="F76" s="4">
        <v>5600000</v>
      </c>
      <c r="G76" s="30">
        <v>3904390</v>
      </c>
      <c r="H76" s="99">
        <v>527472</v>
      </c>
      <c r="I76" s="4">
        <v>1500000</v>
      </c>
      <c r="J76" s="61">
        <v>357344</v>
      </c>
      <c r="K76" s="47">
        <f t="shared" ref="K76:M80" si="7">+H76+E76+B76</f>
        <v>16964030</v>
      </c>
      <c r="L76" s="4">
        <f t="shared" si="7"/>
        <v>19600000</v>
      </c>
      <c r="M76" s="49">
        <f t="shared" si="7"/>
        <v>13776333</v>
      </c>
      <c r="N76" s="2"/>
    </row>
    <row r="77" spans="1:14" x14ac:dyDescent="0.2">
      <c r="A77" s="13">
        <v>40238</v>
      </c>
      <c r="B77" s="113">
        <v>11993645</v>
      </c>
      <c r="C77" s="54">
        <v>12500000</v>
      </c>
      <c r="D77" s="2">
        <v>9628485</v>
      </c>
      <c r="E77" s="18">
        <v>4709078</v>
      </c>
      <c r="F77" s="54">
        <v>5600000</v>
      </c>
      <c r="G77" s="2">
        <v>3935607</v>
      </c>
      <c r="H77" s="114">
        <v>527472</v>
      </c>
      <c r="I77" s="54">
        <v>1500000</v>
      </c>
      <c r="J77" s="115">
        <v>357344</v>
      </c>
      <c r="K77" s="123">
        <f t="shared" si="7"/>
        <v>17230195</v>
      </c>
      <c r="L77" s="54">
        <f t="shared" si="7"/>
        <v>19600000</v>
      </c>
      <c r="M77" s="53">
        <f t="shared" si="7"/>
        <v>13921436</v>
      </c>
      <c r="N77" s="2"/>
    </row>
    <row r="78" spans="1:14" x14ac:dyDescent="0.2">
      <c r="A78" s="13">
        <v>40269</v>
      </c>
      <c r="B78" s="109">
        <v>12082401</v>
      </c>
      <c r="C78" s="25">
        <v>12500000</v>
      </c>
      <c r="D78" s="57">
        <v>9719643</v>
      </c>
      <c r="E78" s="17">
        <v>4882235</v>
      </c>
      <c r="F78" s="25">
        <v>5600000</v>
      </c>
      <c r="G78" s="57">
        <v>3984043</v>
      </c>
      <c r="H78" s="110">
        <v>543921</v>
      </c>
      <c r="I78" s="25">
        <v>1500000</v>
      </c>
      <c r="J78" s="64">
        <v>355675</v>
      </c>
      <c r="K78" s="102">
        <f t="shared" si="7"/>
        <v>17508557</v>
      </c>
      <c r="L78" s="25">
        <f t="shared" si="7"/>
        <v>19600000</v>
      </c>
      <c r="M78" s="50">
        <f t="shared" si="7"/>
        <v>14059361</v>
      </c>
      <c r="N78" s="2"/>
    </row>
    <row r="79" spans="1:14" x14ac:dyDescent="0.2">
      <c r="A79" s="8">
        <v>40299</v>
      </c>
      <c r="B79" s="33">
        <v>12183387</v>
      </c>
      <c r="C79" s="4">
        <v>12500000</v>
      </c>
      <c r="D79" s="30">
        <v>9814475</v>
      </c>
      <c r="E79" s="16">
        <v>4943456</v>
      </c>
      <c r="F79" s="4">
        <v>5600000</v>
      </c>
      <c r="G79" s="30">
        <v>4039162</v>
      </c>
      <c r="H79" s="99">
        <v>547318</v>
      </c>
      <c r="I79" s="4">
        <v>1500000</v>
      </c>
      <c r="J79" s="61">
        <v>327319</v>
      </c>
      <c r="K79" s="47">
        <f t="shared" si="7"/>
        <v>17674161</v>
      </c>
      <c r="L79" s="4">
        <f t="shared" si="7"/>
        <v>19600000</v>
      </c>
      <c r="M79" s="49">
        <f t="shared" si="7"/>
        <v>14180956</v>
      </c>
      <c r="N79" s="2"/>
    </row>
    <row r="80" spans="1:14" x14ac:dyDescent="0.2">
      <c r="A80" s="10">
        <v>40330</v>
      </c>
      <c r="B80" s="126">
        <v>12312886</v>
      </c>
      <c r="C80" s="19">
        <v>12500000</v>
      </c>
      <c r="D80" s="55">
        <v>9905599</v>
      </c>
      <c r="E80" s="31">
        <v>4894690</v>
      </c>
      <c r="F80" s="19">
        <v>5600000</v>
      </c>
      <c r="G80" s="55">
        <v>4069975</v>
      </c>
      <c r="H80" s="127">
        <v>563485</v>
      </c>
      <c r="I80" s="19">
        <v>1500000</v>
      </c>
      <c r="J80" s="63">
        <v>339718</v>
      </c>
      <c r="K80" s="46">
        <f t="shared" ref="K80:L82" si="8">+H80+E80+B80</f>
        <v>17771061</v>
      </c>
      <c r="L80" s="19">
        <f t="shared" si="8"/>
        <v>19600000</v>
      </c>
      <c r="M80" s="32">
        <f t="shared" si="7"/>
        <v>14315292</v>
      </c>
      <c r="N80" s="2"/>
    </row>
    <row r="81" spans="1:14" x14ac:dyDescent="0.2">
      <c r="A81" s="8">
        <v>40360</v>
      </c>
      <c r="B81" s="33">
        <v>12471390</v>
      </c>
      <c r="C81" s="4">
        <v>12500000</v>
      </c>
      <c r="D81" s="30">
        <v>10006645</v>
      </c>
      <c r="E81" s="16">
        <v>4948053</v>
      </c>
      <c r="F81" s="4">
        <v>5600000</v>
      </c>
      <c r="G81" s="30">
        <v>4083531</v>
      </c>
      <c r="H81" s="99">
        <v>582135</v>
      </c>
      <c r="I81" s="4">
        <v>1500000</v>
      </c>
      <c r="J81" s="61">
        <v>317884</v>
      </c>
      <c r="K81" s="47">
        <f t="shared" si="8"/>
        <v>18001578</v>
      </c>
      <c r="L81" s="4">
        <f t="shared" si="8"/>
        <v>19600000</v>
      </c>
      <c r="M81" s="49">
        <f t="shared" ref="M81:M119" si="9">+J81+G81+D81</f>
        <v>14408060</v>
      </c>
      <c r="N81" s="2"/>
    </row>
    <row r="82" spans="1:14" x14ac:dyDescent="0.2">
      <c r="A82" s="15">
        <v>40391</v>
      </c>
      <c r="B82" s="113">
        <v>12471842</v>
      </c>
      <c r="C82" s="54">
        <v>12500000</v>
      </c>
      <c r="D82" s="2">
        <v>10100770</v>
      </c>
      <c r="E82" s="18">
        <v>4971399</v>
      </c>
      <c r="F82" s="54">
        <v>5600000</v>
      </c>
      <c r="G82" s="2">
        <v>4108651</v>
      </c>
      <c r="H82" s="114">
        <v>571080</v>
      </c>
      <c r="I82" s="54">
        <v>1500000</v>
      </c>
      <c r="J82" s="115">
        <v>320415</v>
      </c>
      <c r="K82" s="123">
        <f t="shared" si="8"/>
        <v>18014321</v>
      </c>
      <c r="L82" s="54">
        <f t="shared" si="8"/>
        <v>19600000</v>
      </c>
      <c r="M82" s="53">
        <f t="shared" si="9"/>
        <v>14529836</v>
      </c>
      <c r="N82" s="2"/>
    </row>
    <row r="83" spans="1:14" x14ac:dyDescent="0.2">
      <c r="A83" s="8">
        <v>40422</v>
      </c>
      <c r="B83" s="33">
        <v>12495057</v>
      </c>
      <c r="C83" s="4">
        <v>12500000</v>
      </c>
      <c r="D83" s="30">
        <v>10172071</v>
      </c>
      <c r="E83" s="16">
        <v>5027279</v>
      </c>
      <c r="F83" s="4">
        <v>5600000</v>
      </c>
      <c r="G83" s="30">
        <v>4154773</v>
      </c>
      <c r="H83" s="99">
        <v>587594</v>
      </c>
      <c r="I83" s="4">
        <v>1500000</v>
      </c>
      <c r="J83" s="61">
        <v>318952</v>
      </c>
      <c r="K83" s="47">
        <f t="shared" ref="K83:L87" si="10">+H83+E83+B83</f>
        <v>18109930</v>
      </c>
      <c r="L83" s="4">
        <f t="shared" si="10"/>
        <v>19600000</v>
      </c>
      <c r="M83" s="49">
        <f t="shared" si="9"/>
        <v>14645796</v>
      </c>
      <c r="N83" s="2"/>
    </row>
    <row r="84" spans="1:14" x14ac:dyDescent="0.2">
      <c r="A84" s="8">
        <v>40452</v>
      </c>
      <c r="B84" s="33">
        <v>12496670</v>
      </c>
      <c r="C84" s="4">
        <v>12500000</v>
      </c>
      <c r="D84" s="30">
        <v>10258688</v>
      </c>
      <c r="E84" s="16">
        <v>5027279</v>
      </c>
      <c r="F84" s="4">
        <v>5600000</v>
      </c>
      <c r="G84" s="30">
        <v>4194580</v>
      </c>
      <c r="H84" s="99">
        <v>591127</v>
      </c>
      <c r="I84" s="4">
        <v>1500000</v>
      </c>
      <c r="J84" s="61">
        <v>316188</v>
      </c>
      <c r="K84" s="47">
        <f t="shared" si="10"/>
        <v>18115076</v>
      </c>
      <c r="L84" s="4">
        <f t="shared" si="10"/>
        <v>19600000</v>
      </c>
      <c r="M84" s="49">
        <f t="shared" si="9"/>
        <v>14769456</v>
      </c>
      <c r="N84" s="2"/>
    </row>
    <row r="85" spans="1:14" x14ac:dyDescent="0.2">
      <c r="A85" s="8">
        <v>40483</v>
      </c>
      <c r="B85" s="33">
        <v>12366020</v>
      </c>
      <c r="C85" s="4">
        <v>12600000</v>
      </c>
      <c r="D85" s="30">
        <v>10349269</v>
      </c>
      <c r="E85" s="16">
        <v>5111895</v>
      </c>
      <c r="F85" s="4">
        <v>5600000</v>
      </c>
      <c r="G85" s="30">
        <v>4221593</v>
      </c>
      <c r="H85" s="99">
        <v>610634</v>
      </c>
      <c r="I85" s="4">
        <v>1500000</v>
      </c>
      <c r="J85" s="61">
        <v>320319</v>
      </c>
      <c r="K85" s="47">
        <f t="shared" si="10"/>
        <v>18088549</v>
      </c>
      <c r="L85" s="4">
        <f t="shared" si="10"/>
        <v>19700000</v>
      </c>
      <c r="M85" s="49">
        <f t="shared" si="9"/>
        <v>14891181</v>
      </c>
      <c r="N85" s="2"/>
    </row>
    <row r="86" spans="1:14" ht="13.5" thickBot="1" x14ac:dyDescent="0.25">
      <c r="A86" s="9">
        <v>40513</v>
      </c>
      <c r="B86" s="116">
        <v>12597846</v>
      </c>
      <c r="C86" s="21">
        <v>12600000</v>
      </c>
      <c r="D86" s="29">
        <v>10470502</v>
      </c>
      <c r="E86" s="48">
        <v>5131361</v>
      </c>
      <c r="F86" s="21">
        <v>5600000</v>
      </c>
      <c r="G86" s="29">
        <v>4314599</v>
      </c>
      <c r="H86" s="117">
        <v>536886</v>
      </c>
      <c r="I86" s="21">
        <v>1500000</v>
      </c>
      <c r="J86" s="62">
        <v>333730</v>
      </c>
      <c r="K86" s="101">
        <f t="shared" si="10"/>
        <v>18266093</v>
      </c>
      <c r="L86" s="21">
        <f t="shared" si="10"/>
        <v>19700000</v>
      </c>
      <c r="M86" s="52">
        <f>+J86+G86+D86</f>
        <v>15118831</v>
      </c>
      <c r="N86" s="2"/>
    </row>
    <row r="87" spans="1:14" ht="13.5" thickTop="1" x14ac:dyDescent="0.2">
      <c r="A87" s="13">
        <v>40544</v>
      </c>
      <c r="B87" s="109">
        <v>12549323</v>
      </c>
      <c r="C87" s="25">
        <v>12600000</v>
      </c>
      <c r="D87" s="57">
        <v>10542836</v>
      </c>
      <c r="E87" s="17">
        <v>5203789</v>
      </c>
      <c r="F87" s="25">
        <v>6000000</v>
      </c>
      <c r="G87" s="57">
        <v>4395998</v>
      </c>
      <c r="H87" s="110">
        <v>501961</v>
      </c>
      <c r="I87" s="25">
        <v>1500000</v>
      </c>
      <c r="J87" s="64">
        <v>340203</v>
      </c>
      <c r="K87" s="102">
        <f t="shared" si="10"/>
        <v>18255073</v>
      </c>
      <c r="L87" s="25">
        <f t="shared" si="10"/>
        <v>20100000</v>
      </c>
      <c r="M87" s="50">
        <f>+J87+G87+D87</f>
        <v>15279037</v>
      </c>
      <c r="N87" s="2"/>
    </row>
    <row r="88" spans="1:14" x14ac:dyDescent="0.2">
      <c r="A88" s="13">
        <v>40575</v>
      </c>
      <c r="B88" s="109">
        <v>12597680</v>
      </c>
      <c r="C88" s="25">
        <v>13000000</v>
      </c>
      <c r="D88" s="57">
        <v>10615546</v>
      </c>
      <c r="E88" s="17">
        <v>5181341</v>
      </c>
      <c r="F88" s="25">
        <v>6000000</v>
      </c>
      <c r="G88" s="57">
        <v>4457956</v>
      </c>
      <c r="H88" s="110">
        <v>515020</v>
      </c>
      <c r="I88" s="25">
        <v>1500000</v>
      </c>
      <c r="J88" s="64">
        <v>341177</v>
      </c>
      <c r="K88" s="102">
        <f t="shared" ref="K88:L89" si="11">+H88+E88+B88</f>
        <v>18294041</v>
      </c>
      <c r="L88" s="25">
        <f t="shared" si="11"/>
        <v>20500000</v>
      </c>
      <c r="M88" s="50">
        <f t="shared" ref="M88:M118" si="12">+J88+G88+D88</f>
        <v>15414679</v>
      </c>
      <c r="N88" s="2"/>
    </row>
    <row r="89" spans="1:14" x14ac:dyDescent="0.2">
      <c r="A89" s="13">
        <v>40603</v>
      </c>
      <c r="B89" s="109">
        <v>12544247</v>
      </c>
      <c r="C89" s="25">
        <v>13500000</v>
      </c>
      <c r="D89" s="57">
        <v>10706611</v>
      </c>
      <c r="E89" s="17">
        <v>5186337</v>
      </c>
      <c r="F89" s="25">
        <v>6000000</v>
      </c>
      <c r="G89" s="57">
        <v>4468931</v>
      </c>
      <c r="H89" s="110">
        <v>641380</v>
      </c>
      <c r="I89" s="25">
        <v>1500000</v>
      </c>
      <c r="J89" s="64">
        <v>331798</v>
      </c>
      <c r="K89" s="102">
        <f t="shared" si="11"/>
        <v>18371964</v>
      </c>
      <c r="L89" s="25">
        <f t="shared" si="11"/>
        <v>21000000</v>
      </c>
      <c r="M89" s="50">
        <f t="shared" si="12"/>
        <v>15507340</v>
      </c>
      <c r="N89" s="2"/>
    </row>
    <row r="90" spans="1:14" x14ac:dyDescent="0.2">
      <c r="A90" s="13">
        <v>40634</v>
      </c>
      <c r="B90" s="109">
        <v>12882866</v>
      </c>
      <c r="C90" s="25">
        <v>13500000</v>
      </c>
      <c r="D90" s="57">
        <v>10787725</v>
      </c>
      <c r="E90" s="17">
        <v>5212398</v>
      </c>
      <c r="F90" s="25">
        <v>6000000</v>
      </c>
      <c r="G90" s="57">
        <v>4436954</v>
      </c>
      <c r="H90" s="110">
        <v>461112</v>
      </c>
      <c r="I90" s="25">
        <v>1500000</v>
      </c>
      <c r="J90" s="64">
        <v>328641</v>
      </c>
      <c r="K90" s="102">
        <f t="shared" ref="K90:K119" si="13">+H90+E90+B90</f>
        <v>18556376</v>
      </c>
      <c r="L90" s="25">
        <f t="shared" ref="L90:L119" si="14">+I90+F90+C90</f>
        <v>21000000</v>
      </c>
      <c r="M90" s="50">
        <f t="shared" si="12"/>
        <v>15553320</v>
      </c>
      <c r="N90" s="2"/>
    </row>
    <row r="91" spans="1:14" x14ac:dyDescent="0.2">
      <c r="A91" s="13">
        <v>40664</v>
      </c>
      <c r="B91" s="109">
        <v>12994809</v>
      </c>
      <c r="C91" s="25">
        <v>13500000</v>
      </c>
      <c r="D91" s="57">
        <v>10859278</v>
      </c>
      <c r="E91" s="17">
        <v>5250682</v>
      </c>
      <c r="F91" s="25">
        <v>6000000</v>
      </c>
      <c r="G91" s="57">
        <v>4476084</v>
      </c>
      <c r="H91" s="110">
        <v>474522</v>
      </c>
      <c r="I91" s="25">
        <v>1500000</v>
      </c>
      <c r="J91" s="64">
        <v>335329</v>
      </c>
      <c r="K91" s="102">
        <f t="shared" si="13"/>
        <v>18720013</v>
      </c>
      <c r="L91" s="25">
        <f t="shared" si="14"/>
        <v>21000000</v>
      </c>
      <c r="M91" s="50">
        <f t="shared" si="12"/>
        <v>15670691</v>
      </c>
      <c r="N91" s="2"/>
    </row>
    <row r="92" spans="1:14" x14ac:dyDescent="0.2">
      <c r="A92" s="13">
        <v>40695</v>
      </c>
      <c r="B92" s="109">
        <v>13215778</v>
      </c>
      <c r="C92" s="25">
        <v>13500000</v>
      </c>
      <c r="D92" s="57">
        <v>10905038</v>
      </c>
      <c r="E92" s="17">
        <v>5250070</v>
      </c>
      <c r="F92" s="25">
        <v>6000000</v>
      </c>
      <c r="G92" s="57">
        <v>4513966</v>
      </c>
      <c r="H92" s="110">
        <v>626650</v>
      </c>
      <c r="I92" s="25">
        <v>1500000</v>
      </c>
      <c r="J92" s="64">
        <v>329724</v>
      </c>
      <c r="K92" s="102">
        <f t="shared" si="13"/>
        <v>19092498</v>
      </c>
      <c r="L92" s="25">
        <f t="shared" si="14"/>
        <v>21000000</v>
      </c>
      <c r="M92" s="50">
        <f t="shared" si="12"/>
        <v>15748728</v>
      </c>
      <c r="N92" s="2"/>
    </row>
    <row r="93" spans="1:14" x14ac:dyDescent="0.2">
      <c r="A93" s="13">
        <v>40725</v>
      </c>
      <c r="B93" s="109">
        <v>13315673</v>
      </c>
      <c r="C93" s="25">
        <v>13500000</v>
      </c>
      <c r="D93" s="57">
        <v>10956931</v>
      </c>
      <c r="E93" s="17">
        <v>5329366</v>
      </c>
      <c r="F93" s="25">
        <v>6000000</v>
      </c>
      <c r="G93" s="57">
        <v>4505567</v>
      </c>
      <c r="H93" s="110">
        <v>472493</v>
      </c>
      <c r="I93" s="25">
        <v>1500000</v>
      </c>
      <c r="J93" s="64">
        <v>332504</v>
      </c>
      <c r="K93" s="102">
        <f t="shared" si="13"/>
        <v>19117532</v>
      </c>
      <c r="L93" s="25">
        <f t="shared" si="14"/>
        <v>21000000</v>
      </c>
      <c r="M93" s="50">
        <f t="shared" si="12"/>
        <v>15795002</v>
      </c>
      <c r="N93" s="5"/>
    </row>
    <row r="94" spans="1:14" x14ac:dyDescent="0.2">
      <c r="A94" s="13">
        <v>40756</v>
      </c>
      <c r="B94" s="109">
        <v>12223263</v>
      </c>
      <c r="C94" s="25">
        <v>13500000</v>
      </c>
      <c r="D94" s="57">
        <v>11006651</v>
      </c>
      <c r="E94" s="17">
        <v>5388166</v>
      </c>
      <c r="F94" s="25">
        <v>6000000</v>
      </c>
      <c r="G94" s="57">
        <v>4519585</v>
      </c>
      <c r="H94" s="110">
        <v>463740</v>
      </c>
      <c r="I94" s="25">
        <v>1500000</v>
      </c>
      <c r="J94" s="64">
        <v>318474</v>
      </c>
      <c r="K94" s="102">
        <f t="shared" si="13"/>
        <v>18075169</v>
      </c>
      <c r="L94" s="25">
        <f t="shared" si="14"/>
        <v>21000000</v>
      </c>
      <c r="M94" s="50">
        <f t="shared" si="12"/>
        <v>15844710</v>
      </c>
      <c r="N94" s="2"/>
    </row>
    <row r="95" spans="1:14" x14ac:dyDescent="0.2">
      <c r="A95" s="8">
        <v>40787</v>
      </c>
      <c r="B95" s="33">
        <v>12258298</v>
      </c>
      <c r="C95" s="4">
        <v>14500000</v>
      </c>
      <c r="D95" s="30">
        <v>11057121</v>
      </c>
      <c r="E95" s="16">
        <v>5433713</v>
      </c>
      <c r="F95" s="4">
        <v>6000000</v>
      </c>
      <c r="G95" s="30">
        <v>4501472</v>
      </c>
      <c r="H95" s="99">
        <v>458017</v>
      </c>
      <c r="I95" s="4">
        <v>1500000</v>
      </c>
      <c r="J95" s="61">
        <v>309419</v>
      </c>
      <c r="K95" s="47">
        <f t="shared" si="13"/>
        <v>18150028</v>
      </c>
      <c r="L95" s="4">
        <f t="shared" si="14"/>
        <v>22000000</v>
      </c>
      <c r="M95" s="49">
        <f t="shared" si="12"/>
        <v>15868012</v>
      </c>
      <c r="N95" s="2"/>
    </row>
    <row r="96" spans="1:14" x14ac:dyDescent="0.2">
      <c r="A96" s="13">
        <v>40817</v>
      </c>
      <c r="B96" s="109">
        <v>12261122</v>
      </c>
      <c r="C96" s="25">
        <v>14500000</v>
      </c>
      <c r="D96" s="57">
        <v>11100717</v>
      </c>
      <c r="E96" s="17">
        <v>5500859</v>
      </c>
      <c r="F96" s="25">
        <v>6000000</v>
      </c>
      <c r="G96" s="57">
        <v>4485371</v>
      </c>
      <c r="H96" s="110">
        <v>463144</v>
      </c>
      <c r="I96" s="25">
        <v>1500000</v>
      </c>
      <c r="J96" s="64">
        <v>311342</v>
      </c>
      <c r="K96" s="102">
        <f t="shared" si="13"/>
        <v>18225125</v>
      </c>
      <c r="L96" s="25">
        <f t="shared" si="14"/>
        <v>22000000</v>
      </c>
      <c r="M96" s="50">
        <f t="shared" si="12"/>
        <v>15897430</v>
      </c>
      <c r="N96" s="2"/>
    </row>
    <row r="97" spans="1:14" x14ac:dyDescent="0.2">
      <c r="A97" s="13">
        <v>40848</v>
      </c>
      <c r="B97" s="109">
        <v>12351770</v>
      </c>
      <c r="C97" s="25">
        <v>14500000</v>
      </c>
      <c r="D97" s="57">
        <v>11128914</v>
      </c>
      <c r="E97" s="17">
        <v>5549218</v>
      </c>
      <c r="F97" s="25">
        <v>6000000</v>
      </c>
      <c r="G97" s="57">
        <v>4464454</v>
      </c>
      <c r="H97" s="110">
        <v>451434</v>
      </c>
      <c r="I97" s="25">
        <v>1500000</v>
      </c>
      <c r="J97" s="64">
        <v>285038</v>
      </c>
      <c r="K97" s="102">
        <f t="shared" si="13"/>
        <v>18352422</v>
      </c>
      <c r="L97" s="25">
        <f t="shared" si="14"/>
        <v>22000000</v>
      </c>
      <c r="M97" s="50">
        <f t="shared" si="12"/>
        <v>15878406</v>
      </c>
      <c r="N97" s="2"/>
    </row>
    <row r="98" spans="1:14" ht="13.5" thickBot="1" x14ac:dyDescent="0.25">
      <c r="A98" s="9">
        <v>40878</v>
      </c>
      <c r="B98" s="116">
        <v>12231411</v>
      </c>
      <c r="C98" s="21">
        <v>14500000</v>
      </c>
      <c r="D98" s="29">
        <v>11057316</v>
      </c>
      <c r="E98" s="48">
        <v>5557758</v>
      </c>
      <c r="F98" s="21">
        <v>6000000</v>
      </c>
      <c r="G98" s="29">
        <v>4513874</v>
      </c>
      <c r="H98" s="117">
        <v>477655</v>
      </c>
      <c r="I98" s="21">
        <v>1500000</v>
      </c>
      <c r="J98" s="62">
        <v>303368</v>
      </c>
      <c r="K98" s="101">
        <f t="shared" si="13"/>
        <v>18266824</v>
      </c>
      <c r="L98" s="21">
        <f t="shared" si="14"/>
        <v>22000000</v>
      </c>
      <c r="M98" s="52">
        <f t="shared" si="12"/>
        <v>15874558</v>
      </c>
      <c r="N98" s="2"/>
    </row>
    <row r="99" spans="1:14" ht="13.5" thickTop="1" x14ac:dyDescent="0.2">
      <c r="A99" s="13">
        <v>40909</v>
      </c>
      <c r="B99" s="109">
        <v>12229078</v>
      </c>
      <c r="C99" s="25">
        <v>15500000</v>
      </c>
      <c r="D99" s="57">
        <v>11085968</v>
      </c>
      <c r="E99" s="17">
        <v>5568436</v>
      </c>
      <c r="F99" s="25">
        <v>6000000</v>
      </c>
      <c r="G99" s="57">
        <v>4558396</v>
      </c>
      <c r="H99" s="110">
        <v>792544</v>
      </c>
      <c r="I99" s="25">
        <v>1500000</v>
      </c>
      <c r="J99" s="64">
        <v>321688</v>
      </c>
      <c r="K99" s="102">
        <f t="shared" si="13"/>
        <v>18590058</v>
      </c>
      <c r="L99" s="25">
        <f t="shared" si="14"/>
        <v>23000000</v>
      </c>
      <c r="M99" s="50">
        <f t="shared" si="12"/>
        <v>15966052</v>
      </c>
      <c r="N99" s="2"/>
    </row>
    <row r="100" spans="1:14" x14ac:dyDescent="0.2">
      <c r="A100" s="13">
        <v>40940</v>
      </c>
      <c r="B100" s="109">
        <v>13247974</v>
      </c>
      <c r="C100" s="25">
        <v>15500000</v>
      </c>
      <c r="D100" s="57">
        <v>11116364</v>
      </c>
      <c r="E100" s="17">
        <v>5648271</v>
      </c>
      <c r="F100" s="25">
        <v>6000000</v>
      </c>
      <c r="G100" s="57">
        <v>4616860</v>
      </c>
      <c r="H100" s="110">
        <v>809933</v>
      </c>
      <c r="I100" s="25">
        <v>1500000</v>
      </c>
      <c r="J100" s="64">
        <v>338463</v>
      </c>
      <c r="K100" s="102">
        <f t="shared" si="13"/>
        <v>19706178</v>
      </c>
      <c r="L100" s="25">
        <f t="shared" si="14"/>
        <v>23000000</v>
      </c>
      <c r="M100" s="50">
        <f t="shared" si="12"/>
        <v>16071687</v>
      </c>
      <c r="N100" s="2"/>
    </row>
    <row r="101" spans="1:14" x14ac:dyDescent="0.2">
      <c r="A101" s="13">
        <v>40969</v>
      </c>
      <c r="B101" s="109">
        <v>12372570</v>
      </c>
      <c r="C101" s="25">
        <v>15500000</v>
      </c>
      <c r="D101" s="57">
        <v>11148559</v>
      </c>
      <c r="E101" s="17">
        <v>5143910</v>
      </c>
      <c r="F101" s="25">
        <v>6000000</v>
      </c>
      <c r="G101" s="57">
        <v>4668221</v>
      </c>
      <c r="H101" s="110">
        <v>811128</v>
      </c>
      <c r="I101" s="25">
        <v>1500000</v>
      </c>
      <c r="J101" s="64">
        <v>329378</v>
      </c>
      <c r="K101" s="102">
        <f t="shared" si="13"/>
        <v>18327608</v>
      </c>
      <c r="L101" s="25">
        <f t="shared" si="14"/>
        <v>23000000</v>
      </c>
      <c r="M101" s="50">
        <f t="shared" si="12"/>
        <v>16146158</v>
      </c>
      <c r="N101" s="2"/>
    </row>
    <row r="102" spans="1:14" x14ac:dyDescent="0.2">
      <c r="A102" s="13">
        <v>41000</v>
      </c>
      <c r="B102" s="109">
        <v>12409485</v>
      </c>
      <c r="C102" s="25">
        <v>15500000</v>
      </c>
      <c r="D102" s="57">
        <v>11190152</v>
      </c>
      <c r="E102" s="17">
        <v>5156952</v>
      </c>
      <c r="F102" s="25">
        <v>6000000</v>
      </c>
      <c r="G102" s="57">
        <v>4685518</v>
      </c>
      <c r="H102" s="110">
        <v>551484</v>
      </c>
      <c r="I102" s="25">
        <v>1500000</v>
      </c>
      <c r="J102" s="64">
        <v>356836</v>
      </c>
      <c r="K102" s="102">
        <f t="shared" si="13"/>
        <v>18117921</v>
      </c>
      <c r="L102" s="25">
        <f t="shared" si="14"/>
        <v>23000000</v>
      </c>
      <c r="M102" s="50">
        <f t="shared" si="12"/>
        <v>16232506</v>
      </c>
      <c r="N102" s="2"/>
    </row>
    <row r="103" spans="1:14" x14ac:dyDescent="0.2">
      <c r="A103" s="13">
        <v>41030</v>
      </c>
      <c r="B103" s="109">
        <v>12465641</v>
      </c>
      <c r="C103" s="25">
        <v>15500000</v>
      </c>
      <c r="D103" s="57">
        <v>11245278</v>
      </c>
      <c r="E103" s="17">
        <v>5277652</v>
      </c>
      <c r="F103" s="25">
        <v>6000000</v>
      </c>
      <c r="G103" s="57">
        <v>4738277</v>
      </c>
      <c r="H103" s="110">
        <v>831050</v>
      </c>
      <c r="I103" s="25">
        <v>1500000</v>
      </c>
      <c r="J103" s="64">
        <v>359133</v>
      </c>
      <c r="K103" s="102">
        <f t="shared" si="13"/>
        <v>18574343</v>
      </c>
      <c r="L103" s="25">
        <f t="shared" si="14"/>
        <v>23000000</v>
      </c>
      <c r="M103" s="50">
        <f t="shared" si="12"/>
        <v>16342688</v>
      </c>
      <c r="N103" s="2"/>
    </row>
    <row r="104" spans="1:14" x14ac:dyDescent="0.2">
      <c r="A104" s="13">
        <v>41061</v>
      </c>
      <c r="B104" s="109">
        <v>12501845</v>
      </c>
      <c r="C104" s="25">
        <v>16100000</v>
      </c>
      <c r="D104" s="57">
        <v>11293134</v>
      </c>
      <c r="E104" s="17">
        <v>5769301</v>
      </c>
      <c r="F104" s="25">
        <v>6400000</v>
      </c>
      <c r="G104" s="57">
        <v>4750412</v>
      </c>
      <c r="H104" s="110">
        <v>795373</v>
      </c>
      <c r="I104" s="25">
        <v>1500000</v>
      </c>
      <c r="J104" s="64">
        <v>349669</v>
      </c>
      <c r="K104" s="102">
        <f t="shared" si="13"/>
        <v>19066519</v>
      </c>
      <c r="L104" s="25">
        <f t="shared" si="14"/>
        <v>24000000</v>
      </c>
      <c r="M104" s="50">
        <f t="shared" si="12"/>
        <v>16393215</v>
      </c>
      <c r="N104" s="2"/>
    </row>
    <row r="105" spans="1:14" x14ac:dyDescent="0.2">
      <c r="A105" s="13">
        <v>41091</v>
      </c>
      <c r="B105" s="109">
        <v>12572144</v>
      </c>
      <c r="C105" s="25">
        <v>16100000</v>
      </c>
      <c r="D105" s="57">
        <v>11353323</v>
      </c>
      <c r="E105" s="17">
        <v>6006114</v>
      </c>
      <c r="F105" s="25">
        <v>6400000</v>
      </c>
      <c r="G105" s="57">
        <v>4731263</v>
      </c>
      <c r="H105" s="110">
        <v>857729</v>
      </c>
      <c r="I105" s="25">
        <v>1500000</v>
      </c>
      <c r="J105" s="64">
        <v>348002</v>
      </c>
      <c r="K105" s="102">
        <f t="shared" si="13"/>
        <v>19435987</v>
      </c>
      <c r="L105" s="25">
        <f t="shared" si="14"/>
        <v>24000000</v>
      </c>
      <c r="M105" s="50">
        <f t="shared" si="12"/>
        <v>16432588</v>
      </c>
      <c r="N105" s="2"/>
    </row>
    <row r="106" spans="1:14" x14ac:dyDescent="0.2">
      <c r="A106" s="13">
        <v>41122</v>
      </c>
      <c r="B106" s="109">
        <v>12613388</v>
      </c>
      <c r="C106" s="25">
        <v>16100000</v>
      </c>
      <c r="D106" s="57">
        <v>11407676</v>
      </c>
      <c r="E106" s="17">
        <v>6124874</v>
      </c>
      <c r="F106" s="25">
        <v>6400000</v>
      </c>
      <c r="G106" s="57">
        <v>4737880</v>
      </c>
      <c r="H106" s="110">
        <v>866103</v>
      </c>
      <c r="I106" s="25">
        <v>1500000</v>
      </c>
      <c r="J106" s="64">
        <v>338988</v>
      </c>
      <c r="K106" s="102">
        <f t="shared" si="13"/>
        <v>19604365</v>
      </c>
      <c r="L106" s="25">
        <f t="shared" si="14"/>
        <v>24000000</v>
      </c>
      <c r="M106" s="50">
        <f t="shared" si="12"/>
        <v>16484544</v>
      </c>
      <c r="N106" s="2"/>
    </row>
    <row r="107" spans="1:14" x14ac:dyDescent="0.2">
      <c r="A107" s="13">
        <v>41153</v>
      </c>
      <c r="B107" s="109">
        <v>12721628</v>
      </c>
      <c r="C107" s="25">
        <v>16100000</v>
      </c>
      <c r="D107" s="57">
        <v>11462312</v>
      </c>
      <c r="E107" s="17">
        <v>6237253</v>
      </c>
      <c r="F107" s="25">
        <v>6400000</v>
      </c>
      <c r="G107" s="57">
        <v>4755565</v>
      </c>
      <c r="H107" s="110">
        <v>515042</v>
      </c>
      <c r="I107" s="25">
        <v>1500000</v>
      </c>
      <c r="J107" s="64">
        <v>334861</v>
      </c>
      <c r="K107" s="102">
        <f t="shared" ref="K107:K118" si="15">+H107+E107+B107</f>
        <v>19473923</v>
      </c>
      <c r="L107" s="25">
        <f t="shared" ref="L107:L118" si="16">+I107+F107+C107</f>
        <v>24000000</v>
      </c>
      <c r="M107" s="50">
        <f t="shared" si="12"/>
        <v>16552738</v>
      </c>
      <c r="N107" s="2"/>
    </row>
    <row r="108" spans="1:14" x14ac:dyDescent="0.2">
      <c r="A108" s="13">
        <v>41183</v>
      </c>
      <c r="B108" s="109">
        <v>12813229</v>
      </c>
      <c r="C108" s="25">
        <v>16100000</v>
      </c>
      <c r="D108" s="57">
        <v>11532903</v>
      </c>
      <c r="E108" s="17">
        <v>6265918</v>
      </c>
      <c r="F108" s="25">
        <v>6400000</v>
      </c>
      <c r="G108" s="57">
        <v>4910577</v>
      </c>
      <c r="H108" s="110">
        <v>739569</v>
      </c>
      <c r="I108" s="25">
        <v>1500000</v>
      </c>
      <c r="J108" s="64">
        <v>333169</v>
      </c>
      <c r="K108" s="102">
        <f t="shared" si="15"/>
        <v>19818716</v>
      </c>
      <c r="L108" s="25">
        <f t="shared" si="16"/>
        <v>24000000</v>
      </c>
      <c r="M108" s="50">
        <f t="shared" si="12"/>
        <v>16776649</v>
      </c>
      <c r="N108" s="2"/>
    </row>
    <row r="109" spans="1:14" x14ac:dyDescent="0.2">
      <c r="A109" s="13">
        <v>41214</v>
      </c>
      <c r="B109" s="109">
        <v>12898391</v>
      </c>
      <c r="C109" s="25">
        <v>17100000</v>
      </c>
      <c r="D109" s="57">
        <v>11636478</v>
      </c>
      <c r="E109" s="17">
        <v>6217835</v>
      </c>
      <c r="F109" s="25">
        <v>6400000</v>
      </c>
      <c r="G109" s="57">
        <v>4958450</v>
      </c>
      <c r="H109" s="110">
        <v>870970</v>
      </c>
      <c r="I109" s="25">
        <v>1500000</v>
      </c>
      <c r="J109" s="64">
        <v>327073</v>
      </c>
      <c r="K109" s="102">
        <f t="shared" si="15"/>
        <v>19987196</v>
      </c>
      <c r="L109" s="25">
        <f t="shared" si="16"/>
        <v>25000000</v>
      </c>
      <c r="M109" s="50">
        <f t="shared" si="12"/>
        <v>16922001</v>
      </c>
      <c r="N109" s="2"/>
    </row>
    <row r="110" spans="1:14" ht="13.5" thickBot="1" x14ac:dyDescent="0.25">
      <c r="A110" s="9">
        <v>41244</v>
      </c>
      <c r="B110" s="116">
        <v>13052787</v>
      </c>
      <c r="C110" s="21">
        <v>17100000</v>
      </c>
      <c r="D110" s="29">
        <v>11757906</v>
      </c>
      <c r="E110" s="48">
        <v>6276711</v>
      </c>
      <c r="F110" s="21">
        <v>6800000</v>
      </c>
      <c r="G110" s="29">
        <v>5019686</v>
      </c>
      <c r="H110" s="117">
        <v>888486</v>
      </c>
      <c r="I110" s="21">
        <v>1500000</v>
      </c>
      <c r="J110" s="62">
        <v>309271</v>
      </c>
      <c r="K110" s="101">
        <f t="shared" si="15"/>
        <v>20217984</v>
      </c>
      <c r="L110" s="21">
        <f t="shared" si="16"/>
        <v>25400000</v>
      </c>
      <c r="M110" s="52">
        <f t="shared" si="12"/>
        <v>17086863</v>
      </c>
      <c r="N110" s="2"/>
    </row>
    <row r="111" spans="1:14" ht="13.5" thickTop="1" x14ac:dyDescent="0.2">
      <c r="A111" s="14">
        <v>41275</v>
      </c>
      <c r="B111" s="118">
        <v>13400068</v>
      </c>
      <c r="C111" s="20">
        <v>17100000</v>
      </c>
      <c r="D111" s="58">
        <v>11855128</v>
      </c>
      <c r="E111" s="26">
        <v>6264453</v>
      </c>
      <c r="F111" s="20">
        <v>6800000</v>
      </c>
      <c r="G111" s="58">
        <v>5033644</v>
      </c>
      <c r="H111" s="119">
        <v>752235</v>
      </c>
      <c r="I111" s="20">
        <v>1500000</v>
      </c>
      <c r="J111" s="60">
        <v>349051</v>
      </c>
      <c r="K111" s="100">
        <f t="shared" si="15"/>
        <v>20416756</v>
      </c>
      <c r="L111" s="20">
        <f t="shared" si="16"/>
        <v>25400000</v>
      </c>
      <c r="M111" s="51">
        <f t="shared" si="12"/>
        <v>17237823</v>
      </c>
      <c r="N111" s="2"/>
    </row>
    <row r="112" spans="1:14" x14ac:dyDescent="0.2">
      <c r="A112" s="8">
        <v>41306</v>
      </c>
      <c r="B112" s="33">
        <v>13913620</v>
      </c>
      <c r="C112" s="4">
        <v>17100000</v>
      </c>
      <c r="D112" s="30">
        <v>11956563</v>
      </c>
      <c r="E112" s="16">
        <v>6252699</v>
      </c>
      <c r="F112" s="4">
        <v>6800000</v>
      </c>
      <c r="G112" s="30">
        <v>5051199</v>
      </c>
      <c r="H112" s="99">
        <v>757401</v>
      </c>
      <c r="I112" s="4">
        <v>1500000</v>
      </c>
      <c r="J112" s="61">
        <v>349413</v>
      </c>
      <c r="K112" s="47">
        <f t="shared" si="15"/>
        <v>20923720</v>
      </c>
      <c r="L112" s="4">
        <f t="shared" si="16"/>
        <v>25400000</v>
      </c>
      <c r="M112" s="49">
        <f t="shared" si="12"/>
        <v>17357175</v>
      </c>
      <c r="N112" s="2"/>
    </row>
    <row r="113" spans="1:14" x14ac:dyDescent="0.2">
      <c r="A113" s="13">
        <v>41334</v>
      </c>
      <c r="B113" s="109">
        <v>14107975</v>
      </c>
      <c r="C113" s="25">
        <v>17100000</v>
      </c>
      <c r="D113" s="57">
        <v>12006715</v>
      </c>
      <c r="E113" s="17">
        <v>6253311</v>
      </c>
      <c r="F113" s="25">
        <v>6800000</v>
      </c>
      <c r="G113" s="57">
        <v>5033297</v>
      </c>
      <c r="H113" s="110">
        <v>784012</v>
      </c>
      <c r="I113" s="25">
        <v>1500000</v>
      </c>
      <c r="J113" s="64">
        <v>362560</v>
      </c>
      <c r="K113" s="102">
        <f t="shared" si="15"/>
        <v>21145298</v>
      </c>
      <c r="L113" s="25">
        <f t="shared" si="16"/>
        <v>25400000</v>
      </c>
      <c r="M113" s="50">
        <f t="shared" si="12"/>
        <v>17402572</v>
      </c>
      <c r="N113" s="2"/>
    </row>
    <row r="114" spans="1:14" ht="13.5" thickBot="1" x14ac:dyDescent="0.25">
      <c r="A114" s="9">
        <v>41365</v>
      </c>
      <c r="B114" s="116">
        <v>14767332</v>
      </c>
      <c r="C114" s="21">
        <v>18100000</v>
      </c>
      <c r="D114" s="29">
        <v>12084788</v>
      </c>
      <c r="E114" s="48">
        <v>6305195</v>
      </c>
      <c r="F114" s="21">
        <v>6800000</v>
      </c>
      <c r="G114" s="29">
        <v>5043646</v>
      </c>
      <c r="H114" s="117">
        <v>706542</v>
      </c>
      <c r="I114" s="21">
        <v>1500000</v>
      </c>
      <c r="J114" s="62">
        <v>453528</v>
      </c>
      <c r="K114" s="101">
        <f t="shared" si="15"/>
        <v>21779069</v>
      </c>
      <c r="L114" s="21">
        <f t="shared" si="16"/>
        <v>26400000</v>
      </c>
      <c r="M114" s="52">
        <f t="shared" si="12"/>
        <v>17581962</v>
      </c>
      <c r="N114" s="2"/>
    </row>
    <row r="115" spans="1:14" ht="14.25" thickTop="1" thickBot="1" x14ac:dyDescent="0.25">
      <c r="A115" s="9">
        <v>41395</v>
      </c>
      <c r="B115" s="116">
        <v>14311487</v>
      </c>
      <c r="C115" s="21">
        <v>18100000</v>
      </c>
      <c r="D115" s="29">
        <v>11647402</v>
      </c>
      <c r="E115" s="48">
        <v>6315518</v>
      </c>
      <c r="F115" s="21">
        <v>6800000</v>
      </c>
      <c r="G115" s="29">
        <v>5059197</v>
      </c>
      <c r="H115" s="117">
        <v>706542</v>
      </c>
      <c r="I115" s="21">
        <v>1500000</v>
      </c>
      <c r="J115" s="62">
        <v>470296</v>
      </c>
      <c r="K115" s="101">
        <f t="shared" si="15"/>
        <v>21333547</v>
      </c>
      <c r="L115" s="21">
        <f t="shared" si="16"/>
        <v>26400000</v>
      </c>
      <c r="M115" s="52">
        <f t="shared" si="12"/>
        <v>17176895</v>
      </c>
      <c r="N115" s="2"/>
    </row>
    <row r="116" spans="1:14" ht="14.25" thickTop="1" thickBot="1" x14ac:dyDescent="0.25">
      <c r="A116" s="9">
        <v>41426</v>
      </c>
      <c r="B116" s="116">
        <v>14311487</v>
      </c>
      <c r="C116" s="21">
        <v>18100000</v>
      </c>
      <c r="D116" s="29">
        <v>11700162</v>
      </c>
      <c r="E116" s="48">
        <v>6339978</v>
      </c>
      <c r="F116" s="21">
        <v>6800000</v>
      </c>
      <c r="G116" s="29">
        <f>4834450+191104</f>
        <v>5025554</v>
      </c>
      <c r="H116" s="117">
        <v>706542</v>
      </c>
      <c r="I116" s="21">
        <v>1500000</v>
      </c>
      <c r="J116" s="62">
        <v>311617</v>
      </c>
      <c r="K116" s="101">
        <f t="shared" si="15"/>
        <v>21358007</v>
      </c>
      <c r="L116" s="21">
        <f t="shared" si="16"/>
        <v>26400000</v>
      </c>
      <c r="M116" s="52">
        <f t="shared" si="12"/>
        <v>17037333</v>
      </c>
      <c r="N116" s="2"/>
    </row>
    <row r="117" spans="1:14" ht="14.25" thickTop="1" thickBot="1" x14ac:dyDescent="0.25">
      <c r="A117" s="9">
        <v>41456</v>
      </c>
      <c r="B117" s="116">
        <v>14311487</v>
      </c>
      <c r="C117" s="21">
        <v>18100000</v>
      </c>
      <c r="D117" s="29">
        <v>11700162</v>
      </c>
      <c r="E117" s="48">
        <v>6339978</v>
      </c>
      <c r="F117" s="21">
        <v>6800000</v>
      </c>
      <c r="G117" s="29">
        <f>4834450+191104</f>
        <v>5025554</v>
      </c>
      <c r="H117" s="117">
        <v>706542</v>
      </c>
      <c r="I117" s="21">
        <v>1500000</v>
      </c>
      <c r="J117" s="62">
        <v>311617</v>
      </c>
      <c r="K117" s="101">
        <f t="shared" si="15"/>
        <v>21358007</v>
      </c>
      <c r="L117" s="21">
        <f t="shared" si="16"/>
        <v>26400000</v>
      </c>
      <c r="M117" s="52">
        <f t="shared" si="12"/>
        <v>17037333</v>
      </c>
      <c r="N117" s="2"/>
    </row>
    <row r="118" spans="1:14" ht="14.25" thickTop="1" thickBot="1" x14ac:dyDescent="0.25">
      <c r="A118" s="9">
        <v>41487</v>
      </c>
      <c r="B118" s="116">
        <v>15067275</v>
      </c>
      <c r="C118" s="21">
        <v>18100000</v>
      </c>
      <c r="D118" s="29">
        <v>11822670</v>
      </c>
      <c r="E118" s="48">
        <v>6331985</v>
      </c>
      <c r="F118" s="21">
        <v>6800000</v>
      </c>
      <c r="G118" s="29">
        <v>5098264</v>
      </c>
      <c r="H118" s="117">
        <v>823071</v>
      </c>
      <c r="I118" s="21">
        <v>1500000</v>
      </c>
      <c r="J118" s="62">
        <v>364389</v>
      </c>
      <c r="K118" s="101">
        <f t="shared" si="15"/>
        <v>22222331</v>
      </c>
      <c r="L118" s="21">
        <f t="shared" si="16"/>
        <v>26400000</v>
      </c>
      <c r="M118" s="52">
        <f t="shared" si="12"/>
        <v>17285323</v>
      </c>
      <c r="N118" s="2"/>
    </row>
    <row r="119" spans="1:14" ht="14.25" thickTop="1" thickBot="1" x14ac:dyDescent="0.25">
      <c r="A119" s="9">
        <v>41518</v>
      </c>
      <c r="B119" s="116">
        <v>14869637</v>
      </c>
      <c r="C119" s="21">
        <v>18100000</v>
      </c>
      <c r="D119" s="29">
        <v>11886802</v>
      </c>
      <c r="E119" s="48">
        <v>6343532</v>
      </c>
      <c r="F119" s="21">
        <v>6800000</v>
      </c>
      <c r="G119" s="29">
        <v>5097958</v>
      </c>
      <c r="H119" s="117">
        <v>839128</v>
      </c>
      <c r="I119" s="21">
        <v>1500000</v>
      </c>
      <c r="J119" s="62">
        <v>378345</v>
      </c>
      <c r="K119" s="101">
        <f t="shared" si="13"/>
        <v>22052297</v>
      </c>
      <c r="L119" s="21">
        <f t="shared" si="14"/>
        <v>26400000</v>
      </c>
      <c r="M119" s="52">
        <f t="shared" si="9"/>
        <v>17363105</v>
      </c>
      <c r="N119" s="2"/>
    </row>
    <row r="120" spans="1:14" ht="14.25" thickTop="1" thickBot="1" x14ac:dyDescent="0.25">
      <c r="A120" s="72"/>
      <c r="B120" s="2"/>
      <c r="C120" s="2"/>
      <c r="D120" s="5"/>
      <c r="E120" s="2"/>
      <c r="F120" s="2"/>
      <c r="G120" s="2"/>
      <c r="H120" s="2"/>
      <c r="I120" s="2"/>
      <c r="J120" s="2"/>
      <c r="K120" s="2"/>
      <c r="L120" s="2"/>
      <c r="M120" s="2"/>
    </row>
    <row r="121" spans="1:14" ht="17.25" thickTop="1" thickBot="1" x14ac:dyDescent="0.3">
      <c r="B121" s="255" t="s">
        <v>23</v>
      </c>
      <c r="C121" s="256"/>
      <c r="D121" s="256"/>
      <c r="E121" s="256"/>
      <c r="F121" s="256"/>
      <c r="G121" s="256"/>
      <c r="H121" s="256"/>
      <c r="I121" s="256"/>
      <c r="J121" s="256"/>
      <c r="K121" s="256"/>
      <c r="L121" s="256"/>
      <c r="M121" s="257"/>
    </row>
    <row r="122" spans="1:14" s="45" customFormat="1" ht="14.25" thickTop="1" thickBot="1" x14ac:dyDescent="0.25">
      <c r="B122" s="259" t="s">
        <v>1</v>
      </c>
      <c r="C122" s="259"/>
      <c r="D122" s="259"/>
      <c r="E122" s="259" t="s">
        <v>2</v>
      </c>
      <c r="F122" s="259"/>
      <c r="G122" s="259"/>
      <c r="H122" s="259" t="s">
        <v>88</v>
      </c>
      <c r="I122" s="259"/>
      <c r="J122" s="259"/>
      <c r="K122" s="252" t="s">
        <v>3</v>
      </c>
      <c r="L122" s="253"/>
      <c r="M122" s="254"/>
    </row>
    <row r="123" spans="1:14" s="7" customFormat="1" ht="26.25" customHeight="1" thickTop="1" thickBot="1" x14ac:dyDescent="0.25">
      <c r="A123" s="170" t="s">
        <v>0</v>
      </c>
      <c r="B123" s="169" t="s">
        <v>19</v>
      </c>
      <c r="C123" s="196" t="s">
        <v>20</v>
      </c>
      <c r="D123" s="197" t="s">
        <v>21</v>
      </c>
      <c r="E123" s="169" t="s">
        <v>19</v>
      </c>
      <c r="F123" s="196" t="s">
        <v>20</v>
      </c>
      <c r="G123" s="197" t="s">
        <v>21</v>
      </c>
      <c r="H123" s="169" t="s">
        <v>19</v>
      </c>
      <c r="I123" s="196" t="s">
        <v>20</v>
      </c>
      <c r="J123" s="197" t="s">
        <v>21</v>
      </c>
      <c r="K123" s="169" t="s">
        <v>19</v>
      </c>
      <c r="L123" s="196" t="s">
        <v>20</v>
      </c>
      <c r="M123" s="199" t="s">
        <v>21</v>
      </c>
    </row>
    <row r="124" spans="1:14" ht="13.5" thickTop="1" x14ac:dyDescent="0.2">
      <c r="A124" s="10" t="s">
        <v>29</v>
      </c>
      <c r="B124" s="200"/>
      <c r="C124" s="19">
        <v>700000</v>
      </c>
      <c r="D124" s="55">
        <v>483982</v>
      </c>
      <c r="E124" s="200"/>
      <c r="F124" s="19">
        <v>600000</v>
      </c>
      <c r="G124" s="55">
        <v>375170</v>
      </c>
      <c r="H124" s="200"/>
      <c r="I124" s="19">
        <v>0</v>
      </c>
      <c r="J124" s="55">
        <v>0</v>
      </c>
      <c r="K124" s="200"/>
      <c r="L124" s="19">
        <f>+C124+F124+I124</f>
        <v>1300000</v>
      </c>
      <c r="M124" s="63">
        <f>+D124+G124+J124</f>
        <v>859152</v>
      </c>
    </row>
    <row r="125" spans="1:14" x14ac:dyDescent="0.2">
      <c r="A125" s="8" t="s">
        <v>30</v>
      </c>
      <c r="B125" s="201"/>
      <c r="C125" s="4">
        <v>1500000</v>
      </c>
      <c r="D125" s="30">
        <v>920878</v>
      </c>
      <c r="E125" s="201"/>
      <c r="F125" s="4">
        <v>1100000</v>
      </c>
      <c r="G125" s="30">
        <v>639983</v>
      </c>
      <c r="H125" s="201"/>
      <c r="I125" s="4">
        <v>0</v>
      </c>
      <c r="J125" s="30">
        <v>0</v>
      </c>
      <c r="K125" s="201"/>
      <c r="L125" s="4">
        <f t="shared" ref="L125:L131" si="17">+C125+F125+I125</f>
        <v>2600000</v>
      </c>
      <c r="M125" s="61">
        <f t="shared" ref="M125:M131" si="18">+D125+G125+J125</f>
        <v>1560861</v>
      </c>
    </row>
    <row r="126" spans="1:14" x14ac:dyDescent="0.2">
      <c r="A126" s="8" t="s">
        <v>31</v>
      </c>
      <c r="B126" s="201"/>
      <c r="C126" s="4">
        <v>2100000</v>
      </c>
      <c r="D126" s="30">
        <v>1537635</v>
      </c>
      <c r="E126" s="201"/>
      <c r="F126" s="4">
        <v>1500000</v>
      </c>
      <c r="G126" s="30">
        <v>867870</v>
      </c>
      <c r="H126" s="201"/>
      <c r="I126" s="4">
        <v>200000</v>
      </c>
      <c r="J126" s="30">
        <v>3804</v>
      </c>
      <c r="K126" s="201"/>
      <c r="L126" s="4">
        <f t="shared" si="17"/>
        <v>3800000</v>
      </c>
      <c r="M126" s="61">
        <f t="shared" si="18"/>
        <v>2409309</v>
      </c>
    </row>
    <row r="127" spans="1:14" x14ac:dyDescent="0.2">
      <c r="A127" s="8" t="s">
        <v>24</v>
      </c>
      <c r="B127" s="201"/>
      <c r="C127" s="4">
        <v>3000000</v>
      </c>
      <c r="D127" s="30">
        <v>2326061</v>
      </c>
      <c r="E127" s="201"/>
      <c r="F127" s="4">
        <v>1700000</v>
      </c>
      <c r="G127" s="30">
        <v>1126235</v>
      </c>
      <c r="H127" s="201"/>
      <c r="I127" s="4">
        <v>200000</v>
      </c>
      <c r="J127" s="30">
        <v>107356</v>
      </c>
      <c r="K127" s="201"/>
      <c r="L127" s="4">
        <f t="shared" si="17"/>
        <v>4900000</v>
      </c>
      <c r="M127" s="61">
        <f t="shared" si="18"/>
        <v>3559652</v>
      </c>
    </row>
    <row r="128" spans="1:14" x14ac:dyDescent="0.2">
      <c r="A128" s="8" t="s">
        <v>25</v>
      </c>
      <c r="B128" s="16">
        <f t="shared" ref="B128:J128" si="19">+B26</f>
        <v>4558371</v>
      </c>
      <c r="C128" s="4">
        <f t="shared" si="19"/>
        <v>5000000</v>
      </c>
      <c r="D128" s="30">
        <f t="shared" si="19"/>
        <v>4100014</v>
      </c>
      <c r="E128" s="16">
        <f t="shared" si="19"/>
        <v>1776069</v>
      </c>
      <c r="F128" s="4">
        <f t="shared" si="19"/>
        <v>3000000</v>
      </c>
      <c r="G128" s="30">
        <f t="shared" si="19"/>
        <v>1948714.962260009</v>
      </c>
      <c r="H128" s="16">
        <f t="shared" si="19"/>
        <v>463132</v>
      </c>
      <c r="I128" s="4">
        <f t="shared" si="19"/>
        <v>400000</v>
      </c>
      <c r="J128" s="30">
        <f t="shared" si="19"/>
        <v>226352</v>
      </c>
      <c r="K128" s="16">
        <f t="shared" ref="K128:K144" si="20">+B128+E128+H128</f>
        <v>6797572</v>
      </c>
      <c r="L128" s="4">
        <f t="shared" si="17"/>
        <v>8400000</v>
      </c>
      <c r="M128" s="61">
        <f t="shared" si="18"/>
        <v>6275080.9622600088</v>
      </c>
    </row>
    <row r="129" spans="1:14" x14ac:dyDescent="0.2">
      <c r="A129" s="8" t="s">
        <v>26</v>
      </c>
      <c r="B129" s="16">
        <f t="shared" ref="B129:J129" si="21">+B38</f>
        <v>6886885</v>
      </c>
      <c r="C129" s="4">
        <f t="shared" si="21"/>
        <v>8000000</v>
      </c>
      <c r="D129" s="30">
        <f t="shared" si="21"/>
        <v>5656899</v>
      </c>
      <c r="E129" s="16">
        <f t="shared" si="21"/>
        <v>3579618</v>
      </c>
      <c r="F129" s="4">
        <f t="shared" si="21"/>
        <v>4300000</v>
      </c>
      <c r="G129" s="30">
        <f t="shared" si="21"/>
        <v>2514126.1774500068</v>
      </c>
      <c r="H129" s="16">
        <f t="shared" si="21"/>
        <v>756454</v>
      </c>
      <c r="I129" s="4">
        <f t="shared" si="21"/>
        <v>800000</v>
      </c>
      <c r="J129" s="30">
        <f t="shared" si="21"/>
        <v>358653</v>
      </c>
      <c r="K129" s="16">
        <f t="shared" si="20"/>
        <v>11222957</v>
      </c>
      <c r="L129" s="4">
        <f t="shared" si="17"/>
        <v>13100000</v>
      </c>
      <c r="M129" s="61">
        <f t="shared" si="18"/>
        <v>8529678.1774500068</v>
      </c>
    </row>
    <row r="130" spans="1:14" x14ac:dyDescent="0.2">
      <c r="A130" s="8" t="s">
        <v>27</v>
      </c>
      <c r="B130" s="16">
        <f t="shared" ref="B130:J130" si="22">+B50</f>
        <v>8158660</v>
      </c>
      <c r="C130" s="4">
        <f t="shared" si="22"/>
        <v>9500000</v>
      </c>
      <c r="D130" s="30">
        <f t="shared" si="22"/>
        <v>6936115</v>
      </c>
      <c r="E130" s="16">
        <f t="shared" si="22"/>
        <v>3956416</v>
      </c>
      <c r="F130" s="4">
        <f t="shared" si="22"/>
        <v>4300000</v>
      </c>
      <c r="G130" s="30">
        <f t="shared" si="22"/>
        <v>2634463</v>
      </c>
      <c r="H130" s="16">
        <f t="shared" si="22"/>
        <v>510229</v>
      </c>
      <c r="I130" s="4">
        <f t="shared" si="22"/>
        <v>1000000</v>
      </c>
      <c r="J130" s="30">
        <f t="shared" si="22"/>
        <v>450350</v>
      </c>
      <c r="K130" s="16">
        <f t="shared" si="20"/>
        <v>12625305</v>
      </c>
      <c r="L130" s="4">
        <f t="shared" si="17"/>
        <v>14800000</v>
      </c>
      <c r="M130" s="61">
        <f t="shared" si="18"/>
        <v>10020928</v>
      </c>
    </row>
    <row r="131" spans="1:14" x14ac:dyDescent="0.2">
      <c r="A131" s="15" t="s">
        <v>28</v>
      </c>
      <c r="B131" s="17">
        <f t="shared" ref="B131:J131" si="23">+B62</f>
        <v>10103421</v>
      </c>
      <c r="C131" s="25">
        <f t="shared" si="23"/>
        <v>11000000</v>
      </c>
      <c r="D131" s="57">
        <f t="shared" si="23"/>
        <v>8156359</v>
      </c>
      <c r="E131" s="17">
        <f t="shared" si="23"/>
        <v>4018264</v>
      </c>
      <c r="F131" s="25">
        <f t="shared" si="23"/>
        <v>5000000</v>
      </c>
      <c r="G131" s="57">
        <f t="shared" si="23"/>
        <v>3122520</v>
      </c>
      <c r="H131" s="17">
        <f t="shared" si="23"/>
        <v>666178</v>
      </c>
      <c r="I131" s="25">
        <f t="shared" si="23"/>
        <v>1500000</v>
      </c>
      <c r="J131" s="57">
        <f t="shared" si="23"/>
        <v>323967</v>
      </c>
      <c r="K131" s="17">
        <f t="shared" si="20"/>
        <v>14787863</v>
      </c>
      <c r="L131" s="25">
        <f t="shared" si="17"/>
        <v>17500000</v>
      </c>
      <c r="M131" s="64">
        <f t="shared" si="18"/>
        <v>11602846</v>
      </c>
    </row>
    <row r="132" spans="1:14" x14ac:dyDescent="0.2">
      <c r="A132" s="13" t="s">
        <v>85</v>
      </c>
      <c r="B132" s="17">
        <f t="shared" ref="B132:J132" si="24">+B74</f>
        <v>11594047</v>
      </c>
      <c r="C132" s="25">
        <f t="shared" si="24"/>
        <v>12500000</v>
      </c>
      <c r="D132" s="64">
        <f t="shared" si="24"/>
        <v>9291268</v>
      </c>
      <c r="E132" s="17">
        <f t="shared" si="24"/>
        <v>4511192</v>
      </c>
      <c r="F132" s="25">
        <f t="shared" si="24"/>
        <v>5600000</v>
      </c>
      <c r="G132" s="121">
        <f t="shared" si="24"/>
        <v>3806432</v>
      </c>
      <c r="H132" s="122">
        <f t="shared" si="24"/>
        <v>524239</v>
      </c>
      <c r="I132" s="25">
        <f t="shared" si="24"/>
        <v>1500000</v>
      </c>
      <c r="J132" s="50">
        <f t="shared" si="24"/>
        <v>356900</v>
      </c>
      <c r="K132" s="17">
        <f t="shared" si="20"/>
        <v>16629478</v>
      </c>
      <c r="L132" s="25">
        <f t="shared" ref="L132:M144" si="25">+C132+F132+I132</f>
        <v>19600000</v>
      </c>
      <c r="M132" s="64">
        <f t="shared" si="25"/>
        <v>13454600</v>
      </c>
      <c r="N132" s="5"/>
    </row>
    <row r="133" spans="1:14" x14ac:dyDescent="0.2">
      <c r="A133" s="13" t="s">
        <v>90</v>
      </c>
      <c r="B133" s="109">
        <f t="shared" ref="B133:J133" si="26">+B86</f>
        <v>12597846</v>
      </c>
      <c r="C133" s="25">
        <f t="shared" si="26"/>
        <v>12600000</v>
      </c>
      <c r="D133" s="57">
        <f t="shared" si="26"/>
        <v>10470502</v>
      </c>
      <c r="E133" s="17">
        <f t="shared" si="26"/>
        <v>5131361</v>
      </c>
      <c r="F133" s="25">
        <f t="shared" si="26"/>
        <v>5600000</v>
      </c>
      <c r="G133" s="57">
        <f t="shared" si="26"/>
        <v>4314599</v>
      </c>
      <c r="H133" s="110">
        <f t="shared" si="26"/>
        <v>536886</v>
      </c>
      <c r="I133" s="25">
        <f t="shared" si="26"/>
        <v>1500000</v>
      </c>
      <c r="J133" s="64">
        <f t="shared" si="26"/>
        <v>333730</v>
      </c>
      <c r="K133" s="102">
        <f t="shared" si="20"/>
        <v>18266093</v>
      </c>
      <c r="L133" s="25">
        <f t="shared" si="25"/>
        <v>19700000</v>
      </c>
      <c r="M133" s="50">
        <f t="shared" si="25"/>
        <v>15118831</v>
      </c>
      <c r="N133" s="2"/>
    </row>
    <row r="134" spans="1:14" x14ac:dyDescent="0.2">
      <c r="A134" s="13" t="s">
        <v>97</v>
      </c>
      <c r="B134" s="109">
        <f t="shared" ref="B134:J134" si="27">+B98</f>
        <v>12231411</v>
      </c>
      <c r="C134" s="25">
        <f t="shared" si="27"/>
        <v>14500000</v>
      </c>
      <c r="D134" s="57">
        <f t="shared" si="27"/>
        <v>11057316</v>
      </c>
      <c r="E134" s="17">
        <f t="shared" si="27"/>
        <v>5557758</v>
      </c>
      <c r="F134" s="25">
        <f t="shared" si="27"/>
        <v>6000000</v>
      </c>
      <c r="G134" s="57">
        <f t="shared" si="27"/>
        <v>4513874</v>
      </c>
      <c r="H134" s="110">
        <f t="shared" si="27"/>
        <v>477655</v>
      </c>
      <c r="I134" s="25">
        <f t="shared" si="27"/>
        <v>1500000</v>
      </c>
      <c r="J134" s="64">
        <f t="shared" si="27"/>
        <v>303368</v>
      </c>
      <c r="K134" s="102">
        <f t="shared" ref="K134:K143" si="28">+B134+E134+H134</f>
        <v>18266824</v>
      </c>
      <c r="L134" s="25">
        <f t="shared" ref="L134:L143" si="29">+C134+F134+I134</f>
        <v>22000000</v>
      </c>
      <c r="M134" s="50">
        <f t="shared" ref="M134:M143" si="30">+D134+G134+J134</f>
        <v>15874558</v>
      </c>
      <c r="N134" s="5"/>
    </row>
    <row r="135" spans="1:14" ht="13.5" thickBot="1" x14ac:dyDescent="0.25">
      <c r="A135" s="9" t="s">
        <v>103</v>
      </c>
      <c r="B135" s="116">
        <f t="shared" ref="B135:J135" si="31">+B110</f>
        <v>13052787</v>
      </c>
      <c r="C135" s="21">
        <f t="shared" si="31"/>
        <v>17100000</v>
      </c>
      <c r="D135" s="29">
        <f t="shared" si="31"/>
        <v>11757906</v>
      </c>
      <c r="E135" s="48">
        <f t="shared" si="31"/>
        <v>6276711</v>
      </c>
      <c r="F135" s="21">
        <f t="shared" si="31"/>
        <v>6800000</v>
      </c>
      <c r="G135" s="29">
        <f t="shared" si="31"/>
        <v>5019686</v>
      </c>
      <c r="H135" s="117">
        <f t="shared" si="31"/>
        <v>888486</v>
      </c>
      <c r="I135" s="21">
        <f t="shared" si="31"/>
        <v>1500000</v>
      </c>
      <c r="J135" s="62">
        <f t="shared" si="31"/>
        <v>309271</v>
      </c>
      <c r="K135" s="101">
        <f t="shared" si="28"/>
        <v>20217984</v>
      </c>
      <c r="L135" s="21">
        <f t="shared" si="29"/>
        <v>25400000</v>
      </c>
      <c r="M135" s="52">
        <f t="shared" si="30"/>
        <v>17086863</v>
      </c>
      <c r="N135" s="5"/>
    </row>
    <row r="136" spans="1:14" ht="13.5" thickTop="1" x14ac:dyDescent="0.2">
      <c r="A136" s="14">
        <v>41275</v>
      </c>
      <c r="B136" s="118">
        <f t="shared" ref="B136:J136" si="32">+B111</f>
        <v>13400068</v>
      </c>
      <c r="C136" s="20">
        <f t="shared" si="32"/>
        <v>17100000</v>
      </c>
      <c r="D136" s="58">
        <f t="shared" si="32"/>
        <v>11855128</v>
      </c>
      <c r="E136" s="26">
        <f t="shared" si="32"/>
        <v>6264453</v>
      </c>
      <c r="F136" s="20">
        <f t="shared" si="32"/>
        <v>6800000</v>
      </c>
      <c r="G136" s="58">
        <f t="shared" si="32"/>
        <v>5033644</v>
      </c>
      <c r="H136" s="119">
        <f t="shared" si="32"/>
        <v>752235</v>
      </c>
      <c r="I136" s="20">
        <f t="shared" si="32"/>
        <v>1500000</v>
      </c>
      <c r="J136" s="60">
        <f t="shared" si="32"/>
        <v>349051</v>
      </c>
      <c r="K136" s="100">
        <f t="shared" si="28"/>
        <v>20416756</v>
      </c>
      <c r="L136" s="20">
        <f t="shared" si="29"/>
        <v>25400000</v>
      </c>
      <c r="M136" s="51">
        <f t="shared" si="30"/>
        <v>17237823</v>
      </c>
      <c r="N136" s="5"/>
    </row>
    <row r="137" spans="1:14" x14ac:dyDescent="0.2">
      <c r="A137" s="8">
        <v>41306</v>
      </c>
      <c r="B137" s="33">
        <f t="shared" ref="B137:J137" si="33">+B112</f>
        <v>13913620</v>
      </c>
      <c r="C137" s="4">
        <f t="shared" si="33"/>
        <v>17100000</v>
      </c>
      <c r="D137" s="30">
        <f t="shared" si="33"/>
        <v>11956563</v>
      </c>
      <c r="E137" s="16">
        <f t="shared" si="33"/>
        <v>6252699</v>
      </c>
      <c r="F137" s="4">
        <f t="shared" si="33"/>
        <v>6800000</v>
      </c>
      <c r="G137" s="30">
        <f t="shared" si="33"/>
        <v>5051199</v>
      </c>
      <c r="H137" s="99">
        <f t="shared" si="33"/>
        <v>757401</v>
      </c>
      <c r="I137" s="4">
        <f t="shared" si="33"/>
        <v>1500000</v>
      </c>
      <c r="J137" s="61">
        <f t="shared" si="33"/>
        <v>349413</v>
      </c>
      <c r="K137" s="47">
        <f t="shared" si="28"/>
        <v>20923720</v>
      </c>
      <c r="L137" s="4">
        <f t="shared" si="29"/>
        <v>25400000</v>
      </c>
      <c r="M137" s="49">
        <f t="shared" si="30"/>
        <v>17357175</v>
      </c>
      <c r="N137" s="5"/>
    </row>
    <row r="138" spans="1:14" x14ac:dyDescent="0.2">
      <c r="A138" s="13">
        <v>41334</v>
      </c>
      <c r="B138" s="109">
        <f t="shared" ref="B138:J138" si="34">+B113</f>
        <v>14107975</v>
      </c>
      <c r="C138" s="25">
        <f t="shared" si="34"/>
        <v>17100000</v>
      </c>
      <c r="D138" s="57">
        <f t="shared" si="34"/>
        <v>12006715</v>
      </c>
      <c r="E138" s="17">
        <f t="shared" si="34"/>
        <v>6253311</v>
      </c>
      <c r="F138" s="25">
        <f t="shared" si="34"/>
        <v>6800000</v>
      </c>
      <c r="G138" s="57">
        <f t="shared" si="34"/>
        <v>5033297</v>
      </c>
      <c r="H138" s="110">
        <f t="shared" si="34"/>
        <v>784012</v>
      </c>
      <c r="I138" s="25">
        <f t="shared" si="34"/>
        <v>1500000</v>
      </c>
      <c r="J138" s="64">
        <f t="shared" si="34"/>
        <v>362560</v>
      </c>
      <c r="K138" s="102">
        <f t="shared" si="28"/>
        <v>21145298</v>
      </c>
      <c r="L138" s="25">
        <f t="shared" si="29"/>
        <v>25400000</v>
      </c>
      <c r="M138" s="50">
        <f t="shared" si="30"/>
        <v>17402572</v>
      </c>
      <c r="N138" s="5"/>
    </row>
    <row r="139" spans="1:14" ht="13.5" thickBot="1" x14ac:dyDescent="0.25">
      <c r="A139" s="9">
        <v>41365</v>
      </c>
      <c r="B139" s="116">
        <f t="shared" ref="B139:J139" si="35">+B114</f>
        <v>14767332</v>
      </c>
      <c r="C139" s="21">
        <f t="shared" si="35"/>
        <v>18100000</v>
      </c>
      <c r="D139" s="29">
        <f t="shared" si="35"/>
        <v>12084788</v>
      </c>
      <c r="E139" s="48">
        <f t="shared" si="35"/>
        <v>6305195</v>
      </c>
      <c r="F139" s="21">
        <f t="shared" si="35"/>
        <v>6800000</v>
      </c>
      <c r="G139" s="29">
        <f t="shared" si="35"/>
        <v>5043646</v>
      </c>
      <c r="H139" s="117">
        <f t="shared" si="35"/>
        <v>706542</v>
      </c>
      <c r="I139" s="21">
        <f t="shared" si="35"/>
        <v>1500000</v>
      </c>
      <c r="J139" s="62">
        <f t="shared" si="35"/>
        <v>453528</v>
      </c>
      <c r="K139" s="101">
        <f t="shared" si="28"/>
        <v>21779069</v>
      </c>
      <c r="L139" s="21">
        <f t="shared" si="29"/>
        <v>26400000</v>
      </c>
      <c r="M139" s="52">
        <f t="shared" si="30"/>
        <v>17581962</v>
      </c>
      <c r="N139" s="5"/>
    </row>
    <row r="140" spans="1:14" ht="14.25" thickTop="1" thickBot="1" x14ac:dyDescent="0.25">
      <c r="A140" s="9">
        <v>41395</v>
      </c>
      <c r="B140" s="116">
        <f t="shared" ref="B140:J140" si="36">+B115</f>
        <v>14311487</v>
      </c>
      <c r="C140" s="21">
        <f t="shared" si="36"/>
        <v>18100000</v>
      </c>
      <c r="D140" s="29">
        <f t="shared" si="36"/>
        <v>11647402</v>
      </c>
      <c r="E140" s="48">
        <f t="shared" si="36"/>
        <v>6315518</v>
      </c>
      <c r="F140" s="21">
        <f t="shared" si="36"/>
        <v>6800000</v>
      </c>
      <c r="G140" s="29">
        <f t="shared" si="36"/>
        <v>5059197</v>
      </c>
      <c r="H140" s="117">
        <f t="shared" si="36"/>
        <v>706542</v>
      </c>
      <c r="I140" s="21">
        <f t="shared" si="36"/>
        <v>1500000</v>
      </c>
      <c r="J140" s="62">
        <f t="shared" si="36"/>
        <v>470296</v>
      </c>
      <c r="K140" s="101">
        <f t="shared" si="28"/>
        <v>21333547</v>
      </c>
      <c r="L140" s="21">
        <f t="shared" si="29"/>
        <v>26400000</v>
      </c>
      <c r="M140" s="52">
        <f t="shared" si="30"/>
        <v>17176895</v>
      </c>
      <c r="N140" s="5"/>
    </row>
    <row r="141" spans="1:14" ht="14.25" thickTop="1" thickBot="1" x14ac:dyDescent="0.25">
      <c r="A141" s="9">
        <v>41426</v>
      </c>
      <c r="B141" s="116">
        <f t="shared" ref="B141:J142" si="37">+B116</f>
        <v>14311487</v>
      </c>
      <c r="C141" s="21">
        <f t="shared" si="37"/>
        <v>18100000</v>
      </c>
      <c r="D141" s="29">
        <f t="shared" si="37"/>
        <v>11700162</v>
      </c>
      <c r="E141" s="48">
        <f t="shared" si="37"/>
        <v>6339978</v>
      </c>
      <c r="F141" s="21">
        <f t="shared" si="37"/>
        <v>6800000</v>
      </c>
      <c r="G141" s="29">
        <f t="shared" si="37"/>
        <v>5025554</v>
      </c>
      <c r="H141" s="117">
        <f t="shared" si="37"/>
        <v>706542</v>
      </c>
      <c r="I141" s="21">
        <f t="shared" si="37"/>
        <v>1500000</v>
      </c>
      <c r="J141" s="62">
        <f t="shared" si="37"/>
        <v>311617</v>
      </c>
      <c r="K141" s="101">
        <f t="shared" si="28"/>
        <v>21358007</v>
      </c>
      <c r="L141" s="21">
        <f t="shared" si="29"/>
        <v>26400000</v>
      </c>
      <c r="M141" s="52">
        <f t="shared" si="30"/>
        <v>17037333</v>
      </c>
      <c r="N141" s="5"/>
    </row>
    <row r="142" spans="1:14" ht="14.25" thickTop="1" thickBot="1" x14ac:dyDescent="0.25">
      <c r="A142" s="9">
        <v>41456</v>
      </c>
      <c r="B142" s="116">
        <f t="shared" si="37"/>
        <v>14311487</v>
      </c>
      <c r="C142" s="21">
        <f t="shared" si="37"/>
        <v>18100000</v>
      </c>
      <c r="D142" s="29">
        <f t="shared" si="37"/>
        <v>11700162</v>
      </c>
      <c r="E142" s="48">
        <f t="shared" si="37"/>
        <v>6339978</v>
      </c>
      <c r="F142" s="21">
        <f t="shared" si="37"/>
        <v>6800000</v>
      </c>
      <c r="G142" s="29">
        <f t="shared" si="37"/>
        <v>5025554</v>
      </c>
      <c r="H142" s="117">
        <f t="shared" si="37"/>
        <v>706542</v>
      </c>
      <c r="I142" s="21">
        <f t="shared" si="37"/>
        <v>1500000</v>
      </c>
      <c r="J142" s="62">
        <f t="shared" si="37"/>
        <v>311617</v>
      </c>
      <c r="K142" s="101">
        <f t="shared" si="28"/>
        <v>21358007</v>
      </c>
      <c r="L142" s="21">
        <f t="shared" si="29"/>
        <v>26400000</v>
      </c>
      <c r="M142" s="52">
        <f t="shared" si="30"/>
        <v>17037333</v>
      </c>
      <c r="N142" s="5"/>
    </row>
    <row r="143" spans="1:14" ht="14.25" thickTop="1" thickBot="1" x14ac:dyDescent="0.25">
      <c r="A143" s="9">
        <v>41487</v>
      </c>
      <c r="B143" s="116">
        <f t="shared" ref="B143:J143" si="38">+B118</f>
        <v>15067275</v>
      </c>
      <c r="C143" s="21">
        <f t="shared" si="38"/>
        <v>18100000</v>
      </c>
      <c r="D143" s="29">
        <f t="shared" si="38"/>
        <v>11822670</v>
      </c>
      <c r="E143" s="48">
        <f t="shared" si="38"/>
        <v>6331985</v>
      </c>
      <c r="F143" s="21">
        <f t="shared" si="38"/>
        <v>6800000</v>
      </c>
      <c r="G143" s="29">
        <f t="shared" si="38"/>
        <v>5098264</v>
      </c>
      <c r="H143" s="117">
        <f t="shared" si="38"/>
        <v>823071</v>
      </c>
      <c r="I143" s="21">
        <f t="shared" si="38"/>
        <v>1500000</v>
      </c>
      <c r="J143" s="62">
        <f t="shared" si="38"/>
        <v>364389</v>
      </c>
      <c r="K143" s="101">
        <f t="shared" si="28"/>
        <v>22222331</v>
      </c>
      <c r="L143" s="21">
        <f t="shared" si="29"/>
        <v>26400000</v>
      </c>
      <c r="M143" s="52">
        <f t="shared" si="30"/>
        <v>17285323</v>
      </c>
      <c r="N143" s="5"/>
    </row>
    <row r="144" spans="1:14" ht="14.25" thickTop="1" thickBot="1" x14ac:dyDescent="0.25">
      <c r="A144" s="9">
        <v>41518</v>
      </c>
      <c r="B144" s="116">
        <f t="shared" ref="B144:J144" si="39">+B119</f>
        <v>14869637</v>
      </c>
      <c r="C144" s="21">
        <f t="shared" si="39"/>
        <v>18100000</v>
      </c>
      <c r="D144" s="29">
        <f t="shared" si="39"/>
        <v>11886802</v>
      </c>
      <c r="E144" s="48">
        <f t="shared" si="39"/>
        <v>6343532</v>
      </c>
      <c r="F144" s="21">
        <f t="shared" si="39"/>
        <v>6800000</v>
      </c>
      <c r="G144" s="29">
        <f t="shared" si="39"/>
        <v>5097958</v>
      </c>
      <c r="H144" s="117">
        <f t="shared" si="39"/>
        <v>839128</v>
      </c>
      <c r="I144" s="21">
        <f t="shared" si="39"/>
        <v>1500000</v>
      </c>
      <c r="J144" s="62">
        <f t="shared" si="39"/>
        <v>378345</v>
      </c>
      <c r="K144" s="101">
        <f t="shared" si="20"/>
        <v>22052297</v>
      </c>
      <c r="L144" s="21">
        <f t="shared" si="25"/>
        <v>26400000</v>
      </c>
      <c r="M144" s="52">
        <f t="shared" si="25"/>
        <v>17363105</v>
      </c>
      <c r="N144" s="5"/>
    </row>
    <row r="145" spans="1:13" ht="13.5" thickTop="1" x14ac:dyDescent="0.2">
      <c r="K145" s="5"/>
      <c r="L145" s="5"/>
      <c r="M145" s="5"/>
    </row>
    <row r="146" spans="1:13" x14ac:dyDescent="0.2">
      <c r="A146" s="104" t="s">
        <v>75</v>
      </c>
      <c r="K146" s="124"/>
      <c r="L146" s="124"/>
      <c r="M146" s="124"/>
    </row>
    <row r="147" spans="1:13" s="11" customFormat="1" ht="4.5" customHeight="1" x14ac:dyDescent="0.25">
      <c r="D147" s="24"/>
      <c r="F147" s="24"/>
      <c r="G147" s="12"/>
      <c r="H147" s="2"/>
      <c r="I147" s="2"/>
      <c r="J147" s="2"/>
      <c r="K147" s="44"/>
      <c r="L147" s="44"/>
      <c r="M147" s="44"/>
    </row>
    <row r="148" spans="1:13" x14ac:dyDescent="0.2">
      <c r="A148" s="1" t="s">
        <v>76</v>
      </c>
      <c r="D148" s="44"/>
      <c r="F148" s="2"/>
      <c r="H148" s="2"/>
      <c r="I148" s="2"/>
      <c r="J148" s="2"/>
      <c r="K148" s="27"/>
      <c r="L148" s="27"/>
      <c r="M148" s="27"/>
    </row>
    <row r="149" spans="1:13" x14ac:dyDescent="0.2">
      <c r="A149" s="1" t="s">
        <v>77</v>
      </c>
      <c r="H149" s="2"/>
      <c r="I149" s="2"/>
      <c r="J149" s="2"/>
      <c r="K149" s="27"/>
      <c r="L149" s="2"/>
      <c r="M149" s="28"/>
    </row>
    <row r="150" spans="1:13" x14ac:dyDescent="0.2">
      <c r="A150" s="1" t="s">
        <v>78</v>
      </c>
    </row>
    <row r="151" spans="1:13" ht="12.75" customHeight="1" x14ac:dyDescent="0.25">
      <c r="A151" s="1" t="s">
        <v>79</v>
      </c>
      <c r="D151" s="44"/>
      <c r="H151" s="11"/>
      <c r="I151" s="11"/>
      <c r="J151" s="12"/>
      <c r="K151" s="11"/>
      <c r="L151" s="11"/>
      <c r="M151" s="12"/>
    </row>
    <row r="152" spans="1:13" x14ac:dyDescent="0.2">
      <c r="A152" s="1" t="s">
        <v>92</v>
      </c>
    </row>
    <row r="153" spans="1:13" x14ac:dyDescent="0.2">
      <c r="A153" s="155" t="s">
        <v>107</v>
      </c>
    </row>
    <row r="154" spans="1:13" x14ac:dyDescent="0.2">
      <c r="A154" s="260"/>
      <c r="B154" s="258"/>
      <c r="C154" s="258"/>
      <c r="D154" s="258"/>
      <c r="E154" s="258"/>
      <c r="F154" s="258"/>
      <c r="G154" s="258"/>
      <c r="H154" s="258"/>
      <c r="I154" s="258"/>
      <c r="J154" s="258"/>
      <c r="K154" s="258"/>
      <c r="L154" s="258"/>
      <c r="M154" s="258"/>
    </row>
    <row r="155" spans="1:13" x14ac:dyDescent="0.2">
      <c r="A155" s="260"/>
      <c r="B155" s="258"/>
      <c r="C155" s="258"/>
      <c r="D155" s="258"/>
      <c r="E155" s="258"/>
      <c r="F155" s="258"/>
      <c r="G155" s="258"/>
      <c r="H155" s="258"/>
      <c r="I155" s="258"/>
      <c r="J155" s="258"/>
      <c r="K155" s="258"/>
      <c r="L155" s="258"/>
      <c r="M155" s="258"/>
    </row>
    <row r="156" spans="1:13" x14ac:dyDescent="0.2">
      <c r="A156" s="258"/>
      <c r="B156" s="258"/>
      <c r="C156" s="258"/>
      <c r="D156" s="258"/>
      <c r="E156" s="258"/>
      <c r="F156" s="258"/>
      <c r="G156" s="258"/>
      <c r="H156" s="258"/>
      <c r="I156" s="258"/>
      <c r="J156" s="258"/>
      <c r="K156" s="258"/>
      <c r="L156" s="258"/>
      <c r="M156" s="258"/>
    </row>
    <row r="157" spans="1:13" x14ac:dyDescent="0.2">
      <c r="D157" s="2"/>
      <c r="E157" s="2"/>
      <c r="J157" s="2"/>
      <c r="L157" s="2"/>
      <c r="M157" s="68"/>
    </row>
    <row r="158" spans="1:13" x14ac:dyDescent="0.2">
      <c r="E158" s="2"/>
      <c r="J158" s="2"/>
      <c r="L158" s="2"/>
    </row>
    <row r="159" spans="1:13" s="216" customFormat="1" x14ac:dyDescent="0.2">
      <c r="E159" s="217"/>
      <c r="J159" s="217"/>
      <c r="L159" s="217"/>
    </row>
    <row r="160" spans="1:13" s="216" customFormat="1" x14ac:dyDescent="0.2">
      <c r="E160" s="217"/>
      <c r="J160" s="217"/>
      <c r="L160" s="217"/>
    </row>
    <row r="161" spans="2:15" s="216" customFormat="1" x14ac:dyDescent="0.2">
      <c r="E161" s="217"/>
      <c r="J161" s="217"/>
      <c r="L161" s="217"/>
    </row>
    <row r="162" spans="2:15" s="216" customFormat="1" x14ac:dyDescent="0.2"/>
    <row r="163" spans="2:15" s="216" customFormat="1" x14ac:dyDescent="0.2"/>
    <row r="164" spans="2:15" s="216" customFormat="1" x14ac:dyDescent="0.2"/>
    <row r="165" spans="2:15" s="216" customFormat="1" x14ac:dyDescent="0.2">
      <c r="E165" s="217"/>
      <c r="H165" s="217"/>
      <c r="K165" s="217"/>
    </row>
    <row r="166" spans="2:15" s="216" customFormat="1" x14ac:dyDescent="0.2">
      <c r="B166" s="217"/>
      <c r="C166" s="217"/>
      <c r="D166" s="217"/>
      <c r="E166" s="217"/>
      <c r="F166" s="217"/>
      <c r="G166" s="217"/>
      <c r="H166" s="217"/>
      <c r="I166" s="217"/>
      <c r="J166" s="217"/>
      <c r="K166" s="217"/>
      <c r="L166" s="217"/>
      <c r="O166" s="217"/>
    </row>
    <row r="167" spans="2:15" s="216" customFormat="1" x14ac:dyDescent="0.2">
      <c r="B167" s="217"/>
      <c r="C167" s="217"/>
      <c r="D167" s="217"/>
      <c r="E167" s="217"/>
      <c r="F167" s="217"/>
      <c r="G167" s="217"/>
      <c r="H167" s="217"/>
      <c r="I167" s="217"/>
      <c r="J167" s="217"/>
      <c r="K167" s="217"/>
      <c r="L167" s="217"/>
      <c r="O167" s="217"/>
    </row>
    <row r="168" spans="2:15" s="216" customFormat="1" x14ac:dyDescent="0.2">
      <c r="B168" s="217"/>
      <c r="C168" s="217"/>
      <c r="D168" s="217"/>
      <c r="E168" s="217"/>
      <c r="F168" s="217"/>
      <c r="G168" s="217"/>
      <c r="H168" s="217"/>
      <c r="I168" s="217"/>
      <c r="J168" s="217"/>
      <c r="K168" s="217"/>
      <c r="L168" s="217"/>
      <c r="O168" s="217"/>
    </row>
    <row r="169" spans="2:15" s="216" customFormat="1" x14ac:dyDescent="0.2">
      <c r="B169" s="217"/>
      <c r="C169" s="217"/>
      <c r="D169" s="217"/>
      <c r="E169" s="217"/>
      <c r="F169" s="217"/>
      <c r="G169" s="217"/>
      <c r="H169" s="217"/>
      <c r="I169" s="217"/>
      <c r="J169" s="217"/>
      <c r="K169" s="217"/>
      <c r="L169" s="217"/>
      <c r="O169" s="217"/>
    </row>
    <row r="170" spans="2:15" s="216" customFormat="1" x14ac:dyDescent="0.2">
      <c r="B170" s="217"/>
      <c r="C170" s="217"/>
      <c r="D170" s="217"/>
      <c r="E170" s="217"/>
      <c r="F170" s="217"/>
      <c r="G170" s="217"/>
      <c r="H170" s="217"/>
      <c r="I170" s="217"/>
      <c r="J170" s="217"/>
      <c r="K170" s="217"/>
      <c r="L170" s="217"/>
      <c r="O170" s="217"/>
    </row>
    <row r="171" spans="2:15" s="216" customFormat="1" x14ac:dyDescent="0.2">
      <c r="B171" s="217"/>
      <c r="C171" s="217"/>
      <c r="D171" s="217"/>
      <c r="E171" s="217"/>
      <c r="F171" s="217"/>
      <c r="G171" s="217"/>
      <c r="H171" s="217"/>
      <c r="I171" s="217"/>
      <c r="J171" s="217"/>
      <c r="K171" s="217"/>
    </row>
    <row r="172" spans="2:15" s="216" customFormat="1" x14ac:dyDescent="0.2">
      <c r="E172" s="217"/>
      <c r="G172" s="217"/>
      <c r="H172" s="217"/>
      <c r="K172" s="217"/>
    </row>
    <row r="173" spans="2:15" s="216" customFormat="1" x14ac:dyDescent="0.2">
      <c r="E173" s="217"/>
      <c r="H173" s="217"/>
      <c r="K173" s="217"/>
    </row>
    <row r="174" spans="2:15" s="216" customFormat="1" x14ac:dyDescent="0.2">
      <c r="E174" s="217"/>
      <c r="H174" s="217"/>
      <c r="K174" s="217"/>
    </row>
    <row r="175" spans="2:15" s="216" customFormat="1" x14ac:dyDescent="0.2"/>
    <row r="176" spans="2:15" s="216" customFormat="1" x14ac:dyDescent="0.2"/>
    <row r="177" s="216" customFormat="1" x14ac:dyDescent="0.2"/>
    <row r="178" s="216" customFormat="1" x14ac:dyDescent="0.2"/>
    <row r="179" s="216" customFormat="1" x14ac:dyDescent="0.2"/>
    <row r="180" s="216" customFormat="1" x14ac:dyDescent="0.2"/>
    <row r="181" s="216" customFormat="1" x14ac:dyDescent="0.2"/>
    <row r="182" s="216" customFormat="1" x14ac:dyDescent="0.2"/>
    <row r="183" s="216" customFormat="1" x14ac:dyDescent="0.2"/>
    <row r="184" s="216" customFormat="1" x14ac:dyDescent="0.2"/>
    <row r="185" s="216" customFormat="1" x14ac:dyDescent="0.2"/>
    <row r="186" s="216" customFormat="1" x14ac:dyDescent="0.2"/>
    <row r="187" s="216" customFormat="1" x14ac:dyDescent="0.2"/>
    <row r="188" s="216" customFormat="1" x14ac:dyDescent="0.2"/>
    <row r="189" s="216" customFormat="1" x14ac:dyDescent="0.2"/>
    <row r="190" s="216" customFormat="1" x14ac:dyDescent="0.2"/>
    <row r="191" s="216" customFormat="1" x14ac:dyDescent="0.2"/>
    <row r="192" s="216" customFormat="1" x14ac:dyDescent="0.2"/>
    <row r="193" s="216" customFormat="1" x14ac:dyDescent="0.2"/>
  </sheetData>
  <sheetProtection algorithmName="SHA-512" hashValue="KnMB/KbY5wasZE+8okBrPbvcf2k9gfcT6OgGLNsE3mFDMiaShfwR01jbVBWYE2qIA8fnrPsj4tm5TSVHh1cxpQ==" saltValue="rwq3UwrOu9xKKy/6JYsZfA==" spinCount="100000" sheet="1" objects="1" scenarios="1"/>
  <mergeCells count="13">
    <mergeCell ref="A156:M156"/>
    <mergeCell ref="B121:M121"/>
    <mergeCell ref="B122:D122"/>
    <mergeCell ref="E122:G122"/>
    <mergeCell ref="H122:J122"/>
    <mergeCell ref="K122:M122"/>
    <mergeCell ref="A155:M155"/>
    <mergeCell ref="A154:M154"/>
    <mergeCell ref="H13:J13"/>
    <mergeCell ref="K13:M13"/>
    <mergeCell ref="B12:M12"/>
    <mergeCell ref="E13:G13"/>
    <mergeCell ref="B13:D13"/>
  </mergeCells>
  <phoneticPr fontId="3" type="noConversion"/>
  <pageMargins left="0" right="0" top="0.39370078740157483" bottom="0.59055118110236227" header="0" footer="0"/>
  <pageSetup paperSize="9" scale="95" pageOrder="overThenDown" orientation="landscape" r:id="rId1"/>
  <headerFooter alignWithMargins="0"/>
  <rowBreaks count="1" manualBreakCount="1">
    <brk id="120" max="12" man="1"/>
  </rowBreaks>
  <cellWatches>
    <cellWatch r="C42"/>
  </cellWatche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7"/>
  <sheetViews>
    <sheetView zoomScaleNormal="100" workbookViewId="0">
      <selection activeCell="B14" sqref="B14"/>
    </sheetView>
  </sheetViews>
  <sheetFormatPr baseColWidth="10" defaultRowHeight="12.75" x14ac:dyDescent="0.2"/>
  <cols>
    <col min="1" max="1" width="28.140625" style="263" customWidth="1"/>
    <col min="2" max="6" width="11.140625" style="263" customWidth="1"/>
    <col min="7" max="15" width="11" style="263" customWidth="1"/>
    <col min="16" max="16384" width="11.42578125" style="263"/>
  </cols>
  <sheetData>
    <row r="1" spans="1:26" x14ac:dyDescent="0.2">
      <c r="A1" s="261"/>
      <c r="B1" s="261"/>
      <c r="C1" s="261"/>
      <c r="D1" s="261"/>
      <c r="E1" s="261"/>
      <c r="F1" s="261"/>
      <c r="G1" s="261"/>
      <c r="H1" s="261"/>
      <c r="I1" s="261"/>
      <c r="J1" s="261"/>
      <c r="K1" s="261"/>
      <c r="L1" s="261"/>
      <c r="M1" s="261"/>
      <c r="N1" s="262"/>
      <c r="O1" s="262"/>
      <c r="P1" s="262"/>
      <c r="Q1" s="262"/>
    </row>
    <row r="2" spans="1:26" ht="18" x14ac:dyDescent="0.25">
      <c r="A2" s="264" t="s">
        <v>116</v>
      </c>
      <c r="B2" s="261"/>
      <c r="C2" s="261"/>
      <c r="D2" s="261"/>
      <c r="E2" s="261"/>
      <c r="F2" s="261"/>
      <c r="G2" s="261"/>
      <c r="H2" s="261"/>
      <c r="I2" s="261"/>
      <c r="J2" s="261"/>
      <c r="K2" s="261"/>
      <c r="L2" s="261"/>
      <c r="M2" s="261"/>
      <c r="N2" s="261"/>
      <c r="O2" s="261"/>
      <c r="P2" s="261"/>
      <c r="Q2" s="261"/>
    </row>
    <row r="3" spans="1:26" ht="14.25" x14ac:dyDescent="0.2">
      <c r="A3" s="265" t="s">
        <v>111</v>
      </c>
      <c r="B3" s="261"/>
      <c r="C3" s="261"/>
      <c r="D3" s="261"/>
      <c r="E3" s="261"/>
      <c r="F3" s="261"/>
      <c r="G3" s="261"/>
      <c r="H3" s="261"/>
      <c r="I3" s="261"/>
      <c r="J3" s="261"/>
      <c r="K3" s="261"/>
      <c r="L3" s="261"/>
      <c r="M3" s="261"/>
      <c r="N3" s="261"/>
      <c r="O3" s="261"/>
      <c r="P3" s="261"/>
      <c r="Q3" s="261"/>
    </row>
    <row r="4" spans="1:26" ht="14.25" x14ac:dyDescent="0.2">
      <c r="A4" s="266"/>
      <c r="B4" s="261"/>
      <c r="C4" s="261"/>
      <c r="D4" s="261"/>
      <c r="E4" s="261"/>
      <c r="F4" s="261"/>
      <c r="G4" s="261"/>
      <c r="H4" s="261"/>
      <c r="I4" s="261"/>
      <c r="J4" s="261"/>
      <c r="K4" s="261"/>
      <c r="L4" s="261"/>
      <c r="M4" s="261"/>
      <c r="N4" s="261"/>
      <c r="O4" s="261"/>
      <c r="P4" s="261"/>
      <c r="Q4" s="261"/>
    </row>
    <row r="5" spans="1:26" ht="14.25" x14ac:dyDescent="0.2">
      <c r="A5" s="266"/>
      <c r="B5" s="261"/>
      <c r="C5" s="261"/>
      <c r="D5" s="261"/>
      <c r="E5" s="261"/>
      <c r="F5" s="261"/>
      <c r="G5" s="261"/>
      <c r="H5" s="261"/>
      <c r="I5" s="261"/>
      <c r="J5" s="261"/>
      <c r="K5" s="261"/>
      <c r="L5" s="261"/>
      <c r="M5" s="261"/>
      <c r="N5" s="261"/>
      <c r="O5" s="261"/>
      <c r="P5" s="261"/>
      <c r="Q5" s="261"/>
    </row>
    <row r="6" spans="1:26" ht="14.25" x14ac:dyDescent="0.2">
      <c r="A6" s="266"/>
      <c r="B6" s="261"/>
      <c r="C6" s="261"/>
      <c r="D6" s="261"/>
      <c r="E6" s="261"/>
      <c r="F6" s="261"/>
      <c r="G6" s="261"/>
      <c r="H6" s="261"/>
      <c r="I6" s="261"/>
      <c r="J6" s="261"/>
      <c r="K6" s="261"/>
      <c r="L6" s="261"/>
      <c r="M6" s="261"/>
      <c r="N6" s="261"/>
      <c r="O6" s="261"/>
      <c r="P6" s="261"/>
      <c r="Q6" s="261"/>
    </row>
    <row r="7" spans="1:26" ht="14.25" x14ac:dyDescent="0.2">
      <c r="A7" s="266"/>
      <c r="B7" s="261"/>
      <c r="C7" s="261"/>
      <c r="D7" s="261"/>
      <c r="E7" s="261"/>
      <c r="F7" s="261"/>
      <c r="G7" s="261"/>
      <c r="H7" s="261"/>
      <c r="I7" s="261"/>
      <c r="J7" s="261"/>
      <c r="K7" s="261"/>
      <c r="L7" s="261"/>
      <c r="M7" s="261"/>
      <c r="N7" s="261"/>
      <c r="O7" s="261"/>
      <c r="P7" s="261"/>
      <c r="Q7" s="261"/>
    </row>
    <row r="8" spans="1:26" x14ac:dyDescent="0.2">
      <c r="A8" s="161" t="s">
        <v>115</v>
      </c>
      <c r="B8" s="261"/>
      <c r="C8" s="261"/>
      <c r="D8" s="261"/>
      <c r="E8" s="261"/>
      <c r="F8" s="261"/>
      <c r="G8" s="261"/>
      <c r="H8" s="261"/>
      <c r="I8" s="261"/>
      <c r="J8" s="261"/>
      <c r="K8" s="261"/>
      <c r="L8" s="261"/>
      <c r="M8" s="261"/>
      <c r="N8" s="261"/>
      <c r="O8" s="261"/>
      <c r="P8" s="261"/>
      <c r="Q8" s="261"/>
    </row>
    <row r="9" spans="1:26" x14ac:dyDescent="0.2">
      <c r="A9" s="267"/>
      <c r="B9" s="261"/>
      <c r="C9" s="261"/>
      <c r="D9" s="261"/>
      <c r="E9" s="261"/>
      <c r="F9" s="261"/>
      <c r="G9" s="261"/>
      <c r="H9" s="261"/>
      <c r="I9" s="261"/>
      <c r="J9" s="261"/>
      <c r="K9" s="261"/>
      <c r="L9" s="261"/>
      <c r="M9" s="261"/>
      <c r="N9" s="261"/>
      <c r="O9" s="261"/>
      <c r="P9" s="261"/>
      <c r="Q9" s="261"/>
    </row>
    <row r="10" spans="1:26" x14ac:dyDescent="0.2">
      <c r="A10" s="261"/>
      <c r="B10" s="261"/>
      <c r="C10" s="261"/>
      <c r="D10" s="261"/>
      <c r="E10" s="261"/>
      <c r="F10" s="261"/>
      <c r="G10" s="261"/>
      <c r="H10" s="261"/>
      <c r="I10" s="261"/>
      <c r="J10" s="261"/>
      <c r="K10" s="261"/>
      <c r="L10" s="261"/>
      <c r="M10" s="261"/>
      <c r="N10" s="261"/>
      <c r="O10" s="261"/>
      <c r="P10" s="261"/>
      <c r="Q10" s="261"/>
    </row>
    <row r="11" spans="1:26" x14ac:dyDescent="0.2">
      <c r="A11" s="268"/>
      <c r="B11" s="268"/>
      <c r="C11" s="268"/>
      <c r="D11" s="268"/>
      <c r="E11" s="268"/>
      <c r="F11" s="268"/>
      <c r="G11" s="268"/>
      <c r="H11" s="268"/>
      <c r="I11" s="268"/>
      <c r="J11" s="268"/>
      <c r="K11" s="268"/>
      <c r="L11" s="268"/>
      <c r="M11" s="268"/>
      <c r="N11" s="268"/>
      <c r="O11" s="268"/>
      <c r="P11" s="268"/>
      <c r="Q11" s="268"/>
    </row>
    <row r="12" spans="1:26" s="272" customFormat="1" ht="20.25" x14ac:dyDescent="0.3">
      <c r="A12" s="269" t="s">
        <v>50</v>
      </c>
      <c r="B12" s="269"/>
      <c r="C12" s="269"/>
      <c r="D12" s="269"/>
      <c r="E12" s="269"/>
      <c r="F12" s="269"/>
      <c r="G12" s="269"/>
      <c r="H12" s="269"/>
      <c r="I12" s="269"/>
      <c r="J12" s="269"/>
      <c r="K12" s="269"/>
      <c r="L12" s="269"/>
      <c r="M12" s="269"/>
      <c r="N12" s="269"/>
      <c r="O12" s="269"/>
      <c r="P12" s="269"/>
      <c r="Q12" s="269"/>
      <c r="R12" s="270"/>
      <c r="S12" s="270"/>
      <c r="T12" s="270"/>
      <c r="U12" s="270"/>
      <c r="V12" s="271"/>
      <c r="W12" s="271"/>
      <c r="X12" s="271"/>
      <c r="Y12" s="271"/>
      <c r="Z12" s="271"/>
    </row>
    <row r="13" spans="1:26" ht="15.75" customHeight="1" thickBot="1" x14ac:dyDescent="0.25">
      <c r="A13" s="273" t="s">
        <v>44</v>
      </c>
      <c r="B13" s="274" t="s">
        <v>45</v>
      </c>
      <c r="C13" s="274" t="s">
        <v>46</v>
      </c>
      <c r="D13" s="274" t="s">
        <v>47</v>
      </c>
      <c r="E13" s="274" t="s">
        <v>48</v>
      </c>
      <c r="F13" s="274" t="s">
        <v>84</v>
      </c>
      <c r="G13" s="275" t="s">
        <v>91</v>
      </c>
      <c r="H13" s="275" t="s">
        <v>96</v>
      </c>
      <c r="I13" s="275" t="s">
        <v>102</v>
      </c>
      <c r="J13" s="275">
        <v>41275</v>
      </c>
      <c r="K13" s="275">
        <v>41306</v>
      </c>
      <c r="L13" s="275">
        <v>41334</v>
      </c>
      <c r="M13" s="275">
        <v>41365</v>
      </c>
      <c r="N13" s="275">
        <v>41395</v>
      </c>
      <c r="O13" s="275">
        <v>41426</v>
      </c>
      <c r="P13" s="275">
        <v>41487</v>
      </c>
      <c r="Q13" s="275">
        <v>41518</v>
      </c>
    </row>
    <row r="14" spans="1:26" ht="13.5" thickTop="1" x14ac:dyDescent="0.2">
      <c r="A14" s="276" t="s">
        <v>87</v>
      </c>
      <c r="B14" s="277">
        <v>211</v>
      </c>
      <c r="C14" s="277">
        <v>237</v>
      </c>
      <c r="D14" s="277">
        <v>247</v>
      </c>
      <c r="E14" s="277">
        <v>276</v>
      </c>
      <c r="F14" s="278">
        <v>224</v>
      </c>
      <c r="G14" s="279">
        <v>212</v>
      </c>
      <c r="H14" s="279">
        <v>218</v>
      </c>
      <c r="I14" s="279">
        <v>249</v>
      </c>
      <c r="J14" s="279">
        <v>239</v>
      </c>
      <c r="K14" s="279">
        <v>240</v>
      </c>
      <c r="L14" s="279">
        <v>246</v>
      </c>
      <c r="M14" s="279">
        <v>250</v>
      </c>
      <c r="N14" s="279">
        <v>248</v>
      </c>
      <c r="O14" s="279">
        <v>264</v>
      </c>
      <c r="P14" s="279">
        <v>260</v>
      </c>
      <c r="Q14" s="279">
        <v>260</v>
      </c>
    </row>
    <row r="15" spans="1:26" ht="13.5" thickBot="1" x14ac:dyDescent="0.25">
      <c r="A15" s="280" t="s">
        <v>53</v>
      </c>
      <c r="B15" s="281">
        <v>0</v>
      </c>
      <c r="C15" s="281">
        <v>0</v>
      </c>
      <c r="D15" s="281">
        <v>0</v>
      </c>
      <c r="E15" s="281">
        <v>0</v>
      </c>
      <c r="F15" s="282">
        <v>1</v>
      </c>
      <c r="G15" s="283">
        <v>1</v>
      </c>
      <c r="H15" s="283">
        <v>3</v>
      </c>
      <c r="I15" s="283">
        <v>3</v>
      </c>
      <c r="J15" s="283">
        <v>3</v>
      </c>
      <c r="K15" s="283">
        <v>3</v>
      </c>
      <c r="L15" s="283">
        <v>3</v>
      </c>
      <c r="M15" s="283">
        <v>3</v>
      </c>
      <c r="N15" s="283">
        <v>3</v>
      </c>
      <c r="O15" s="283">
        <v>3</v>
      </c>
      <c r="P15" s="283">
        <v>3</v>
      </c>
      <c r="Q15" s="283">
        <v>3</v>
      </c>
    </row>
    <row r="16" spans="1:26" ht="14.25" thickTop="1" thickBot="1" x14ac:dyDescent="0.25">
      <c r="A16" s="284" t="s">
        <v>49</v>
      </c>
      <c r="B16" s="285">
        <f>SUM(B14:B14)</f>
        <v>211</v>
      </c>
      <c r="C16" s="285">
        <f>SUM(C14:C14)</f>
        <v>237</v>
      </c>
      <c r="D16" s="285">
        <f>SUM(D14:D14)</f>
        <v>247</v>
      </c>
      <c r="E16" s="285">
        <f>SUM(E14:E14)</f>
        <v>276</v>
      </c>
      <c r="F16" s="285">
        <f>SUM(F14:F14)</f>
        <v>224</v>
      </c>
      <c r="G16" s="285">
        <f t="shared" ref="G16:O16" si="0">SUM(G14:G15)</f>
        <v>213</v>
      </c>
      <c r="H16" s="285">
        <f t="shared" si="0"/>
        <v>221</v>
      </c>
      <c r="I16" s="285">
        <f t="shared" si="0"/>
        <v>252</v>
      </c>
      <c r="J16" s="285">
        <f t="shared" si="0"/>
        <v>242</v>
      </c>
      <c r="K16" s="285">
        <f t="shared" si="0"/>
        <v>243</v>
      </c>
      <c r="L16" s="285">
        <f t="shared" si="0"/>
        <v>249</v>
      </c>
      <c r="M16" s="285">
        <f t="shared" si="0"/>
        <v>253</v>
      </c>
      <c r="N16" s="285">
        <f t="shared" si="0"/>
        <v>251</v>
      </c>
      <c r="O16" s="285">
        <f t="shared" si="0"/>
        <v>267</v>
      </c>
      <c r="P16" s="285">
        <f>SUM(P14:P15)</f>
        <v>263</v>
      </c>
      <c r="Q16" s="285">
        <f>SUM(Q14:Q15)</f>
        <v>263</v>
      </c>
    </row>
    <row r="17" spans="1:17" ht="13.5" thickTop="1" x14ac:dyDescent="0.2">
      <c r="A17" s="286"/>
      <c r="B17" s="287"/>
      <c r="C17" s="286"/>
      <c r="D17" s="286"/>
      <c r="E17" s="286"/>
      <c r="F17" s="286"/>
      <c r="G17" s="263" t="s">
        <v>117</v>
      </c>
      <c r="H17" s="263" t="s">
        <v>117</v>
      </c>
      <c r="I17" s="263" t="s">
        <v>117</v>
      </c>
      <c r="J17" s="263" t="s">
        <v>117</v>
      </c>
      <c r="K17" s="263" t="s">
        <v>117</v>
      </c>
      <c r="L17" s="263" t="s">
        <v>117</v>
      </c>
      <c r="M17" s="263" t="s">
        <v>117</v>
      </c>
      <c r="N17" s="263" t="s">
        <v>117</v>
      </c>
      <c r="O17" s="263" t="s">
        <v>117</v>
      </c>
    </row>
    <row r="18" spans="1:17" ht="15.75" x14ac:dyDescent="0.25">
      <c r="A18" s="269" t="s">
        <v>51</v>
      </c>
      <c r="B18" s="269"/>
      <c r="C18" s="269"/>
      <c r="D18" s="269"/>
      <c r="E18" s="269"/>
      <c r="F18" s="269"/>
      <c r="G18" s="269"/>
      <c r="H18" s="269"/>
      <c r="I18" s="269"/>
      <c r="J18" s="269"/>
      <c r="K18" s="269"/>
      <c r="L18" s="269"/>
      <c r="M18" s="269"/>
      <c r="N18" s="269"/>
      <c r="O18" s="269"/>
      <c r="P18" s="269"/>
      <c r="Q18" s="269"/>
    </row>
    <row r="19" spans="1:17" ht="16.5" customHeight="1" thickBot="1" x14ac:dyDescent="0.25">
      <c r="A19" s="273" t="s">
        <v>44</v>
      </c>
      <c r="B19" s="274" t="s">
        <v>45</v>
      </c>
      <c r="C19" s="274" t="s">
        <v>46</v>
      </c>
      <c r="D19" s="274" t="s">
        <v>47</v>
      </c>
      <c r="E19" s="274" t="s">
        <v>48</v>
      </c>
      <c r="F19" s="274" t="s">
        <v>84</v>
      </c>
      <c r="G19" s="275" t="s">
        <v>91</v>
      </c>
      <c r="H19" s="275" t="s">
        <v>96</v>
      </c>
      <c r="I19" s="275" t="s">
        <v>102</v>
      </c>
      <c r="J19" s="275">
        <v>41275</v>
      </c>
      <c r="K19" s="275">
        <v>41306</v>
      </c>
      <c r="L19" s="275">
        <v>41334</v>
      </c>
      <c r="M19" s="275">
        <v>41365</v>
      </c>
      <c r="N19" s="275">
        <v>41395</v>
      </c>
      <c r="O19" s="275">
        <v>41426</v>
      </c>
      <c r="P19" s="275">
        <v>41487</v>
      </c>
      <c r="Q19" s="275">
        <v>41518</v>
      </c>
    </row>
    <row r="20" spans="1:17" ht="13.5" thickTop="1" x14ac:dyDescent="0.2">
      <c r="A20" s="288" t="s">
        <v>87</v>
      </c>
      <c r="B20" s="289">
        <v>1162</v>
      </c>
      <c r="C20" s="289">
        <v>1382</v>
      </c>
      <c r="D20" s="289">
        <v>1405</v>
      </c>
      <c r="E20" s="289">
        <v>1920</v>
      </c>
      <c r="F20" s="290">
        <v>1822</v>
      </c>
      <c r="G20" s="291">
        <v>1816</v>
      </c>
      <c r="H20" s="291">
        <v>1699</v>
      </c>
      <c r="I20" s="291">
        <v>1792</v>
      </c>
      <c r="J20" s="291">
        <v>1787</v>
      </c>
      <c r="K20" s="291">
        <v>1802</v>
      </c>
      <c r="L20" s="291">
        <v>1831</v>
      </c>
      <c r="M20" s="291">
        <v>1841</v>
      </c>
      <c r="N20" s="291">
        <v>1704</v>
      </c>
      <c r="O20" s="291">
        <v>1788</v>
      </c>
      <c r="P20" s="291">
        <v>1775</v>
      </c>
      <c r="Q20" s="291">
        <v>1775</v>
      </c>
    </row>
    <row r="21" spans="1:17" x14ac:dyDescent="0.2">
      <c r="A21" s="292" t="s">
        <v>118</v>
      </c>
      <c r="B21" s="293">
        <v>0</v>
      </c>
      <c r="C21" s="293">
        <v>0</v>
      </c>
      <c r="D21" s="293">
        <v>0</v>
      </c>
      <c r="E21" s="293">
        <v>0</v>
      </c>
      <c r="F21" s="294">
        <v>0</v>
      </c>
      <c r="G21" s="295">
        <v>3</v>
      </c>
      <c r="H21" s="295">
        <v>8</v>
      </c>
      <c r="I21" s="295">
        <v>11</v>
      </c>
      <c r="J21" s="295">
        <v>11</v>
      </c>
      <c r="K21" s="295">
        <v>11</v>
      </c>
      <c r="L21" s="295">
        <v>11</v>
      </c>
      <c r="M21" s="295">
        <v>16</v>
      </c>
      <c r="N21" s="295">
        <v>16</v>
      </c>
      <c r="O21" s="295">
        <v>17</v>
      </c>
      <c r="P21" s="295">
        <v>17</v>
      </c>
      <c r="Q21" s="295">
        <v>18</v>
      </c>
    </row>
    <row r="22" spans="1:17" x14ac:dyDescent="0.2">
      <c r="A22" s="280" t="s">
        <v>52</v>
      </c>
      <c r="B22" s="281">
        <v>0</v>
      </c>
      <c r="C22" s="281">
        <v>0</v>
      </c>
      <c r="D22" s="281">
        <v>0</v>
      </c>
      <c r="E22" s="281">
        <v>2</v>
      </c>
      <c r="F22" s="282">
        <v>2</v>
      </c>
      <c r="G22" s="283">
        <v>2</v>
      </c>
      <c r="H22" s="283">
        <v>2</v>
      </c>
      <c r="I22" s="283">
        <v>2</v>
      </c>
      <c r="J22" s="283">
        <v>2</v>
      </c>
      <c r="K22" s="283">
        <v>2</v>
      </c>
      <c r="L22" s="283">
        <v>2</v>
      </c>
      <c r="M22" s="283">
        <v>2</v>
      </c>
      <c r="N22" s="283">
        <v>2</v>
      </c>
      <c r="O22" s="283">
        <v>2</v>
      </c>
      <c r="P22" s="283">
        <v>2</v>
      </c>
      <c r="Q22" s="283">
        <v>2</v>
      </c>
    </row>
    <row r="23" spans="1:17" x14ac:dyDescent="0.2">
      <c r="A23" s="280" t="s">
        <v>53</v>
      </c>
      <c r="B23" s="281">
        <v>0</v>
      </c>
      <c r="C23" s="281">
        <v>0</v>
      </c>
      <c r="D23" s="281">
        <v>0</v>
      </c>
      <c r="E23" s="281">
        <v>0</v>
      </c>
      <c r="F23" s="282">
        <v>2</v>
      </c>
      <c r="G23" s="283">
        <v>1</v>
      </c>
      <c r="H23" s="283">
        <v>63</v>
      </c>
      <c r="I23" s="283">
        <v>63</v>
      </c>
      <c r="J23" s="283">
        <v>63</v>
      </c>
      <c r="K23" s="283">
        <v>63</v>
      </c>
      <c r="L23" s="283">
        <v>63</v>
      </c>
      <c r="M23" s="283">
        <v>63</v>
      </c>
      <c r="N23" s="283">
        <v>63</v>
      </c>
      <c r="O23" s="283">
        <v>63</v>
      </c>
      <c r="P23" s="283">
        <v>65</v>
      </c>
      <c r="Q23" s="283">
        <v>65</v>
      </c>
    </row>
    <row r="24" spans="1:17" x14ac:dyDescent="0.2">
      <c r="A24" s="280" t="s">
        <v>104</v>
      </c>
      <c r="B24" s="281">
        <v>0</v>
      </c>
      <c r="C24" s="281">
        <v>0</v>
      </c>
      <c r="D24" s="281">
        <v>0</v>
      </c>
      <c r="E24" s="281">
        <v>10</v>
      </c>
      <c r="F24" s="282">
        <v>10</v>
      </c>
      <c r="G24" s="283">
        <v>0</v>
      </c>
      <c r="H24" s="283">
        <v>0</v>
      </c>
      <c r="I24" s="283">
        <v>0</v>
      </c>
      <c r="J24" s="283">
        <v>0</v>
      </c>
      <c r="K24" s="283">
        <v>0</v>
      </c>
      <c r="L24" s="283">
        <v>0</v>
      </c>
      <c r="M24" s="283">
        <v>0</v>
      </c>
      <c r="N24" s="283">
        <v>0</v>
      </c>
      <c r="O24" s="283">
        <v>0</v>
      </c>
      <c r="P24" s="283">
        <v>0</v>
      </c>
      <c r="Q24" s="283">
        <v>0</v>
      </c>
    </row>
    <row r="25" spans="1:17" x14ac:dyDescent="0.2">
      <c r="A25" s="280" t="s">
        <v>86</v>
      </c>
      <c r="B25" s="281">
        <v>0</v>
      </c>
      <c r="C25" s="281">
        <v>0</v>
      </c>
      <c r="D25" s="281">
        <v>0</v>
      </c>
      <c r="E25" s="281">
        <v>0</v>
      </c>
      <c r="F25" s="282">
        <v>0</v>
      </c>
      <c r="G25" s="283">
        <v>1</v>
      </c>
      <c r="H25" s="283">
        <v>1</v>
      </c>
      <c r="I25" s="283">
        <v>1</v>
      </c>
      <c r="J25" s="283">
        <v>1</v>
      </c>
      <c r="K25" s="283">
        <v>1</v>
      </c>
      <c r="L25" s="283">
        <v>1</v>
      </c>
      <c r="M25" s="283">
        <v>1</v>
      </c>
      <c r="N25" s="283">
        <v>1</v>
      </c>
      <c r="O25" s="283">
        <v>1</v>
      </c>
      <c r="P25" s="283">
        <v>1</v>
      </c>
      <c r="Q25" s="283">
        <v>1</v>
      </c>
    </row>
    <row r="26" spans="1:17" x14ac:dyDescent="0.2">
      <c r="A26" s="280" t="s">
        <v>1</v>
      </c>
      <c r="B26" s="281">
        <v>3</v>
      </c>
      <c r="C26" s="281">
        <v>0</v>
      </c>
      <c r="D26" s="281">
        <v>0</v>
      </c>
      <c r="E26" s="281">
        <v>0</v>
      </c>
      <c r="F26" s="282">
        <v>0</v>
      </c>
      <c r="G26" s="283">
        <v>0</v>
      </c>
      <c r="H26" s="283">
        <v>0</v>
      </c>
      <c r="I26" s="283">
        <v>3</v>
      </c>
      <c r="J26" s="283">
        <v>3</v>
      </c>
      <c r="K26" s="283">
        <v>3</v>
      </c>
      <c r="L26" s="283">
        <v>3</v>
      </c>
      <c r="M26" s="283">
        <v>3</v>
      </c>
      <c r="N26" s="283">
        <v>3</v>
      </c>
      <c r="O26" s="283">
        <v>3</v>
      </c>
      <c r="P26" s="283">
        <v>3</v>
      </c>
      <c r="Q26" s="283">
        <v>3</v>
      </c>
    </row>
    <row r="27" spans="1:17" ht="13.5" thickBot="1" x14ac:dyDescent="0.25">
      <c r="A27" s="296" t="s">
        <v>2</v>
      </c>
      <c r="B27" s="297">
        <v>9</v>
      </c>
      <c r="C27" s="297">
        <v>3</v>
      </c>
      <c r="D27" s="297">
        <v>5</v>
      </c>
      <c r="E27" s="297">
        <v>18</v>
      </c>
      <c r="F27" s="297">
        <v>22</v>
      </c>
      <c r="G27" s="297">
        <v>23</v>
      </c>
      <c r="H27" s="297">
        <v>23</v>
      </c>
      <c r="I27" s="297">
        <v>23</v>
      </c>
      <c r="J27" s="297">
        <v>23</v>
      </c>
      <c r="K27" s="297">
        <v>23</v>
      </c>
      <c r="L27" s="297">
        <v>23</v>
      </c>
      <c r="M27" s="297">
        <v>23</v>
      </c>
      <c r="N27" s="297">
        <v>23</v>
      </c>
      <c r="O27" s="297">
        <v>23</v>
      </c>
      <c r="P27" s="297">
        <v>24</v>
      </c>
      <c r="Q27" s="297">
        <v>24</v>
      </c>
    </row>
    <row r="28" spans="1:17" ht="14.25" thickTop="1" thickBot="1" x14ac:dyDescent="0.25">
      <c r="A28" s="298" t="s">
        <v>54</v>
      </c>
      <c r="B28" s="299">
        <f t="shared" ref="B28:O28" si="1">SUM(B20:B27)</f>
        <v>1174</v>
      </c>
      <c r="C28" s="299">
        <f t="shared" si="1"/>
        <v>1385</v>
      </c>
      <c r="D28" s="299">
        <f t="shared" si="1"/>
        <v>1410</v>
      </c>
      <c r="E28" s="299">
        <f t="shared" si="1"/>
        <v>1950</v>
      </c>
      <c r="F28" s="299">
        <f t="shared" si="1"/>
        <v>1858</v>
      </c>
      <c r="G28" s="299">
        <f t="shared" si="1"/>
        <v>1846</v>
      </c>
      <c r="H28" s="299">
        <f t="shared" si="1"/>
        <v>1796</v>
      </c>
      <c r="I28" s="299">
        <f t="shared" si="1"/>
        <v>1895</v>
      </c>
      <c r="J28" s="299">
        <f t="shared" si="1"/>
        <v>1890</v>
      </c>
      <c r="K28" s="299">
        <f t="shared" si="1"/>
        <v>1905</v>
      </c>
      <c r="L28" s="299">
        <f t="shared" si="1"/>
        <v>1934</v>
      </c>
      <c r="M28" s="299">
        <f t="shared" si="1"/>
        <v>1949</v>
      </c>
      <c r="N28" s="299">
        <f t="shared" si="1"/>
        <v>1812</v>
      </c>
      <c r="O28" s="299">
        <f t="shared" si="1"/>
        <v>1897</v>
      </c>
      <c r="P28" s="299">
        <f>SUM(P20:P27)</f>
        <v>1887</v>
      </c>
      <c r="Q28" s="299">
        <f>SUM(Q20:Q27)</f>
        <v>1888</v>
      </c>
    </row>
    <row r="29" spans="1:17" ht="13.5" thickTop="1" x14ac:dyDescent="0.2">
      <c r="A29" s="286"/>
      <c r="B29" s="287"/>
      <c r="C29" s="286"/>
      <c r="D29" s="286"/>
      <c r="E29" s="286"/>
      <c r="F29" s="286"/>
    </row>
    <row r="30" spans="1:17" x14ac:dyDescent="0.2">
      <c r="A30" s="300"/>
    </row>
    <row r="31" spans="1:17" ht="4.5" customHeight="1" x14ac:dyDescent="0.2">
      <c r="A31" s="301"/>
    </row>
    <row r="32" spans="1:17" x14ac:dyDescent="0.2">
      <c r="A32" s="302"/>
    </row>
    <row r="33" spans="1:6" x14ac:dyDescent="0.2">
      <c r="A33" s="303"/>
    </row>
    <row r="37" spans="1:6" x14ac:dyDescent="0.2">
      <c r="F37" s="304"/>
    </row>
  </sheetData>
  <sheetProtection algorithmName="SHA-512" hashValue="M+uiChuaHtTu3xnAFYlispwC34SdAZfBxtE54Wb/JZAI7Ecg7GFP3K0X/jIWjSrj9wF9tGeJpUzDLui6ZXOXgg==" saltValue="vN/24oPQvrBFMqWW13OCYA==" spinCount="100000" sheet="1" objects="1" scenarios="1"/>
  <mergeCells count="2">
    <mergeCell ref="A12:Q12"/>
    <mergeCell ref="A18:Q18"/>
  </mergeCells>
  <pageMargins left="0.75" right="0.75" top="1" bottom="1" header="0" footer="0"/>
  <headerFooter alignWithMargins="0"/>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1"/>
  <sheetViews>
    <sheetView workbookViewId="0">
      <selection activeCell="A18" sqref="A18"/>
    </sheetView>
  </sheetViews>
  <sheetFormatPr baseColWidth="10" defaultRowHeight="12.75" x14ac:dyDescent="0.2"/>
  <cols>
    <col min="1" max="16384" width="11.42578125" style="207"/>
  </cols>
  <sheetData>
    <row r="1" spans="2:14" x14ac:dyDescent="0.2">
      <c r="B1" s="208"/>
      <c r="C1" s="208"/>
      <c r="D1" s="208"/>
      <c r="E1" s="208"/>
      <c r="F1" s="208"/>
      <c r="G1" s="208"/>
      <c r="H1" s="208"/>
      <c r="I1" s="208"/>
      <c r="J1" s="208"/>
      <c r="K1" s="208"/>
      <c r="L1" s="208"/>
      <c r="M1" s="208"/>
      <c r="N1" s="208"/>
    </row>
    <row r="2" spans="2:14" ht="18" x14ac:dyDescent="0.25">
      <c r="B2" s="159" t="s">
        <v>109</v>
      </c>
      <c r="C2" s="208"/>
      <c r="D2" s="208"/>
      <c r="E2" s="208"/>
      <c r="F2" s="208"/>
      <c r="G2" s="208"/>
      <c r="H2" s="208"/>
      <c r="I2" s="208"/>
      <c r="J2" s="208"/>
      <c r="K2" s="208"/>
      <c r="L2" s="208"/>
      <c r="M2" s="208"/>
      <c r="N2" s="208"/>
    </row>
    <row r="3" spans="2:14" ht="14.25" x14ac:dyDescent="0.2">
      <c r="B3" s="160" t="s">
        <v>113</v>
      </c>
      <c r="C3" s="208"/>
      <c r="D3" s="208"/>
      <c r="E3" s="208"/>
      <c r="F3" s="208"/>
      <c r="G3" s="208"/>
      <c r="H3" s="208"/>
      <c r="I3" s="208"/>
      <c r="J3" s="208"/>
      <c r="K3" s="208"/>
      <c r="L3" s="208"/>
      <c r="M3" s="208"/>
      <c r="N3" s="208"/>
    </row>
    <row r="4" spans="2:14" ht="14.25" x14ac:dyDescent="0.2">
      <c r="B4" s="157"/>
      <c r="C4" s="208"/>
      <c r="D4" s="208"/>
      <c r="E4" s="208"/>
      <c r="F4" s="208"/>
      <c r="G4" s="208"/>
      <c r="H4" s="208"/>
      <c r="I4" s="208"/>
      <c r="J4" s="208"/>
      <c r="K4" s="208"/>
      <c r="L4" s="208"/>
      <c r="M4" s="208"/>
      <c r="N4" s="208"/>
    </row>
    <row r="5" spans="2:14" ht="14.25" x14ac:dyDescent="0.2">
      <c r="B5" s="157"/>
      <c r="C5" s="208"/>
      <c r="D5" s="208"/>
      <c r="E5" s="208"/>
      <c r="F5" s="208"/>
      <c r="G5" s="208"/>
      <c r="H5" s="208"/>
      <c r="I5" s="208"/>
      <c r="J5" s="208"/>
      <c r="K5" s="208"/>
      <c r="L5" s="208"/>
      <c r="M5" s="208"/>
      <c r="N5" s="208"/>
    </row>
    <row r="6" spans="2:14" ht="14.25" x14ac:dyDescent="0.2">
      <c r="B6" s="157"/>
      <c r="C6" s="208"/>
      <c r="D6" s="208"/>
      <c r="E6" s="208"/>
      <c r="F6" s="208"/>
      <c r="G6" s="208"/>
      <c r="H6" s="208"/>
      <c r="I6" s="208"/>
      <c r="J6" s="208"/>
      <c r="K6" s="208"/>
      <c r="L6" s="208"/>
      <c r="M6" s="208"/>
      <c r="N6" s="208"/>
    </row>
    <row r="7" spans="2:14" ht="14.25" x14ac:dyDescent="0.2">
      <c r="B7" s="157"/>
      <c r="C7" s="208"/>
      <c r="D7" s="208"/>
      <c r="E7" s="208"/>
      <c r="F7" s="208"/>
      <c r="G7" s="208"/>
      <c r="H7" s="208"/>
      <c r="I7" s="208"/>
      <c r="J7" s="208"/>
      <c r="K7" s="208"/>
      <c r="L7" s="208"/>
      <c r="M7" s="208"/>
      <c r="N7" s="208"/>
    </row>
    <row r="8" spans="2:14" x14ac:dyDescent="0.2">
      <c r="B8" s="161" t="s">
        <v>115</v>
      </c>
      <c r="C8" s="208"/>
      <c r="D8" s="208"/>
      <c r="E8" s="208"/>
      <c r="F8" s="208"/>
      <c r="G8" s="208"/>
      <c r="H8" s="208"/>
      <c r="I8" s="208"/>
      <c r="J8" s="208"/>
      <c r="K8" s="208"/>
      <c r="L8" s="208"/>
      <c r="M8" s="208"/>
      <c r="N8" s="208"/>
    </row>
    <row r="9" spans="2:14" x14ac:dyDescent="0.2">
      <c r="B9" s="208"/>
      <c r="C9" s="208"/>
      <c r="D9" s="208"/>
      <c r="E9" s="208"/>
      <c r="F9" s="208"/>
      <c r="G9" s="208"/>
      <c r="H9" s="208"/>
      <c r="I9" s="208"/>
      <c r="J9" s="208"/>
      <c r="K9" s="208"/>
      <c r="L9" s="208"/>
      <c r="M9" s="208"/>
      <c r="N9" s="208"/>
    </row>
    <row r="10" spans="2:14" x14ac:dyDescent="0.2">
      <c r="B10" s="208"/>
      <c r="C10" s="208"/>
      <c r="D10" s="208"/>
      <c r="E10" s="208"/>
      <c r="F10" s="208"/>
      <c r="G10" s="208"/>
      <c r="H10" s="208"/>
      <c r="I10" s="208"/>
      <c r="J10" s="208"/>
      <c r="K10" s="208"/>
      <c r="L10" s="208"/>
      <c r="M10" s="208"/>
      <c r="N10" s="208"/>
    </row>
    <row r="11" spans="2:14" x14ac:dyDescent="0.2">
      <c r="B11" s="209"/>
      <c r="C11" s="209"/>
      <c r="D11" s="209"/>
      <c r="E11" s="209"/>
      <c r="F11" s="209"/>
      <c r="G11" s="209"/>
      <c r="H11" s="209"/>
      <c r="I11" s="209"/>
      <c r="J11" s="209"/>
      <c r="K11" s="209"/>
      <c r="L11" s="209"/>
      <c r="M11" s="209"/>
      <c r="N11" s="209"/>
    </row>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1"/>
  <sheetViews>
    <sheetView workbookViewId="0">
      <selection activeCell="O25" sqref="O25"/>
    </sheetView>
  </sheetViews>
  <sheetFormatPr baseColWidth="10" defaultRowHeight="12.75" x14ac:dyDescent="0.2"/>
  <cols>
    <col min="1" max="16384" width="11.42578125" style="207"/>
  </cols>
  <sheetData>
    <row r="1" spans="2:14" x14ac:dyDescent="0.2">
      <c r="B1" s="208"/>
      <c r="C1" s="208"/>
      <c r="D1" s="208"/>
      <c r="E1" s="208"/>
      <c r="F1" s="208"/>
      <c r="G1" s="208"/>
      <c r="H1" s="208"/>
      <c r="I1" s="208"/>
      <c r="J1" s="208"/>
      <c r="K1" s="208"/>
      <c r="L1" s="208"/>
      <c r="M1" s="208"/>
      <c r="N1" s="208"/>
    </row>
    <row r="2" spans="2:14" ht="18" x14ac:dyDescent="0.25">
      <c r="B2" s="159" t="s">
        <v>109</v>
      </c>
      <c r="C2" s="208"/>
      <c r="D2" s="208"/>
      <c r="E2" s="208"/>
      <c r="F2" s="208"/>
      <c r="G2" s="208"/>
      <c r="H2" s="208"/>
      <c r="I2" s="208"/>
      <c r="J2" s="208"/>
      <c r="K2" s="208"/>
      <c r="L2" s="208"/>
      <c r="M2" s="208"/>
      <c r="N2" s="208"/>
    </row>
    <row r="3" spans="2:14" ht="14.25" x14ac:dyDescent="0.2">
      <c r="B3" s="160" t="s">
        <v>114</v>
      </c>
      <c r="C3" s="208"/>
      <c r="D3" s="208"/>
      <c r="E3" s="208"/>
      <c r="F3" s="208"/>
      <c r="G3" s="208"/>
      <c r="H3" s="208"/>
      <c r="I3" s="208"/>
      <c r="J3" s="208"/>
      <c r="K3" s="208"/>
      <c r="L3" s="208"/>
      <c r="M3" s="208"/>
      <c r="N3" s="208"/>
    </row>
    <row r="4" spans="2:14" ht="14.25" x14ac:dyDescent="0.2">
      <c r="B4" s="157"/>
      <c r="C4" s="208"/>
      <c r="D4" s="208"/>
      <c r="E4" s="208"/>
      <c r="F4" s="208"/>
      <c r="G4" s="208"/>
      <c r="H4" s="208"/>
      <c r="I4" s="208"/>
      <c r="J4" s="208"/>
      <c r="K4" s="208"/>
      <c r="L4" s="208"/>
      <c r="M4" s="208"/>
      <c r="N4" s="208"/>
    </row>
    <row r="5" spans="2:14" ht="14.25" x14ac:dyDescent="0.2">
      <c r="B5" s="157"/>
      <c r="C5" s="208"/>
      <c r="D5" s="208"/>
      <c r="E5" s="208"/>
      <c r="F5" s="208"/>
      <c r="G5" s="208"/>
      <c r="H5" s="208"/>
      <c r="I5" s="208"/>
      <c r="J5" s="208"/>
      <c r="K5" s="208"/>
      <c r="L5" s="208"/>
      <c r="M5" s="208"/>
      <c r="N5" s="208"/>
    </row>
    <row r="6" spans="2:14" ht="14.25" x14ac:dyDescent="0.2">
      <c r="B6" s="157"/>
      <c r="C6" s="208"/>
      <c r="D6" s="208"/>
      <c r="E6" s="208"/>
      <c r="F6" s="208"/>
      <c r="G6" s="208"/>
      <c r="H6" s="208"/>
      <c r="I6" s="208"/>
      <c r="J6" s="208"/>
      <c r="K6" s="208"/>
      <c r="L6" s="208"/>
      <c r="M6" s="208"/>
      <c r="N6" s="208"/>
    </row>
    <row r="7" spans="2:14" ht="14.25" x14ac:dyDescent="0.2">
      <c r="B7" s="157"/>
      <c r="C7" s="208"/>
      <c r="D7" s="208"/>
      <c r="E7" s="208"/>
      <c r="F7" s="208"/>
      <c r="G7" s="208"/>
      <c r="H7" s="208"/>
      <c r="I7" s="208"/>
      <c r="J7" s="208"/>
      <c r="K7" s="208"/>
      <c r="L7" s="208"/>
      <c r="M7" s="208"/>
      <c r="N7" s="208"/>
    </row>
    <row r="8" spans="2:14" x14ac:dyDescent="0.2">
      <c r="B8" s="161" t="s">
        <v>115</v>
      </c>
      <c r="C8" s="208"/>
      <c r="D8" s="208"/>
      <c r="E8" s="208"/>
      <c r="F8" s="208"/>
      <c r="G8" s="208"/>
      <c r="H8" s="208"/>
      <c r="I8" s="208"/>
      <c r="J8" s="208"/>
      <c r="K8" s="208"/>
      <c r="L8" s="208"/>
      <c r="M8" s="208"/>
      <c r="N8" s="208"/>
    </row>
    <row r="9" spans="2:14" x14ac:dyDescent="0.2">
      <c r="B9" s="208"/>
      <c r="C9" s="208"/>
      <c r="D9" s="208"/>
      <c r="E9" s="208"/>
      <c r="F9" s="208"/>
      <c r="G9" s="208"/>
      <c r="H9" s="208"/>
      <c r="I9" s="208"/>
      <c r="J9" s="208"/>
      <c r="K9" s="208"/>
      <c r="L9" s="208"/>
      <c r="M9" s="208"/>
      <c r="N9" s="208"/>
    </row>
    <row r="10" spans="2:14" x14ac:dyDescent="0.2">
      <c r="B10" s="208"/>
      <c r="C10" s="208"/>
      <c r="D10" s="208"/>
      <c r="E10" s="208"/>
      <c r="F10" s="208"/>
      <c r="G10" s="208"/>
      <c r="H10" s="208"/>
      <c r="I10" s="208"/>
      <c r="J10" s="208"/>
      <c r="K10" s="208"/>
      <c r="L10" s="208"/>
      <c r="M10" s="208"/>
      <c r="N10" s="208"/>
    </row>
    <row r="11" spans="2:14" x14ac:dyDescent="0.2">
      <c r="B11" s="209"/>
      <c r="C11" s="209"/>
      <c r="D11" s="209"/>
      <c r="E11" s="209"/>
      <c r="F11" s="209"/>
      <c r="G11" s="209"/>
      <c r="H11" s="209"/>
      <c r="I11" s="209"/>
      <c r="J11" s="209"/>
      <c r="K11" s="209"/>
      <c r="L11" s="209"/>
      <c r="M11" s="209"/>
      <c r="N11" s="209"/>
    </row>
  </sheetData>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1"/>
  <sheetViews>
    <sheetView zoomScaleNormal="100" workbookViewId="0">
      <selection activeCell="A21" sqref="A21"/>
    </sheetView>
  </sheetViews>
  <sheetFormatPr baseColWidth="10" defaultRowHeight="12.75" x14ac:dyDescent="0.2"/>
  <cols>
    <col min="1" max="16384" width="11.42578125" style="207"/>
  </cols>
  <sheetData>
    <row r="1" spans="2:14" x14ac:dyDescent="0.2">
      <c r="B1" s="208"/>
      <c r="C1" s="208"/>
      <c r="D1" s="208"/>
      <c r="E1" s="208"/>
      <c r="F1" s="208"/>
      <c r="G1" s="208"/>
      <c r="H1" s="208"/>
      <c r="I1" s="208"/>
      <c r="J1" s="208"/>
      <c r="K1" s="208"/>
      <c r="L1" s="208"/>
      <c r="M1" s="208"/>
      <c r="N1" s="208"/>
    </row>
    <row r="2" spans="2:14" ht="18" x14ac:dyDescent="0.25">
      <c r="B2" s="159" t="s">
        <v>109</v>
      </c>
      <c r="C2" s="208"/>
      <c r="D2" s="208"/>
      <c r="E2" s="208"/>
      <c r="F2" s="208"/>
      <c r="G2" s="208"/>
      <c r="H2" s="208"/>
      <c r="I2" s="208"/>
      <c r="J2" s="208"/>
      <c r="K2" s="208"/>
      <c r="L2" s="208"/>
      <c r="M2" s="208"/>
      <c r="N2" s="208"/>
    </row>
    <row r="3" spans="2:14" ht="14.25" x14ac:dyDescent="0.2">
      <c r="B3" s="160" t="s">
        <v>114</v>
      </c>
      <c r="C3" s="208"/>
      <c r="D3" s="208"/>
      <c r="E3" s="208"/>
      <c r="F3" s="208"/>
      <c r="G3" s="208"/>
      <c r="H3" s="208"/>
      <c r="I3" s="208"/>
      <c r="J3" s="208"/>
      <c r="K3" s="208"/>
      <c r="L3" s="208"/>
      <c r="M3" s="208"/>
      <c r="N3" s="208"/>
    </row>
    <row r="4" spans="2:14" ht="14.25" x14ac:dyDescent="0.2">
      <c r="B4" s="157"/>
      <c r="C4" s="208"/>
      <c r="D4" s="208"/>
      <c r="E4" s="208"/>
      <c r="F4" s="208"/>
      <c r="G4" s="208"/>
      <c r="H4" s="208"/>
      <c r="I4" s="208"/>
      <c r="J4" s="208"/>
      <c r="K4" s="208"/>
      <c r="L4" s="208"/>
      <c r="M4" s="208"/>
      <c r="N4" s="208"/>
    </row>
    <row r="5" spans="2:14" ht="14.25" x14ac:dyDescent="0.2">
      <c r="B5" s="157"/>
      <c r="C5" s="208"/>
      <c r="D5" s="208"/>
      <c r="E5" s="208"/>
      <c r="F5" s="208"/>
      <c r="G5" s="208"/>
      <c r="H5" s="208"/>
      <c r="I5" s="208"/>
      <c r="J5" s="208"/>
      <c r="K5" s="208"/>
      <c r="L5" s="208"/>
      <c r="M5" s="208"/>
      <c r="N5" s="208"/>
    </row>
    <row r="6" spans="2:14" ht="14.25" x14ac:dyDescent="0.2">
      <c r="B6" s="157"/>
      <c r="C6" s="208"/>
      <c r="D6" s="208"/>
      <c r="E6" s="208"/>
      <c r="F6" s="208"/>
      <c r="G6" s="208"/>
      <c r="H6" s="208"/>
      <c r="I6" s="208"/>
      <c r="J6" s="208"/>
      <c r="K6" s="208"/>
      <c r="L6" s="208"/>
      <c r="M6" s="208"/>
      <c r="N6" s="208"/>
    </row>
    <row r="7" spans="2:14" ht="14.25" x14ac:dyDescent="0.2">
      <c r="B7" s="157"/>
      <c r="C7" s="208"/>
      <c r="D7" s="208"/>
      <c r="E7" s="208"/>
      <c r="F7" s="208"/>
      <c r="G7" s="208"/>
      <c r="H7" s="208"/>
      <c r="I7" s="208"/>
      <c r="J7" s="208"/>
      <c r="K7" s="208"/>
      <c r="L7" s="208"/>
      <c r="M7" s="208"/>
      <c r="N7" s="208"/>
    </row>
    <row r="8" spans="2:14" x14ac:dyDescent="0.2">
      <c r="B8" s="161" t="s">
        <v>115</v>
      </c>
      <c r="C8" s="208"/>
      <c r="D8" s="208"/>
      <c r="E8" s="208"/>
      <c r="F8" s="208"/>
      <c r="G8" s="208"/>
      <c r="H8" s="208"/>
      <c r="I8" s="208"/>
      <c r="J8" s="208"/>
      <c r="K8" s="208"/>
      <c r="L8" s="208"/>
      <c r="M8" s="208"/>
      <c r="N8" s="208"/>
    </row>
    <row r="9" spans="2:14" x14ac:dyDescent="0.2">
      <c r="B9" s="208"/>
      <c r="C9" s="208"/>
      <c r="D9" s="208"/>
      <c r="E9" s="208"/>
      <c r="F9" s="208"/>
      <c r="G9" s="208"/>
      <c r="H9" s="208"/>
      <c r="I9" s="208"/>
      <c r="J9" s="208"/>
      <c r="K9" s="208"/>
      <c r="L9" s="208"/>
      <c r="M9" s="208"/>
      <c r="N9" s="208"/>
    </row>
    <row r="10" spans="2:14" x14ac:dyDescent="0.2">
      <c r="B10" s="208"/>
      <c r="C10" s="208"/>
      <c r="D10" s="208"/>
      <c r="E10" s="208"/>
      <c r="F10" s="208"/>
      <c r="G10" s="208"/>
      <c r="H10" s="208"/>
      <c r="I10" s="208"/>
      <c r="J10" s="208"/>
      <c r="K10" s="208"/>
      <c r="L10" s="208"/>
      <c r="M10" s="208"/>
      <c r="N10" s="208"/>
    </row>
    <row r="11" spans="2:14" x14ac:dyDescent="0.2">
      <c r="B11" s="209"/>
      <c r="C11" s="209"/>
      <c r="D11" s="209"/>
      <c r="E11" s="209"/>
      <c r="F11" s="209"/>
      <c r="G11" s="209"/>
      <c r="H11" s="209"/>
      <c r="I11" s="209"/>
      <c r="J11" s="209"/>
      <c r="K11" s="209"/>
      <c r="L11" s="209"/>
      <c r="M11" s="209"/>
      <c r="N11" s="209"/>
    </row>
  </sheetData>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1"/>
  <sheetViews>
    <sheetView zoomScaleNormal="100" workbookViewId="0">
      <selection activeCell="B2" sqref="B2"/>
    </sheetView>
  </sheetViews>
  <sheetFormatPr baseColWidth="10" defaultRowHeight="12.75" x14ac:dyDescent="0.2"/>
  <cols>
    <col min="1" max="16384" width="11.42578125" style="207"/>
  </cols>
  <sheetData>
    <row r="1" spans="2:14" x14ac:dyDescent="0.2">
      <c r="B1" s="305"/>
      <c r="C1" s="305"/>
      <c r="D1" s="305"/>
      <c r="E1" s="305"/>
      <c r="F1" s="305"/>
      <c r="G1" s="305"/>
      <c r="H1" s="305"/>
      <c r="I1" s="305"/>
      <c r="J1" s="305"/>
      <c r="K1" s="305"/>
      <c r="L1" s="305"/>
      <c r="M1" s="305"/>
      <c r="N1" s="305"/>
    </row>
    <row r="2" spans="2:14" ht="18" x14ac:dyDescent="0.25">
      <c r="B2" s="159" t="s">
        <v>109</v>
      </c>
      <c r="C2" s="305"/>
      <c r="D2" s="305"/>
      <c r="E2" s="305"/>
      <c r="F2" s="305"/>
      <c r="G2" s="305"/>
      <c r="H2" s="305"/>
      <c r="I2" s="305"/>
      <c r="J2" s="305"/>
      <c r="K2" s="305"/>
      <c r="L2" s="305"/>
      <c r="M2" s="305"/>
      <c r="N2" s="305"/>
    </row>
    <row r="3" spans="2:14" ht="14.25" x14ac:dyDescent="0.2">
      <c r="B3" s="265" t="s">
        <v>119</v>
      </c>
      <c r="C3" s="305"/>
      <c r="D3" s="305"/>
      <c r="E3" s="305"/>
      <c r="F3" s="305"/>
      <c r="G3" s="305"/>
      <c r="H3" s="305"/>
      <c r="I3" s="305"/>
      <c r="J3" s="305"/>
      <c r="K3" s="305"/>
      <c r="L3" s="305"/>
      <c r="M3" s="305"/>
      <c r="N3" s="305"/>
    </row>
    <row r="4" spans="2:14" ht="14.25" x14ac:dyDescent="0.2">
      <c r="B4" s="306" t="s">
        <v>120</v>
      </c>
      <c r="C4" s="305"/>
      <c r="D4" s="305"/>
      <c r="E4" s="305"/>
      <c r="F4" s="305"/>
      <c r="G4" s="305"/>
      <c r="H4" s="305"/>
      <c r="I4" s="305"/>
      <c r="J4" s="305"/>
      <c r="K4" s="305"/>
      <c r="L4" s="305"/>
      <c r="M4" s="305"/>
      <c r="N4" s="305"/>
    </row>
    <row r="5" spans="2:14" ht="14.25" x14ac:dyDescent="0.2">
      <c r="B5" s="266"/>
      <c r="C5" s="305"/>
      <c r="D5" s="305"/>
      <c r="E5" s="305"/>
      <c r="F5" s="305"/>
      <c r="G5" s="305"/>
      <c r="H5" s="305"/>
      <c r="I5" s="305"/>
      <c r="J5" s="305"/>
      <c r="K5" s="305"/>
      <c r="L5" s="305"/>
      <c r="M5" s="305"/>
      <c r="N5" s="305"/>
    </row>
    <row r="6" spans="2:14" ht="14.25" x14ac:dyDescent="0.2">
      <c r="B6" s="266"/>
      <c r="C6" s="305"/>
      <c r="D6" s="305"/>
      <c r="E6" s="305"/>
      <c r="F6" s="305"/>
      <c r="G6" s="305"/>
      <c r="H6" s="305"/>
      <c r="I6" s="305"/>
      <c r="J6" s="305"/>
      <c r="K6" s="305"/>
      <c r="L6" s="305"/>
      <c r="M6" s="305"/>
      <c r="N6" s="305"/>
    </row>
    <row r="7" spans="2:14" ht="14.25" x14ac:dyDescent="0.2">
      <c r="B7" s="266"/>
      <c r="C7" s="305"/>
      <c r="D7" s="305"/>
      <c r="E7" s="305"/>
      <c r="F7" s="305"/>
      <c r="G7" s="305"/>
      <c r="H7" s="305"/>
      <c r="I7" s="305"/>
      <c r="J7" s="305"/>
      <c r="K7" s="305"/>
      <c r="L7" s="305"/>
      <c r="M7" s="305"/>
      <c r="N7" s="305"/>
    </row>
    <row r="8" spans="2:14" x14ac:dyDescent="0.2">
      <c r="B8" s="161" t="s">
        <v>121</v>
      </c>
      <c r="C8" s="305"/>
      <c r="D8" s="305"/>
      <c r="E8" s="305"/>
      <c r="F8" s="305"/>
      <c r="G8" s="305"/>
      <c r="H8" s="305"/>
      <c r="I8" s="305"/>
      <c r="J8" s="305"/>
      <c r="K8" s="305"/>
      <c r="L8" s="305"/>
      <c r="M8" s="305"/>
      <c r="N8" s="305"/>
    </row>
    <row r="9" spans="2:14" x14ac:dyDescent="0.2">
      <c r="B9" s="305"/>
      <c r="C9" s="305"/>
      <c r="D9" s="305"/>
      <c r="E9" s="305"/>
      <c r="F9" s="305"/>
      <c r="G9" s="305"/>
      <c r="H9" s="305"/>
      <c r="I9" s="305"/>
      <c r="J9" s="305"/>
      <c r="K9" s="305"/>
      <c r="L9" s="305"/>
      <c r="M9" s="305"/>
      <c r="N9" s="305"/>
    </row>
    <row r="10" spans="2:14" x14ac:dyDescent="0.2">
      <c r="B10" s="305"/>
      <c r="C10" s="305"/>
      <c r="D10" s="305"/>
      <c r="E10" s="305"/>
      <c r="F10" s="305"/>
      <c r="G10" s="305"/>
      <c r="H10" s="305"/>
      <c r="I10" s="305"/>
      <c r="J10" s="305"/>
      <c r="K10" s="305"/>
      <c r="L10" s="305"/>
      <c r="M10" s="305"/>
      <c r="N10" s="305"/>
    </row>
    <row r="11" spans="2:14" x14ac:dyDescent="0.2">
      <c r="B11" s="209"/>
      <c r="C11" s="209"/>
      <c r="D11" s="209"/>
      <c r="E11" s="209"/>
      <c r="F11" s="209"/>
      <c r="G11" s="209"/>
      <c r="H11" s="209"/>
      <c r="I11" s="209"/>
      <c r="J11" s="209"/>
      <c r="K11" s="209"/>
      <c r="L11" s="209"/>
      <c r="M11" s="209"/>
      <c r="N11" s="209"/>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3</vt:i4>
      </vt:variant>
    </vt:vector>
  </HeadingPairs>
  <TitlesOfParts>
    <vt:vector size="13" baseType="lpstr">
      <vt:lpstr>Inicio</vt:lpstr>
      <vt:lpstr>2-PTFN</vt:lpstr>
      <vt:lpstr>3-Móvil I</vt:lpstr>
      <vt:lpstr>4-Móvil II</vt:lpstr>
      <vt:lpstr>5-RI</vt:lpstr>
      <vt:lpstr>Gráfico1</vt:lpstr>
      <vt:lpstr>Gráfico2</vt:lpstr>
      <vt:lpstr>Gráfico3</vt:lpstr>
      <vt:lpstr>Gráfico4</vt:lpstr>
      <vt:lpstr>Gráfico5</vt:lpstr>
      <vt:lpstr>'3-Móvil I'!Área_de_impresión</vt:lpstr>
      <vt:lpstr>'4-Móvil II'!Área_de_impresión</vt:lpstr>
      <vt:lpstr>'4-Móvil II'!Títulos_a_imprimir</vt:lpstr>
    </vt:vector>
  </TitlesOfParts>
  <Company>SENATEL</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SENATEL</dc:creator>
  <cp:lastModifiedBy>Daniela Estrella</cp:lastModifiedBy>
  <cp:lastPrinted>2010-02-19T21:00:40Z</cp:lastPrinted>
  <dcterms:created xsi:type="dcterms:W3CDTF">2006-07-05T21:20:06Z</dcterms:created>
  <dcterms:modified xsi:type="dcterms:W3CDTF">2013-10-21T17:45:24Z</dcterms:modified>
</cp:coreProperties>
</file>