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6. JUNIO_2014\"/>
    </mc:Choice>
  </mc:AlternateContent>
  <bookViews>
    <workbookView xWindow="225" yWindow="2610" windowWidth="14925" windowHeight="244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L24" i="47" l="1"/>
  <c r="K24" i="47"/>
  <c r="R24" i="18" l="1"/>
  <c r="Q24" i="18"/>
  <c r="L21" i="56" l="1"/>
  <c r="K21" i="56"/>
  <c r="J21" i="56"/>
  <c r="I21" i="56"/>
  <c r="H21" i="56"/>
  <c r="G21" i="56"/>
  <c r="F21" i="56"/>
  <c r="E21" i="56"/>
  <c r="D21" i="56"/>
  <c r="C21" i="56"/>
  <c r="O15" i="54"/>
  <c r="N15" i="54"/>
  <c r="M15" i="54"/>
  <c r="L15" i="54"/>
  <c r="K15" i="54"/>
  <c r="J15" i="54"/>
  <c r="I15" i="54"/>
  <c r="H15" i="54"/>
  <c r="G15" i="54"/>
  <c r="F15" i="54"/>
  <c r="E15" i="54"/>
  <c r="D15" i="54"/>
  <c r="N25" i="27"/>
  <c r="M25" i="27"/>
  <c r="L25" i="27"/>
  <c r="K25" i="27"/>
  <c r="J25" i="27"/>
  <c r="I25" i="27"/>
  <c r="H25" i="27"/>
  <c r="G25" i="27"/>
  <c r="F25" i="27"/>
  <c r="E25" i="27"/>
  <c r="D25" i="27"/>
  <c r="C25" i="27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T24" i="18"/>
  <c r="S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J21" i="59"/>
  <c r="I21" i="59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N24" i="47"/>
  <c r="M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<sst xmlns="http://schemas.openxmlformats.org/spreadsheetml/2006/main" count="497" uniqueCount="157">
  <si>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</si>
  <si>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</si>
  <si>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</si>
  <si>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</si>
  <si>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</si>
  <si>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</si>
  <si>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</si>
  <si>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</si>
  <si>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</si>
  <si>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</si>
  <si>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</si>
  <si>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</si>
  <si>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</si>
  <si>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</si>
  <si>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</si>
  <si>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</si>
  <si>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</si>
  <si>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</si>
  <si>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</si>
  <si>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</si>
  <si>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</si>
  <si>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</si>
  <si>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</si>
  <si>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</si>
  <si>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</si>
  <si>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</si>
  <si>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</si>
  <si>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</si>
  <si>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</si>
  <si>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</si>
  <si>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</si>
  <si>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</si>
  <si>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</si>
  <si>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</si>
  <si>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</si>
  <si>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</si>
  <si>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</si>
  <si>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</si>
  <si>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</si>
  <si>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</si>
  <si>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</si>
  <si>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</si>
  <si>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</si>
  <si>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</si>
  <si>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</si>
  <si>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</si>
  <si>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</si>
  <si>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</si>
  <si>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</si>
  <si>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</si>
  <si>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</si>
  <si>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</si>
  <si>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</si>
  <si>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</si>
  <si>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</si>
  <si>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</si>
  <si>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</si>
  <si>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</si>
  <si>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</si>
  <si>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</si>
  <si>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</si>
  <si>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</si>
  <si>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</si>
  <si>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</si>
  <si>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</si>
  <si>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</si>
  <si>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</si>
  <si>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</si>
  <si>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</si>
  <si>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</si>
  <si>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</si>
  <si>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</si>
  <si>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</si>
  <si>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</si>
  <si>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</si>
  <si>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</si>
  <si>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</si>
  <si>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</si>
  <si>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</si>
  <si>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</si>
  <si>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</si>
  <si>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</si>
  <si>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</si>
  <si>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</si>
  <si>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</si>
  <si>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</si>
  <si>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</si>
  <si>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</si>
  <si>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</si>
  <si>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</si>
  <si>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</si>
  <si>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</si>
  <si>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</si>
  <si>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</si>
  <si>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</si>
  <si>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</si>
  <si>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</si>
  <si>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</si>
  <si>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</si>
  <si>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</si>
  <si>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</si>
  <si>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</si>
  <si>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</si>
  <si>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</si>
  <si>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</si>
  <si>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</si>
  <si>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</si>
  <si>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</si>
  <si>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</si>
  <si>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</si>
  <si>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</si>
  <si>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</si>
  <si>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</si>
  <si>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</si>
  <si>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</si>
  <si>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</si>
  <si>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</si>
  <si>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</si>
  <si>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</si>
  <si>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</si>
  <si>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</si>
  <si>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</si>
  <si>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</si>
  <si>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</si>
  <si>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</si>
  <si>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</si>
  <si>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</si>
  <si>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</si>
  <si>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</si>
  <si>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</si>
  <si>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</si>
  <si>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</si>
  <si>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</si>
  <si>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</si>
  <si>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</si>
  <si>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</si>
  <si>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</si>
  <si>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</si>
  <si>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</si>
  <si>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</si>
  <si>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</si>
  <si>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</si>
  <si>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</si>
  <si>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</si>
  <si>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</si>
  <si>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</si>
  <si>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</si>
  <si>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2014 *</t>
  </si>
  <si>
    <t>Fecha de Publicación: Junio 2014</t>
  </si>
  <si>
    <t xml:space="preserve">       Fecha de Publicación: Junio 2014</t>
  </si>
  <si>
    <t>1. * Información del 2014 actualizada hasta junio (actualización trimestral)</t>
  </si>
  <si>
    <t>1. * Información actualizada hasta junio 2014</t>
  </si>
  <si>
    <t>1. * Información actualizada hasta junio de 2014</t>
  </si>
  <si>
    <t>1.  * Información actualizada a junio 2014</t>
  </si>
  <si>
    <t>1. * Información actualizada hasta junio de 2014.</t>
  </si>
  <si>
    <t>1. * Información del 2014 actualizada hasta junio</t>
  </si>
  <si>
    <t>Fecha de Publicación: junio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</si>
</sst>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16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/>
    </xf>
    <xf numFmtId="0" fontId="13" fillId="6" borderId="6" xfId="2" applyFont="1" applyFill="1" applyBorder="1" applyAlignment="1">
      <alignment wrapText="1"/>
    </xf>
    <xf numFmtId="0" fontId="13" fillId="6" borderId="44" xfId="2" applyFont="1" applyFill="1" applyBorder="1" applyAlignment="1">
      <alignment wrapText="1"/>
    </xf>
    <xf numFmtId="0" fontId="13" fillId="6" borderId="13" xfId="2" applyFont="1" applyFill="1" applyBorder="1" applyAlignment="1">
      <alignment wrapText="1"/>
    </xf>
    <xf numFmtId="0" fontId="13" fillId="6" borderId="45" xfId="2" applyFont="1" applyFill="1" applyBorder="1" applyAlignment="1">
      <alignment wrapText="1"/>
    </xf>
    <xf numFmtId="0" fontId="13" fillId="6" borderId="42" xfId="2" applyFont="1" applyFill="1" applyBorder="1" applyAlignment="1">
      <alignment wrapText="1"/>
    </xf>
    <xf numFmtId="0" fontId="5" fillId="7" borderId="43" xfId="2" applyFont="1" applyFill="1" applyBorder="1" applyAlignment="1">
      <alignment wrapText="1"/>
    </xf>
    <xf numFmtId="0" fontId="5" fillId="7" borderId="8" xfId="2" applyFont="1" applyFill="1" applyBorder="1" applyAlignment="1">
      <alignment wrapText="1"/>
    </xf>
    <xf numFmtId="0" fontId="5" fillId="7" borderId="1" xfId="2" applyFont="1" applyFill="1" applyBorder="1" applyAlignment="1">
      <alignment wrapText="1"/>
    </xf>
    <xf numFmtId="0" fontId="13" fillId="6" borderId="13" xfId="2" applyFont="1" applyFill="1" applyBorder="1" applyAlignment="1" applyProtection="1">
      <alignment wrapText="1"/>
      <protection locked="0"/>
    </xf>
    <xf numFmtId="0" fontId="15" fillId="6" borderId="45" xfId="2" applyFont="1" applyFill="1" applyBorder="1" applyAlignment="1">
      <alignment vertical="center"/>
    </xf>
    <xf numFmtId="0" fontId="13" fillId="6" borderId="45" xfId="2" applyFont="1" applyFill="1" applyBorder="1" applyAlignment="1">
      <alignment horizontal="left" vertical="center"/>
    </xf>
    <xf numFmtId="0" fontId="16" fillId="6" borderId="45" xfId="2" applyFont="1" applyFill="1" applyBorder="1" applyAlignment="1">
      <alignment horizontal="left" vertical="center"/>
    </xf>
    <xf numFmtId="170" fontId="1" fillId="4" borderId="46" xfId="7" applyNumberFormat="1" applyFont="1" applyFill="1" applyBorder="1"/>
    <xf numFmtId="0" fontId="5" fillId="3" borderId="0" xfId="2" applyFont="1" applyFill="1" applyBorder="1" applyAlignment="1">
      <alignment horizont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VarCargos!$C$14:$L$14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VarCargos!$C$15:$L$15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  <c:pt idx="9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VarCargos!$C$16:$L$16</c:f>
              <c:numCache>
                <c:formatCode>_("$"* #,##0.0000_);_("$"* \(#,##0.0000\);_("$"* "-"??_);_(@_)</c:formatCode>
                <c:ptCount val="10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  <c:pt idx="9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VarCargos!$C$17:$L$17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  <c:pt idx="9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VarCargos!$C$18:$L$18</c:f>
              <c:numCache>
                <c:formatCode>_(\¢* #,##0.0000_);_(\¢* \(#,##0.0000\);_(\¢* "-"??_);_(@_)</c:formatCode>
                <c:ptCount val="10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  <c:pt idx="9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VarCargos!$C$19:$L$19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VarCargos!$C$13:$L$13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VarCargos!$C$20:$L$20</c:f>
              <c:numCache>
                <c:formatCode>_("$"* #,##0.0000_);_("$"* \(#,##0.0000\);_("$"* "-"??_);_(@_)</c:formatCode>
                <c:ptCount val="10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  <c:pt idx="9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715584"/>
        <c:axId val="293716144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40530540331E-2"/>
                  <c:y val="-9.8734423780738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5867278855498716E-2"/>
                  <c:y val="-0.1013546325829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VarCargos!$C$21:$L$21</c:f>
              <c:numCache>
                <c:formatCode>_(\¢* #,##0.0000_);_(\¢* \(#,##0.0000\);_(\¢* "-"??_);_(@_)</c:formatCode>
                <c:ptCount val="10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  <c:pt idx="9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15584"/>
        <c:axId val="293716144"/>
      </c:lineChart>
      <c:catAx>
        <c:axId val="29371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293716144"/>
        <c:crosses val="autoZero"/>
        <c:auto val="1"/>
        <c:lblAlgn val="ctr"/>
        <c:lblOffset val="100"/>
        <c:noMultiLvlLbl val="0"/>
      </c:catAx>
      <c:valAx>
        <c:axId val="293716144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293715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5.4101784917966467E-2"/>
                  <c:y val="0.1109233411235164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33688224712E-2"/>
                  <c:y val="-6.3207367704168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5092152340628557E-2"/>
                  <c:y val="1.76817593303484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563622524039781E-2"/>
                  <c:y val="8.059021490859286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5.6754566275183438E-2"/>
                  <c:y val="-5.77762656357117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EP'!$M$14:$M$16,'CNT EP'!$M$18:$M$23)</c:f>
              <c:numCache>
                <c:formatCode>0.00%</c:formatCode>
                <c:ptCount val="9"/>
                <c:pt idx="0">
                  <c:v>8.0294950997269687E-2</c:v>
                </c:pt>
                <c:pt idx="1">
                  <c:v>0.17733330436470376</c:v>
                </c:pt>
                <c:pt idx="2">
                  <c:v>0.12619703296064433</c:v>
                </c:pt>
                <c:pt idx="3">
                  <c:v>5.9578623274162803E-3</c:v>
                </c:pt>
                <c:pt idx="4">
                  <c:v>3.3049649325280551E-6</c:v>
                </c:pt>
                <c:pt idx="5">
                  <c:v>5.5815716122970538E-3</c:v>
                </c:pt>
                <c:pt idx="6">
                  <c:v>0.34810979680375448</c:v>
                </c:pt>
                <c:pt idx="7">
                  <c:v>0.23679564786467561</c:v>
                </c:pt>
                <c:pt idx="8">
                  <c:v>1.9726528104306269E-2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727554259827144E-2"/>
                  <c:y val="-1.94886273959630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036473146340794E-2"/>
                  <c:y val="-3.3806884941164093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2486252088785961E-2"/>
                  <c:y val="-4.162302930396506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893689300987174E-2"/>
                  <c:y val="2.18317170264630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('CNT EP'!$A$14:$A$16,'CNT EP'!$A$18:$A$23)</c:f>
              <c:strCache>
                <c:ptCount val="9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Linkotel S.A.</c:v>
                </c:pt>
                <c:pt idx="4">
                  <c:v>Grupo Coripar S.A.</c:v>
                </c:pt>
                <c:pt idx="5">
                  <c:v>Level 3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('CNT EP'!$N$14:$N$16,'CNT EP'!$N$18:$N$23)</c:f>
              <c:numCache>
                <c:formatCode>0.00%</c:formatCode>
                <c:ptCount val="9"/>
                <c:pt idx="0">
                  <c:v>9.0523957207860647E-2</c:v>
                </c:pt>
                <c:pt idx="1">
                  <c:v>0.21363059198586273</c:v>
                </c:pt>
                <c:pt idx="2">
                  <c:v>0.16201459517748767</c:v>
                </c:pt>
                <c:pt idx="3">
                  <c:v>5.9154791801774003E-3</c:v>
                </c:pt>
                <c:pt idx="4">
                  <c:v>4.0422522965945756E-6</c:v>
                </c:pt>
                <c:pt idx="5">
                  <c:v>9.0917391737954482E-3</c:v>
                </c:pt>
                <c:pt idx="6">
                  <c:v>0.29923908190084453</c:v>
                </c:pt>
                <c:pt idx="7">
                  <c:v>0.19392997620149807</c:v>
                </c:pt>
                <c:pt idx="8">
                  <c:v>2.565053692017696E-2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0.73478874679334494</c:v>
                </c:pt>
                <c:pt idx="1">
                  <c:v>5.7526634166153408E-4</c:v>
                </c:pt>
                <c:pt idx="2">
                  <c:v>3.1125185068235113E-4</c:v>
                </c:pt>
                <c:pt idx="3">
                  <c:v>1.4021315114405906E-2</c:v>
                </c:pt>
                <c:pt idx="4">
                  <c:v>3.3128160102264717E-3</c:v>
                </c:pt>
                <c:pt idx="5">
                  <c:v>0.13520436901969066</c:v>
                </c:pt>
                <c:pt idx="6">
                  <c:v>0.10766583106094677</c:v>
                </c:pt>
                <c:pt idx="7">
                  <c:v>4.1204038090412193E-3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0085352628116706"/>
                  <c:y val="-0.1164597701149425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EP'!$J$13:$J$20</c:f>
              <c:numCache>
                <c:formatCode>0.00%</c:formatCode>
                <c:ptCount val="8"/>
                <c:pt idx="0">
                  <c:v>0.74558391386265788</c:v>
                </c:pt>
                <c:pt idx="1">
                  <c:v>7.7024481578299E-4</c:v>
                </c:pt>
                <c:pt idx="2">
                  <c:v>3.0791212639567152E-4</c:v>
                </c:pt>
                <c:pt idx="3">
                  <c:v>1.9830150971718172E-2</c:v>
                </c:pt>
                <c:pt idx="4">
                  <c:v>1.0456762829301485E-2</c:v>
                </c:pt>
                <c:pt idx="5">
                  <c:v>0.12554916480387254</c:v>
                </c:pt>
                <c:pt idx="6">
                  <c:v>8.9771940415631038E-2</c:v>
                </c:pt>
                <c:pt idx="7">
                  <c:v>7.729910174640183E-3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Linkotel!$S$13:$S$21</c:f>
              <c:numCache>
                <c:formatCode>0.00%</c:formatCode>
                <c:ptCount val="9"/>
                <c:pt idx="0">
                  <c:v>5.7019524644491434E-2</c:v>
                </c:pt>
                <c:pt idx="1">
                  <c:v>0.72816708004718711</c:v>
                </c:pt>
                <c:pt idx="2">
                  <c:v>3.5635748637405686E-2</c:v>
                </c:pt>
                <c:pt idx="3">
                  <c:v>4.1338567136646438E-4</c:v>
                </c:pt>
                <c:pt idx="4">
                  <c:v>7.5603999431081773E-2</c:v>
                </c:pt>
                <c:pt idx="5">
                  <c:v>9.2723755961711223E-4</c:v>
                </c:pt>
                <c:pt idx="6">
                  <c:v>8.0782053042199778E-2</c:v>
                </c:pt>
                <c:pt idx="7">
                  <c:v>1.9780323922354397E-2</c:v>
                </c:pt>
                <c:pt idx="8">
                  <c:v>1.6706470442962272E-3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Linkotel!$T$13:$T$21</c:f>
              <c:numCache>
                <c:formatCode>0.00%</c:formatCode>
                <c:ptCount val="9"/>
                <c:pt idx="0">
                  <c:v>5.55478959615235E-2</c:v>
                </c:pt>
                <c:pt idx="1">
                  <c:v>0.74827858901900091</c:v>
                </c:pt>
                <c:pt idx="2">
                  <c:v>4.6717047423289429E-2</c:v>
                </c:pt>
                <c:pt idx="3">
                  <c:v>8.492123324379965E-5</c:v>
                </c:pt>
                <c:pt idx="4">
                  <c:v>8.9322143499831794E-2</c:v>
                </c:pt>
                <c:pt idx="5">
                  <c:v>9.4649864247382603E-4</c:v>
                </c:pt>
                <c:pt idx="6">
                  <c:v>3.9598386478486701E-2</c:v>
                </c:pt>
                <c:pt idx="7">
                  <c:v>1.7648932116708996E-2</c:v>
                </c:pt>
                <c:pt idx="8">
                  <c:v>1.8555856254410582E-3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Setel!$S$15:$S$23</c:f>
              <c:numCache>
                <c:formatCode>0.00%</c:formatCode>
                <c:ptCount val="9"/>
                <c:pt idx="0">
                  <c:v>0.77147391521474118</c:v>
                </c:pt>
                <c:pt idx="1">
                  <c:v>7.7551206319123826E-3</c:v>
                </c:pt>
                <c:pt idx="2">
                  <c:v>2.4653676711604406E-3</c:v>
                </c:pt>
                <c:pt idx="3">
                  <c:v>3.3460238562245025E-2</c:v>
                </c:pt>
                <c:pt idx="4">
                  <c:v>9.6235315970847853E-4</c:v>
                </c:pt>
                <c:pt idx="5">
                  <c:v>2.9215928557718376E-4</c:v>
                </c:pt>
                <c:pt idx="6">
                  <c:v>0.10909228113732805</c:v>
                </c:pt>
                <c:pt idx="7">
                  <c:v>7.1071671267795053E-2</c:v>
                </c:pt>
                <c:pt idx="8">
                  <c:v>3.4268930695321611E-3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Setel!$T$15:$T$23</c:f>
              <c:numCache>
                <c:formatCode>0.00%</c:formatCode>
                <c:ptCount val="9"/>
                <c:pt idx="0">
                  <c:v>0.86927437529430673</c:v>
                </c:pt>
                <c:pt idx="1">
                  <c:v>1.158386813546757E-2</c:v>
                </c:pt>
                <c:pt idx="2">
                  <c:v>2.7585164537526742E-3</c:v>
                </c:pt>
                <c:pt idx="3">
                  <c:v>4.4747093546642906E-2</c:v>
                </c:pt>
                <c:pt idx="4">
                  <c:v>1.5344394911062454E-3</c:v>
                </c:pt>
                <c:pt idx="5">
                  <c:v>3.0721987008334837E-4</c:v>
                </c:pt>
                <c:pt idx="6">
                  <c:v>4.0844176596424808E-2</c:v>
                </c:pt>
                <c:pt idx="7">
                  <c:v>2.6587510155242036E-2</c:v>
                </c:pt>
                <c:pt idx="8">
                  <c:v>2.3628004569735618E-3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Ecuadortelecom!$S$15:$S$22</c:f>
              <c:numCache>
                <c:formatCode>0.00%</c:formatCode>
                <c:ptCount val="8"/>
                <c:pt idx="0">
                  <c:v>0.69274528693585169</c:v>
                </c:pt>
                <c:pt idx="1">
                  <c:v>1.5419999158359566E-3</c:v>
                </c:pt>
                <c:pt idx="2">
                  <c:v>4.0928749901832893E-2</c:v>
                </c:pt>
                <c:pt idx="3">
                  <c:v>6.6249893975375276E-4</c:v>
                </c:pt>
                <c:pt idx="4">
                  <c:v>5.0320791882772489E-3</c:v>
                </c:pt>
                <c:pt idx="5">
                  <c:v>0.17474103806365976</c:v>
                </c:pt>
                <c:pt idx="6">
                  <c:v>7.9679394748431942E-2</c:v>
                </c:pt>
                <c:pt idx="7">
                  <c:v>4.668952306356766E-3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Ecuadortelecom!$T$15:$T$22</c:f>
              <c:numCache>
                <c:formatCode>0.00%</c:formatCode>
                <c:ptCount val="8"/>
                <c:pt idx="0">
                  <c:v>0.85714829926443037</c:v>
                </c:pt>
                <c:pt idx="1">
                  <c:v>1.8143529057270636E-3</c:v>
                </c:pt>
                <c:pt idx="2">
                  <c:v>6.14895023148056E-2</c:v>
                </c:pt>
                <c:pt idx="3">
                  <c:v>9.8774105973835802E-4</c:v>
                </c:pt>
                <c:pt idx="4">
                  <c:v>4.817040956493302E-3</c:v>
                </c:pt>
                <c:pt idx="5">
                  <c:v>4.7630331084495603E-2</c:v>
                </c:pt>
                <c:pt idx="6">
                  <c:v>2.3734676541950109E-2</c:v>
                </c:pt>
                <c:pt idx="7">
                  <c:v>2.3780558723596741E-3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278851243703779E-2"/>
                  <c:y val="-2.760874102295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84581950751528E-2"/>
                  <c:y val="-9.15277073255656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4524327049430977"/>
                  <c:y val="-4.77645605349295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(GlobalCrossing!$M$16:$M$18,GlobalCrossing!$M$20:$M$24)</c:f>
              <c:numCache>
                <c:formatCode>0.00%</c:formatCode>
                <c:ptCount val="8"/>
                <c:pt idx="0">
                  <c:v>0.72627629560559581</c:v>
                </c:pt>
                <c:pt idx="1">
                  <c:v>1.1907789994354509E-2</c:v>
                </c:pt>
                <c:pt idx="2">
                  <c:v>6.795604981375011E-3</c:v>
                </c:pt>
                <c:pt idx="3">
                  <c:v>0</c:v>
                </c:pt>
                <c:pt idx="4">
                  <c:v>2.5527625332769196E-2</c:v>
                </c:pt>
                <c:pt idx="5">
                  <c:v>0.1052362892835659</c:v>
                </c:pt>
                <c:pt idx="6">
                  <c:v>0.1174898517538389</c:v>
                </c:pt>
                <c:pt idx="7">
                  <c:v>6.7665430485007588E-3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(GlobalCrossing!$N$16:$N$18,GlobalCrossing!$N$20:$N$24)</c:f>
              <c:numCache>
                <c:formatCode>0.00%</c:formatCode>
                <c:ptCount val="8"/>
                <c:pt idx="0">
                  <c:v>0.85894552750274455</c:v>
                </c:pt>
                <c:pt idx="1">
                  <c:v>2.2891638400073397E-2</c:v>
                </c:pt>
                <c:pt idx="2">
                  <c:v>9.930117591157285E-3</c:v>
                </c:pt>
                <c:pt idx="3">
                  <c:v>2.5369196896271622E-4</c:v>
                </c:pt>
                <c:pt idx="4">
                  <c:v>3.9919411015318401E-2</c:v>
                </c:pt>
                <c:pt idx="5">
                  <c:v>3.2059851433136576E-2</c:v>
                </c:pt>
                <c:pt idx="6">
                  <c:v>3.345781819822153E-2</c:v>
                </c:pt>
                <c:pt idx="7">
                  <c:v>2.5419438903856325E-3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Coripar'!$N$14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Coripar'!$O$14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Andinat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Pacifict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CNT EP'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ETAPA EP'!A1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inkotel!A1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G.SETEL S.A.'!A1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Ecuadortelecom!A1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LVL3!A1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GrpCoripar!A1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VarCargos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1.png"/><Relationship Id="rId4" Type="http://schemas.openxmlformats.org/officeDocument/2006/relationships/hyperlink" Target="#'CNT (Andinatel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1.png"/><Relationship Id="rId4" Type="http://schemas.openxmlformats.org/officeDocument/2006/relationships/hyperlink" Target="#'CNT (Pacifictel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image" Target="../media/image1.png"/><Relationship Id="rId4" Type="http://schemas.openxmlformats.org/officeDocument/2006/relationships/hyperlink" Target="#'CNT EP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.png"/><Relationship Id="rId4" Type="http://schemas.openxmlformats.org/officeDocument/2006/relationships/hyperlink" Target="#'Etapa EP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.png"/><Relationship Id="rId4" Type="http://schemas.openxmlformats.org/officeDocument/2006/relationships/hyperlink" Target="#Linkote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png"/><Relationship Id="rId4" Type="http://schemas.openxmlformats.org/officeDocument/2006/relationships/hyperlink" Target="#Sete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png"/><Relationship Id="rId4" Type="http://schemas.openxmlformats.org/officeDocument/2006/relationships/hyperlink" Target="#Ecuadortelecom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png"/><Relationship Id="rId4" Type="http://schemas.openxmlformats.org/officeDocument/2006/relationships/hyperlink" Target="#GlobalCrossing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png"/><Relationship Id="rId4" Type="http://schemas.openxmlformats.org/officeDocument/2006/relationships/hyperlink" Target="#'Grupo Coripa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2815167</xdr:colOff>
      <xdr:row>2</xdr:row>
      <xdr:rowOff>137600</xdr:rowOff>
    </xdr:from>
    <xdr:to>
      <xdr:col>4</xdr:col>
      <xdr:colOff>350417</xdr:colOff>
      <xdr:row>5</xdr:row>
      <xdr:rowOff>138985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084" y="550350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16934</xdr:colOff>
      <xdr:row>27</xdr:row>
      <xdr:rowOff>19050</xdr:rowOff>
    </xdr:from>
    <xdr:to>
      <xdr:col>10</xdr:col>
      <xdr:colOff>1003301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46017" y="57552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16934</xdr:colOff>
      <xdr:row>29</xdr:row>
      <xdr:rowOff>83609</xdr:rowOff>
    </xdr:from>
    <xdr:to>
      <xdr:col>10</xdr:col>
      <xdr:colOff>1003301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46017" y="61372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148166</xdr:colOff>
      <xdr:row>3</xdr:row>
      <xdr:rowOff>21166</xdr:rowOff>
    </xdr:from>
    <xdr:to>
      <xdr:col>10</xdr:col>
      <xdr:colOff>710250</xdr:colOff>
      <xdr:row>6</xdr:row>
      <xdr:rowOff>22551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3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8467</xdr:colOff>
      <xdr:row>27</xdr:row>
      <xdr:rowOff>19050</xdr:rowOff>
    </xdr:from>
    <xdr:to>
      <xdr:col>10</xdr:col>
      <xdr:colOff>994834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37550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8467</xdr:colOff>
      <xdr:row>29</xdr:row>
      <xdr:rowOff>137586</xdr:rowOff>
    </xdr:from>
    <xdr:to>
      <xdr:col>10</xdr:col>
      <xdr:colOff>994834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8337550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201083</xdr:colOff>
      <xdr:row>3</xdr:row>
      <xdr:rowOff>42333</xdr:rowOff>
    </xdr:from>
    <xdr:to>
      <xdr:col>10</xdr:col>
      <xdr:colOff>763167</xdr:colOff>
      <xdr:row>6</xdr:row>
      <xdr:rowOff>43718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635000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26458</xdr:colOff>
      <xdr:row>25</xdr:row>
      <xdr:rowOff>136525</xdr:rowOff>
    </xdr:from>
    <xdr:to>
      <xdr:col>14</xdr:col>
      <xdr:colOff>7409</xdr:colOff>
      <xdr:row>27</xdr:row>
      <xdr:rowOff>82550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731625" y="4697942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10583</xdr:colOff>
      <xdr:row>28</xdr:row>
      <xdr:rowOff>137585</xdr:rowOff>
    </xdr:from>
    <xdr:to>
      <xdr:col>14</xdr:col>
      <xdr:colOff>23284</xdr:colOff>
      <xdr:row>30</xdr:row>
      <xdr:rowOff>83610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715750" y="517525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82550</xdr:colOff>
      <xdr:row>3</xdr:row>
      <xdr:rowOff>158750</xdr:rowOff>
    </xdr:from>
    <xdr:to>
      <xdr:col>13</xdr:col>
      <xdr:colOff>676383</xdr:colOff>
      <xdr:row>6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7225" y="749300"/>
          <a:ext cx="2517883" cy="5443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6352</xdr:colOff>
      <xdr:row>24</xdr:row>
      <xdr:rowOff>157692</xdr:rowOff>
    </xdr:from>
    <xdr:to>
      <xdr:col>13</xdr:col>
      <xdr:colOff>992719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1870269" y="4475692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31750</xdr:colOff>
      <xdr:row>3</xdr:row>
      <xdr:rowOff>74083</xdr:rowOff>
    </xdr:from>
    <xdr:to>
      <xdr:col>13</xdr:col>
      <xdr:colOff>593833</xdr:colOff>
      <xdr:row>6</xdr:row>
      <xdr:rowOff>75468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250" y="666750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38628</xdr:colOff>
      <xdr:row>25</xdr:row>
      <xdr:rowOff>42334</xdr:rowOff>
    </xdr:from>
    <xdr:to>
      <xdr:col>13</xdr:col>
      <xdr:colOff>987952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1913128" y="4576234"/>
          <a:ext cx="1901824" cy="2730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374650</xdr:colOff>
      <xdr:row>3</xdr:row>
      <xdr:rowOff>114300</xdr:rowOff>
    </xdr:from>
    <xdr:to>
      <xdr:col>12</xdr:col>
      <xdr:colOff>926150</xdr:colOff>
      <xdr:row>6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0650" y="706967"/>
          <a:ext cx="2509417" cy="5474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13544</xdr:colOff>
      <xdr:row>22</xdr:row>
      <xdr:rowOff>115110</xdr:rowOff>
    </xdr:from>
    <xdr:to>
      <xdr:col>9</xdr:col>
      <xdr:colOff>981234</xdr:colOff>
      <xdr:row>24</xdr:row>
      <xdr:rowOff>61135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7947309" y="4059581"/>
          <a:ext cx="1920190" cy="259789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8252</xdr:colOff>
      <xdr:row>25</xdr:row>
      <xdr:rowOff>75950</xdr:rowOff>
    </xdr:from>
    <xdr:to>
      <xdr:col>9</xdr:col>
      <xdr:colOff>986527</xdr:colOff>
      <xdr:row>27</xdr:row>
      <xdr:rowOff>23843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7942017" y="4491068"/>
          <a:ext cx="1930775" cy="26165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7</xdr:col>
      <xdr:colOff>156883</xdr:colOff>
      <xdr:row>2</xdr:row>
      <xdr:rowOff>89646</xdr:rowOff>
    </xdr:from>
    <xdr:to>
      <xdr:col>9</xdr:col>
      <xdr:colOff>727059</xdr:colOff>
      <xdr:row>5</xdr:row>
      <xdr:rowOff>92899</xdr:rowOff>
    </xdr:to>
    <xdr:pic>
      <xdr:nvPicPr>
        <xdr:cNvPr id="6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493058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12701</xdr:colOff>
      <xdr:row>24</xdr:row>
      <xdr:rowOff>4234</xdr:rowOff>
    </xdr:from>
    <xdr:to>
      <xdr:col>19</xdr:col>
      <xdr:colOff>1009650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7856201" y="43603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6349</xdr:colOff>
      <xdr:row>26</xdr:row>
      <xdr:rowOff>84664</xdr:rowOff>
    </xdr:from>
    <xdr:to>
      <xdr:col>19</xdr:col>
      <xdr:colOff>993774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7849849" y="4770964"/>
          <a:ext cx="1939925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177800</xdr:colOff>
      <xdr:row>2</xdr:row>
      <xdr:rowOff>63500</xdr:rowOff>
    </xdr:from>
    <xdr:to>
      <xdr:col>19</xdr:col>
      <xdr:colOff>729300</xdr:colOff>
      <xdr:row>5</xdr:row>
      <xdr:rowOff>71235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5300" y="4699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990601</xdr:colOff>
      <xdr:row>26</xdr:row>
      <xdr:rowOff>4234</xdr:rowOff>
    </xdr:from>
    <xdr:to>
      <xdr:col>19</xdr:col>
      <xdr:colOff>971550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7818101" y="46905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984249</xdr:colOff>
      <xdr:row>29</xdr:row>
      <xdr:rowOff>0</xdr:rowOff>
    </xdr:from>
    <xdr:to>
      <xdr:col>19</xdr:col>
      <xdr:colOff>955674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7811749" y="5181600"/>
          <a:ext cx="1939925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158750</xdr:colOff>
      <xdr:row>3</xdr:row>
      <xdr:rowOff>22225</xdr:rowOff>
    </xdr:from>
    <xdr:to>
      <xdr:col>19</xdr:col>
      <xdr:colOff>703900</xdr:colOff>
      <xdr:row>6</xdr:row>
      <xdr:rowOff>29960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1800" y="612775"/>
          <a:ext cx="2507300" cy="5506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987425</xdr:colOff>
      <xdr:row>25</xdr:row>
      <xdr:rowOff>4234</xdr:rowOff>
    </xdr:from>
    <xdr:to>
      <xdr:col>19</xdr:col>
      <xdr:colOff>968374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83225" y="4525434"/>
          <a:ext cx="1949449" cy="27781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987425</xdr:colOff>
      <xdr:row>28</xdr:row>
      <xdr:rowOff>0</xdr:rowOff>
    </xdr:from>
    <xdr:to>
      <xdr:col>19</xdr:col>
      <xdr:colOff>968375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83225" y="5016500"/>
          <a:ext cx="19494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17</xdr:col>
      <xdr:colOff>215900</xdr:colOff>
      <xdr:row>2</xdr:row>
      <xdr:rowOff>152400</xdr:rowOff>
    </xdr:from>
    <xdr:to>
      <xdr:col>19</xdr:col>
      <xdr:colOff>767400</xdr:colOff>
      <xdr:row>5</xdr:row>
      <xdr:rowOff>160135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11642</xdr:colOff>
      <xdr:row>27</xdr:row>
      <xdr:rowOff>5292</xdr:rowOff>
    </xdr:from>
    <xdr:to>
      <xdr:col>13</xdr:col>
      <xdr:colOff>995892</xdr:colOff>
      <xdr:row>28</xdr:row>
      <xdr:rowOff>116417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1873442" y="4869392"/>
          <a:ext cx="1936750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11642</xdr:colOff>
      <xdr:row>30</xdr:row>
      <xdr:rowOff>12700</xdr:rowOff>
    </xdr:from>
    <xdr:to>
      <xdr:col>13</xdr:col>
      <xdr:colOff>995892</xdr:colOff>
      <xdr:row>31</xdr:row>
      <xdr:rowOff>117475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1873442" y="5372100"/>
          <a:ext cx="193675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11</xdr:col>
      <xdr:colOff>152400</xdr:colOff>
      <xdr:row>3</xdr:row>
      <xdr:rowOff>12700</xdr:rowOff>
    </xdr:from>
    <xdr:to>
      <xdr:col>13</xdr:col>
      <xdr:colOff>716600</xdr:colOff>
      <xdr:row>6</xdr:row>
      <xdr:rowOff>20435</xdr:rowOff>
    </xdr:to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5100" y="596900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982134</xdr:colOff>
      <xdr:row>16</xdr:row>
      <xdr:rowOff>157692</xdr:rowOff>
    </xdr:from>
    <xdr:to>
      <xdr:col>14</xdr:col>
      <xdr:colOff>965201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2272434" y="3205692"/>
          <a:ext cx="1938867" cy="2762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974725</xdr:colOff>
      <xdr:row>20</xdr:row>
      <xdr:rowOff>0</xdr:rowOff>
    </xdr:from>
    <xdr:to>
      <xdr:col>14</xdr:col>
      <xdr:colOff>957792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2265025" y="3708400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10</xdr:col>
      <xdr:colOff>228600</xdr:colOff>
      <xdr:row>3</xdr:row>
      <xdr:rowOff>69850</xdr:rowOff>
    </xdr:from>
    <xdr:to>
      <xdr:col>12</xdr:col>
      <xdr:colOff>745175</xdr:colOff>
      <xdr:row>6</xdr:row>
      <xdr:rowOff>77585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425" y="660400"/>
          <a:ext cx="2516825" cy="5506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209550</xdr:colOff>
      <xdr:row>23</xdr:row>
      <xdr:rowOff>19050</xdr:rowOff>
    </xdr:from>
    <xdr:to>
      <xdr:col>9</xdr:col>
      <xdr:colOff>624417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724525" y="42386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209550</xdr:colOff>
      <xdr:row>25</xdr:row>
      <xdr:rowOff>77259</xdr:rowOff>
    </xdr:from>
    <xdr:to>
      <xdr:col>9</xdr:col>
      <xdr:colOff>624417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5724525" y="4620684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8</xdr:col>
      <xdr:colOff>0</xdr:colOff>
      <xdr:row>3</xdr:row>
      <xdr:rowOff>161925</xdr:rowOff>
    </xdr:from>
    <xdr:to>
      <xdr:col>11</xdr:col>
      <xdr:colOff>234000</xdr:colOff>
      <xdr:row>6</xdr:row>
      <xdr:rowOff>150610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7524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</xdr:colOff>
      <xdr:row>42</xdr:row>
      <xdr:rowOff>19050</xdr:rowOff>
    </xdr:from>
    <xdr:to>
      <xdr:col>9</xdr:col>
      <xdr:colOff>414867</xdr:colOff>
      <xdr:row>43</xdr:row>
      <xdr:rowOff>120650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4724400" y="70675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28574</xdr:colOff>
      <xdr:row>44</xdr:row>
      <xdr:rowOff>119591</xdr:rowOff>
    </xdr:from>
    <xdr:to>
      <xdr:col>9</xdr:col>
      <xdr:colOff>420158</xdr:colOff>
      <xdr:row>46</xdr:row>
      <xdr:rowOff>52916</xdr:rowOff>
    </xdr:to>
    <xdr:sp macro="" textlink="">
      <xdr:nvSpPr>
        <xdr:cNvPr id="6" name="5 Rectángulo redondeado">
          <a:hlinkClick xmlns:r="http://schemas.openxmlformats.org/officeDocument/2006/relationships" r:id="rId4"/>
        </xdr:cNvPr>
        <xdr:cNvSpPr/>
      </xdr:nvSpPr>
      <xdr:spPr>
        <a:xfrm>
          <a:off x="4733924" y="749194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10</xdr:col>
      <xdr:colOff>392209</xdr:colOff>
      <xdr:row>2</xdr:row>
      <xdr:rowOff>56038</xdr:rowOff>
    </xdr:from>
    <xdr:to>
      <xdr:col>14</xdr:col>
      <xdr:colOff>251435</xdr:colOff>
      <xdr:row>5</xdr:row>
      <xdr:rowOff>138458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3" y="459450"/>
          <a:ext cx="2940844" cy="6315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139700</xdr:rowOff>
    </xdr:from>
    <xdr:to>
      <xdr:col>10</xdr:col>
      <xdr:colOff>362744</xdr:colOff>
      <xdr:row>6</xdr:row>
      <xdr:rowOff>47308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2</xdr:row>
      <xdr:rowOff>139700</xdr:rowOff>
    </xdr:from>
    <xdr:to>
      <xdr:col>21</xdr:col>
      <xdr:colOff>311944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3700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3</xdr:row>
      <xdr:rowOff>0</xdr:rowOff>
    </xdr:from>
    <xdr:to>
      <xdr:col>10</xdr:col>
      <xdr:colOff>400844</xdr:colOff>
      <xdr:row>6</xdr:row>
      <xdr:rowOff>98108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96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3</xdr:row>
      <xdr:rowOff>0</xdr:rowOff>
    </xdr:from>
    <xdr:to>
      <xdr:col>21</xdr:col>
      <xdr:colOff>426244</xdr:colOff>
      <xdr:row>6</xdr:row>
      <xdr:rowOff>98108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96900"/>
          <a:ext cx="2940844" cy="6315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324970</xdr:colOff>
      <xdr:row>2</xdr:row>
      <xdr:rowOff>96370</xdr:rowOff>
    </xdr:from>
    <xdr:to>
      <xdr:col>10</xdr:col>
      <xdr:colOff>184197</xdr:colOff>
      <xdr:row>5</xdr:row>
      <xdr:rowOff>178790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941" y="499782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398929</xdr:colOff>
      <xdr:row>2</xdr:row>
      <xdr:rowOff>96370</xdr:rowOff>
    </xdr:from>
    <xdr:to>
      <xdr:col>21</xdr:col>
      <xdr:colOff>258156</xdr:colOff>
      <xdr:row>5</xdr:row>
      <xdr:rowOff>178790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0488" y="499782"/>
          <a:ext cx="2940844" cy="6315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431800</xdr:colOff>
      <xdr:row>2</xdr:row>
      <xdr:rowOff>139700</xdr:rowOff>
    </xdr:from>
    <xdr:to>
      <xdr:col>10</xdr:col>
      <xdr:colOff>286544</xdr:colOff>
      <xdr:row>6</xdr:row>
      <xdr:rowOff>47308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5461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496047</xdr:colOff>
      <xdr:row>2</xdr:row>
      <xdr:rowOff>139700</xdr:rowOff>
    </xdr:from>
    <xdr:to>
      <xdr:col>21</xdr:col>
      <xdr:colOff>350791</xdr:colOff>
      <xdr:row>6</xdr:row>
      <xdr:rowOff>47308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547" y="546100"/>
          <a:ext cx="2940844" cy="6315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88900</xdr:rowOff>
    </xdr:from>
    <xdr:to>
      <xdr:col>10</xdr:col>
      <xdr:colOff>400844</xdr:colOff>
      <xdr:row>5</xdr:row>
      <xdr:rowOff>174308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4953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88900</xdr:rowOff>
    </xdr:from>
    <xdr:to>
      <xdr:col>21</xdr:col>
      <xdr:colOff>477791</xdr:colOff>
      <xdr:row>5</xdr:row>
      <xdr:rowOff>174308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495300"/>
          <a:ext cx="2940844" cy="6315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584200</xdr:colOff>
      <xdr:row>2</xdr:row>
      <xdr:rowOff>114300</xdr:rowOff>
    </xdr:from>
    <xdr:to>
      <xdr:col>10</xdr:col>
      <xdr:colOff>438944</xdr:colOff>
      <xdr:row>6</xdr:row>
      <xdr:rowOff>21908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5207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648447</xdr:colOff>
      <xdr:row>2</xdr:row>
      <xdr:rowOff>114300</xdr:rowOff>
    </xdr:from>
    <xdr:to>
      <xdr:col>21</xdr:col>
      <xdr:colOff>503191</xdr:colOff>
      <xdr:row>6</xdr:row>
      <xdr:rowOff>21908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947" y="520700"/>
          <a:ext cx="2940844" cy="6315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546100</xdr:colOff>
      <xdr:row>2</xdr:row>
      <xdr:rowOff>152400</xdr:rowOff>
    </xdr:from>
    <xdr:to>
      <xdr:col>10</xdr:col>
      <xdr:colOff>400844</xdr:colOff>
      <xdr:row>6</xdr:row>
      <xdr:rowOff>60008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5588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623047</xdr:colOff>
      <xdr:row>2</xdr:row>
      <xdr:rowOff>152400</xdr:rowOff>
    </xdr:from>
    <xdr:to>
      <xdr:col>21</xdr:col>
      <xdr:colOff>477791</xdr:colOff>
      <xdr:row>6</xdr:row>
      <xdr:rowOff>60008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6847" y="558800"/>
          <a:ext cx="2940844" cy="63150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508000</xdr:colOff>
      <xdr:row>2</xdr:row>
      <xdr:rowOff>76200</xdr:rowOff>
    </xdr:from>
    <xdr:to>
      <xdr:col>10</xdr:col>
      <xdr:colOff>362744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0" y="4826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572247</xdr:colOff>
      <xdr:row>2</xdr:row>
      <xdr:rowOff>76200</xdr:rowOff>
    </xdr:from>
    <xdr:to>
      <xdr:col>21</xdr:col>
      <xdr:colOff>426991</xdr:colOff>
      <xdr:row>5</xdr:row>
      <xdr:rowOff>148908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747" y="482600"/>
          <a:ext cx="2940844" cy="63150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419100</xdr:colOff>
      <xdr:row>2</xdr:row>
      <xdr:rowOff>63500</xdr:rowOff>
    </xdr:from>
    <xdr:to>
      <xdr:col>10</xdr:col>
      <xdr:colOff>273844</xdr:colOff>
      <xdr:row>5</xdr:row>
      <xdr:rowOff>148908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469900"/>
          <a:ext cx="2940844" cy="631508"/>
        </a:xfrm>
        <a:prstGeom prst="rect">
          <a:avLst/>
        </a:prstGeom>
      </xdr:spPr>
    </xdr:pic>
    <xdr:clientData/>
  </xdr:twoCellAnchor>
  <xdr:twoCellAnchor editAs="oneCell">
    <xdr:from>
      <xdr:col>17</xdr:col>
      <xdr:colOff>483347</xdr:colOff>
      <xdr:row>2</xdr:row>
      <xdr:rowOff>63500</xdr:rowOff>
    </xdr:from>
    <xdr:to>
      <xdr:col>21</xdr:col>
      <xdr:colOff>338091</xdr:colOff>
      <xdr:row>5</xdr:row>
      <xdr:rowOff>148908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847" y="469900"/>
          <a:ext cx="2940844" cy="631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164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164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164"/>
      <c r="B1" s="23"/>
      <c r="C1" s="23"/>
      <c r="D1" s="23"/>
      <c r="E1" s="140"/>
      <c r="F1" s="16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164"/>
      <c r="B2" s="23"/>
      <c r="C2" s="166" t="s">
        <v>90</v>
      </c>
      <c r="D2" s="166"/>
      <c r="E2" s="23"/>
      <c r="F2" s="164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164"/>
      <c r="B3" s="23"/>
      <c r="C3" s="167" t="s">
        <v>93</v>
      </c>
      <c r="D3" s="167"/>
      <c r="E3" s="23"/>
      <c r="F3" s="164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164"/>
      <c r="B4" s="23"/>
      <c r="C4" s="23"/>
      <c r="D4" s="23"/>
      <c r="E4" s="23"/>
      <c r="F4" s="164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164"/>
      <c r="B5" s="23"/>
      <c r="C5" s="23"/>
      <c r="D5" s="23"/>
      <c r="E5" s="23"/>
      <c r="F5" s="164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164"/>
      <c r="B6" s="23"/>
      <c r="C6" s="23"/>
      <c r="D6" s="23"/>
      <c r="E6" s="23"/>
      <c r="F6" s="16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164"/>
      <c r="B7" s="23"/>
      <c r="C7" s="23"/>
      <c r="D7" s="25"/>
      <c r="E7" s="23"/>
      <c r="F7" s="16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164"/>
      <c r="B8" s="23"/>
      <c r="C8" s="138" t="s">
        <v>156</v>
      </c>
      <c r="D8" s="26"/>
      <c r="E8" s="23"/>
      <c r="F8" s="16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164"/>
      <c r="B9" s="23"/>
      <c r="C9" s="23"/>
      <c r="D9" s="23"/>
      <c r="E9" s="23"/>
      <c r="F9" s="16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164"/>
      <c r="B10" s="23"/>
      <c r="C10" s="23"/>
      <c r="D10" s="23"/>
      <c r="E10" s="23"/>
      <c r="F10" s="16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164"/>
      <c r="B11" s="27"/>
      <c r="C11" s="27"/>
      <c r="D11" s="27"/>
      <c r="E11" s="27"/>
      <c r="F11" s="16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164"/>
      <c r="D12" s="28"/>
      <c r="F12" s="16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164"/>
      <c r="C13" s="165"/>
      <c r="D13" s="165"/>
      <c r="F13" s="164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164"/>
      <c r="C14" s="168" t="s">
        <v>14</v>
      </c>
      <c r="D14" s="168"/>
      <c r="F14" s="16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164"/>
      <c r="D15" s="30"/>
      <c r="F15" s="16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164"/>
      <c r="B16" s="31"/>
      <c r="C16" s="168" t="s">
        <v>15</v>
      </c>
      <c r="D16" s="168"/>
      <c r="E16" s="24"/>
      <c r="F16" s="164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164"/>
      <c r="B17" s="31"/>
      <c r="C17" s="142"/>
      <c r="D17" s="142"/>
      <c r="E17" s="24"/>
      <c r="F17" s="164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164"/>
      <c r="B18" s="31"/>
      <c r="C18" s="165" t="s">
        <v>132</v>
      </c>
      <c r="D18" s="165"/>
      <c r="E18" s="24"/>
      <c r="F18" s="164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164"/>
      <c r="B19" s="24"/>
      <c r="C19" s="24"/>
      <c r="D19" s="30"/>
      <c r="E19" s="24"/>
      <c r="F19" s="164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164"/>
      <c r="B20" s="24"/>
      <c r="C20" s="32" t="s">
        <v>91</v>
      </c>
      <c r="D20" s="33" t="s">
        <v>92</v>
      </c>
      <c r="E20" s="24"/>
      <c r="F20" s="164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164"/>
      <c r="B21" s="31"/>
      <c r="C21" s="37">
        <v>1</v>
      </c>
      <c r="D21" s="41" t="s">
        <v>20</v>
      </c>
      <c r="E21" s="24"/>
      <c r="F21" s="164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164"/>
      <c r="B22" s="31"/>
      <c r="C22" s="38">
        <v>2</v>
      </c>
      <c r="D22" s="42" t="s">
        <v>21</v>
      </c>
      <c r="E22" s="24"/>
      <c r="F22" s="164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164"/>
      <c r="B23" s="31"/>
      <c r="C23" s="38">
        <v>3</v>
      </c>
      <c r="D23" s="43" t="s">
        <v>35</v>
      </c>
      <c r="E23" s="24"/>
      <c r="F23" s="164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164"/>
      <c r="B24" s="31"/>
      <c r="C24" s="38">
        <v>4</v>
      </c>
      <c r="D24" s="43" t="s">
        <v>36</v>
      </c>
      <c r="E24" s="24"/>
      <c r="F24" s="164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164"/>
      <c r="B25" s="31"/>
      <c r="C25" s="38">
        <v>5</v>
      </c>
      <c r="D25" s="43" t="s">
        <v>66</v>
      </c>
      <c r="E25" s="24"/>
      <c r="F25" s="164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164"/>
      <c r="B26" s="31"/>
      <c r="C26" s="38">
        <v>6</v>
      </c>
      <c r="D26" s="43" t="s">
        <v>67</v>
      </c>
      <c r="E26" s="24"/>
      <c r="F26" s="164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164"/>
      <c r="B27" s="31"/>
      <c r="C27" s="38">
        <v>7</v>
      </c>
      <c r="D27" s="42" t="s">
        <v>68</v>
      </c>
      <c r="E27" s="24"/>
      <c r="F27" s="164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164"/>
      <c r="B28" s="31"/>
      <c r="C28" s="38">
        <v>8</v>
      </c>
      <c r="D28" s="43" t="s">
        <v>69</v>
      </c>
      <c r="E28" s="24"/>
      <c r="F28" s="164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164"/>
      <c r="B29" s="31"/>
      <c r="C29" s="38">
        <v>9</v>
      </c>
      <c r="D29" s="44" t="s">
        <v>70</v>
      </c>
      <c r="E29" s="24"/>
      <c r="F29" s="164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164"/>
      <c r="B30" s="31"/>
      <c r="C30" s="39">
        <v>10</v>
      </c>
      <c r="D30" s="43" t="s">
        <v>73</v>
      </c>
      <c r="E30" s="24"/>
      <c r="F30" s="164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164"/>
      <c r="C31" s="40">
        <v>11</v>
      </c>
      <c r="D31" s="45" t="s">
        <v>71</v>
      </c>
      <c r="F31" s="164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164"/>
      <c r="D32" s="34"/>
      <c r="F32" s="164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164"/>
      <c r="B33" s="20"/>
      <c r="C33" s="165" t="s">
        <v>133</v>
      </c>
      <c r="D33" s="165"/>
      <c r="F33" s="164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134</v>
      </c>
    </row>
    <row r="37" spans="1:27" ht="27.75" customHeight="1" x14ac:dyDescent="0.2">
      <c r="C37" s="38">
        <v>2</v>
      </c>
      <c r="D37" s="144" t="s">
        <v>135</v>
      </c>
    </row>
    <row r="38" spans="1:27" ht="27.75" customHeight="1" x14ac:dyDescent="0.2">
      <c r="C38" s="38">
        <v>3</v>
      </c>
      <c r="D38" s="145" t="s">
        <v>136</v>
      </c>
    </row>
    <row r="39" spans="1:27" ht="27.75" customHeight="1" x14ac:dyDescent="0.2">
      <c r="C39" s="38">
        <v>4</v>
      </c>
      <c r="D39" s="145" t="s">
        <v>137</v>
      </c>
    </row>
    <row r="40" spans="1:27" ht="27.75" customHeight="1" x14ac:dyDescent="0.2">
      <c r="C40" s="38">
        <v>5</v>
      </c>
      <c r="D40" s="145" t="s">
        <v>138</v>
      </c>
    </row>
    <row r="41" spans="1:27" ht="27.75" customHeight="1" x14ac:dyDescent="0.2">
      <c r="C41" s="38">
        <v>6</v>
      </c>
      <c r="D41" s="144" t="s">
        <v>139</v>
      </c>
    </row>
    <row r="42" spans="1:27" ht="27.75" customHeight="1" x14ac:dyDescent="0.2">
      <c r="C42" s="38">
        <v>7</v>
      </c>
      <c r="D42" s="147" t="s">
        <v>140</v>
      </c>
    </row>
    <row r="43" spans="1:27" ht="27.75" customHeight="1" x14ac:dyDescent="0.2">
      <c r="C43" s="39">
        <v>8</v>
      </c>
      <c r="D43" s="145" t="s">
        <v>141</v>
      </c>
    </row>
    <row r="44" spans="1:27" ht="27.75" customHeight="1" thickBot="1" x14ac:dyDescent="0.25">
      <c r="C44" s="40">
        <v>9</v>
      </c>
      <c r="D44" s="148" t="s">
        <v>142</v>
      </c>
    </row>
    <row r="45" spans="1:27" x14ac:dyDescent="0.2"/>
    <row r="46" spans="1:27" x14ac:dyDescent="0.2"/>
  </sheetData>
  <sheetProtection algorithmName="SHA-512" hashValue="XxIZQ8EV3LhxSmHoQAavbBUftJHwx8UwxoO0Um4TCKYho/+DPW+XjBE8WgkprK9jbkrIdZAavziBPmHka1Rw3g==" saltValue="0OPStt38wV1Eicg34vlP9Q==" spinCount="100000" sheet="1" objects="1" scenarios="1"/>
  <mergeCells count="9">
    <mergeCell ref="A1:A1048576"/>
    <mergeCell ref="F1:F1048576"/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115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156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69" t="s">
        <v>97</v>
      </c>
      <c r="C25" s="170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90dLnVnNd70juNH+P5OSTrJlVHfUX2Ufq89IfRELzFchYMGmxrVPQ2s5SCD77YKBQjr9MqWPbeM2gP3xpAyXwQ==" saltValue="hMn1ffup6yYnw7idna/xUA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>
      <selection activeCell="K1" sqref="K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66" t="s">
        <v>90</v>
      </c>
      <c r="D2" s="166"/>
      <c r="E2" s="166"/>
      <c r="F2" s="166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156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75"/>
      <c r="C12" s="176"/>
      <c r="D12" s="177">
        <v>2006</v>
      </c>
      <c r="E12" s="178"/>
      <c r="F12" s="171">
        <v>2007</v>
      </c>
      <c r="G12" s="172"/>
      <c r="H12" s="171">
        <v>2008</v>
      </c>
      <c r="I12" s="172"/>
      <c r="J12" s="171" t="s">
        <v>98</v>
      </c>
      <c r="K12" s="172"/>
    </row>
    <row r="13" spans="2:11" ht="26.25" thickBot="1" x14ac:dyDescent="0.25">
      <c r="B13" s="173" t="s">
        <v>94</v>
      </c>
      <c r="C13" s="17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69" t="s">
        <v>97</v>
      </c>
      <c r="C25" s="170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6qZiAZ1loO1hu+RoDLgykCnMonPYVw8lbyCTO8sjxMebArFJDErHsBEtxiVMw6JVOZX+nRDPGJjmWFh8pXB6mw==" saltValue="DYFkYz+TrNx85VDlh8HOMA==" spinCount="100000" sheet="1" objects="1" scenarios="1"/>
  <mergeCells count="9">
    <mergeCell ref="H12:I12"/>
    <mergeCell ref="J12:K12"/>
    <mergeCell ref="B13:C13"/>
    <mergeCell ref="B25:C25"/>
    <mergeCell ref="B12:C12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zoomScaleNormal="100" workbookViewId="0">
      <pane xSplit="2" ySplit="13" topLeftCell="E14" activePane="bottomRight" state="frozen"/>
      <selection pane="topRight" activeCell="C1" sqref="C1"/>
      <selection pane="bottomLeft" activeCell="A14" sqref="A14"/>
      <selection pane="bottomRight" activeCell="N1" sqref="N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4" width="14.42578125" style="4" customWidth="1"/>
    <col min="15" max="15" width="11.4257812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40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117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156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</row>
    <row r="13" spans="1:14" ht="33" customHeight="1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  <c r="M14" s="54">
        <v>8.0294950997269687E-2</v>
      </c>
      <c r="N14" s="55">
        <v>9.0523957207860647E-2</v>
      </c>
    </row>
    <row r="15" spans="1:14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  <c r="M15" s="59">
        <v>0.17733330436470376</v>
      </c>
      <c r="N15" s="60">
        <v>0.21363059198586273</v>
      </c>
    </row>
    <row r="16" spans="1:14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  <c r="M16" s="59">
        <v>0.12619703296064433</v>
      </c>
      <c r="N16" s="60">
        <v>0.16201459517748767</v>
      </c>
    </row>
    <row r="17" spans="1:14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  <c r="M17" s="49"/>
      <c r="N17" s="49"/>
    </row>
    <row r="18" spans="1:14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  <c r="M18" s="59">
        <v>5.9578623274162803E-3</v>
      </c>
      <c r="N18" s="60">
        <v>5.9154791801774003E-3</v>
      </c>
    </row>
    <row r="19" spans="1:14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  <c r="M19" s="59">
        <v>3.3049649325280551E-6</v>
      </c>
      <c r="N19" s="60">
        <v>4.0422522965945756E-6</v>
      </c>
    </row>
    <row r="20" spans="1:14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  <c r="M20" s="59">
        <v>5.5815716122970538E-3</v>
      </c>
      <c r="N20" s="60">
        <v>9.0917391737954482E-3</v>
      </c>
    </row>
    <row r="21" spans="1:14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  <c r="M21" s="59">
        <v>0.34810979680375448</v>
      </c>
      <c r="N21" s="60">
        <v>0.29923908190084453</v>
      </c>
    </row>
    <row r="22" spans="1:14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  <c r="M22" s="59">
        <v>0.23679564786467561</v>
      </c>
      <c r="N22" s="60">
        <v>0.19392997620149807</v>
      </c>
    </row>
    <row r="23" spans="1:14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  <c r="M23" s="59">
        <v>1.9726528104306269E-2</v>
      </c>
      <c r="N23" s="60">
        <v>2.565053692017696E-2</v>
      </c>
    </row>
    <row r="24" spans="1:14" ht="13.5" thickBot="1" x14ac:dyDescent="0.25">
      <c r="A24" s="169" t="s">
        <v>97</v>
      </c>
      <c r="B24" s="170"/>
      <c r="C24" s="66">
        <f t="shared" ref="C24:N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ref="K24:L24" si="1">SUM(K14:K23)</f>
        <v>1.0000000000000002</v>
      </c>
      <c r="L24" s="66">
        <f t="shared" si="1"/>
        <v>1</v>
      </c>
      <c r="M24" s="66">
        <f t="shared" si="0"/>
        <v>0.99999999999999989</v>
      </c>
      <c r="N24" s="66">
        <f t="shared" si="0"/>
        <v>1</v>
      </c>
    </row>
    <row r="25" spans="1:14" x14ac:dyDescent="0.2"/>
    <row r="26" spans="1:14" x14ac:dyDescent="0.2"/>
    <row r="27" spans="1:14" x14ac:dyDescent="0.2">
      <c r="H27" s="12"/>
    </row>
    <row r="28" spans="1:14" x14ac:dyDescent="0.2"/>
    <row r="29" spans="1:14" x14ac:dyDescent="0.2">
      <c r="A29" s="6"/>
      <c r="B29" s="13"/>
      <c r="C29" s="13"/>
      <c r="D29" s="13"/>
      <c r="E29" s="13"/>
      <c r="F29" s="13"/>
      <c r="G29" s="13"/>
      <c r="J29" s="13"/>
      <c r="K29" s="13"/>
      <c r="L29" s="13"/>
      <c r="M29" s="13"/>
    </row>
    <row r="30" spans="1:14" x14ac:dyDescent="0.2">
      <c r="A30" s="11" t="s">
        <v>11</v>
      </c>
    </row>
    <row r="31" spans="1:14" x14ac:dyDescent="0.2">
      <c r="A31" s="12"/>
    </row>
    <row r="32" spans="1:14" x14ac:dyDescent="0.2">
      <c r="A32" s="135" t="s">
        <v>150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RHMHFwfbIg1ScYwkqUs6tTgT60datjtasJnpJAh242byrncL/W323Q5uRK1XxzDm4222LiSUEed8YuIoVVFYfg==" saltValue="0qTAMJ7aW5Ef2Y6DSaGhiw==" spinCount="100000" sheet="1" objects="1" scenarios="1"/>
  <mergeCells count="10">
    <mergeCell ref="M12:N12"/>
    <mergeCell ref="C12:D12"/>
    <mergeCell ref="E12:F12"/>
    <mergeCell ref="A12:B13"/>
    <mergeCell ref="K12:L12"/>
    <mergeCell ref="B2:C2"/>
    <mergeCell ref="D2:E2"/>
    <mergeCell ref="G12:H12"/>
    <mergeCell ref="I12:J12"/>
    <mergeCell ref="A24:B24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topLeftCell="B1" zoomScale="90" zoomScaleNormal="90" workbookViewId="0">
      <selection activeCell="M1" sqref="M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1">
        <v>2010</v>
      </c>
      <c r="L12" s="172"/>
      <c r="M12" s="171" t="s">
        <v>100</v>
      </c>
      <c r="N12" s="172"/>
    </row>
    <row r="13" spans="1:14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y3cZFz9ejuCHwHGU8MM6EBdJ2nkxyI0TDJGPxkvR/udGBB+C0lyFEJ6vkcGXGKQyc+JDX2JHpfM/ghxwyd99rw==" saltValue="F8FfoXG44VwOUylSuLg4jA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90" zoomScaleNormal="90" workbookViewId="0">
      <selection activeCell="M1" sqref="M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73" t="s">
        <v>94</v>
      </c>
      <c r="B12" s="174"/>
      <c r="C12" s="177">
        <v>2006</v>
      </c>
      <c r="D12" s="178"/>
      <c r="E12" s="171">
        <v>2007</v>
      </c>
      <c r="F12" s="172"/>
      <c r="G12" s="171">
        <v>2008</v>
      </c>
      <c r="H12" s="172"/>
      <c r="I12" s="171">
        <v>2009</v>
      </c>
      <c r="J12" s="172"/>
      <c r="K12" s="177">
        <v>2010</v>
      </c>
      <c r="L12" s="178"/>
      <c r="M12" s="171" t="s">
        <v>100</v>
      </c>
      <c r="N12" s="172"/>
      <c r="O12" s="85"/>
      <c r="P12" s="85"/>
    </row>
    <row r="13" spans="1:16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69" t="s">
        <v>97</v>
      </c>
      <c r="B23" s="170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146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iBu7JvuteG6k1sfLAmCJj9wVxDsB6Et8M5zt0SiX7zuIDW3lMw3V4Sc4Udwf/f/fFAJ3x1uNUxJAnDSIvKqwbw==" saltValue="11p1OeZntKqcvu9VFt3AOA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J1" sqref="J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5.7109375" style="4" customWidth="1"/>
    <col min="12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140"/>
      <c r="I1" s="23"/>
      <c r="J1" s="140"/>
    </row>
    <row r="2" spans="1:12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</row>
    <row r="3" spans="1:12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</row>
    <row r="8" spans="1:12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3.5" thickBot="1" x14ac:dyDescent="0.25">
      <c r="A11" s="173" t="s">
        <v>94</v>
      </c>
      <c r="B11" s="174"/>
      <c r="C11" s="177">
        <v>2011</v>
      </c>
      <c r="D11" s="178"/>
      <c r="E11" s="171">
        <v>2012</v>
      </c>
      <c r="F11" s="172"/>
      <c r="G11" s="171">
        <v>2013</v>
      </c>
      <c r="H11" s="172"/>
      <c r="I11" s="171" t="s">
        <v>147</v>
      </c>
      <c r="J11" s="172"/>
    </row>
    <row r="12" spans="1:12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</row>
    <row r="13" spans="1:12" x14ac:dyDescent="0.2">
      <c r="A13" s="75" t="s">
        <v>131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0.73478874679334494</v>
      </c>
      <c r="H13" s="89">
        <v>0.76424851249292947</v>
      </c>
      <c r="I13" s="88">
        <v>0.72593605937016281</v>
      </c>
      <c r="J13" s="89">
        <v>0.74558391386265788</v>
      </c>
      <c r="K13" s="74"/>
      <c r="L13" s="74"/>
    </row>
    <row r="14" spans="1:12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5.7526634166153408E-4</v>
      </c>
      <c r="H14" s="93">
        <v>7.5983196670480657E-4</v>
      </c>
      <c r="I14" s="91">
        <v>5.4003049388976041E-4</v>
      </c>
      <c r="J14" s="93">
        <v>7.7024481578299E-4</v>
      </c>
      <c r="K14" s="74"/>
      <c r="L14" s="74"/>
    </row>
    <row r="15" spans="1:12" x14ac:dyDescent="0.2">
      <c r="A15" s="77" t="s">
        <v>130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3.1125185068235113E-4</v>
      </c>
      <c r="H15" s="93">
        <v>5.3329058929885956E-4</v>
      </c>
      <c r="I15" s="91">
        <v>2.9860617975370637E-4</v>
      </c>
      <c r="J15" s="93">
        <v>3.0791212639567152E-4</v>
      </c>
      <c r="K15" s="74"/>
      <c r="L15" s="74"/>
    </row>
    <row r="16" spans="1:12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1.4021315114405906E-2</v>
      </c>
      <c r="H16" s="93">
        <v>2.110619479862532E-2</v>
      </c>
      <c r="I16" s="91">
        <v>2.0438563563880911E-2</v>
      </c>
      <c r="J16" s="93">
        <v>1.9830150971718172E-2</v>
      </c>
      <c r="K16" s="74"/>
      <c r="L16" s="74"/>
    </row>
    <row r="17" spans="1:12" x14ac:dyDescent="0.2">
      <c r="A17" s="77" t="s">
        <v>83</v>
      </c>
      <c r="B17" s="78"/>
      <c r="C17" s="95"/>
      <c r="D17" s="96"/>
      <c r="E17" s="97"/>
      <c r="F17" s="98"/>
      <c r="G17" s="91">
        <v>3.3128160102264717E-3</v>
      </c>
      <c r="H17" s="93">
        <v>5.9747976277526264E-3</v>
      </c>
      <c r="I17" s="91">
        <v>5.9675994771837149E-3</v>
      </c>
      <c r="J17" s="93">
        <v>1.0456762829301485E-2</v>
      </c>
      <c r="K17" s="74"/>
      <c r="L17" s="74"/>
    </row>
    <row r="18" spans="1:12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0.13520436901969066</v>
      </c>
      <c r="H18" s="93">
        <v>0.11955052123335841</v>
      </c>
      <c r="I18" s="91">
        <v>0.13444154543033732</v>
      </c>
      <c r="J18" s="93">
        <v>0.12554916480387254</v>
      </c>
      <c r="K18" s="74"/>
      <c r="L18" s="74"/>
    </row>
    <row r="19" spans="1:12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0.10766583106094677</v>
      </c>
      <c r="H19" s="93">
        <v>7.9221171697802933E-2</v>
      </c>
      <c r="I19" s="91">
        <v>0.10825354623172827</v>
      </c>
      <c r="J19" s="93">
        <v>8.9771940415631038E-2</v>
      </c>
      <c r="K19" s="74"/>
      <c r="L19" s="74"/>
    </row>
    <row r="20" spans="1:12" ht="13.5" thickBot="1" x14ac:dyDescent="0.25">
      <c r="A20" s="77" t="s">
        <v>128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4.1204038090412193E-3</v>
      </c>
      <c r="H20" s="99">
        <v>8.6056795935276625E-3</v>
      </c>
      <c r="I20" s="91">
        <v>4.1240492530637647E-3</v>
      </c>
      <c r="J20" s="99">
        <v>7.729910174640183E-3</v>
      </c>
      <c r="K20" s="74"/>
      <c r="L20" s="74"/>
    </row>
    <row r="21" spans="1:12" ht="13.5" thickBot="1" x14ac:dyDescent="0.25">
      <c r="A21" s="169" t="s">
        <v>97</v>
      </c>
      <c r="B21" s="170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0.99999999999999978</v>
      </c>
      <c r="H21" s="66">
        <f t="shared" si="0"/>
        <v>1.0000000000000002</v>
      </c>
      <c r="I21" s="66">
        <f>SUM(I13:I20)</f>
        <v>1.0000000000000004</v>
      </c>
      <c r="J21" s="66">
        <f>SUM(J13:J20)</f>
        <v>1</v>
      </c>
    </row>
    <row r="22" spans="1:12" x14ac:dyDescent="0.2"/>
    <row r="23" spans="1:12" x14ac:dyDescent="0.2"/>
    <row r="24" spans="1:12" x14ac:dyDescent="0.2">
      <c r="H24" s="12"/>
      <c r="J24" s="12"/>
    </row>
    <row r="25" spans="1:12" x14ac:dyDescent="0.2"/>
    <row r="26" spans="1:12" x14ac:dyDescent="0.2">
      <c r="A26" s="11" t="s">
        <v>11</v>
      </c>
    </row>
    <row r="27" spans="1:12" x14ac:dyDescent="0.2">
      <c r="A27" s="11"/>
    </row>
    <row r="28" spans="1:12" ht="12.75" customHeight="1" x14ac:dyDescent="0.2">
      <c r="A28" s="136" t="s">
        <v>151</v>
      </c>
      <c r="B28" s="5"/>
      <c r="C28" s="5"/>
    </row>
    <row r="29" spans="1:12" ht="12.75" customHeight="1" x14ac:dyDescent="0.2">
      <c r="A29" s="135" t="s">
        <v>86</v>
      </c>
      <c r="B29" s="5"/>
      <c r="C29" s="5"/>
    </row>
    <row r="30" spans="1:12" ht="12.75" customHeight="1" x14ac:dyDescent="0.2">
      <c r="A30" s="135" t="s">
        <v>87</v>
      </c>
      <c r="B30" s="5"/>
      <c r="C30" s="5"/>
    </row>
    <row r="31" spans="1:12" x14ac:dyDescent="0.2">
      <c r="A31" s="136" t="s">
        <v>84</v>
      </c>
    </row>
    <row r="32" spans="1:12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B0baukuoxcW1dUtkLgSOb893YKmGl/ouzSC2Pwb0sKUnii2JULEo69H+yRInsRtCQZ4gEPCalVHU3ehlgMWEPA==" saltValue="cG+K9bss1lQHH5LopiJVsA==" spinCount="100000" sheet="1" objects="1" scenarios="1"/>
  <mergeCells count="8">
    <mergeCell ref="I11:J11"/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U37"/>
  <sheetViews>
    <sheetView zoomScaleNormal="100" workbookViewId="0">
      <pane xSplit="2" ySplit="11" topLeftCell="L12" activePane="bottomRight" state="frozen"/>
      <selection pane="topRight" activeCell="C1" sqref="C1"/>
      <selection pane="bottomLeft" activeCell="A12" sqref="A12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6.3416221524556587E-2</v>
      </c>
      <c r="R13" s="54">
        <v>5.6739174711846009E-2</v>
      </c>
      <c r="S13" s="54">
        <v>5.7019524644491434E-2</v>
      </c>
      <c r="T13" s="55">
        <v>5.55478959615235E-2</v>
      </c>
    </row>
    <row r="14" spans="1:20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0.72392864343645391</v>
      </c>
      <c r="R14" s="59">
        <v>0.74845965566507189</v>
      </c>
      <c r="S14" s="59">
        <v>0.72816708004718711</v>
      </c>
      <c r="T14" s="60">
        <v>0.74827858901900091</v>
      </c>
    </row>
    <row r="15" spans="1:20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3.6027631641985275E-2</v>
      </c>
      <c r="R15" s="59">
        <v>4.4252454810564661E-2</v>
      </c>
      <c r="S15" s="59">
        <v>3.5635748637405686E-2</v>
      </c>
      <c r="T15" s="60">
        <v>4.6717047423289429E-2</v>
      </c>
    </row>
    <row r="16" spans="1:20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1.6490020009939237E-4</v>
      </c>
      <c r="R16" s="59">
        <v>0</v>
      </c>
      <c r="S16" s="59">
        <v>4.1338567136646438E-4</v>
      </c>
      <c r="T16" s="60">
        <v>8.492123324379965E-5</v>
      </c>
    </row>
    <row r="17" spans="1:21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7.9851217985916059E-2</v>
      </c>
      <c r="R17" s="59">
        <v>9.7807362202845124E-2</v>
      </c>
      <c r="S17" s="59">
        <v>7.5603999431081773E-2</v>
      </c>
      <c r="T17" s="60">
        <v>8.9322143499831794E-2</v>
      </c>
    </row>
    <row r="18" spans="1:21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2.3860877043214578E-3</v>
      </c>
      <c r="R18" s="59">
        <v>1.7900126211603197E-3</v>
      </c>
      <c r="S18" s="59">
        <v>9.2723755961711223E-4</v>
      </c>
      <c r="T18" s="60">
        <v>9.4649864247382603E-4</v>
      </c>
    </row>
    <row r="19" spans="1:21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7.4884826097719015E-2</v>
      </c>
      <c r="R19" s="59">
        <v>3.407885711406048E-2</v>
      </c>
      <c r="S19" s="59">
        <v>8.0782053042199778E-2</v>
      </c>
      <c r="T19" s="60">
        <v>3.9598386478486701E-2</v>
      </c>
    </row>
    <row r="20" spans="1:21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1.7542979710070232E-2</v>
      </c>
      <c r="R20" s="59">
        <v>1.5216657997850309E-2</v>
      </c>
      <c r="S20" s="59">
        <v>1.9780323922354397E-2</v>
      </c>
      <c r="T20" s="60">
        <v>1.7648932116708996E-2</v>
      </c>
    </row>
    <row r="21" spans="1:21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1.7974916988781025E-3</v>
      </c>
      <c r="R21" s="59">
        <v>1.6558248766010458E-3</v>
      </c>
      <c r="S21" s="59">
        <v>1.6706470442962272E-3</v>
      </c>
      <c r="T21" s="60">
        <v>1.8555856254410582E-3</v>
      </c>
    </row>
    <row r="22" spans="1:21" ht="13.5" thickBot="1" x14ac:dyDescent="0.25">
      <c r="A22" s="169" t="s">
        <v>97</v>
      </c>
      <c r="B22" s="170"/>
      <c r="C22" s="66">
        <f t="shared" ref="C22:T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0.99999999999999978</v>
      </c>
      <c r="S22" s="66">
        <f t="shared" si="0"/>
        <v>1</v>
      </c>
      <c r="T22" s="66">
        <f t="shared" si="0"/>
        <v>1</v>
      </c>
    </row>
    <row r="23" spans="1:21" x14ac:dyDescent="0.2"/>
    <row r="24" spans="1:21" x14ac:dyDescent="0.2"/>
    <row r="25" spans="1:21" x14ac:dyDescent="0.2">
      <c r="H25" s="12"/>
    </row>
    <row r="26" spans="1:21" x14ac:dyDescent="0.2"/>
    <row r="27" spans="1:21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8"/>
    </row>
    <row r="28" spans="1:21" x14ac:dyDescent="0.2">
      <c r="A28" s="11" t="s">
        <v>11</v>
      </c>
    </row>
    <row r="29" spans="1:21" ht="8.25" customHeight="1" x14ac:dyDescent="0.2">
      <c r="A29" s="12"/>
      <c r="B29" s="5"/>
      <c r="C29" s="5"/>
    </row>
    <row r="30" spans="1:21" x14ac:dyDescent="0.2">
      <c r="A30" s="135" t="s">
        <v>154</v>
      </c>
      <c r="B30" s="5"/>
      <c r="C30" s="5"/>
    </row>
    <row r="31" spans="1:21" x14ac:dyDescent="0.2">
      <c r="A31" s="135" t="s">
        <v>24</v>
      </c>
    </row>
    <row r="32" spans="1:21" x14ac:dyDescent="0.2">
      <c r="A32" s="135" t="s">
        <v>25</v>
      </c>
    </row>
    <row r="33" spans="1:1" x14ac:dyDescent="0.2">
      <c r="A33" s="135" t="s">
        <v>103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C20uVWPbBAT4JBbo7NQZ8KPqJV4CNwNXqHwankJFX+5MWxZL1mCuhB+o8N3utflu00Glr+NDifnx7rNet7kxhA==" saltValue="Akx5U7aw87rNmvkMHVdR7A==" spinCount="100000" sheet="1" objects="1" scenarios="1"/>
  <mergeCells count="13">
    <mergeCell ref="B2:C2"/>
    <mergeCell ref="D2:E2"/>
    <mergeCell ref="A22:B22"/>
    <mergeCell ref="S11:T11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U37"/>
  <sheetViews>
    <sheetView zoomScaleNormal="100" workbookViewId="0">
      <pane xSplit="2" ySplit="12" topLeftCell="L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140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73" t="s">
        <v>94</v>
      </c>
      <c r="B11" s="174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79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0.7729729616847586</v>
      </c>
      <c r="R15" s="60">
        <v>0.88114612924129687</v>
      </c>
      <c r="S15" s="59">
        <v>0.77147391521474118</v>
      </c>
      <c r="T15" s="60">
        <v>0.86927437529430673</v>
      </c>
    </row>
    <row r="16" spans="1:20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8.5049766558065679E-3</v>
      </c>
      <c r="R16" s="60">
        <v>8.693724271934232E-3</v>
      </c>
      <c r="S16" s="59">
        <v>7.7551206319123826E-3</v>
      </c>
      <c r="T16" s="60">
        <v>1.158386813546757E-2</v>
      </c>
    </row>
    <row r="17" spans="1:20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3.6080331864974625E-3</v>
      </c>
      <c r="R17" s="60">
        <v>4.5064927649245993E-3</v>
      </c>
      <c r="S17" s="59">
        <v>2.4653676711604406E-3</v>
      </c>
      <c r="T17" s="60">
        <v>2.7585164537526742E-3</v>
      </c>
    </row>
    <row r="18" spans="1:20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3.2152247048360269E-2</v>
      </c>
      <c r="R18" s="60">
        <v>4.2241315015739488E-2</v>
      </c>
      <c r="S18" s="59">
        <v>3.3460238562245025E-2</v>
      </c>
      <c r="T18" s="60">
        <v>4.4747093546642906E-2</v>
      </c>
    </row>
    <row r="19" spans="1:20" x14ac:dyDescent="0.2">
      <c r="A19" s="77" t="s">
        <v>129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1.2250019129966881E-3</v>
      </c>
      <c r="R19" s="60">
        <v>1.3329426823708557E-3</v>
      </c>
      <c r="S19" s="59">
        <v>9.6235315970847853E-4</v>
      </c>
      <c r="T19" s="60">
        <v>1.5344394911062454E-3</v>
      </c>
    </row>
    <row r="20" spans="1:20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3.557986453984209E-4</v>
      </c>
      <c r="R20" s="60">
        <v>3.9992028657813905E-4</v>
      </c>
      <c r="S20" s="59">
        <v>2.9215928557718376E-4</v>
      </c>
      <c r="T20" s="60">
        <v>3.0721987008334837E-4</v>
      </c>
    </row>
    <row r="21" spans="1:20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0.10969836239175226</v>
      </c>
      <c r="R21" s="60">
        <v>3.7212663912897556E-2</v>
      </c>
      <c r="S21" s="59">
        <v>0.10909228113732805</v>
      </c>
      <c r="T21" s="60">
        <v>4.0844176596424808E-2</v>
      </c>
    </row>
    <row r="22" spans="1:20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6.843664395913171E-2</v>
      </c>
      <c r="R22" s="60">
        <v>2.23545919640586E-2</v>
      </c>
      <c r="S22" s="59">
        <v>7.1071671267795053E-2</v>
      </c>
      <c r="T22" s="60">
        <v>2.6587510155242036E-2</v>
      </c>
    </row>
    <row r="23" spans="1:20" ht="13.5" thickBot="1" x14ac:dyDescent="0.25">
      <c r="A23" s="77" t="s">
        <v>128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3.0459745152979765E-3</v>
      </c>
      <c r="R23" s="60">
        <v>2.1122198601995724E-3</v>
      </c>
      <c r="S23" s="59">
        <v>3.4268930695321611E-3</v>
      </c>
      <c r="T23" s="60">
        <v>2.3628004569735618E-3</v>
      </c>
    </row>
    <row r="24" spans="1:20" ht="13.5" thickBot="1" x14ac:dyDescent="0.25">
      <c r="A24" s="169" t="s">
        <v>97</v>
      </c>
      <c r="B24" s="170"/>
      <c r="C24" s="66">
        <f t="shared" ref="C24:T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ref="Q24:R24" si="1">SUM(Q13:Q23)</f>
        <v>1</v>
      </c>
      <c r="R24" s="66">
        <f t="shared" si="1"/>
        <v>1</v>
      </c>
      <c r="S24" s="66">
        <f t="shared" si="0"/>
        <v>0.99999999999999989</v>
      </c>
      <c r="T24" s="66">
        <f t="shared" si="0"/>
        <v>0.99999999999999978</v>
      </c>
    </row>
    <row r="25" spans="1:20" x14ac:dyDescent="0.2"/>
    <row r="26" spans="1:20" x14ac:dyDescent="0.2"/>
    <row r="27" spans="1:20" x14ac:dyDescent="0.2">
      <c r="H27" s="12"/>
    </row>
    <row r="28" spans="1:20" x14ac:dyDescent="0.2"/>
    <row r="29" spans="1:20" x14ac:dyDescent="0.2">
      <c r="B29" s="5"/>
      <c r="C29" s="5"/>
    </row>
    <row r="30" spans="1:20" x14ac:dyDescent="0.2">
      <c r="A30" s="11" t="s">
        <v>11</v>
      </c>
    </row>
    <row r="31" spans="1:20" x14ac:dyDescent="0.2">
      <c r="A31" s="12"/>
    </row>
    <row r="32" spans="1:20" x14ac:dyDescent="0.2">
      <c r="A32" s="135" t="s">
        <v>154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TbY/lgURNxCdJBI63XcMo572+ITlk8HhBE8tXOibKCO7m3ciDy/OaX8ukz8LSQ2QuhbpQlW1gAozyR4pjvmtRQ==" saltValue="iOM1qSAY8vGFXPoZ3BdC2Q==" spinCount="100000" sheet="1" objects="1" scenarios="1"/>
  <mergeCells count="13">
    <mergeCell ref="B2:C2"/>
    <mergeCell ref="D2:E2"/>
    <mergeCell ref="S11:T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U39"/>
  <sheetViews>
    <sheetView zoomScaleNormal="100" workbookViewId="0">
      <pane xSplit="2" ySplit="12" topLeftCell="M13" activePane="bottomRight" state="frozen"/>
      <selection pane="topRight" activeCell="C1" sqref="C1"/>
      <selection pane="bottomLeft" activeCell="A13" sqref="A13"/>
      <selection pane="bottomRight" activeCell="T1" sqref="T1"/>
    </sheetView>
  </sheetViews>
  <sheetFormatPr baseColWidth="10" defaultColWidth="0" defaultRowHeight="12.75" zeroHeight="1" x14ac:dyDescent="0.2"/>
  <cols>
    <col min="1" max="1" width="7.140625" style="4" customWidth="1"/>
    <col min="2" max="2" width="29.5703125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8" width="15.140625" style="4" customWidth="1"/>
    <col min="19" max="19" width="14.28515625" style="4" customWidth="1"/>
    <col min="20" max="20" width="15.140625" style="4" customWidth="1"/>
    <col min="21" max="21" width="5.7109375" style="4" customWidth="1"/>
    <col min="22" max="16384" width="11.42578125" style="4" hidden="1"/>
  </cols>
  <sheetData>
    <row r="1" spans="1:20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  <c r="S1" s="23"/>
      <c r="T1" s="23"/>
    </row>
    <row r="2" spans="1:20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3.5" thickBot="1" x14ac:dyDescent="0.25">
      <c r="A11" s="181" t="s">
        <v>94</v>
      </c>
      <c r="B11" s="182"/>
      <c r="C11" s="177">
        <v>2006</v>
      </c>
      <c r="D11" s="178"/>
      <c r="E11" s="171">
        <v>2007</v>
      </c>
      <c r="F11" s="172"/>
      <c r="G11" s="171">
        <v>2008</v>
      </c>
      <c r="H11" s="172"/>
      <c r="I11" s="171">
        <v>2009</v>
      </c>
      <c r="J11" s="172"/>
      <c r="K11" s="177">
        <v>2010</v>
      </c>
      <c r="L11" s="178"/>
      <c r="M11" s="171">
        <v>2011</v>
      </c>
      <c r="N11" s="172"/>
      <c r="O11" s="171">
        <v>2012</v>
      </c>
      <c r="P11" s="172"/>
      <c r="Q11" s="171">
        <v>2013</v>
      </c>
      <c r="R11" s="172"/>
      <c r="S11" s="171" t="s">
        <v>147</v>
      </c>
      <c r="T11" s="172"/>
    </row>
    <row r="12" spans="1:20" ht="26.25" thickBot="1" x14ac:dyDescent="0.25">
      <c r="A12" s="183"/>
      <c r="B12" s="180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  <c r="S12" s="46" t="s">
        <v>95</v>
      </c>
      <c r="T12" s="46" t="s">
        <v>96</v>
      </c>
    </row>
    <row r="13" spans="1:20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  <c r="S13" s="84"/>
      <c r="T13" s="86"/>
    </row>
    <row r="14" spans="1:20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  <c r="S14" s="50"/>
      <c r="T14" s="73"/>
    </row>
    <row r="15" spans="1:20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0.69542564528052286</v>
      </c>
      <c r="R15" s="60">
        <v>0.86689120108697082</v>
      </c>
      <c r="S15" s="59">
        <v>0.69274528693585169</v>
      </c>
      <c r="T15" s="60">
        <v>0.85714829926443037</v>
      </c>
    </row>
    <row r="16" spans="1:20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1.9379877075690595E-3</v>
      </c>
      <c r="R16" s="60">
        <v>2.6511301585782285E-3</v>
      </c>
      <c r="S16" s="59">
        <v>1.5419999158359566E-3</v>
      </c>
      <c r="T16" s="60">
        <v>1.8143529057270636E-3</v>
      </c>
    </row>
    <row r="17" spans="1:20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3.6651984348234856E-2</v>
      </c>
      <c r="R17" s="60">
        <v>5.8027126153727245E-2</v>
      </c>
      <c r="S17" s="59">
        <v>4.0928749901832893E-2</v>
      </c>
      <c r="T17" s="60">
        <v>6.14895023148056E-2</v>
      </c>
    </row>
    <row r="18" spans="1:20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5.9610519795038079E-4</v>
      </c>
      <c r="R18" s="60">
        <v>9.3428009825911222E-4</v>
      </c>
      <c r="S18" s="59">
        <v>6.6249893975375276E-4</v>
      </c>
      <c r="T18" s="60">
        <v>9.8774105973835802E-4</v>
      </c>
    </row>
    <row r="19" spans="1:20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3.0467826695305396E-3</v>
      </c>
      <c r="R19" s="60">
        <v>2.8114158658733668E-3</v>
      </c>
      <c r="S19" s="59">
        <v>5.0320791882772489E-3</v>
      </c>
      <c r="T19" s="60">
        <v>4.817040956493302E-3</v>
      </c>
    </row>
    <row r="20" spans="1:20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0.17703483903406184</v>
      </c>
      <c r="R20" s="60">
        <v>4.5699061252198067E-2</v>
      </c>
      <c r="S20" s="59">
        <v>0.17474103806365976</v>
      </c>
      <c r="T20" s="60">
        <v>4.7630331084495603E-2</v>
      </c>
    </row>
    <row r="21" spans="1:20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8.0915993110176249E-2</v>
      </c>
      <c r="R21" s="60">
        <v>2.0434549287269357E-2</v>
      </c>
      <c r="S21" s="59">
        <v>7.9679394748431942E-2</v>
      </c>
      <c r="T21" s="60">
        <v>2.3734676541950109E-2</v>
      </c>
    </row>
    <row r="22" spans="1:20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4.3906626519541418E-3</v>
      </c>
      <c r="R22" s="60">
        <v>2.5512360971236877E-3</v>
      </c>
      <c r="S22" s="59">
        <v>4.668952306356766E-3</v>
      </c>
      <c r="T22" s="60">
        <v>2.3780558723596741E-3</v>
      </c>
    </row>
    <row r="23" spans="1:20" ht="13.5" thickBot="1" x14ac:dyDescent="0.25">
      <c r="A23" s="169" t="s">
        <v>97</v>
      </c>
      <c r="B23" s="170"/>
      <c r="C23" s="66">
        <f t="shared" ref="C23:T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>SUM(Q13:Q22)</f>
        <v>0.99999999999999989</v>
      </c>
      <c r="R23" s="66">
        <f>SUM(R13:R22)</f>
        <v>1</v>
      </c>
      <c r="S23" s="66">
        <f t="shared" si="0"/>
        <v>1</v>
      </c>
      <c r="T23" s="66">
        <f t="shared" si="0"/>
        <v>1</v>
      </c>
    </row>
    <row r="24" spans="1:20" x14ac:dyDescent="0.2"/>
    <row r="25" spans="1:20" x14ac:dyDescent="0.2"/>
    <row r="26" spans="1:20" x14ac:dyDescent="0.2">
      <c r="H26" s="12"/>
    </row>
    <row r="27" spans="1:20" x14ac:dyDescent="0.2"/>
    <row r="28" spans="1:20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x14ac:dyDescent="0.2">
      <c r="A29" s="11" t="s">
        <v>11</v>
      </c>
    </row>
    <row r="30" spans="1:20" x14ac:dyDescent="0.2">
      <c r="A30" s="12"/>
      <c r="B30" s="5"/>
      <c r="C30" s="5"/>
    </row>
    <row r="31" spans="1:20" x14ac:dyDescent="0.2">
      <c r="A31" s="135" t="s">
        <v>152</v>
      </c>
    </row>
    <row r="32" spans="1:20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MXZjEdWYEspbCEA2kWTAMViX1H2s2qZ70nwh4+GgefuMJEjJC3SzHzKFGjjrkKfa/oG+AGSpnvugT8zJd8uiww==" saltValue="frnN0efshbMvJEV6jnnD2g==" spinCount="100000" sheet="1" objects="1" scenarios="1"/>
  <mergeCells count="13">
    <mergeCell ref="B2:C2"/>
    <mergeCell ref="D2:E2"/>
    <mergeCell ref="S11:T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  <mergeCell ref="Q11:R11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50"/>
  <sheetViews>
    <sheetView topLeftCell="F1" zoomScaleNormal="100" workbookViewId="0">
      <selection activeCell="N1" sqref="N1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14.28515625" style="85" customWidth="1"/>
    <col min="14" max="14" width="15" style="85" customWidth="1"/>
    <col min="15" max="15" width="5.7109375" style="85" customWidth="1"/>
    <col min="16" max="16384" width="11.42578125" style="85" hidden="1"/>
  </cols>
  <sheetData>
    <row r="1" spans="1:15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140"/>
      <c r="N1" s="23"/>
      <c r="O1" s="4"/>
    </row>
    <row r="2" spans="1:15" ht="18" x14ac:dyDescent="0.2">
      <c r="A2" s="23"/>
      <c r="B2" s="166" t="s">
        <v>90</v>
      </c>
      <c r="C2" s="166"/>
      <c r="D2" s="166"/>
      <c r="E2" s="166"/>
      <c r="F2" s="23"/>
      <c r="G2" s="23"/>
      <c r="H2" s="23"/>
      <c r="I2" s="23"/>
      <c r="J2" s="23"/>
      <c r="K2" s="23"/>
      <c r="L2" s="23"/>
      <c r="M2" s="23"/>
      <c r="N2" s="23"/>
      <c r="O2" s="4"/>
    </row>
    <row r="3" spans="1:15" ht="14.25" x14ac:dyDescent="0.2">
      <c r="A3" s="23"/>
      <c r="B3" s="139" t="s">
        <v>143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4"/>
    </row>
    <row r="4" spans="1:15" ht="14.25" x14ac:dyDescent="0.2">
      <c r="A4" s="23"/>
      <c r="B4" s="146" t="s">
        <v>144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4"/>
    </row>
    <row r="5" spans="1:15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4"/>
    </row>
    <row r="6" spans="1:15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4"/>
    </row>
    <row r="7" spans="1:15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4"/>
    </row>
    <row r="8" spans="1:15" ht="14.25" x14ac:dyDescent="0.2">
      <c r="A8" s="23"/>
      <c r="B8" s="138" t="s">
        <v>148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4"/>
    </row>
    <row r="9" spans="1:15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"/>
    </row>
    <row r="10" spans="1:15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"/>
    </row>
    <row r="11" spans="1:15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4"/>
    </row>
    <row r="12" spans="1:15" ht="13.5" thickBot="1" x14ac:dyDescent="0.25">
      <c r="A12" s="173" t="s">
        <v>94</v>
      </c>
      <c r="B12" s="174"/>
      <c r="C12" s="177">
        <v>2009</v>
      </c>
      <c r="D12" s="178"/>
      <c r="E12" s="171">
        <v>2010</v>
      </c>
      <c r="F12" s="172"/>
      <c r="G12" s="171">
        <v>2011</v>
      </c>
      <c r="H12" s="172"/>
      <c r="I12" s="171">
        <v>2012</v>
      </c>
      <c r="J12" s="172"/>
      <c r="K12" s="171">
        <v>2013</v>
      </c>
      <c r="L12" s="172"/>
      <c r="M12" s="171" t="s">
        <v>147</v>
      </c>
      <c r="N12" s="172"/>
      <c r="O12" s="4"/>
    </row>
    <row r="13" spans="1:15" ht="26.25" thickBot="1" x14ac:dyDescent="0.25">
      <c r="A13" s="179"/>
      <c r="B13" s="180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  <c r="O13" s="4"/>
    </row>
    <row r="14" spans="1:15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83"/>
      <c r="N14" s="83"/>
      <c r="O14" s="4"/>
    </row>
    <row r="15" spans="1:15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9"/>
      <c r="N15" s="49"/>
      <c r="O15" s="4"/>
    </row>
    <row r="16" spans="1:15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0.7399162708468604</v>
      </c>
      <c r="L16" s="58">
        <v>0.89771708453501886</v>
      </c>
      <c r="M16" s="58">
        <v>0.72627629560559581</v>
      </c>
      <c r="N16" s="58">
        <v>0.85894552750274455</v>
      </c>
      <c r="O16" s="4"/>
    </row>
    <row r="17" spans="1:16" x14ac:dyDescent="0.2">
      <c r="A17" s="77" t="s">
        <v>127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1.1216551938410273E-2</v>
      </c>
      <c r="L17" s="58">
        <v>1.4243897248710049E-2</v>
      </c>
      <c r="M17" s="58">
        <v>1.1907789994354509E-2</v>
      </c>
      <c r="N17" s="58">
        <v>2.2891638400073397E-2</v>
      </c>
      <c r="O17" s="4"/>
    </row>
    <row r="18" spans="1:16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6.9919268029473604E-3</v>
      </c>
      <c r="L18" s="58">
        <v>7.8168834064998496E-3</v>
      </c>
      <c r="M18" s="58">
        <v>6.795604981375011E-3</v>
      </c>
      <c r="N18" s="58">
        <v>9.930117591157285E-3</v>
      </c>
      <c r="O18" s="4"/>
    </row>
    <row r="19" spans="1:16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8"/>
      <c r="N19" s="49"/>
      <c r="O19" s="4"/>
    </row>
    <row r="20" spans="1:16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4.5764672169740391E-5</v>
      </c>
      <c r="L20" s="58">
        <v>2.0931059143373962E-4</v>
      </c>
      <c r="M20" s="58">
        <v>0</v>
      </c>
      <c r="N20" s="58">
        <v>2.5369196896271622E-4</v>
      </c>
      <c r="O20" s="4"/>
    </row>
    <row r="21" spans="1:16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2.0716268204577313E-2</v>
      </c>
      <c r="L21" s="58">
        <v>3.5134507461805201E-2</v>
      </c>
      <c r="M21" s="58">
        <v>2.5527625332769196E-2</v>
      </c>
      <c r="N21" s="58">
        <v>3.9919411015318401E-2</v>
      </c>
      <c r="O21" s="4"/>
    </row>
    <row r="22" spans="1:16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9.8662076801977139E-2</v>
      </c>
      <c r="L22" s="58">
        <v>2.193529500191671E-2</v>
      </c>
      <c r="M22" s="58">
        <v>0.1052362892835659</v>
      </c>
      <c r="N22" s="58">
        <v>3.2059851433136576E-2</v>
      </c>
      <c r="O22" s="4"/>
    </row>
    <row r="23" spans="1:16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0.1169511166425778</v>
      </c>
      <c r="L23" s="58">
        <v>2.1226562141544319E-2</v>
      </c>
      <c r="M23" s="58">
        <v>0.1174898517538389</v>
      </c>
      <c r="N23" s="58">
        <v>3.345781819822153E-2</v>
      </c>
      <c r="O23" s="4"/>
    </row>
    <row r="24" spans="1:16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5.5000240904797826E-3</v>
      </c>
      <c r="L24" s="63">
        <v>1.7164596130713119E-3</v>
      </c>
      <c r="M24" s="63">
        <v>6.7665430485007588E-3</v>
      </c>
      <c r="N24" s="63">
        <v>2.5419438903856325E-3</v>
      </c>
      <c r="O24" s="4"/>
    </row>
    <row r="25" spans="1:16" ht="13.5" thickBot="1" x14ac:dyDescent="0.25">
      <c r="A25" s="169" t="s">
        <v>97</v>
      </c>
      <c r="B25" s="170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0.99999999999999989</v>
      </c>
      <c r="L25" s="66">
        <f t="shared" si="0"/>
        <v>1</v>
      </c>
      <c r="M25" s="66">
        <f>SUM(M14:M24)</f>
        <v>1</v>
      </c>
      <c r="N25" s="66">
        <f>SUM(N14:N24)</f>
        <v>1</v>
      </c>
      <c r="O25" s="4"/>
    </row>
    <row r="26" spans="1:16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  <c r="N28" s="4"/>
      <c r="O28" s="4"/>
    </row>
    <row r="29" spans="1:1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"/>
    <row r="31" spans="1:16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4"/>
    </row>
    <row r="32" spans="1:16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74"/>
    </row>
    <row r="33" spans="1:16" x14ac:dyDescent="0.2">
      <c r="A33" s="135" t="s">
        <v>155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74"/>
    </row>
    <row r="34" spans="1:16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74"/>
    </row>
    <row r="35" spans="1:16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74"/>
    </row>
    <row r="36" spans="1:16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74"/>
    </row>
    <row r="37" spans="1:16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74"/>
    </row>
    <row r="38" spans="1:16" x14ac:dyDescent="0.2">
      <c r="A38" s="136" t="s">
        <v>114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74"/>
    </row>
    <row r="39" spans="1:16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74"/>
    </row>
    <row r="40" spans="1:16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16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16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1:16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1:16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1:16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1:16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17"/>
      <c r="N48" s="74"/>
      <c r="O48" s="74"/>
      <c r="P48" s="74"/>
    </row>
    <row r="49" spans="1:16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17"/>
      <c r="N49" s="74"/>
      <c r="O49" s="74"/>
      <c r="P49" s="74"/>
    </row>
    <row r="50" spans="1:16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17"/>
      <c r="N50" s="74"/>
      <c r="O50" s="74"/>
      <c r="P50" s="74"/>
    </row>
  </sheetData>
  <sheetProtection algorithmName="SHA-512" hashValue="kcfslmsykWILKtpHwNScRBOey1qmTy2AvCgz7VLrGCOf60z20qtyhlWu1adv32tNtFX5+z4Qbhlxrvu7IjQ0XQ==" saltValue="zpnXdk18XbaofKEt+8pIAg==" spinCount="100000" sheet="1" objects="1" scenarios="1"/>
  <mergeCells count="10">
    <mergeCell ref="B2:C2"/>
    <mergeCell ref="D2:E2"/>
    <mergeCell ref="A25:B25"/>
    <mergeCell ref="G12:H12"/>
    <mergeCell ref="I12:J12"/>
    <mergeCell ref="A12:B13"/>
    <mergeCell ref="M12:N12"/>
    <mergeCell ref="K12:L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B1" zoomScaleNormal="100" workbookViewId="0">
      <selection activeCell="M1" sqref="M1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3" width="15" style="4" customWidth="1"/>
    <col min="14" max="14" width="14.28515625" style="4" customWidth="1"/>
    <col min="15" max="15" width="15" style="4" customWidth="1"/>
    <col min="16" max="16" width="5.7109375" style="4" customWidth="1"/>
    <col min="17" max="16384" width="11.42578125" style="4" hidden="1"/>
  </cols>
  <sheetData>
    <row r="1" spans="1:16" s="85" customFormat="1" ht="14.25" x14ac:dyDescent="0.2">
      <c r="A1" s="4"/>
      <c r="B1" s="151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3"/>
      <c r="P1" s="4"/>
    </row>
    <row r="2" spans="1:16" s="85" customFormat="1" ht="18" x14ac:dyDescent="0.2">
      <c r="A2" s="4"/>
      <c r="B2" s="154"/>
      <c r="C2" s="166" t="s">
        <v>90</v>
      </c>
      <c r="D2" s="166"/>
      <c r="E2" s="166"/>
      <c r="F2" s="166"/>
      <c r="G2" s="23"/>
      <c r="H2" s="23"/>
      <c r="I2" s="23"/>
      <c r="J2" s="23"/>
      <c r="K2" s="23"/>
      <c r="L2" s="23"/>
      <c r="M2" s="23"/>
      <c r="N2" s="23"/>
      <c r="O2" s="155"/>
      <c r="P2" s="4"/>
    </row>
    <row r="3" spans="1:16" s="85" customFormat="1" ht="14.25" x14ac:dyDescent="0.2">
      <c r="A3" s="4"/>
      <c r="B3" s="154"/>
      <c r="C3" s="139" t="s">
        <v>124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23"/>
      <c r="O3" s="155"/>
      <c r="P3" s="4"/>
    </row>
    <row r="4" spans="1:16" s="85" customFormat="1" ht="14.25" x14ac:dyDescent="0.2">
      <c r="A4" s="4"/>
      <c r="B4" s="154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55"/>
      <c r="P4" s="4"/>
    </row>
    <row r="5" spans="1:16" s="85" customFormat="1" ht="14.25" x14ac:dyDescent="0.2">
      <c r="A5" s="4"/>
      <c r="B5" s="154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55"/>
      <c r="P5" s="4"/>
    </row>
    <row r="6" spans="1:16" s="85" customFormat="1" ht="14.25" x14ac:dyDescent="0.2">
      <c r="A6" s="4"/>
      <c r="B6" s="154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55"/>
      <c r="P6" s="4"/>
    </row>
    <row r="7" spans="1:16" s="85" customFormat="1" ht="14.25" customHeight="1" x14ac:dyDescent="0.2">
      <c r="A7" s="4"/>
      <c r="B7" s="154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23"/>
      <c r="O7" s="155"/>
      <c r="P7" s="4"/>
    </row>
    <row r="8" spans="1:16" s="85" customFormat="1" ht="14.25" x14ac:dyDescent="0.2">
      <c r="A8" s="4"/>
      <c r="B8" s="154"/>
      <c r="C8" s="149" t="s">
        <v>148</v>
      </c>
      <c r="D8" s="149"/>
      <c r="E8" s="149"/>
      <c r="F8" s="149"/>
      <c r="G8" s="23"/>
      <c r="H8" s="23"/>
      <c r="I8" s="23"/>
      <c r="J8" s="23"/>
      <c r="K8" s="23"/>
      <c r="L8" s="23"/>
      <c r="M8" s="23"/>
      <c r="N8" s="23"/>
      <c r="O8" s="155"/>
      <c r="P8" s="4"/>
    </row>
    <row r="9" spans="1:16" s="85" customFormat="1" ht="14.25" x14ac:dyDescent="0.2">
      <c r="A9" s="4"/>
      <c r="B9" s="154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55"/>
      <c r="P9" s="4"/>
    </row>
    <row r="10" spans="1:16" s="85" customFormat="1" ht="14.25" x14ac:dyDescent="0.2">
      <c r="A10" s="4"/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55"/>
      <c r="P10" s="4"/>
    </row>
    <row r="11" spans="1:16" s="85" customFormat="1" ht="15" thickBot="1" x14ac:dyDescent="0.25">
      <c r="A11" s="4"/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8"/>
      <c r="P11" s="4"/>
    </row>
    <row r="12" spans="1:16" s="85" customFormat="1" ht="13.5" thickBot="1" x14ac:dyDescent="0.25">
      <c r="A12" s="4"/>
      <c r="B12" s="173" t="s">
        <v>94</v>
      </c>
      <c r="C12" s="174"/>
      <c r="D12" s="177">
        <v>2009</v>
      </c>
      <c r="E12" s="178"/>
      <c r="F12" s="171">
        <v>2010</v>
      </c>
      <c r="G12" s="172"/>
      <c r="H12" s="171">
        <v>2011</v>
      </c>
      <c r="I12" s="172"/>
      <c r="J12" s="171">
        <v>2012</v>
      </c>
      <c r="K12" s="172"/>
      <c r="L12" s="171">
        <v>2013</v>
      </c>
      <c r="M12" s="172"/>
      <c r="N12" s="171" t="s">
        <v>147</v>
      </c>
      <c r="O12" s="172"/>
      <c r="P12" s="4"/>
    </row>
    <row r="13" spans="1:16" s="85" customFormat="1" ht="26.25" thickBot="1" x14ac:dyDescent="0.25">
      <c r="A13" s="4"/>
      <c r="B13" s="179"/>
      <c r="C13" s="180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6" t="s">
        <v>95</v>
      </c>
      <c r="O13" s="46" t="s">
        <v>96</v>
      </c>
      <c r="P13" s="4"/>
    </row>
    <row r="14" spans="1:16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52">
        <v>1</v>
      </c>
      <c r="O14" s="53">
        <v>1</v>
      </c>
      <c r="P14" s="4"/>
    </row>
    <row r="15" spans="1:16" s="85" customFormat="1" ht="13.5" thickBot="1" x14ac:dyDescent="0.25">
      <c r="A15" s="4"/>
      <c r="B15" s="169" t="s">
        <v>97</v>
      </c>
      <c r="C15" s="170"/>
      <c r="D15" s="66">
        <f t="shared" ref="D15:O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>SUM(L14:L14)</f>
        <v>1</v>
      </c>
      <c r="M15" s="66">
        <f>SUM(M14:M14)</f>
        <v>1</v>
      </c>
      <c r="N15" s="66">
        <f t="shared" si="0"/>
        <v>1</v>
      </c>
      <c r="O15" s="66">
        <f t="shared" si="0"/>
        <v>1</v>
      </c>
      <c r="P15" s="4"/>
    </row>
    <row r="16" spans="1:16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  <c r="O18" s="4"/>
      <c r="P18" s="4"/>
    </row>
    <row r="19" spans="1:16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B20" s="11" t="s">
        <v>11</v>
      </c>
    </row>
    <row r="21" spans="1:16" x14ac:dyDescent="0.2">
      <c r="A21" s="5"/>
      <c r="B21" s="12"/>
      <c r="C21" s="5"/>
      <c r="D21" s="5"/>
    </row>
    <row r="22" spans="1:16" x14ac:dyDescent="0.2">
      <c r="B22" s="135" t="s">
        <v>153</v>
      </c>
    </row>
    <row r="23" spans="1:16" x14ac:dyDescent="0.2">
      <c r="B23" s="135" t="s">
        <v>27</v>
      </c>
    </row>
    <row r="24" spans="1:16" x14ac:dyDescent="0.2">
      <c r="B24" s="135" t="s">
        <v>28</v>
      </c>
    </row>
    <row r="25" spans="1:16" x14ac:dyDescent="0.2"/>
    <row r="26" spans="1:16" x14ac:dyDescent="0.2"/>
    <row r="27" spans="1:16" x14ac:dyDescent="0.2"/>
  </sheetData>
  <sheetProtection algorithmName="SHA-512" hashValue="osFyeRomq3Ymi+TzpmYG097eq+C5dfx6WKFxttsK0wfr1eZ0tpNSLfsufJGQWew6mOCtjfzXAHDtunN7kmzKAg==" saltValue="CQCo621kFuAdoSpFE1B6xw==" spinCount="100000" sheet="1" objects="1" scenarios="1"/>
  <mergeCells count="10">
    <mergeCell ref="H12:I12"/>
    <mergeCell ref="J12:K12"/>
    <mergeCell ref="N12:O12"/>
    <mergeCell ref="B12:C13"/>
    <mergeCell ref="L12:M12"/>
    <mergeCell ref="B15:C15"/>
    <mergeCell ref="D12:E12"/>
    <mergeCell ref="F12:G12"/>
    <mergeCell ref="C2:D2"/>
    <mergeCell ref="E2:F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L2" sqref="L2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2" width="11.42578125" style="85" customWidth="1"/>
    <col min="13" max="13" width="5.7109375" style="85" customWidth="1"/>
    <col min="14" max="16384" width="11.42578125" style="85" hidden="1"/>
  </cols>
  <sheetData>
    <row r="1" spans="2:12" ht="13.5" thickBot="1" x14ac:dyDescent="0.25"/>
    <row r="2" spans="2:12" ht="15" customHeight="1" x14ac:dyDescent="0.2">
      <c r="B2" s="151"/>
      <c r="C2" s="152"/>
      <c r="D2" s="152"/>
      <c r="E2" s="152"/>
      <c r="F2" s="152"/>
      <c r="G2" s="152"/>
      <c r="H2" s="152"/>
      <c r="I2" s="152"/>
      <c r="J2" s="152"/>
      <c r="K2" s="152"/>
      <c r="L2" s="159"/>
    </row>
    <row r="3" spans="2:12" ht="18" x14ac:dyDescent="0.2">
      <c r="B3" s="160" t="s">
        <v>125</v>
      </c>
      <c r="C3" s="100"/>
      <c r="D3" s="100"/>
      <c r="E3" s="166"/>
      <c r="F3" s="166"/>
      <c r="G3" s="23"/>
      <c r="H3" s="23"/>
      <c r="I3" s="23"/>
      <c r="J3" s="23"/>
      <c r="K3" s="23"/>
      <c r="L3" s="155"/>
    </row>
    <row r="4" spans="2:12" ht="14.25" customHeight="1" x14ac:dyDescent="0.2">
      <c r="B4" s="161" t="s">
        <v>126</v>
      </c>
      <c r="C4" s="139"/>
      <c r="D4" s="139"/>
      <c r="E4" s="139"/>
      <c r="F4" s="139"/>
      <c r="G4" s="23"/>
      <c r="H4" s="23"/>
      <c r="I4" s="23"/>
      <c r="J4" s="23"/>
      <c r="K4" s="23"/>
      <c r="L4" s="155"/>
    </row>
    <row r="5" spans="2:12" ht="14.25" x14ac:dyDescent="0.2">
      <c r="B5" s="154"/>
      <c r="C5" s="23"/>
      <c r="D5" s="23"/>
      <c r="E5" s="23"/>
      <c r="F5" s="23"/>
      <c r="G5" s="23"/>
      <c r="H5" s="23"/>
      <c r="I5" s="23"/>
      <c r="J5" s="23"/>
      <c r="K5" s="23"/>
      <c r="L5" s="155"/>
    </row>
    <row r="6" spans="2:12" ht="15" customHeight="1" x14ac:dyDescent="0.2">
      <c r="B6" s="154"/>
      <c r="C6" s="23"/>
      <c r="D6" s="23"/>
      <c r="E6" s="23"/>
      <c r="F6" s="23"/>
      <c r="G6" s="23"/>
      <c r="H6" s="23"/>
      <c r="I6" s="23"/>
      <c r="J6" s="23"/>
      <c r="K6" s="23"/>
      <c r="L6" s="155"/>
    </row>
    <row r="7" spans="2:12" ht="15" customHeight="1" x14ac:dyDescent="0.2">
      <c r="B7" s="154"/>
      <c r="C7" s="23"/>
      <c r="D7" s="23"/>
      <c r="E7" s="23"/>
      <c r="F7" s="23"/>
      <c r="G7" s="23"/>
      <c r="H7" s="23"/>
      <c r="I7" s="23"/>
      <c r="J7" s="23"/>
      <c r="K7" s="23"/>
      <c r="L7" s="155"/>
    </row>
    <row r="8" spans="2:12" ht="14.25" customHeight="1" x14ac:dyDescent="0.2">
      <c r="B8" s="154"/>
      <c r="C8" s="23"/>
      <c r="D8" s="25"/>
      <c r="E8" s="23"/>
      <c r="F8" s="25"/>
      <c r="G8" s="23"/>
      <c r="H8" s="23"/>
      <c r="I8" s="23"/>
      <c r="J8" s="23"/>
      <c r="K8" s="23"/>
      <c r="L8" s="155"/>
    </row>
    <row r="9" spans="2:12" ht="14.25" x14ac:dyDescent="0.2">
      <c r="B9" s="162" t="s">
        <v>149</v>
      </c>
      <c r="C9" s="150"/>
      <c r="D9" s="150"/>
      <c r="E9" s="150"/>
      <c r="F9" s="150"/>
      <c r="G9" s="23"/>
      <c r="H9" s="23"/>
      <c r="I9" s="23"/>
      <c r="J9" s="23"/>
      <c r="K9" s="23"/>
      <c r="L9" s="155"/>
    </row>
    <row r="10" spans="2:12" ht="14.25" x14ac:dyDescent="0.2">
      <c r="B10" s="154"/>
      <c r="C10" s="23"/>
      <c r="D10" s="23"/>
      <c r="E10" s="23"/>
      <c r="F10" s="23"/>
      <c r="G10" s="23"/>
      <c r="H10" s="23"/>
      <c r="I10" s="23"/>
      <c r="J10" s="23"/>
      <c r="K10" s="23"/>
      <c r="L10" s="155"/>
    </row>
    <row r="11" spans="2:12" ht="14.25" x14ac:dyDescent="0.2">
      <c r="B11" s="154"/>
      <c r="C11" s="23"/>
      <c r="D11" s="23"/>
      <c r="E11" s="23"/>
      <c r="F11" s="23"/>
      <c r="G11" s="23"/>
      <c r="H11" s="23"/>
      <c r="I11" s="23"/>
      <c r="J11" s="23"/>
      <c r="K11" s="23"/>
      <c r="L11" s="155"/>
    </row>
    <row r="12" spans="2:12" ht="15" thickBot="1" x14ac:dyDescent="0.25"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8"/>
    </row>
    <row r="13" spans="2:12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  <c r="L13" s="101">
        <v>2014</v>
      </c>
    </row>
    <row r="14" spans="2:12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63">
        <v>1.66</v>
      </c>
      <c r="L14" s="120">
        <v>1.66</v>
      </c>
    </row>
    <row r="15" spans="2:12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0">
        <v>1.41</v>
      </c>
      <c r="L15" s="111">
        <v>1.41</v>
      </c>
    </row>
    <row r="16" spans="2:12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0">
        <v>1.57</v>
      </c>
      <c r="L16" s="111">
        <v>1.57</v>
      </c>
    </row>
    <row r="17" spans="2:13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0">
        <v>1.29</v>
      </c>
      <c r="L17" s="111">
        <v>1.29</v>
      </c>
    </row>
    <row r="18" spans="2:13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0">
        <v>1.62</v>
      </c>
      <c r="L18" s="111">
        <v>1.62</v>
      </c>
    </row>
    <row r="19" spans="2:13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4">
        <v>1.28</v>
      </c>
      <c r="L19" s="115">
        <v>1.28</v>
      </c>
    </row>
    <row r="20" spans="2:13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4">
        <v>1.28</v>
      </c>
      <c r="L20" s="125">
        <v>1.28</v>
      </c>
    </row>
    <row r="21" spans="2:13" ht="13.5" thickBot="1" x14ac:dyDescent="0.25">
      <c r="B21" s="102" t="s">
        <v>107</v>
      </c>
      <c r="C21" s="116">
        <f t="shared" ref="C21:L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7">
        <f>AVERAGE(K14:K20)</f>
        <v>1.4442857142857142</v>
      </c>
      <c r="L21" s="118">
        <f t="shared" si="0"/>
        <v>1.4442857142857142</v>
      </c>
    </row>
    <row r="22" spans="2:13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9"/>
    </row>
    <row r="23" spans="2:13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2:13" x14ac:dyDescent="0.2">
      <c r="B24" s="137" t="s">
        <v>109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3" x14ac:dyDescent="0.2">
      <c r="B25" s="137" t="s">
        <v>110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2:13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2:13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13" x14ac:dyDescent="0.2"/>
    <row r="29" spans="2:13" x14ac:dyDescent="0.2"/>
    <row r="30" spans="2:13" hidden="1" x14ac:dyDescent="0.2"/>
    <row r="31" spans="2:13" hidden="1" x14ac:dyDescent="0.2"/>
  </sheetData>
  <sheetProtection algorithmName="SHA-512" hashValue="yhZrBemaEDOT/k2GPP7VqsN8gvufJoOypmLsfJlAdaJaE1ZiPb2kfUjRJ2e3ZmljChjhY8Q4gcEY8Se3V11fkg==" saltValue="Lash4EwwMpb6hK338VL2GQ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Normal="100" workbookViewId="0">
      <selection activeCell="M49" sqref="M49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66" t="s">
        <v>90</v>
      </c>
      <c r="D2" s="166"/>
      <c r="E2" s="166"/>
      <c r="F2" s="166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67" t="s">
        <v>93</v>
      </c>
      <c r="D3" s="167"/>
      <c r="E3" s="167"/>
      <c r="F3" s="167"/>
      <c r="G3" s="167"/>
      <c r="H3" s="167"/>
      <c r="I3" s="167"/>
      <c r="J3" s="167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67" t="s">
        <v>108</v>
      </c>
      <c r="D4" s="167"/>
      <c r="E4" s="167"/>
      <c r="F4" s="167"/>
      <c r="G4" s="167"/>
      <c r="H4" s="167"/>
      <c r="I4" s="167"/>
      <c r="J4" s="167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84" t="s">
        <v>148</v>
      </c>
      <c r="D8" s="184"/>
      <c r="E8" s="184"/>
      <c r="F8" s="184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148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111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111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148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D1" zoomScale="85" zoomScaleNormal="85" workbookViewId="0">
      <selection activeCell="H4" sqref="H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32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148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customHeight="1" x14ac:dyDescent="0.2">
      <c r="B4" s="23"/>
      <c r="C4" s="167" t="s">
        <v>33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33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148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>
      <selection activeCell="G3" sqref="G3"/>
    </sheetView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1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1:22" ht="14.25" customHeight="1" x14ac:dyDescent="0.2">
      <c r="B4" s="23"/>
      <c r="C4" s="167" t="s">
        <v>12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12</v>
      </c>
      <c r="O4" s="167"/>
      <c r="P4" s="167"/>
      <c r="Q4" s="167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148</v>
      </c>
      <c r="O8" s="184"/>
      <c r="P8" s="184"/>
      <c r="Q8" s="184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148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62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62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148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G4" sqref="G4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85" t="s">
        <v>105</v>
      </c>
      <c r="O3" s="185"/>
      <c r="P3" s="185"/>
      <c r="Q3" s="185"/>
      <c r="R3" s="23"/>
      <c r="S3" s="23"/>
      <c r="T3" s="23"/>
      <c r="U3" s="23"/>
      <c r="V3" s="23"/>
    </row>
    <row r="4" spans="2:22" ht="15" customHeight="1" x14ac:dyDescent="0.2">
      <c r="B4" s="23"/>
      <c r="C4" s="167" t="s">
        <v>106</v>
      </c>
      <c r="D4" s="167"/>
      <c r="E4" s="167"/>
      <c r="F4" s="167"/>
      <c r="G4" s="23"/>
      <c r="H4" s="23"/>
      <c r="I4" s="23"/>
      <c r="J4" s="23"/>
      <c r="K4" s="23"/>
      <c r="M4" s="23"/>
      <c r="N4" s="185" t="s">
        <v>106</v>
      </c>
      <c r="O4" s="185"/>
      <c r="P4" s="185"/>
      <c r="Q4" s="185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6" t="s">
        <v>148</v>
      </c>
      <c r="O8" s="186"/>
      <c r="P8" s="186"/>
      <c r="Q8" s="186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66" t="s">
        <v>90</v>
      </c>
      <c r="D2" s="166"/>
      <c r="E2" s="166"/>
      <c r="F2" s="166"/>
      <c r="G2" s="100"/>
      <c r="H2" s="23"/>
      <c r="I2" s="23"/>
      <c r="J2" s="23"/>
      <c r="K2" s="23"/>
      <c r="M2" s="23"/>
      <c r="N2" s="166" t="s">
        <v>90</v>
      </c>
      <c r="O2" s="166"/>
      <c r="P2" s="166"/>
      <c r="Q2" s="166"/>
      <c r="R2" s="100"/>
      <c r="S2" s="23"/>
      <c r="T2" s="23"/>
      <c r="U2" s="23"/>
      <c r="V2" s="23"/>
    </row>
    <row r="3" spans="2:22" ht="15" customHeight="1" x14ac:dyDescent="0.2">
      <c r="B3" s="23"/>
      <c r="C3" s="167" t="s">
        <v>104</v>
      </c>
      <c r="D3" s="167"/>
      <c r="E3" s="167"/>
      <c r="F3" s="167"/>
      <c r="G3" s="23"/>
      <c r="H3" s="23"/>
      <c r="I3" s="23"/>
      <c r="J3" s="23"/>
      <c r="K3" s="23"/>
      <c r="M3" s="23"/>
      <c r="N3" s="167" t="s">
        <v>105</v>
      </c>
      <c r="O3" s="167"/>
      <c r="P3" s="167"/>
      <c r="Q3" s="167"/>
      <c r="R3" s="23"/>
      <c r="S3" s="23"/>
      <c r="T3" s="23"/>
      <c r="U3" s="23"/>
      <c r="V3" s="23"/>
    </row>
    <row r="4" spans="2:22" ht="14.25" x14ac:dyDescent="0.2">
      <c r="B4" s="23"/>
      <c r="C4" s="167" t="s">
        <v>113</v>
      </c>
      <c r="D4" s="167"/>
      <c r="E4" s="167"/>
      <c r="F4" s="167"/>
      <c r="G4" s="23"/>
      <c r="H4" s="23"/>
      <c r="I4" s="23"/>
      <c r="J4" s="23"/>
      <c r="K4" s="23"/>
      <c r="M4" s="23"/>
      <c r="N4" s="167" t="s">
        <v>113</v>
      </c>
      <c r="O4" s="167"/>
      <c r="P4" s="167"/>
      <c r="Q4" s="167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84" t="s">
        <v>148</v>
      </c>
      <c r="D8" s="184"/>
      <c r="E8" s="184"/>
      <c r="F8" s="184"/>
      <c r="G8" s="23"/>
      <c r="H8" s="23"/>
      <c r="I8" s="23"/>
      <c r="J8" s="23"/>
      <c r="K8" s="23"/>
      <c r="M8" s="23"/>
      <c r="N8" s="184" t="s">
        <v>148</v>
      </c>
      <c r="O8" s="184"/>
      <c r="P8" s="184"/>
      <c r="Q8" s="184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2014-07-22T15:51:22Z</dcterms:modified>
</cp:coreProperties>
</file>