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+xml"/>
  <Override PartName="/xl/charts/chart19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20.xml" ContentType="application/vnd.openxmlformats-officedocument.drawingml.chart+xml"/>
  <Override PartName="/xl/drawings/drawing3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6. JUNIO_2014\"/>
    </mc:Choice>
  </mc:AlternateContent>
  <bookViews>
    <workbookView xWindow="0" yWindow="0" windowWidth="19200" windowHeight="10995" tabRatio="909"/>
  </bookViews>
  <sheets>
    <sheet name="Inicio" sheetId="9" r:id="rId1"/>
    <sheet name="Resumen" sheetId="1" r:id="rId2"/>
    <sheet name="Resoluciones" sheetId="31" r:id="rId3"/>
    <sheet name="Definiciones" sheetId="32" r:id="rId4"/>
    <sheet name="Gráfico1" sheetId="35" r:id="rId5"/>
    <sheet name="Gráfico2" sheetId="36" r:id="rId6"/>
    <sheet name="Gráfico3" sheetId="37" r:id="rId7"/>
    <sheet name="Gráfico4" sheetId="38" r:id="rId8"/>
    <sheet name="Gráfico5" sheetId="39" r:id="rId9"/>
    <sheet name="Gráfico6" sheetId="40" r:id="rId10"/>
    <sheet name="1.Abonados" sheetId="41" r:id="rId11"/>
    <sheet name="Gráfico1 TPP" sheetId="42" r:id="rId12"/>
    <sheet name="Gráfico2 TTP" sheetId="43" r:id="rId13"/>
    <sheet name="Gráfico3 TPP" sheetId="44" r:id="rId14"/>
    <sheet name="Gráfico4 TPP" sheetId="45" r:id="rId15"/>
    <sheet name="Gráfico5 TPP" sheetId="46" r:id="rId16"/>
    <sheet name="Gráfico6 TPP" sheetId="47" r:id="rId17"/>
    <sheet name="2.TelPubpre" sheetId="48" r:id="rId18"/>
    <sheet name="Gráfico1 CPR" sheetId="49" r:id="rId19"/>
    <sheet name="Gráfico2 CPR" sheetId="50" r:id="rId20"/>
    <sheet name="Gráfico3 CPR" sheetId="51" r:id="rId21"/>
    <sheet name="Gráfico4 CPR" sheetId="52" r:id="rId22"/>
    <sheet name="Gráfico5 CPR" sheetId="53" r:id="rId23"/>
    <sheet name="3. CabpurRur" sheetId="54" r:id="rId24"/>
  </sheets>
  <calcPr calcId="152511"/>
</workbook>
</file>

<file path=xl/calcChain.xml><?xml version="1.0" encoding="utf-8"?>
<calcChain xmlns="http://schemas.openxmlformats.org/spreadsheetml/2006/main">
  <c r="B8" i="35" l="1"/>
  <c r="B8" i="1"/>
  <c r="B8" i="54" l="1"/>
  <c r="B8" i="53"/>
  <c r="B8" i="52"/>
  <c r="B8" i="51"/>
  <c r="B8" i="50"/>
  <c r="B8" i="49"/>
  <c r="B8" i="48"/>
  <c r="B8" i="47"/>
  <c r="B8" i="46"/>
  <c r="B8" i="45"/>
  <c r="B8" i="44"/>
  <c r="B8" i="43"/>
  <c r="B8" i="42"/>
  <c r="B8" i="41"/>
  <c r="B8" i="40"/>
  <c r="B8" i="39"/>
  <c r="B8" i="38"/>
  <c r="B8" i="37"/>
  <c r="B8" i="36"/>
  <c r="A8" i="32"/>
  <c r="B8" i="31"/>
  <c r="L59" i="1" l="1"/>
  <c r="N59" i="1" s="1"/>
  <c r="M59" i="1" l="1"/>
  <c r="L112" i="1"/>
  <c r="M112" i="1" s="1"/>
  <c r="L96" i="1"/>
  <c r="L80" i="1"/>
  <c r="L113" i="1" l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M98" i="1" s="1"/>
  <c r="L97" i="1"/>
  <c r="L95" i="1"/>
  <c r="L94" i="1"/>
  <c r="L93" i="1"/>
  <c r="L92" i="1"/>
  <c r="I91" i="1"/>
  <c r="L91" i="1" s="1"/>
  <c r="L90" i="1"/>
  <c r="L89" i="1"/>
  <c r="L88" i="1"/>
  <c r="L87" i="1"/>
  <c r="L86" i="1"/>
  <c r="L85" i="1"/>
  <c r="L84" i="1"/>
  <c r="L83" i="1"/>
  <c r="L82" i="1"/>
  <c r="M82" i="1" s="1"/>
  <c r="M83" i="1" s="1"/>
  <c r="M84" i="1" s="1"/>
  <c r="L81" i="1"/>
  <c r="L79" i="1"/>
  <c r="L78" i="1"/>
  <c r="L77" i="1"/>
  <c r="L76" i="1"/>
  <c r="I75" i="1"/>
  <c r="L75" i="1" s="1"/>
  <c r="L74" i="1"/>
  <c r="L73" i="1"/>
  <c r="L72" i="1"/>
  <c r="L71" i="1"/>
  <c r="L70" i="1"/>
  <c r="L69" i="1"/>
  <c r="L68" i="1"/>
  <c r="L67" i="1"/>
  <c r="L66" i="1"/>
  <c r="M66" i="1" s="1"/>
  <c r="M67" i="1" s="1"/>
  <c r="L60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M46" i="1" s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M31" i="1" s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M16" i="1" s="1"/>
  <c r="M17" i="1" s="1"/>
  <c r="M85" i="1" l="1"/>
  <c r="M86" i="1" s="1"/>
  <c r="M87" i="1" s="1"/>
  <c r="M88" i="1" s="1"/>
  <c r="M89" i="1" s="1"/>
  <c r="M90" i="1" s="1"/>
  <c r="M91" i="1" s="1"/>
  <c r="M92" i="1" s="1"/>
  <c r="M93" i="1" s="1"/>
  <c r="M94" i="1" s="1"/>
  <c r="M18" i="1"/>
  <c r="N19" i="1" s="1"/>
  <c r="M68" i="1"/>
  <c r="M69" i="1" s="1"/>
  <c r="M70" i="1" s="1"/>
  <c r="M71" i="1" s="1"/>
  <c r="M72" i="1" s="1"/>
  <c r="M73" i="1" s="1"/>
  <c r="M74" i="1" s="1"/>
  <c r="M75" i="1" s="1"/>
  <c r="M76" i="1" s="1"/>
  <c r="M77" i="1" s="1"/>
  <c r="M32" i="1"/>
  <c r="M33" i="1" s="1"/>
  <c r="N34" i="1" s="1"/>
  <c r="N32" i="1"/>
  <c r="M99" i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3" i="1" s="1"/>
  <c r="N18" i="1"/>
  <c r="N47" i="1"/>
  <c r="M47" i="1"/>
  <c r="M19" i="1"/>
  <c r="N17" i="1"/>
  <c r="M95" i="1" l="1"/>
  <c r="M97" i="1" s="1"/>
  <c r="M96" i="1"/>
  <c r="M79" i="1"/>
  <c r="M80" i="1"/>
  <c r="M78" i="1"/>
  <c r="M81" i="1" s="1"/>
  <c r="M34" i="1"/>
  <c r="N35" i="1" s="1"/>
  <c r="N33" i="1"/>
  <c r="M48" i="1"/>
  <c r="N48" i="1"/>
  <c r="M20" i="1"/>
  <c r="N20" i="1"/>
  <c r="M35" i="1" l="1"/>
  <c r="M36" i="1"/>
  <c r="N36" i="1"/>
  <c r="M21" i="1"/>
  <c r="N21" i="1"/>
  <c r="M49" i="1"/>
  <c r="N49" i="1"/>
  <c r="M22" i="1" l="1"/>
  <c r="N22" i="1"/>
  <c r="M50" i="1"/>
  <c r="N50" i="1"/>
  <c r="M37" i="1"/>
  <c r="N37" i="1"/>
  <c r="N51" i="1" l="1"/>
  <c r="M51" i="1"/>
  <c r="N38" i="1"/>
  <c r="M38" i="1"/>
  <c r="N23" i="1"/>
  <c r="M23" i="1"/>
  <c r="M24" i="1" l="1"/>
  <c r="N24" i="1"/>
  <c r="M52" i="1"/>
  <c r="N52" i="1"/>
  <c r="M39" i="1"/>
  <c r="N39" i="1"/>
  <c r="M53" i="1" l="1"/>
  <c r="N53" i="1"/>
  <c r="M40" i="1"/>
  <c r="N40" i="1"/>
  <c r="M25" i="1"/>
  <c r="N25" i="1"/>
  <c r="M43" i="1" l="1"/>
  <c r="N42" i="1"/>
  <c r="M41" i="1"/>
  <c r="M42" i="1"/>
  <c r="N43" i="1"/>
  <c r="N41" i="1"/>
  <c r="N27" i="1"/>
  <c r="M27" i="1"/>
  <c r="M26" i="1"/>
  <c r="N26" i="1"/>
  <c r="M54" i="1"/>
  <c r="N54" i="1"/>
  <c r="M57" i="1" l="1"/>
  <c r="N55" i="1"/>
  <c r="M55" i="1"/>
  <c r="N57" i="1"/>
  <c r="M56" i="1" l="1"/>
  <c r="N56" i="1"/>
  <c r="M60" i="1" l="1"/>
  <c r="N60" i="1"/>
</calcChain>
</file>

<file path=xl/sharedStrings.xml><?xml version="1.0" encoding="utf-8"?>
<sst xmlns="http://schemas.openxmlformats.org/spreadsheetml/2006/main" count="262" uniqueCount="125">
  <si>
    <t>UNIDAD</t>
  </si>
  <si>
    <t xml:space="preserve">Instalación de Abonados </t>
  </si>
  <si>
    <t>Instalación de Teléfonos Públicos de Prepago</t>
  </si>
  <si>
    <t>Aparatos</t>
  </si>
  <si>
    <t xml:space="preserve">Instalación de Cabinas Públicas Rurales </t>
  </si>
  <si>
    <t>Poblaciones</t>
  </si>
  <si>
    <t>N.R.</t>
  </si>
  <si>
    <t>AÑO</t>
  </si>
  <si>
    <t>Linkotel S.A.</t>
  </si>
  <si>
    <t>Líneas 
Nuevas</t>
  </si>
  <si>
    <t>No.</t>
  </si>
  <si>
    <t>PLAN DE EXPANSIÓN DE TELEFONÍA FIJA - CUMPLIMIENTO</t>
  </si>
  <si>
    <t>PLAN DE EXPANSIÓN DE TELEFONÍA FIJA - METAS</t>
  </si>
  <si>
    <t>Total 
por año</t>
  </si>
  <si>
    <t>Total 
acumulado</t>
  </si>
  <si>
    <t>Grado Crecimiento</t>
  </si>
  <si>
    <t>*</t>
  </si>
  <si>
    <t>Se presenta información relacionada con el Plan Anual de Expansión de los Concesionarios del Servicio de Telefonía Fija.</t>
  </si>
  <si>
    <t>273-20-CONATEL-99 (17-Ago-99)</t>
  </si>
  <si>
    <t>055-04-CONATEL-2000 (21-Mar-00)</t>
  </si>
  <si>
    <t>123-04-CONATEL-2001 (16-Mar-01)</t>
  </si>
  <si>
    <t>004-01-CONATEL-2002 (10-Ene-02)</t>
  </si>
  <si>
    <t>05-04-CONATEL-2003 (11-Feb-03)</t>
  </si>
  <si>
    <t>095-06-CONATEL-2004 (6-Abr-04)</t>
  </si>
  <si>
    <t>096-06-CONATEL-2004 (6-Abr-04)</t>
  </si>
  <si>
    <t>04-01-CONATEL-2005 (11-Ene-05)</t>
  </si>
  <si>
    <t>05-01-CONATEL-2005 (11-Ene-05)</t>
  </si>
  <si>
    <t>74-02-CONATEL-2005 (25-Ene-05)</t>
  </si>
  <si>
    <t>273-11-CONATEL-2006 (25-Abr-06)</t>
  </si>
  <si>
    <t>272-11-CONATEL-2006 (25-Abr-06)</t>
  </si>
  <si>
    <t xml:space="preserve">041-04-CONATEL-2007 (9-Feb-07)   </t>
  </si>
  <si>
    <t>040-04-CONATEL-2007 (9-Feb-07)</t>
  </si>
  <si>
    <t>257-08-CONATEL-2008 (13-May-08)</t>
  </si>
  <si>
    <t>258-08-CONATEL-2008 (13-May-08)</t>
  </si>
  <si>
    <t>259-08-CONATEL-2008 (13-May-08)</t>
  </si>
  <si>
    <t>161-06-CONATEL-2009 (20-Abr-09)</t>
  </si>
  <si>
    <t>448-28-CONATEL-2007 (11-Oct-07)</t>
  </si>
  <si>
    <t>460-19-CONATEL-2006 (17-Ago-06) Guayaquil
672-33-CONATEL-2006 (14-Dic-06) Manta</t>
  </si>
  <si>
    <t>06-04-CONATEL-2003 (11-Feb-03)          
723-29-CONATEL-2003 (2-Dic-03) Modificación</t>
  </si>
  <si>
    <t>PARÁMETROS</t>
  </si>
  <si>
    <t>Número de teléfonos públicos instalados por un operador en un tiempo determinado</t>
  </si>
  <si>
    <t>Número de líneas nuevas instaladas por un operador en un determinado periodo de tiempo</t>
  </si>
  <si>
    <t>DEFINICIÓN</t>
  </si>
  <si>
    <t xml:space="preserve">El Plan Anual de Expansión determina el crecimiento de la red de un Concesionario a través de la medición de tres parámetros: (1) Urbanos (Instalación de Líneas Nuevas), (2) Rurales (Instalación de Teléfonos Públicos de Prepago) y (3) Servicio Público (Instalación de Cabinas Públicas Rurales). </t>
  </si>
  <si>
    <t>Número de poblaciones en las que un operador ha instalado cabinas públicas rurales, en un tiempo determinado.</t>
  </si>
  <si>
    <t>3. Definiciones de los parámetros del Plan de Expansión</t>
  </si>
  <si>
    <t>Notas:</t>
  </si>
  <si>
    <t>Obligación de instalar mínimo 50.000 líneas de central a nivel nacional dentro de los primeros 5 años (contados a partir del 12 abril 2006)</t>
  </si>
  <si>
    <t>Obligación de instalar mínimo 50.000 líneas de central a nivel nacional dentro de los primeros 5 años (contados a partir del 13 junio de 2005)</t>
  </si>
  <si>
    <t xml:space="preserve">4. * Periodos en los cuales estas empresas no proveían servicio </t>
  </si>
  <si>
    <t>5. ** Por definir</t>
  </si>
  <si>
    <t>6. N.R.: dato no reportado</t>
  </si>
  <si>
    <t xml:space="preserve">1. * Periodos en los cuales estas empresas no proveían servicio </t>
  </si>
  <si>
    <t>Setel S.A.**</t>
  </si>
  <si>
    <t>Ecuadortelecom S.A.**</t>
  </si>
  <si>
    <t>2. Documentos que aprueban los Planes Anuales de Expansión</t>
  </si>
  <si>
    <t>1.</t>
  </si>
  <si>
    <t>2.</t>
  </si>
  <si>
    <t>3.</t>
  </si>
  <si>
    <t>Instalación de teléfonos públicos prepago</t>
  </si>
  <si>
    <t>Instalación de cabinas públicas rurales</t>
  </si>
  <si>
    <t>PARÁMETRO</t>
  </si>
  <si>
    <t>1. Tabla Resumen de Metas y Cumplimientos de todos los Planes de Expansión de las operadoras de Telefonía Fija</t>
  </si>
  <si>
    <t>1. META: Valores a ser alcanzados por el Concesionario, mismos que son aprobados por el CONATEL mediante Resoluciones emitidas anualmente.</t>
  </si>
  <si>
    <t>2. CUMPLIMIENTO: Valores alcanzados por el Concesionario y reportados por la Superintendencia de Telecomunicaciones</t>
  </si>
  <si>
    <t>2. ** En los respectivos Contratos de Concesión se establecen los mecanismos de presentación, revisión y aprobación del Plan de Expansión de los servicios concedidos.</t>
  </si>
  <si>
    <t>Obligación de instalar mínimo 50.000 líneas de central a nivel nacional dentro de los primeros 5 años (contados a partir del 2 junio de 2005)</t>
  </si>
  <si>
    <t>Global Crossing S.A.**</t>
  </si>
  <si>
    <t>Grupo Coripar S.A.**</t>
  </si>
  <si>
    <t>Obligación de instalar mínimo 5.000 líneas en el área concesionada (contados a partir del 26 de marzo de 2008)</t>
  </si>
  <si>
    <t>Obligación de instalar mínimo 5.000 líneas en el área concesionada (contados a partir del 5 de marzo de 2009)</t>
  </si>
  <si>
    <t>441-16-CONATEL-2009 (17-Dic-2009)</t>
  </si>
  <si>
    <t>TEL-557-18-CONATEL-2010 (24-Sep-2010)</t>
  </si>
  <si>
    <t>TEL-558-18-CONATEL-2010 (24-Sep-2010)</t>
  </si>
  <si>
    <t>3. Para CUMPLIMIENTO del año 2008 de la CNT (Pacifictel) se consideraron los cumplimientos del I y II trimestres de 2008</t>
  </si>
  <si>
    <t>TEL-005-01-CONATEL-2011 (14-Ene-2011)</t>
  </si>
  <si>
    <t>TEL-006-01-CONATEL-2011 (14-Ene-2011)</t>
  </si>
  <si>
    <t>TEL-007-01-CONATEL-2011 (14-Ene-2011)</t>
  </si>
  <si>
    <t>CNT E.P. 
(ex-Andinatel)</t>
  </si>
  <si>
    <t>CNT E.P. 
(ex-Pacifictel)</t>
  </si>
  <si>
    <t>CNT S.A. (ex-Andinatel)</t>
  </si>
  <si>
    <t>CNT S.A. (ex-Pacifictel)</t>
  </si>
  <si>
    <t>Ecuador 
telecom S.A.</t>
  </si>
  <si>
    <t>CNT E.P.</t>
  </si>
  <si>
    <t>SETEL S.A.</t>
  </si>
  <si>
    <t>TEL-032-02-CONATEL-2012 (25-Ene-2012)</t>
  </si>
  <si>
    <t>TEL-033-02-CONATEL-2012 (25-Ene-2012)</t>
  </si>
  <si>
    <t>TEL-034-02-CONATEL-2012 (25-Ene-2012)</t>
  </si>
  <si>
    <t>TEL-035-02-CONATEL-2012 (25-Ene-2012)</t>
  </si>
  <si>
    <t>TEL-036-02-CONATEL-2012 (25-Ene-2012)</t>
  </si>
  <si>
    <t>ETAPA E.P.</t>
  </si>
  <si>
    <t>Etapa E.P. / Etapatelecom S.A.**</t>
  </si>
  <si>
    <t xml:space="preserve">      Servicio de Telefonía Fija</t>
  </si>
  <si>
    <t xml:space="preserve">        Plan de Expansión </t>
  </si>
  <si>
    <t xml:space="preserve">        Plan de Expansión - Cumplimiento</t>
  </si>
  <si>
    <t xml:space="preserve">        Plan de Expansión - Documentos</t>
  </si>
  <si>
    <t>Definiciones de los parámetros de los Planes de Expansión</t>
  </si>
  <si>
    <t xml:space="preserve">        Instalación Abonados CNT E. P. (ex PACIFICTEL)</t>
  </si>
  <si>
    <t xml:space="preserve">        Instalación Abonados CNT E. P. (ex ANDINATEL)</t>
  </si>
  <si>
    <t xml:space="preserve">        Instalación Abonados CNT E. P.</t>
  </si>
  <si>
    <t xml:space="preserve">        Instalación Abonados LINKOTEL S.A.</t>
  </si>
  <si>
    <t xml:space="preserve">        Instalación Abonados Operadoras Fijas</t>
  </si>
  <si>
    <t xml:space="preserve">        Instalación Abonados  - Grado Crecimiento</t>
  </si>
  <si>
    <t xml:space="preserve">        Instalación Abonados  - Comparativo entre operadores</t>
  </si>
  <si>
    <t xml:space="preserve">        Instalación de Teléfonos Públicos de Prepago CNT E.P. (ex-Andinatel)</t>
  </si>
  <si>
    <t xml:space="preserve">        Instalación de Teléfonos Públicos de Prepago CNT E.P. (ex-Pacifictel)</t>
  </si>
  <si>
    <t xml:space="preserve">        Instalación de Teléfonos Públicos de Prepago CNT E.P.</t>
  </si>
  <si>
    <t xml:space="preserve">        Instalación de Teléfonos Públicos de Prepago LINKOTEL S.A.</t>
  </si>
  <si>
    <t xml:space="preserve">        Instalación Total de Teléfonos Públicos de Prepago</t>
  </si>
  <si>
    <t xml:space="preserve">        Instalación de Teléfonos Públicos de Prepago - Grado Crecimiento</t>
  </si>
  <si>
    <t xml:space="preserve">        Instalación Teléfonos Público Prepago - Comparativo entre operadores</t>
  </si>
  <si>
    <t xml:space="preserve">       Instalación de Cabinas Públicas Rurales CNT E.P. (ex-Andinatel)</t>
  </si>
  <si>
    <t xml:space="preserve">       Instalación  de Cabinas Públicas Rurales CNT E.P. (ex-Pacifictel)</t>
  </si>
  <si>
    <t xml:space="preserve">       Instalación de Cabinas Públicas Rurales LINKOTEL S.A.</t>
  </si>
  <si>
    <t xml:space="preserve">       Instalación Total de Cabinas Públicas Rurales</t>
  </si>
  <si>
    <t xml:space="preserve">       Instalación de Cabinas Públicas Rurales  - Grado Crecimiento</t>
  </si>
  <si>
    <t xml:space="preserve">       Instalación Cabinas Públicas Rurales - Comparativo entre operadores</t>
  </si>
  <si>
    <t>TEL-879-30-CONATEL-2012 (18-Dic-2012)</t>
  </si>
  <si>
    <t>TEL-881-30-CONATEL-2012 (18-Dic-2012)</t>
  </si>
  <si>
    <t>TEL-882-30-CONATEL-2012 (18-Dic-2012)</t>
  </si>
  <si>
    <t>TEL-883-30-CONATEL-2012 (18-Dic-2012)</t>
  </si>
  <si>
    <t>TEL-880-30-CONATEL-2012 (18-Dic-2012)</t>
  </si>
  <si>
    <t>TEL-884-30-CONATEL-2012 (18-Dic-2012)</t>
  </si>
  <si>
    <t>TEL-368-08-CONATEL-2011 (28-Abril-2011)</t>
  </si>
  <si>
    <t xml:space="preserve">      Fecha de publicación: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</si>
</sst>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u/>
      <sz val="11"/>
      <color indexed="12"/>
      <name val="Arial"/>
      <family val="2"/>
    </font>
    <font>
      <u/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u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gray125">
        <bgColor theme="2" tint="-9.9948118533890809E-2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97">
    <xf numFmtId="0" fontId="0" fillId="0" borderId="0" xfId="0"/>
    <xf numFmtId="0" fontId="0" fillId="2" borderId="0" xfId="1" applyFont="1" applyFill="1"/>
    <xf numFmtId="0" fontId="9" fillId="3" borderId="0" xfId="4" applyFont="1" applyFill="1" applyBorder="1" applyAlignment="1">
      <alignment wrapText="1"/>
    </xf>
    <xf numFmtId="0" fontId="9" fillId="2" borderId="0" xfId="4" applyFont="1" applyFill="1" applyBorder="1" applyAlignment="1">
      <alignment wrapText="1"/>
    </xf>
    <xf numFmtId="0" fontId="9" fillId="3" borderId="0" xfId="4" applyFont="1" applyFill="1" applyAlignment="1">
      <alignment wrapText="1"/>
    </xf>
    <xf numFmtId="0" fontId="9" fillId="2" borderId="0" xfId="4" applyFont="1" applyFill="1" applyAlignment="1">
      <alignment wrapText="1"/>
    </xf>
    <xf numFmtId="0" fontId="9" fillId="2" borderId="0" xfId="4" applyFont="1" applyFill="1" applyBorder="1" applyAlignment="1">
      <alignment horizontal="justify" wrapText="1"/>
    </xf>
    <xf numFmtId="0" fontId="10" fillId="2" borderId="0" xfId="2" applyFont="1" applyFill="1" applyBorder="1" applyAlignment="1" applyProtection="1">
      <alignment wrapText="1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0" fillId="2" borderId="2" xfId="1" applyFont="1" applyFill="1" applyBorder="1" applyAlignment="1">
      <alignment horizontal="center"/>
    </xf>
    <xf numFmtId="3" fontId="0" fillId="2" borderId="2" xfId="1" applyNumberFormat="1" applyFont="1" applyFill="1" applyBorder="1" applyAlignment="1">
      <alignment horizontal="center"/>
    </xf>
    <xf numFmtId="0" fontId="0" fillId="2" borderId="3" xfId="1" applyFont="1" applyFill="1" applyBorder="1" applyAlignment="1">
      <alignment horizontal="center"/>
    </xf>
    <xf numFmtId="0" fontId="0" fillId="2" borderId="4" xfId="1" applyFont="1" applyFill="1" applyBorder="1" applyAlignment="1">
      <alignment horizontal="center"/>
    </xf>
    <xf numFmtId="3" fontId="0" fillId="2" borderId="2" xfId="4" applyNumberFormat="1" applyFont="1" applyFill="1" applyBorder="1" applyAlignment="1">
      <alignment horizontal="center"/>
    </xf>
    <xf numFmtId="3" fontId="0" fillId="2" borderId="0" xfId="1" applyNumberFormat="1" applyFont="1" applyFill="1"/>
    <xf numFmtId="0" fontId="0" fillId="2" borderId="6" xfId="1" applyFont="1" applyFill="1" applyBorder="1" applyAlignment="1">
      <alignment horizontal="center"/>
    </xf>
    <xf numFmtId="3" fontId="0" fillId="2" borderId="6" xfId="4" applyNumberFormat="1" applyFont="1" applyFill="1" applyBorder="1" applyAlignment="1">
      <alignment horizontal="center"/>
    </xf>
    <xf numFmtId="3" fontId="0" fillId="2" borderId="4" xfId="4" applyNumberFormat="1" applyFont="1" applyFill="1" applyBorder="1" applyAlignment="1">
      <alignment horizontal="center"/>
    </xf>
    <xf numFmtId="3" fontId="0" fillId="2" borderId="3" xfId="1" applyNumberFormat="1" applyFont="1" applyFill="1" applyBorder="1" applyAlignment="1">
      <alignment horizontal="center"/>
    </xf>
    <xf numFmtId="0" fontId="3" fillId="2" borderId="0" xfId="1" applyFont="1" applyFill="1"/>
    <xf numFmtId="0" fontId="12" fillId="2" borderId="0" xfId="1" applyFont="1" applyFill="1"/>
    <xf numFmtId="9" fontId="0" fillId="2" borderId="3" xfId="3" applyFont="1" applyFill="1" applyBorder="1" applyAlignment="1">
      <alignment horizontal="center"/>
    </xf>
    <xf numFmtId="9" fontId="0" fillId="2" borderId="7" xfId="3" applyFont="1" applyFill="1" applyBorder="1" applyAlignment="1">
      <alignment horizontal="center"/>
    </xf>
    <xf numFmtId="9" fontId="0" fillId="2" borderId="2" xfId="3" applyFont="1" applyFill="1" applyBorder="1" applyAlignment="1">
      <alignment horizontal="center"/>
    </xf>
    <xf numFmtId="0" fontId="0" fillId="2" borderId="0" xfId="4" applyFont="1" applyFill="1"/>
    <xf numFmtId="9" fontId="0" fillId="2" borderId="0" xfId="1" applyNumberFormat="1" applyFont="1" applyFill="1"/>
    <xf numFmtId="0" fontId="9" fillId="2" borderId="0" xfId="4" applyFont="1" applyFill="1" applyBorder="1"/>
    <xf numFmtId="0" fontId="1" fillId="2" borderId="0" xfId="4" applyFont="1" applyFill="1"/>
    <xf numFmtId="0" fontId="14" fillId="2" borderId="0" xfId="2" applyFont="1" applyFill="1" applyBorder="1" applyAlignment="1" applyProtection="1">
      <alignment wrapText="1"/>
    </xf>
    <xf numFmtId="0" fontId="0" fillId="2" borderId="0" xfId="1" applyFont="1" applyFill="1" applyAlignment="1">
      <alignment vertical="center"/>
    </xf>
    <xf numFmtId="0" fontId="0" fillId="2" borderId="0" xfId="4" applyFont="1" applyFill="1" applyAlignment="1">
      <alignment wrapText="1"/>
    </xf>
    <xf numFmtId="0" fontId="0" fillId="2" borderId="0" xfId="4" applyFont="1" applyFill="1" applyBorder="1" applyAlignment="1">
      <alignment wrapText="1"/>
    </xf>
    <xf numFmtId="0" fontId="0" fillId="2" borderId="6" xfId="4" applyFont="1" applyFill="1" applyBorder="1" applyAlignment="1">
      <alignment vertical="center" wrapText="1"/>
    </xf>
    <xf numFmtId="0" fontId="0" fillId="2" borderId="6" xfId="4" applyFont="1" applyFill="1" applyBorder="1" applyAlignment="1">
      <alignment horizontal="left" vertical="center" wrapText="1"/>
    </xf>
    <xf numFmtId="0" fontId="0" fillId="2" borderId="2" xfId="4" applyFont="1" applyFill="1" applyBorder="1" applyAlignment="1">
      <alignment vertical="center" wrapText="1"/>
    </xf>
    <xf numFmtId="0" fontId="0" fillId="2" borderId="7" xfId="4" applyFont="1" applyFill="1" applyBorder="1" applyAlignment="1">
      <alignment vertical="center" wrapText="1"/>
    </xf>
    <xf numFmtId="0" fontId="15" fillId="2" borderId="0" xfId="4" applyFont="1" applyFill="1"/>
    <xf numFmtId="0" fontId="0" fillId="2" borderId="2" xfId="1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/>
    </xf>
    <xf numFmtId="3" fontId="13" fillId="2" borderId="8" xfId="4" applyNumberFormat="1" applyFont="1" applyFill="1" applyBorder="1" applyAlignment="1">
      <alignment horizontal="center"/>
    </xf>
    <xf numFmtId="0" fontId="13" fillId="2" borderId="2" xfId="4" applyFont="1" applyFill="1" applyBorder="1" applyAlignment="1">
      <alignment horizontal="center" vertical="center"/>
    </xf>
    <xf numFmtId="0" fontId="13" fillId="2" borderId="8" xfId="4" applyFont="1" applyFill="1" applyBorder="1" applyAlignment="1">
      <alignment horizontal="center"/>
    </xf>
    <xf numFmtId="0" fontId="13" fillId="2" borderId="2" xfId="4" applyFont="1" applyFill="1" applyBorder="1" applyAlignment="1">
      <alignment horizontal="center" vertical="top" wrapText="1"/>
    </xf>
    <xf numFmtId="0" fontId="13" fillId="2" borderId="2" xfId="4" applyNumberFormat="1" applyFont="1" applyFill="1" applyBorder="1" applyAlignment="1">
      <alignment horizontal="center" vertical="center"/>
    </xf>
    <xf numFmtId="0" fontId="0" fillId="2" borderId="6" xfId="4" quotePrefix="1" applyFont="1" applyFill="1" applyBorder="1" applyAlignment="1">
      <alignment vertical="center" wrapText="1"/>
    </xf>
    <xf numFmtId="0" fontId="0" fillId="2" borderId="2" xfId="4" quotePrefix="1" applyFont="1" applyFill="1" applyBorder="1" applyAlignment="1">
      <alignment vertical="center" wrapText="1"/>
    </xf>
    <xf numFmtId="0" fontId="0" fillId="2" borderId="7" xfId="4" quotePrefix="1" applyFont="1" applyFill="1" applyBorder="1" applyAlignment="1">
      <alignment vertical="center" wrapText="1"/>
    </xf>
    <xf numFmtId="0" fontId="9" fillId="2" borderId="0" xfId="4" applyFont="1" applyFill="1" applyAlignment="1" applyProtection="1">
      <alignment wrapText="1"/>
      <protection locked="0"/>
    </xf>
    <xf numFmtId="0" fontId="0" fillId="2" borderId="0" xfId="1" applyFont="1" applyFill="1" applyProtection="1">
      <protection locked="0"/>
    </xf>
    <xf numFmtId="0" fontId="0" fillId="2" borderId="0" xfId="4" applyFont="1" applyFill="1" applyAlignment="1" applyProtection="1">
      <alignment wrapText="1"/>
      <protection locked="0"/>
    </xf>
    <xf numFmtId="0" fontId="13" fillId="2" borderId="2" xfId="4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vertical="center" wrapText="1"/>
    </xf>
    <xf numFmtId="0" fontId="13" fillId="2" borderId="9" xfId="4" applyFont="1" applyFill="1" applyBorder="1" applyAlignment="1">
      <alignment horizontal="center" vertical="center" wrapText="1"/>
    </xf>
    <xf numFmtId="0" fontId="0" fillId="2" borderId="10" xfId="1" applyFont="1" applyFill="1" applyBorder="1" applyAlignment="1">
      <alignment horizontal="center"/>
    </xf>
    <xf numFmtId="3" fontId="0" fillId="2" borderId="10" xfId="1" applyNumberFormat="1" applyFont="1" applyFill="1" applyBorder="1" applyAlignment="1">
      <alignment horizontal="center"/>
    </xf>
    <xf numFmtId="3" fontId="0" fillId="2" borderId="10" xfId="4" applyNumberFormat="1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0" fontId="0" fillId="2" borderId="0" xfId="1" applyFont="1" applyFill="1" applyBorder="1" applyAlignment="1">
      <alignment horizontal="center"/>
    </xf>
    <xf numFmtId="3" fontId="0" fillId="2" borderId="0" xfId="1" applyNumberFormat="1" applyFont="1" applyFill="1" applyBorder="1" applyAlignment="1">
      <alignment horizontal="center"/>
    </xf>
    <xf numFmtId="3" fontId="0" fillId="2" borderId="0" xfId="4" applyNumberFormat="1" applyFont="1" applyFill="1" applyBorder="1" applyAlignment="1">
      <alignment horizontal="center"/>
    </xf>
    <xf numFmtId="9" fontId="0" fillId="2" borderId="0" xfId="3" applyFont="1" applyFill="1" applyBorder="1" applyAlignment="1">
      <alignment horizontal="center"/>
    </xf>
    <xf numFmtId="0" fontId="0" fillId="2" borderId="7" xfId="1" applyFont="1" applyFill="1" applyBorder="1" applyAlignment="1">
      <alignment horizontal="center"/>
    </xf>
    <xf numFmtId="3" fontId="0" fillId="2" borderId="11" xfId="4" applyNumberFormat="1" applyFont="1" applyFill="1" applyBorder="1" applyAlignment="1">
      <alignment horizontal="center"/>
    </xf>
    <xf numFmtId="3" fontId="0" fillId="2" borderId="12" xfId="4" applyNumberFormat="1" applyFont="1" applyFill="1" applyBorder="1" applyAlignment="1">
      <alignment horizontal="center"/>
    </xf>
    <xf numFmtId="3" fontId="0" fillId="2" borderId="13" xfId="4" applyNumberFormat="1" applyFont="1" applyFill="1" applyBorder="1" applyAlignment="1">
      <alignment horizontal="center"/>
    </xf>
    <xf numFmtId="3" fontId="0" fillId="2" borderId="12" xfId="1" applyNumberFormat="1" applyFont="1" applyFill="1" applyBorder="1" applyAlignment="1">
      <alignment horizontal="center"/>
    </xf>
    <xf numFmtId="3" fontId="0" fillId="2" borderId="14" xfId="1" applyNumberFormat="1" applyFont="1" applyFill="1" applyBorder="1" applyAlignment="1">
      <alignment horizontal="center"/>
    </xf>
    <xf numFmtId="3" fontId="0" fillId="2" borderId="15" xfId="4" applyNumberFormat="1" applyFont="1" applyFill="1" applyBorder="1" applyAlignment="1">
      <alignment horizontal="center"/>
    </xf>
    <xf numFmtId="3" fontId="0" fillId="2" borderId="16" xfId="4" applyNumberFormat="1" applyFont="1" applyFill="1" applyBorder="1" applyAlignment="1">
      <alignment horizontal="center"/>
    </xf>
    <xf numFmtId="3" fontId="0" fillId="2" borderId="9" xfId="4" applyNumberFormat="1" applyFont="1" applyFill="1" applyBorder="1" applyAlignment="1">
      <alignment horizontal="center"/>
    </xf>
    <xf numFmtId="3" fontId="0" fillId="2" borderId="16" xfId="1" applyNumberFormat="1" applyFont="1" applyFill="1" applyBorder="1" applyAlignment="1">
      <alignment horizontal="center"/>
    </xf>
    <xf numFmtId="3" fontId="0" fillId="2" borderId="17" xfId="1" applyNumberFormat="1" applyFont="1" applyFill="1" applyBorder="1" applyAlignment="1">
      <alignment horizontal="center"/>
    </xf>
    <xf numFmtId="3" fontId="0" fillId="2" borderId="3" xfId="4" applyNumberFormat="1" applyFont="1" applyFill="1" applyBorder="1" applyAlignment="1">
      <alignment horizontal="center"/>
    </xf>
    <xf numFmtId="0" fontId="13" fillId="2" borderId="7" xfId="4" applyFont="1" applyFill="1" applyBorder="1" applyAlignment="1">
      <alignment horizontal="center" vertical="center"/>
    </xf>
    <xf numFmtId="0" fontId="0" fillId="2" borderId="7" xfId="1" applyFont="1" applyFill="1" applyBorder="1" applyAlignment="1">
      <alignment horizontal="center" vertical="center"/>
    </xf>
    <xf numFmtId="3" fontId="0" fillId="2" borderId="24" xfId="1" applyNumberFormat="1" applyFont="1" applyFill="1" applyBorder="1" applyAlignment="1">
      <alignment horizontal="center"/>
    </xf>
    <xf numFmtId="3" fontId="0" fillId="2" borderId="7" xfId="1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vertical="center"/>
    </xf>
    <xf numFmtId="3" fontId="3" fillId="2" borderId="2" xfId="4" applyNumberFormat="1" applyFont="1" applyFill="1" applyBorder="1" applyAlignment="1">
      <alignment horizontal="center"/>
    </xf>
    <xf numFmtId="3" fontId="3" fillId="2" borderId="10" xfId="1" applyNumberFormat="1" applyFont="1" applyFill="1" applyBorder="1" applyAlignment="1">
      <alignment horizontal="center"/>
    </xf>
    <xf numFmtId="1" fontId="0" fillId="2" borderId="0" xfId="1" applyNumberFormat="1" applyFont="1" applyFill="1"/>
    <xf numFmtId="3" fontId="0" fillId="4" borderId="0" xfId="1" applyNumberFormat="1" applyFont="1" applyFill="1"/>
    <xf numFmtId="9" fontId="0" fillId="4" borderId="0" xfId="3" applyFont="1" applyFill="1"/>
    <xf numFmtId="0" fontId="0" fillId="4" borderId="0" xfId="1" applyFont="1" applyFill="1"/>
    <xf numFmtId="0" fontId="1" fillId="2" borderId="0" xfId="4" applyFont="1" applyFill="1" applyBorder="1"/>
    <xf numFmtId="3" fontId="1" fillId="2" borderId="2" xfId="4" applyNumberFormat="1" applyFont="1" applyFill="1" applyBorder="1" applyAlignment="1">
      <alignment horizontal="center"/>
    </xf>
    <xf numFmtId="1" fontId="3" fillId="2" borderId="7" xfId="4" applyNumberFormat="1" applyFont="1" applyFill="1" applyBorder="1" applyAlignment="1">
      <alignment horizontal="center"/>
    </xf>
    <xf numFmtId="1" fontId="3" fillId="2" borderId="2" xfId="4" applyNumberFormat="1" applyFont="1" applyFill="1" applyBorder="1" applyAlignment="1">
      <alignment horizontal="center"/>
    </xf>
    <xf numFmtId="0" fontId="13" fillId="2" borderId="7" xfId="4" applyFont="1" applyFill="1" applyBorder="1" applyAlignment="1">
      <alignment vertical="center" wrapText="1"/>
    </xf>
    <xf numFmtId="3" fontId="3" fillId="2" borderId="2" xfId="1" applyNumberFormat="1" applyFont="1" applyFill="1" applyBorder="1" applyAlignment="1">
      <alignment horizontal="center"/>
    </xf>
    <xf numFmtId="3" fontId="0" fillId="2" borderId="4" xfId="1" applyNumberFormat="1" applyFont="1" applyFill="1" applyBorder="1" applyAlignment="1">
      <alignment horizontal="center"/>
    </xf>
    <xf numFmtId="3" fontId="0" fillId="2" borderId="7" xfId="4" applyNumberFormat="1" applyFont="1" applyFill="1" applyBorder="1" applyAlignment="1">
      <alignment horizontal="center"/>
    </xf>
    <xf numFmtId="3" fontId="0" fillId="2" borderId="24" xfId="4" applyNumberFormat="1" applyFont="1" applyFill="1" applyBorder="1" applyAlignment="1">
      <alignment horizontal="center"/>
    </xf>
    <xf numFmtId="9" fontId="0" fillId="2" borderId="4" xfId="3" applyFont="1" applyFill="1" applyBorder="1" applyAlignment="1">
      <alignment horizontal="center"/>
    </xf>
    <xf numFmtId="3" fontId="0" fillId="0" borderId="2" xfId="1" applyNumberFormat="1" applyFont="1" applyFill="1" applyBorder="1" applyAlignment="1">
      <alignment horizontal="center"/>
    </xf>
    <xf numFmtId="3" fontId="0" fillId="0" borderId="10" xfId="1" applyNumberFormat="1" applyFont="1" applyFill="1" applyBorder="1" applyAlignment="1">
      <alignment horizontal="center"/>
    </xf>
    <xf numFmtId="3" fontId="0" fillId="0" borderId="4" xfId="1" applyNumberFormat="1" applyFont="1" applyFill="1" applyBorder="1" applyAlignment="1">
      <alignment horizontal="center"/>
    </xf>
    <xf numFmtId="0" fontId="16" fillId="5" borderId="0" xfId="4" applyFont="1" applyFill="1" applyBorder="1" applyAlignment="1">
      <alignment wrapText="1"/>
    </xf>
    <xf numFmtId="0" fontId="16" fillId="5" borderId="0" xfId="4" applyFont="1" applyFill="1" applyBorder="1" applyAlignment="1"/>
    <xf numFmtId="0" fontId="17" fillId="5" borderId="0" xfId="4" applyFont="1" applyFill="1" applyBorder="1" applyAlignment="1"/>
    <xf numFmtId="0" fontId="9" fillId="7" borderId="0" xfId="4" applyFont="1" applyFill="1" applyBorder="1" applyAlignment="1">
      <alignment wrapText="1"/>
    </xf>
    <xf numFmtId="0" fontId="16" fillId="5" borderId="0" xfId="4" applyFont="1" applyFill="1" applyBorder="1" applyAlignment="1" applyProtection="1">
      <alignment wrapText="1"/>
      <protection locked="0"/>
    </xf>
    <xf numFmtId="0" fontId="19" fillId="5" borderId="0" xfId="1" applyFont="1" applyFill="1"/>
    <xf numFmtId="0" fontId="19" fillId="5" borderId="0" xfId="1" applyFont="1" applyFill="1" applyProtection="1">
      <protection locked="0"/>
    </xf>
    <xf numFmtId="3" fontId="21" fillId="8" borderId="5" xfId="1" applyNumberFormat="1" applyFont="1" applyFill="1" applyBorder="1" applyAlignment="1">
      <alignment horizontal="center" vertical="center" wrapText="1"/>
    </xf>
    <xf numFmtId="0" fontId="21" fillId="8" borderId="5" xfId="1" applyFont="1" applyFill="1" applyBorder="1" applyAlignment="1">
      <alignment horizontal="center" vertical="center"/>
    </xf>
    <xf numFmtId="0" fontId="21" fillId="8" borderId="5" xfId="1" applyFont="1" applyFill="1" applyBorder="1" applyAlignment="1">
      <alignment horizontal="center" vertical="center" wrapText="1"/>
    </xf>
    <xf numFmtId="0" fontId="23" fillId="2" borderId="0" xfId="4" applyFont="1" applyFill="1"/>
    <xf numFmtId="0" fontId="13" fillId="2" borderId="0" xfId="1" applyFont="1" applyFill="1"/>
    <xf numFmtId="3" fontId="13" fillId="2" borderId="0" xfId="4" applyNumberFormat="1" applyFont="1" applyFill="1" applyBorder="1" applyAlignment="1"/>
    <xf numFmtId="17" fontId="13" fillId="2" borderId="0" xfId="4" applyNumberFormat="1" applyFont="1" applyFill="1" applyBorder="1"/>
    <xf numFmtId="0" fontId="13" fillId="2" borderId="0" xfId="4" applyFont="1" applyFill="1"/>
    <xf numFmtId="0" fontId="13" fillId="2" borderId="0" xfId="1" applyFont="1" applyFill="1" applyAlignment="1">
      <alignment horizontal="left"/>
    </xf>
    <xf numFmtId="3" fontId="0" fillId="9" borderId="2" xfId="1" applyNumberFormat="1" applyFont="1" applyFill="1" applyBorder="1" applyAlignment="1">
      <alignment horizontal="center"/>
    </xf>
    <xf numFmtId="3" fontId="0" fillId="9" borderId="6" xfId="4" applyNumberFormat="1" applyFont="1" applyFill="1" applyBorder="1" applyAlignment="1">
      <alignment horizontal="center"/>
    </xf>
    <xf numFmtId="3" fontId="0" fillId="9" borderId="2" xfId="4" applyNumberFormat="1" applyFont="1" applyFill="1" applyBorder="1" applyAlignment="1">
      <alignment horizontal="center"/>
    </xf>
    <xf numFmtId="3" fontId="0" fillId="9" borderId="4" xfId="4" applyNumberFormat="1" applyFont="1" applyFill="1" applyBorder="1" applyAlignment="1">
      <alignment horizontal="center"/>
    </xf>
    <xf numFmtId="3" fontId="0" fillId="9" borderId="4" xfId="1" applyNumberFormat="1" applyFont="1" applyFill="1" applyBorder="1" applyAlignment="1">
      <alignment horizontal="center"/>
    </xf>
    <xf numFmtId="3" fontId="0" fillId="9" borderId="10" xfId="1" applyNumberFormat="1" applyFont="1" applyFill="1" applyBorder="1" applyAlignment="1">
      <alignment horizontal="center"/>
    </xf>
    <xf numFmtId="3" fontId="0" fillId="9" borderId="25" xfId="1" applyNumberFormat="1" applyFont="1" applyFill="1" applyBorder="1" applyAlignment="1">
      <alignment horizontal="center"/>
    </xf>
    <xf numFmtId="3" fontId="0" fillId="9" borderId="12" xfId="1" applyNumberFormat="1" applyFont="1" applyFill="1" applyBorder="1" applyAlignment="1">
      <alignment horizontal="center"/>
    </xf>
    <xf numFmtId="3" fontId="0" fillId="9" borderId="13" xfId="1" applyNumberFormat="1" applyFont="1" applyFill="1" applyBorder="1" applyAlignment="1">
      <alignment horizontal="center"/>
    </xf>
    <xf numFmtId="3" fontId="0" fillId="9" borderId="7" xfId="1" applyNumberFormat="1" applyFont="1" applyFill="1" applyBorder="1" applyAlignment="1">
      <alignment horizontal="center"/>
    </xf>
    <xf numFmtId="3" fontId="0" fillId="9" borderId="11" xfId="4" applyNumberFormat="1" applyFont="1" applyFill="1" applyBorder="1" applyAlignment="1">
      <alignment horizontal="center"/>
    </xf>
    <xf numFmtId="3" fontId="0" fillId="9" borderId="12" xfId="4" applyNumberFormat="1" applyFont="1" applyFill="1" applyBorder="1" applyAlignment="1">
      <alignment horizontal="center"/>
    </xf>
    <xf numFmtId="3" fontId="0" fillId="9" borderId="13" xfId="4" applyNumberFormat="1" applyFont="1" applyFill="1" applyBorder="1" applyAlignment="1">
      <alignment horizontal="center"/>
    </xf>
    <xf numFmtId="3" fontId="0" fillId="9" borderId="14" xfId="1" applyNumberFormat="1" applyFont="1" applyFill="1" applyBorder="1" applyAlignment="1">
      <alignment horizontal="center"/>
    </xf>
    <xf numFmtId="3" fontId="0" fillId="9" borderId="3" xfId="1" applyNumberFormat="1" applyFont="1" applyFill="1" applyBorder="1" applyAlignment="1">
      <alignment horizontal="center"/>
    </xf>
    <xf numFmtId="3" fontId="0" fillId="9" borderId="16" xfId="1" applyNumberFormat="1" applyFont="1" applyFill="1" applyBorder="1" applyAlignment="1">
      <alignment horizontal="center"/>
    </xf>
    <xf numFmtId="3" fontId="0" fillId="9" borderId="24" xfId="1" applyNumberFormat="1" applyFont="1" applyFill="1" applyBorder="1" applyAlignment="1">
      <alignment horizontal="center"/>
    </xf>
    <xf numFmtId="3" fontId="0" fillId="9" borderId="10" xfId="4" applyNumberFormat="1" applyFont="1" applyFill="1" applyBorder="1" applyAlignment="1">
      <alignment horizontal="center"/>
    </xf>
    <xf numFmtId="3" fontId="0" fillId="9" borderId="17" xfId="1" applyNumberFormat="1" applyFont="1" applyFill="1" applyBorder="1" applyAlignment="1">
      <alignment horizontal="center"/>
    </xf>
    <xf numFmtId="3" fontId="0" fillId="9" borderId="15" xfId="4" applyNumberFormat="1" applyFont="1" applyFill="1" applyBorder="1" applyAlignment="1">
      <alignment horizontal="center"/>
    </xf>
    <xf numFmtId="3" fontId="0" fillId="9" borderId="16" xfId="4" applyNumberFormat="1" applyFont="1" applyFill="1" applyBorder="1" applyAlignment="1">
      <alignment horizontal="center"/>
    </xf>
    <xf numFmtId="3" fontId="0" fillId="9" borderId="9" xfId="4" applyNumberFormat="1" applyFont="1" applyFill="1" applyBorder="1" applyAlignment="1">
      <alignment horizontal="center"/>
    </xf>
    <xf numFmtId="0" fontId="13" fillId="2" borderId="0" xfId="4" applyFont="1" applyFill="1" applyBorder="1"/>
    <xf numFmtId="0" fontId="0" fillId="5" borderId="0" xfId="4" applyFont="1" applyFill="1"/>
    <xf numFmtId="0" fontId="19" fillId="5" borderId="0" xfId="4" applyFont="1" applyFill="1"/>
    <xf numFmtId="0" fontId="0" fillId="7" borderId="0" xfId="4" applyFont="1" applyFill="1" applyProtection="1">
      <protection locked="0"/>
    </xf>
    <xf numFmtId="0" fontId="0" fillId="7" borderId="0" xfId="4" applyFont="1" applyFill="1"/>
    <xf numFmtId="0" fontId="21" fillId="8" borderId="5" xfId="1" applyFont="1" applyFill="1" applyBorder="1" applyAlignment="1">
      <alignment horizontal="center"/>
    </xf>
    <xf numFmtId="0" fontId="21" fillId="8" borderId="5" xfId="4" applyFont="1" applyFill="1" applyBorder="1" applyAlignment="1">
      <alignment horizontal="center"/>
    </xf>
    <xf numFmtId="0" fontId="19" fillId="5" borderId="0" xfId="4" applyFont="1" applyFill="1" applyProtection="1">
      <protection locked="0"/>
    </xf>
    <xf numFmtId="0" fontId="0" fillId="7" borderId="0" xfId="4" applyFont="1" applyFill="1" applyAlignment="1">
      <alignment wrapText="1"/>
    </xf>
    <xf numFmtId="0" fontId="19" fillId="5" borderId="0" xfId="4" applyFont="1" applyFill="1" applyAlignment="1">
      <alignment wrapText="1"/>
    </xf>
    <xf numFmtId="0" fontId="21" fillId="8" borderId="5" xfId="4" applyFont="1" applyFill="1" applyBorder="1" applyAlignment="1">
      <alignment horizontal="center" wrapText="1"/>
    </xf>
    <xf numFmtId="0" fontId="19" fillId="4" borderId="0" xfId="0" applyFont="1" applyFill="1"/>
    <xf numFmtId="0" fontId="19" fillId="5" borderId="0" xfId="0" applyFont="1" applyFill="1"/>
    <xf numFmtId="0" fontId="16" fillId="5" borderId="0" xfId="4" applyFont="1" applyFill="1" applyBorder="1" applyAlignment="1">
      <alignment horizontal="center" wrapText="1"/>
    </xf>
    <xf numFmtId="0" fontId="16" fillId="5" borderId="0" xfId="4" applyFont="1" applyFill="1" applyBorder="1" applyAlignment="1">
      <alignment horizontal="left"/>
    </xf>
    <xf numFmtId="0" fontId="18" fillId="6" borderId="0" xfId="0" applyFont="1" applyFill="1" applyAlignment="1"/>
    <xf numFmtId="0" fontId="19" fillId="8" borderId="0" xfId="0" applyFont="1" applyFill="1"/>
    <xf numFmtId="0" fontId="0" fillId="4" borderId="0" xfId="0" applyFill="1"/>
    <xf numFmtId="0" fontId="0" fillId="5" borderId="0" xfId="0" applyFill="1"/>
    <xf numFmtId="0" fontId="0" fillId="8" borderId="0" xfId="0" applyFill="1"/>
    <xf numFmtId="0" fontId="13" fillId="2" borderId="2" xfId="4" applyFont="1" applyFill="1" applyBorder="1" applyAlignment="1">
      <alignment vertical="center" wrapText="1"/>
    </xf>
    <xf numFmtId="3" fontId="3" fillId="2" borderId="4" xfId="1" applyNumberFormat="1" applyFont="1" applyFill="1" applyBorder="1" applyAlignment="1">
      <alignment horizontal="center"/>
    </xf>
    <xf numFmtId="0" fontId="13" fillId="2" borderId="2" xfId="4" applyFont="1" applyFill="1" applyBorder="1" applyAlignment="1">
      <alignment horizontal="left" vertical="center"/>
    </xf>
    <xf numFmtId="0" fontId="13" fillId="2" borderId="7" xfId="4" applyFont="1" applyFill="1" applyBorder="1" applyAlignment="1">
      <alignment horizontal="left" vertical="center" wrapText="1"/>
    </xf>
    <xf numFmtId="0" fontId="18" fillId="6" borderId="0" xfId="0" applyFont="1" applyFill="1" applyAlignment="1">
      <alignment horizontal="left"/>
    </xf>
    <xf numFmtId="3" fontId="13" fillId="2" borderId="0" xfId="4" applyNumberFormat="1" applyFont="1" applyFill="1" applyBorder="1" applyAlignment="1">
      <alignment horizontal="left" vertical="top" wrapText="1"/>
    </xf>
    <xf numFmtId="3" fontId="3" fillId="2" borderId="6" xfId="1" applyNumberFormat="1" applyFont="1" applyFill="1" applyBorder="1" applyAlignment="1">
      <alignment horizontal="center" vertical="center"/>
    </xf>
    <xf numFmtId="3" fontId="3" fillId="2" borderId="10" xfId="1" applyNumberFormat="1" applyFont="1" applyFill="1" applyBorder="1" applyAlignment="1">
      <alignment horizontal="center" vertical="center"/>
    </xf>
    <xf numFmtId="3" fontId="3" fillId="2" borderId="7" xfId="1" applyNumberFormat="1" applyFont="1" applyFill="1" applyBorder="1" applyAlignment="1">
      <alignment horizontal="center" vertical="center"/>
    </xf>
    <xf numFmtId="0" fontId="20" fillId="8" borderId="18" xfId="1" applyFont="1" applyFill="1" applyBorder="1" applyAlignment="1">
      <alignment horizontal="center" vertical="center"/>
    </xf>
    <xf numFmtId="0" fontId="20" fillId="8" borderId="19" xfId="1" applyFont="1" applyFill="1" applyBorder="1" applyAlignment="1">
      <alignment horizontal="center" vertical="center"/>
    </xf>
    <xf numFmtId="0" fontId="20" fillId="8" borderId="20" xfId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2" borderId="7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3" fontId="3" fillId="2" borderId="10" xfId="1" applyNumberFormat="1" applyFont="1" applyFill="1" applyBorder="1" applyAlignment="1">
      <alignment horizontal="center" vertical="center" wrapText="1"/>
    </xf>
    <xf numFmtId="3" fontId="3" fillId="2" borderId="7" xfId="1" applyNumberFormat="1" applyFont="1" applyFill="1" applyBorder="1" applyAlignment="1">
      <alignment horizontal="center" vertical="center" wrapText="1"/>
    </xf>
    <xf numFmtId="0" fontId="22" fillId="8" borderId="18" xfId="1" applyFont="1" applyFill="1" applyBorder="1" applyAlignment="1">
      <alignment horizontal="center" vertical="center"/>
    </xf>
    <xf numFmtId="0" fontId="22" fillId="8" borderId="19" xfId="1" applyFont="1" applyFill="1" applyBorder="1" applyAlignment="1">
      <alignment horizontal="center" vertical="center"/>
    </xf>
    <xf numFmtId="0" fontId="22" fillId="8" borderId="20" xfId="1" applyFont="1" applyFill="1" applyBorder="1" applyAlignment="1">
      <alignment horizontal="center" vertical="center"/>
    </xf>
    <xf numFmtId="0" fontId="0" fillId="0" borderId="10" xfId="4" applyFont="1" applyBorder="1"/>
    <xf numFmtId="0" fontId="0" fillId="0" borderId="7" xfId="4" applyFont="1" applyBorder="1"/>
    <xf numFmtId="0" fontId="13" fillId="2" borderId="14" xfId="4" applyFont="1" applyFill="1" applyBorder="1" applyAlignment="1">
      <alignment horizontal="center" vertical="center"/>
    </xf>
    <xf numFmtId="0" fontId="13" fillId="2" borderId="24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 wrapText="1"/>
    </xf>
    <xf numFmtId="0" fontId="13" fillId="2" borderId="17" xfId="4" applyFont="1" applyFill="1" applyBorder="1" applyAlignment="1">
      <alignment horizontal="center" vertical="center" wrapText="1"/>
    </xf>
    <xf numFmtId="0" fontId="13" fillId="2" borderId="23" xfId="4" applyFont="1" applyFill="1" applyBorder="1" applyAlignment="1">
      <alignment horizontal="center" vertical="center" wrapText="1"/>
    </xf>
    <xf numFmtId="0" fontId="13" fillId="2" borderId="24" xfId="4" applyFont="1" applyFill="1" applyBorder="1" applyAlignment="1">
      <alignment horizontal="center" vertical="center" wrapText="1"/>
    </xf>
    <xf numFmtId="0" fontId="13" fillId="2" borderId="12" xfId="4" applyFont="1" applyFill="1" applyBorder="1" applyAlignment="1">
      <alignment horizontal="center" vertical="center"/>
    </xf>
    <xf numFmtId="0" fontId="13" fillId="2" borderId="16" xfId="4" applyFont="1" applyFill="1" applyBorder="1" applyAlignment="1">
      <alignment horizontal="center" vertical="center"/>
    </xf>
    <xf numFmtId="0" fontId="13" fillId="2" borderId="3" xfId="4" applyFont="1" applyFill="1" applyBorder="1" applyAlignment="1">
      <alignment horizontal="center" vertical="center" wrapText="1"/>
    </xf>
    <xf numFmtId="0" fontId="13" fillId="2" borderId="10" xfId="4" applyFont="1" applyFill="1" applyBorder="1" applyAlignment="1">
      <alignment horizontal="center" vertical="center" wrapText="1"/>
    </xf>
    <xf numFmtId="0" fontId="13" fillId="2" borderId="4" xfId="4" applyFont="1" applyFill="1" applyBorder="1" applyAlignment="1">
      <alignment horizontal="center" vertical="center" wrapText="1"/>
    </xf>
    <xf numFmtId="0" fontId="13" fillId="2" borderId="21" xfId="4" applyFont="1" applyFill="1" applyBorder="1" applyAlignment="1">
      <alignment horizontal="center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13" fillId="2" borderId="26" xfId="4" applyFont="1" applyFill="1" applyBorder="1" applyAlignment="1">
      <alignment horizontal="center" vertical="center" wrapText="1"/>
    </xf>
  </cellXfs>
  <cellStyles count="5">
    <cellStyle name="=C:\WINNT\SYSTEM32\COMMAND.COM" xfId="1"/>
    <cellStyle name="ANCLAS,REZONES Y SUS PARTES,DE FUNDICION,DE HIERRO O DE ACERO" xfId="4"/>
    <cellStyle name="Hipervínculo" xfId="2" builtinId="8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990099"/>
      <color rgb="FFFF3399"/>
      <color rgb="FFFF9900"/>
      <color rgb="FFC759A8"/>
      <color rgb="FFFB6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40309049434274E-2"/>
          <c:y val="4.8075751277793122E-2"/>
          <c:w val="0.86905185937417107"/>
          <c:h val="0.717813249523894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005552154624812E-2"/>
                  <c:y val="3.0066817918946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30815835257614E-2"/>
                  <c:y val="-2.9844566039414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983178722316626E-2"/>
                  <c:y val="-3.4429823390720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28406138848256E-2"/>
                  <c:y val="-3.2246630188175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278282022169792E-2"/>
                  <c:y val="3.7363583789314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698897236012647E-2"/>
                  <c:y val="-3.3223008140931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164631352825493E-2"/>
                  <c:y val="2.921304328484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493860816070479E-2"/>
                  <c:y val="-5.6902709195248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1337737709921231E-2"/>
                  <c:y val="5.78819364617831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925577283053085E-2"/>
                  <c:y val="-5.3822501000934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Resumen!$D$66:$D$78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Resumen!$E$16:$E$30</c:f>
              <c:numCache>
                <c:formatCode>#,##0</c:formatCode>
                <c:ptCount val="15"/>
                <c:pt idx="0">
                  <c:v>47170</c:v>
                </c:pt>
                <c:pt idx="1">
                  <c:v>61914</c:v>
                </c:pt>
                <c:pt idx="2">
                  <c:v>74806</c:v>
                </c:pt>
                <c:pt idx="3">
                  <c:v>95992</c:v>
                </c:pt>
                <c:pt idx="4">
                  <c:v>109152</c:v>
                </c:pt>
                <c:pt idx="5">
                  <c:v>118262</c:v>
                </c:pt>
                <c:pt idx="6">
                  <c:v>77703</c:v>
                </c:pt>
                <c:pt idx="7">
                  <c:v>41465</c:v>
                </c:pt>
                <c:pt idx="8">
                  <c:v>56664</c:v>
                </c:pt>
                <c:pt idx="9">
                  <c:v>24593</c:v>
                </c:pt>
                <c:pt idx="10">
                  <c:v>107206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38474336461749E-2"/>
                  <c:y val="-4.2134792472974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60049308454706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4809899125452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79386104748657E-3"/>
                  <c:y val="2.4814449041327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23347068770528E-2"/>
                  <c:y val="-3.4665065171938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180466936181131E-2"/>
                  <c:y val="3.3410027136438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396325169672437E-2"/>
                  <c:y val="2.8567462965434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373191745858495E-2"/>
                  <c:y val="-3.9108145380132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998563940052909E-2"/>
                  <c:y val="3.5589305574091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180187496590574E-2"/>
                  <c:y val="2.9384581164642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464298056865751E-2"/>
                  <c:y val="-3.922914720405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761190396357318E-2"/>
                  <c:y val="2.5419814048667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Resumen!$D$66:$D$78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Resumen!$E$66:$E$77</c:f>
              <c:numCache>
                <c:formatCode>#,##0</c:formatCode>
                <c:ptCount val="12"/>
                <c:pt idx="0">
                  <c:v>48000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80000</c:v>
                </c:pt>
                <c:pt idx="6">
                  <c:v>60000</c:v>
                </c:pt>
                <c:pt idx="7">
                  <c:v>50000</c:v>
                </c:pt>
                <c:pt idx="8">
                  <c:v>40000</c:v>
                </c:pt>
                <c:pt idx="9">
                  <c:v>13500</c:v>
                </c:pt>
                <c:pt idx="10">
                  <c:v>60000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8774032"/>
        <c:axId val="158774592"/>
      </c:lineChart>
      <c:catAx>
        <c:axId val="15877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2004602644"/>
              <c:y val="0.81738391134843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774592"/>
        <c:crosses val="autoZero"/>
        <c:auto val="1"/>
        <c:lblAlgn val="ctr"/>
        <c:lblOffset val="100"/>
        <c:tickMarkSkip val="1"/>
        <c:noMultiLvlLbl val="0"/>
      </c:catAx>
      <c:valAx>
        <c:axId val="158774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882589507880331E-2"/>
              <c:y val="0.35543151825997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77403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86419468650756004"/>
          <c:w val="0.22537054860442735"/>
          <c:h val="4.048216259556002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08004490759E-2"/>
          <c:y val="3.9588301462317198E-2"/>
          <c:w val="0.8583247156153051"/>
          <c:h val="0.753349456317960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Resumen!$D$93:$D$97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Resumen!$G$42:$G$45</c:f>
              <c:numCache>
                <c:formatCode>#,##0</c:formatCode>
                <c:ptCount val="4"/>
                <c:pt idx="0">
                  <c:v>474</c:v>
                </c:pt>
                <c:pt idx="1">
                  <c:v>488</c:v>
                </c:pt>
                <c:pt idx="2">
                  <c:v>824</c:v>
                </c:pt>
                <c:pt idx="3">
                  <c:v>1202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945125342929983E-2"/>
                  <c:y val="3.933342230526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0995854998970206E-2"/>
                  <c:y val="4.0774055785399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Resumen!$D$93:$D$97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Resumen!$G$93:$G$97</c:f>
              <c:numCache>
                <c:formatCode>#,##0</c:formatCode>
                <c:ptCount val="5"/>
                <c:pt idx="0">
                  <c:v>300</c:v>
                </c:pt>
                <c:pt idx="1">
                  <c:v>390</c:v>
                </c:pt>
                <c:pt idx="2">
                  <c:v>390</c:v>
                </c:pt>
                <c:pt idx="3">
                  <c:v>400</c:v>
                </c:pt>
                <c:pt idx="4">
                  <c:v>200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9920"/>
        <c:axId val="207520480"/>
      </c:lineChart>
      <c:catAx>
        <c:axId val="207519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4519594009"/>
              <c:y val="0.8288136482939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52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520480"/>
        <c:scaling>
          <c:orientation val="minMax"/>
          <c:min val="200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51992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04571682874907"/>
          <c:y val="0.87100674915635545"/>
          <c:w val="0.22558766859344895"/>
          <c:h val="4.062673415823021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2616428726758E-2"/>
          <c:y val="3.4397046523030765E-2"/>
          <c:w val="0.88624612202688724"/>
          <c:h val="0.8076488515858594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2.70617020330086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1348353947999904E-3"/>
                  <c:y val="-3.5700520485786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19812065890754E-3"/>
                  <c:y val="-5.219769562702969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ND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Resumen!$D$90:$D$97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Resumen!$I$39:$I$45</c:f>
              <c:numCache>
                <c:formatCode>#,##0</c:formatCode>
                <c:ptCount val="7"/>
                <c:pt idx="0">
                  <c:v>10</c:v>
                </c:pt>
                <c:pt idx="1">
                  <c:v>57</c:v>
                </c:pt>
                <c:pt idx="2">
                  <c:v>34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09E-2"/>
                  <c:y val="-5.87001201121047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30477679431748E-2"/>
                  <c:y val="3.46949597402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820805749849988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097951561639009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1258729680506E-2"/>
                  <c:y val="-3.7734418790871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315408331479146E-3"/>
                  <c:y val="-3.5555552627817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5023474582313632E-2"/>
                  <c:y val="-3.13725464363092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Resumen!$D$90:$D$97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Resumen!$I$90:$I$97</c:f>
              <c:numCache>
                <c:formatCode>#,##0</c:formatCode>
                <c:ptCount val="8"/>
                <c:pt idx="0">
                  <c:v>10</c:v>
                </c:pt>
                <c:pt idx="1">
                  <c:v>56</c:v>
                </c:pt>
                <c:pt idx="2">
                  <c:v>48</c:v>
                </c:pt>
                <c:pt idx="3">
                  <c:v>48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23280"/>
        <c:axId val="207523840"/>
      </c:lineChart>
      <c:catAx>
        <c:axId val="20752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486874111833"/>
              <c:y val="0.88933998634786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52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5238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52328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74766737972783"/>
          <c:y val="0.93363329583802024"/>
          <c:w val="0.22558766859344895"/>
          <c:h val="4.166844529049253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84754167519246E-2"/>
          <c:y val="4.5909099492059909E-2"/>
          <c:w val="0.85729058945191317"/>
          <c:h val="0.7904239128382333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4.445417952538766E-2"/>
                  <c:y val="-6.58997286356160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542601383720642E-3"/>
                  <c:y val="-1.8085146136394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4414768733018993E-3"/>
                  <c:y val="1.3129943502824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4544102359490515E-2"/>
                  <c:y val="2.9392588638284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964343004177183E-2"/>
                  <c:y val="2.84774233729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5550760394867628E-3"/>
                  <c:y val="1.0254904577605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896584669418817E-2"/>
                  <c:y val="-2.785355220427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6577041657385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Resumen!$L$31:$L$45</c:f>
              <c:numCache>
                <c:formatCode>#,##0</c:formatCode>
                <c:ptCount val="15"/>
                <c:pt idx="0">
                  <c:v>6900</c:v>
                </c:pt>
                <c:pt idx="1">
                  <c:v>400</c:v>
                </c:pt>
                <c:pt idx="2">
                  <c:v>475</c:v>
                </c:pt>
                <c:pt idx="3">
                  <c:v>683</c:v>
                </c:pt>
                <c:pt idx="4">
                  <c:v>2349</c:v>
                </c:pt>
                <c:pt idx="5">
                  <c:v>2944</c:v>
                </c:pt>
                <c:pt idx="6">
                  <c:v>4471</c:v>
                </c:pt>
                <c:pt idx="7">
                  <c:v>1404</c:v>
                </c:pt>
                <c:pt idx="8">
                  <c:v>577</c:v>
                </c:pt>
                <c:pt idx="9">
                  <c:v>483</c:v>
                </c:pt>
                <c:pt idx="10">
                  <c:v>706</c:v>
                </c:pt>
                <c:pt idx="11">
                  <c:v>474</c:v>
                </c:pt>
                <c:pt idx="12">
                  <c:v>1096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6.6687837753476257E-3"/>
                  <c:y val="-4.882779483073694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4679678742328907E-3"/>
                  <c:y val="-3.5694114506873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434088706853747E-2"/>
                  <c:y val="-3.5839316695582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831708859559496E-4"/>
                  <c:y val="-2.2715779171671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572075336498014E-3"/>
                  <c:y val="7.17665376573691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7407736132259564E-2"/>
                  <c:y val="-1.562133546865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1384209083481522E-3"/>
                  <c:y val="-1.7558432314604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138667904360956E-2"/>
                  <c:y val="-2.8413185639930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7483653478165482E-3"/>
                  <c:y val="-2.8187018995506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5590171187235687E-3"/>
                  <c:y val="-3.0108990613461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8627516441520251E-2"/>
                  <c:y val="-3.8009875884158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656850935622538E-2"/>
                  <c:y val="-5.6304910190527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2291933749165717E-2"/>
                  <c:y val="-3.555555262781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1852326665183316E-2"/>
                  <c:y val="-3.1372546436309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Resumen!$L$82:$L$97</c:f>
              <c:numCache>
                <c:formatCode>#,##0</c:formatCode>
                <c:ptCount val="16"/>
                <c:pt idx="0">
                  <c:v>6000</c:v>
                </c:pt>
                <c:pt idx="1">
                  <c:v>800</c:v>
                </c:pt>
                <c:pt idx="2">
                  <c:v>1000</c:v>
                </c:pt>
                <c:pt idx="3">
                  <c:v>1600</c:v>
                </c:pt>
                <c:pt idx="4">
                  <c:v>12000</c:v>
                </c:pt>
                <c:pt idx="5">
                  <c:v>3008</c:v>
                </c:pt>
                <c:pt idx="6">
                  <c:v>3500</c:v>
                </c:pt>
                <c:pt idx="7">
                  <c:v>1500</c:v>
                </c:pt>
                <c:pt idx="8">
                  <c:v>810</c:v>
                </c:pt>
                <c:pt idx="9">
                  <c:v>172</c:v>
                </c:pt>
                <c:pt idx="10">
                  <c:v>438</c:v>
                </c:pt>
                <c:pt idx="11">
                  <c:v>348</c:v>
                </c:pt>
                <c:pt idx="12">
                  <c:v>512</c:v>
                </c:pt>
                <c:pt idx="13">
                  <c:v>768</c:v>
                </c:pt>
                <c:pt idx="14">
                  <c:v>814</c:v>
                </c:pt>
                <c:pt idx="15">
                  <c:v>902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26640"/>
        <c:axId val="207527200"/>
      </c:lineChart>
      <c:catAx>
        <c:axId val="20752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975584741031"/>
              <c:y val="0.88647727487301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52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527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64406779661016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52664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50051706302E-2"/>
          <c:y val="3.6603822409522764E-2"/>
          <c:w val="0.8583247156153051"/>
          <c:h val="0.8294978004509999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005832905840235E-2"/>
                  <c:y val="-3.8492637572845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212367714635469E-2"/>
                  <c:y val="-3.7380666399750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033064894809579E-2"/>
                  <c:y val="-4.262823079318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171347376820895E-2"/>
                  <c:y val="-4.878900306953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3343647452548257E-2"/>
                  <c:y val="-3.8471462253658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1447803771167699E-2"/>
                  <c:y val="-3.510173940121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0244716049583726E-2"/>
                  <c:y val="-3.7817874460607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02853753932202E-2"/>
                  <c:y val="-4.9067841096134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316415463578919E-2"/>
                  <c:y val="-3.8161128164064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318193292022553E-2"/>
                  <c:y val="-4.996272076159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0934133491845076E-2"/>
                  <c:y val="-6.73392944526002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8697028176545167E-2"/>
                  <c:y val="-4.9523911206014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0046949164627062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Resumen!$M$31:$M$45</c:f>
              <c:numCache>
                <c:formatCode>#,##0</c:formatCode>
                <c:ptCount val="15"/>
                <c:pt idx="0">
                  <c:v>6900</c:v>
                </c:pt>
                <c:pt idx="1">
                  <c:v>7300</c:v>
                </c:pt>
                <c:pt idx="2">
                  <c:v>7775</c:v>
                </c:pt>
                <c:pt idx="3">
                  <c:v>8458</c:v>
                </c:pt>
                <c:pt idx="4">
                  <c:v>10807</c:v>
                </c:pt>
                <c:pt idx="5">
                  <c:v>13751</c:v>
                </c:pt>
                <c:pt idx="6">
                  <c:v>18222</c:v>
                </c:pt>
                <c:pt idx="7">
                  <c:v>19626</c:v>
                </c:pt>
                <c:pt idx="8">
                  <c:v>20203</c:v>
                </c:pt>
                <c:pt idx="9">
                  <c:v>20686</c:v>
                </c:pt>
                <c:pt idx="10">
                  <c:v>21392</c:v>
                </c:pt>
                <c:pt idx="11">
                  <c:v>21160</c:v>
                </c:pt>
                <c:pt idx="12">
                  <c:v>21782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684768"/>
        <c:axId val="208685328"/>
      </c:lineChart>
      <c:catAx>
        <c:axId val="208684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6308169597"/>
              <c:y val="0.91864406779661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868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6853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8.5596133976996863E-3"/>
              <c:y val="0.25577298436287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8684768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15614899632246E-2"/>
          <c:y val="3.7618235799023354E-2"/>
          <c:w val="0.88246218017347644"/>
          <c:h val="0.70734730982783445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4.18300619150782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6.2745092872618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6.2745092872618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B6E5F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Resumen!$E$40:$I$40</c:f>
              <c:numCache>
                <c:formatCode>#,##0</c:formatCode>
                <c:ptCount val="5"/>
                <c:pt idx="0">
                  <c:v>172</c:v>
                </c:pt>
                <c:pt idx="1">
                  <c:v>254</c:v>
                </c:pt>
                <c:pt idx="4">
                  <c:v>57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layout>
                <c:manualLayout>
                  <c:x val="0"/>
                  <c:y val="4.6013068106586952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Resumen!$E$41:$I$41</c:f>
              <c:numCache>
                <c:formatCode>#,##0</c:formatCode>
                <c:ptCount val="5"/>
                <c:pt idx="0">
                  <c:v>534</c:v>
                </c:pt>
                <c:pt idx="1">
                  <c:v>138</c:v>
                </c:pt>
                <c:pt idx="4">
                  <c:v>34</c:v>
                </c:pt>
              </c:numCache>
            </c:numRef>
          </c:val>
        </c:ser>
        <c:ser>
          <c:idx val="2"/>
          <c:order val="2"/>
          <c:tx>
            <c:v>2009 Cumplimineto</c:v>
          </c:tx>
          <c:spPr>
            <a:solidFill>
              <a:srgbClr val="0070C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Resumen!$E$45:$I$45</c:f>
              <c:numCache>
                <c:formatCode>#,##0</c:formatCode>
                <c:ptCount val="5"/>
                <c:pt idx="2">
                  <c:v>1202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8691488"/>
        <c:axId val="208692048"/>
      </c:barChart>
      <c:lineChart>
        <c:grouping val="standard"/>
        <c:varyColors val="0"/>
        <c:ser>
          <c:idx val="3"/>
          <c:order val="3"/>
          <c:tx>
            <c:v>2007 Meta</c:v>
          </c:tx>
          <c:spPr>
            <a:ln>
              <a:prstDash val="sysDot"/>
            </a:ln>
          </c:spPr>
          <c:marker>
            <c:symbol val="triangle"/>
            <c:size val="7"/>
          </c:marker>
          <c:dLbls>
            <c:dLbl>
              <c:idx val="3"/>
              <c:layout>
                <c:manualLayout>
                  <c:x val="-1.5023474582313531E-2"/>
                  <c:y val="-6.6928099064126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7030A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Resumen!$E$91:$I$91</c:f>
              <c:numCache>
                <c:formatCode>#,##0</c:formatCode>
                <c:ptCount val="5"/>
                <c:pt idx="0">
                  <c:v>100</c:v>
                </c:pt>
                <c:pt idx="1">
                  <c:v>16</c:v>
                </c:pt>
                <c:pt idx="4">
                  <c:v>56</c:v>
                </c:pt>
              </c:numCache>
            </c:numRef>
          </c:val>
          <c:smooth val="0"/>
        </c:ser>
        <c:ser>
          <c:idx val="4"/>
          <c:order val="4"/>
          <c:tx>
            <c:v>2008 Meta</c:v>
          </c:tx>
          <c:spPr>
            <a:ln>
              <a:prstDash val="dash"/>
            </a:ln>
          </c:spPr>
          <c:marker>
            <c:symbol val="circle"/>
            <c:size val="7"/>
          </c:marker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Resumen!$E$92:$I$92</c:f>
              <c:numCache>
                <c:formatCode>#,##0</c:formatCode>
                <c:ptCount val="5"/>
                <c:pt idx="0">
                  <c:v>150</c:v>
                </c:pt>
                <c:pt idx="1">
                  <c:v>240</c:v>
                </c:pt>
                <c:pt idx="4">
                  <c:v>48</c:v>
                </c:pt>
              </c:numCache>
            </c:numRef>
          </c:val>
          <c:smooth val="0"/>
        </c:ser>
        <c:ser>
          <c:idx val="5"/>
          <c:order val="5"/>
          <c:tx>
            <c:v>2009 Meta</c:v>
          </c:tx>
          <c:spPr>
            <a:ln>
              <a:solidFill>
                <a:srgbClr val="FF3399"/>
              </a:solidFill>
              <a:prstDash val="dashDot"/>
            </a:ln>
          </c:spPr>
          <c:marker>
            <c:symbol val="square"/>
            <c:size val="7"/>
            <c:spPr>
              <a:ln>
                <a:solidFill>
                  <a:srgbClr val="FF3399"/>
                </a:solidFill>
              </a:ln>
            </c:spPr>
          </c:marker>
          <c:dLbls>
            <c:dLbl>
              <c:idx val="2"/>
              <c:layout>
                <c:manualLayout>
                  <c:x val="-2.1852326665183268E-2"/>
                  <c:y val="-2.0915030957539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657704165739573E-3"/>
                  <c:y val="6.274509287261856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  <a:r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33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Resumen!$E$93:$I$93</c:f>
              <c:numCache>
                <c:formatCode>#,##0</c:formatCode>
                <c:ptCount val="5"/>
                <c:pt idx="2">
                  <c:v>300</c:v>
                </c:pt>
                <c:pt idx="4">
                  <c:v>48</c:v>
                </c:pt>
              </c:numCache>
            </c:numRef>
          </c:val>
          <c:smooth val="0"/>
        </c:ser>
        <c:ser>
          <c:idx val="6"/>
          <c:order val="6"/>
          <c:tx>
            <c:v>2010 Meta</c:v>
          </c:tx>
          <c:spPr>
            <a:ln>
              <a:solidFill>
                <a:srgbClr val="00B050"/>
              </a:solidFill>
              <a:prstDash val="lgDash"/>
            </a:ln>
          </c:spPr>
          <c:marker>
            <c:symbol val="star"/>
            <c:size val="7"/>
            <c:spPr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layout>
                <c:manualLayout>
                  <c:x val="-2.5949637914905139E-2"/>
                  <c:y val="-2.50980371490474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  <a:r>
                      <a:rPr lang="en-US">
                        <a:solidFill>
                          <a:srgbClr val="C759A8"/>
                        </a:solidFill>
                      </a:rPr>
                      <a:t>90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023474582313531E-2"/>
                  <c:y val="-4.392156501083299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C759A8"/>
                        </a:solidFill>
                      </a:rPr>
                      <a:t>5</a:t>
                    </a:r>
                    <a:r>
                      <a:rPr lang="en-US"/>
                      <a:t>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00B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Resumen!$E$94:$J$94</c:f>
              <c:numCache>
                <c:formatCode>#,##0</c:formatCode>
                <c:ptCount val="6"/>
                <c:pt idx="2">
                  <c:v>390</c:v>
                </c:pt>
                <c:pt idx="4">
                  <c:v>52</c:v>
                </c:pt>
                <c:pt idx="5">
                  <c:v>70</c:v>
                </c:pt>
              </c:numCache>
            </c:numRef>
          </c:val>
          <c:smooth val="0"/>
        </c:ser>
        <c:ser>
          <c:idx val="7"/>
          <c:order val="7"/>
          <c:tx>
            <c:v>2011 Meta</c:v>
          </c:tx>
          <c:spPr>
            <a:ln>
              <a:solidFill>
                <a:srgbClr val="C759A8"/>
              </a:solidFill>
              <a:prstDash val="lgDashDot"/>
            </a:ln>
          </c:spPr>
          <c:marker>
            <c:symbol val="circle"/>
            <c:size val="7"/>
            <c:spPr>
              <a:ln>
                <a:solidFill>
                  <a:srgbClr val="C759A8"/>
                </a:solidFill>
              </a:ln>
            </c:spPr>
          </c:marker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218097081757275E-2"/>
                  <c:y val="-2.7189540244801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C759A8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Resumen!$E$97:$K$97</c:f>
              <c:numCache>
                <c:formatCode>#,##0</c:formatCode>
                <c:ptCount val="7"/>
                <c:pt idx="2">
                  <c:v>200</c:v>
                </c:pt>
                <c:pt idx="3">
                  <c:v>0</c:v>
                </c:pt>
                <c:pt idx="4">
                  <c:v>52</c:v>
                </c:pt>
                <c:pt idx="5" formatCode="0">
                  <c:v>400</c:v>
                </c:pt>
                <c:pt idx="6" formatCode="0">
                  <c:v>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91488"/>
        <c:axId val="208692048"/>
      </c:lineChart>
      <c:catAx>
        <c:axId val="2086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8692048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208692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Teléfonos Públicos Prepago</a:t>
                </a:r>
              </a:p>
            </c:rich>
          </c:tx>
          <c:layout>
            <c:manualLayout>
              <c:xMode val="edge"/>
              <c:yMode val="edge"/>
              <c:x val="1.9006269346514906E-2"/>
              <c:y val="0.216127201595207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869148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10589986762744338"/>
          <c:y val="0.86014237563111007"/>
          <c:w val="0.83834481152729579"/>
          <c:h val="6.453192819458158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642696010448E-2"/>
          <c:y val="4.1404679828753663E-2"/>
          <c:w val="0.87693898655635982"/>
          <c:h val="0.8087582268533187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0492906328798E-2"/>
                  <c:y val="3.0929489745985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83405125031551E-2"/>
                  <c:y val="-3.5129854530895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0072687398046289E-2"/>
                  <c:y val="-3.9903910316295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208945055601207E-2"/>
                  <c:y val="2.566110592108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1404457328045719E-3"/>
                  <c:y val="-2.9028159615641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401987367918043E-3"/>
                  <c:y val="9.77125316962497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027231988969296E-2"/>
                  <c:y val="-3.5214555807642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95873266617266E-2"/>
                  <c:y val="-3.875973130477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538383451810025E-2"/>
                  <c:y val="-3.842074825392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512714866177596E-4"/>
                  <c:y val="5.623025935317141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72015623176317E-3"/>
                  <c:y val="-2.6316295208861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Resumen!$E$46:$E$60</c:f>
              <c:numCache>
                <c:formatCode>#,##0</c:formatCode>
                <c:ptCount val="15"/>
                <c:pt idx="0">
                  <c:v>81</c:v>
                </c:pt>
                <c:pt idx="1">
                  <c:v>72</c:v>
                </c:pt>
                <c:pt idx="2">
                  <c:v>86</c:v>
                </c:pt>
                <c:pt idx="3">
                  <c:v>40</c:v>
                </c:pt>
                <c:pt idx="4">
                  <c:v>96</c:v>
                </c:pt>
                <c:pt idx="5">
                  <c:v>55</c:v>
                </c:pt>
                <c:pt idx="6">
                  <c:v>90</c:v>
                </c:pt>
                <c:pt idx="7">
                  <c:v>83</c:v>
                </c:pt>
                <c:pt idx="8">
                  <c:v>22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383763947810563E-2"/>
                  <c:y val="-4.142924507317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144633808054222E-2"/>
                  <c:y val="-3.4296543440544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315017629001131E-2"/>
                  <c:y val="-4.1076204457493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6860789247259272E-2"/>
                  <c:y val="-3.4649584056230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860542251246505E-2"/>
                  <c:y val="3.9361715378798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8334486886142017E-4"/>
                  <c:y val="-1.8406690689087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064805239572526E-2"/>
                  <c:y val="-4.3547844655011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815333838182334E-2"/>
                  <c:y val="-4.0158014146536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3224600802872789E-2"/>
                  <c:y val="1.8810801192223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531489277387328E-2"/>
                  <c:y val="7.93505049156988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405347599388747E-2"/>
                  <c:y val="-4.4056408203211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4292112141618249E-2"/>
                  <c:y val="-4.1570532496997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Resumen!$E$98:$E$109</c:f>
              <c:numCache>
                <c:formatCode>#,##0</c:formatCode>
                <c:ptCount val="12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20</c:v>
                </c:pt>
                <c:pt idx="7">
                  <c:v>20</c:v>
                </c:pt>
                <c:pt idx="8">
                  <c:v>15</c:v>
                </c:pt>
                <c:pt idx="9">
                  <c:v>5</c:v>
                </c:pt>
                <c:pt idx="10">
                  <c:v>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695408"/>
        <c:axId val="208695968"/>
      </c:lineChart>
      <c:catAx>
        <c:axId val="20869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465352562402266"/>
              <c:y val="0.89643074292166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869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69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4303577789061257E-2"/>
              <c:y val="0.39217675737312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869540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37027753521106E-2"/>
          <c:y val="3.898305084745763E-2"/>
          <c:w val="0.88720528139618215"/>
          <c:h val="0.7435028248587570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141433716855707E-2"/>
                  <c:y val="-3.343493927665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868177413707462E-2"/>
                  <c:y val="-3.512985453089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936182744478538E-2"/>
                  <c:y val="-2.6316295208861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311787681141889E-3"/>
                  <c:y val="-2.4621379954624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61821202029168E-2"/>
                  <c:y val="-3.4112905378353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549712697494989E-2"/>
                  <c:y val="-4.258748164953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470872113064165E-3"/>
                  <c:y val="-3.6146803683437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70625117051707E-2"/>
                  <c:y val="2.0463365808087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2462713101917004E-3"/>
                  <c:y val="-2.8689176564793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084402066080896E-2"/>
                  <c:y val="-1.8519685039370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3675056388374905E-3"/>
                  <c:y val="-2.292646470038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Resumen!$F$46:$F$60</c:f>
              <c:numCache>
                <c:formatCode>#,##0</c:formatCode>
                <c:ptCount val="15"/>
                <c:pt idx="0">
                  <c:v>154</c:v>
                </c:pt>
                <c:pt idx="1">
                  <c:v>139</c:v>
                </c:pt>
                <c:pt idx="2">
                  <c:v>65</c:v>
                </c:pt>
                <c:pt idx="3">
                  <c:v>75</c:v>
                </c:pt>
                <c:pt idx="4">
                  <c:v>287</c:v>
                </c:pt>
                <c:pt idx="5">
                  <c:v>77</c:v>
                </c:pt>
                <c:pt idx="6">
                  <c:v>91</c:v>
                </c:pt>
                <c:pt idx="7">
                  <c:v>33</c:v>
                </c:pt>
                <c:pt idx="8">
                  <c:v>13</c:v>
                </c:pt>
                <c:pt idx="9">
                  <c:v>8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281385457634761E-2"/>
                  <c:y val="-3.4790871480048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144633808054239E-2"/>
                  <c:y val="-6.52993460563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315017629001121E-2"/>
                  <c:y val="3.131082343520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656032266907678E-2"/>
                  <c:y val="2.7920992926731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04182375341627E-2"/>
                  <c:y val="-3.6485786734285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542818523072407E-2"/>
                  <c:y val="1.9446416655545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37194071009996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405819877479129E-2"/>
                  <c:y val="-3.309595622581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391746533234539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46587519372947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3360611464414902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Resumen!$F$98:$F$109</c:f>
              <c:numCache>
                <c:formatCode>#,##0</c:formatCode>
                <c:ptCount val="12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8698768"/>
        <c:axId val="209570240"/>
      </c:lineChart>
      <c:catAx>
        <c:axId val="20869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1209899606668"/>
              <c:y val="0.832768361581920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957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570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869876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8345919971092735"/>
          <c:y val="0.88208556523684989"/>
          <c:w val="0.22537057137724001"/>
          <c:h val="4.041025067248476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57117306919882E-2"/>
          <c:y val="3.303866744573785E-2"/>
          <c:w val="0.88624612202688724"/>
          <c:h val="0.786770334139112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3.11294986431779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1348353948000564E-3"/>
                  <c:y val="-3.6062102406690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20053761959009E-3"/>
                  <c:y val="-2.79039103162952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Resumen!$D$106:$D$113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Resumen!$I$54:$I$60</c:f>
              <c:numCache>
                <c:formatCode>#,##0</c:formatCode>
                <c:ptCount val="7"/>
                <c:pt idx="0">
                  <c:v>2</c:v>
                </c:pt>
                <c:pt idx="1">
                  <c:v>22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23E-2"/>
                  <c:y val="-8.94345833889410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768293596028751E-2"/>
                  <c:y val="6.170060945771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820805749850054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097951561639075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12587296805067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389244998887487E-2"/>
                  <c:y val="-3.1372546436309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0486556248609462E-2"/>
                  <c:y val="-3.3464049532063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Resumen!$D$106:$D$113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Resumen!$I$106:$I$113</c:f>
              <c:numCache>
                <c:formatCode>#,##0</c:formatCode>
                <c:ptCount val="8"/>
                <c:pt idx="0">
                  <c:v>2</c:v>
                </c:pt>
                <c:pt idx="1">
                  <c:v>20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 formatCode="0">
                  <c:v>4</c:v>
                </c:pt>
                <c:pt idx="6" formatCode="0">
                  <c:v>4</c:v>
                </c:pt>
                <c:pt idx="7" formatCode="0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573040"/>
        <c:axId val="209573600"/>
      </c:lineChart>
      <c:catAx>
        <c:axId val="20957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049990021699647"/>
              <c:y val="0.875651997719315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957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573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957304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93479286214458446"/>
          <c:w val="0.22537054860442735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2665051483952E-2"/>
          <c:y val="3.9780346605610466E-2"/>
          <c:w val="0.90282798304058143"/>
          <c:h val="0.76958377543232614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6.2710930523549894E-3"/>
                  <c:y val="-3.0402953868054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010292405279739E-2"/>
                  <c:y val="-4.9611993416077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544734777852874E-2"/>
                  <c:y val="-3.9781484941500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680113021032644E-3"/>
                  <c:y val="1.3024600738467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180429230213819E-2"/>
                  <c:y val="3.0858846034076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328016133453846E-2"/>
                  <c:y val="2.957818408292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3164398917560493E-3"/>
                  <c:y val="1.1442679834512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089873977748595E-2"/>
                  <c:y val="-2.8199475065616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Resumen!$L$46:$L$56</c:f>
              <c:numCache>
                <c:formatCode>#,##0</c:formatCode>
                <c:ptCount val="11"/>
                <c:pt idx="0">
                  <c:v>235</c:v>
                </c:pt>
                <c:pt idx="1">
                  <c:v>211</c:v>
                </c:pt>
                <c:pt idx="2">
                  <c:v>151</c:v>
                </c:pt>
                <c:pt idx="3">
                  <c:v>115</c:v>
                </c:pt>
                <c:pt idx="4">
                  <c:v>383</c:v>
                </c:pt>
                <c:pt idx="5">
                  <c:v>132</c:v>
                </c:pt>
                <c:pt idx="6">
                  <c:v>181</c:v>
                </c:pt>
                <c:pt idx="7">
                  <c:v>116</c:v>
                </c:pt>
                <c:pt idx="8">
                  <c:v>37</c:v>
                </c:pt>
                <c:pt idx="9">
                  <c:v>41</c:v>
                </c:pt>
                <c:pt idx="10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36955217722914E-2"/>
                  <c:y val="2.4907869567151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786432590445312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184370309450707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4514055701672234E-2"/>
                  <c:y val="3.3382445838337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491011787952531E-2"/>
                  <c:y val="2.5849370523599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61604876949842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843355671544171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934157920022177E-2"/>
                  <c:y val="-2.8745584768005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5892022028787023E-3"/>
                  <c:y val="-2.7163663864050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115870986654028E-2"/>
                  <c:y val="-3.0534810267360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479682542267518E-2"/>
                  <c:y val="-4.209778015036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2502341033637603E-2"/>
                  <c:y val="-3.362320387917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Resumen!$L$98:$L$113</c:f>
              <c:numCache>
                <c:formatCode>#,##0</c:formatCode>
                <c:ptCount val="16"/>
                <c:pt idx="0">
                  <c:v>100</c:v>
                </c:pt>
                <c:pt idx="1">
                  <c:v>110</c:v>
                </c:pt>
                <c:pt idx="2">
                  <c:v>110</c:v>
                </c:pt>
                <c:pt idx="3">
                  <c:v>100</c:v>
                </c:pt>
                <c:pt idx="4">
                  <c:v>180</c:v>
                </c:pt>
                <c:pt idx="5">
                  <c:v>80</c:v>
                </c:pt>
                <c:pt idx="6">
                  <c:v>60</c:v>
                </c:pt>
                <c:pt idx="7">
                  <c:v>60</c:v>
                </c:pt>
                <c:pt idx="8">
                  <c:v>57</c:v>
                </c:pt>
                <c:pt idx="9">
                  <c:v>45</c:v>
                </c:pt>
                <c:pt idx="10">
                  <c:v>32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576400"/>
        <c:axId val="209576960"/>
      </c:lineChart>
      <c:catAx>
        <c:axId val="20957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02190591560668"/>
              <c:y val="0.87136278177993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9576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5769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957640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895588532202708"/>
          <c:y val="0.9262951173656484"/>
          <c:w val="0.22515384615384615"/>
          <c:h val="4.0338601291859795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95966907962769E-2"/>
          <c:y val="4.4967629046369195E-2"/>
          <c:w val="0.89122935186518437"/>
          <c:h val="0.8177443375133663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635645596006805E-2"/>
                  <c:y val="-3.7824814271097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350813051160768E-2"/>
                  <c:y val="-4.1994216824591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260504794708327E-2"/>
                  <c:y val="-3.938413630499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760574007876742E-2"/>
                  <c:y val="-3.5316339694826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806770404992036E-2"/>
                  <c:y val="-3.782481427109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136208801200803E-2"/>
                  <c:y val="-3.59265091863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783232499246757E-2"/>
                  <c:y val="-3.4502780372792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942040078495848E-2"/>
                  <c:y val="-3.1384136304995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237352311312683E-2"/>
                  <c:y val="-3.5455313848480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6532773113805348E-2"/>
                  <c:y val="-4.4556964277770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4169346980541531E-2"/>
                  <c:y val="-2.8882423595355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2498893946426245E-2"/>
                  <c:y val="-2.9465545620356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760080015851142E-2"/>
                  <c:y val="-2.326882868455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1946224994436448E-3"/>
                  <c:y val="-1.8823527861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6.8288520828697873E-3"/>
                  <c:y val="-2.3006534053293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Resumen!$M$98:$M$113</c:f>
              <c:numCache>
                <c:formatCode>#,##0</c:formatCode>
                <c:ptCount val="16"/>
                <c:pt idx="0">
                  <c:v>100</c:v>
                </c:pt>
                <c:pt idx="1">
                  <c:v>210</c:v>
                </c:pt>
                <c:pt idx="2">
                  <c:v>320</c:v>
                </c:pt>
                <c:pt idx="3">
                  <c:v>420</c:v>
                </c:pt>
                <c:pt idx="4">
                  <c:v>600</c:v>
                </c:pt>
                <c:pt idx="5">
                  <c:v>680</c:v>
                </c:pt>
                <c:pt idx="6">
                  <c:v>740</c:v>
                </c:pt>
                <c:pt idx="7">
                  <c:v>800</c:v>
                </c:pt>
                <c:pt idx="8">
                  <c:v>857</c:v>
                </c:pt>
                <c:pt idx="9">
                  <c:v>902</c:v>
                </c:pt>
                <c:pt idx="10">
                  <c:v>934</c:v>
                </c:pt>
                <c:pt idx="11">
                  <c:v>938</c:v>
                </c:pt>
                <c:pt idx="12">
                  <c:v>942</c:v>
                </c:pt>
                <c:pt idx="13" formatCode="0">
                  <c:v>946</c:v>
                </c:pt>
                <c:pt idx="14" formatCode="0">
                  <c:v>946</c:v>
                </c:pt>
                <c:pt idx="15" formatCode="0">
                  <c:v>950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579200"/>
        <c:axId val="209579760"/>
      </c:lineChart>
      <c:catAx>
        <c:axId val="20957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38055842812823"/>
              <c:y val="0.9152542372881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957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5797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2372881355932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9579200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24175301786694E-2"/>
          <c:y val="4.2256280464941891E-2"/>
          <c:w val="0.85211995863495349"/>
          <c:h val="0.8016501551763860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79386201995373E-2"/>
                  <c:y val="-3.9526847279683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Resumen!$F$16:$F$30</c:f>
              <c:numCache>
                <c:formatCode>#,##0</c:formatCode>
                <c:ptCount val="15"/>
                <c:pt idx="0">
                  <c:v>59029</c:v>
                </c:pt>
                <c:pt idx="1">
                  <c:v>40046</c:v>
                </c:pt>
                <c:pt idx="2">
                  <c:v>44214</c:v>
                </c:pt>
                <c:pt idx="3">
                  <c:v>49494</c:v>
                </c:pt>
                <c:pt idx="4">
                  <c:v>45386</c:v>
                </c:pt>
                <c:pt idx="5">
                  <c:v>35268</c:v>
                </c:pt>
                <c:pt idx="6">
                  <c:v>49515</c:v>
                </c:pt>
                <c:pt idx="7">
                  <c:v>28865</c:v>
                </c:pt>
                <c:pt idx="8">
                  <c:v>35614</c:v>
                </c:pt>
                <c:pt idx="9">
                  <c:v>27166</c:v>
                </c:pt>
                <c:pt idx="10">
                  <c:v>5023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Resumen!$F$66:$F$77</c:f>
              <c:numCache>
                <c:formatCode>#,##0</c:formatCode>
                <c:ptCount val="12"/>
                <c:pt idx="0">
                  <c:v>55000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60000</c:v>
                </c:pt>
                <c:pt idx="6">
                  <c:v>70000</c:v>
                </c:pt>
                <c:pt idx="7">
                  <c:v>5000</c:v>
                </c:pt>
                <c:pt idx="8">
                  <c:v>25000</c:v>
                </c:pt>
                <c:pt idx="9">
                  <c:v>30000</c:v>
                </c:pt>
                <c:pt idx="10">
                  <c:v>36000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8777392"/>
        <c:axId val="158777952"/>
      </c:lineChart>
      <c:catAx>
        <c:axId val="15877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98829771278590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77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7779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77739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105406621860134"/>
          <c:y val="0.94005436820397448"/>
          <c:w val="0.21532272338790021"/>
          <c:h val="3.85170603674540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48536240662237E-2"/>
          <c:y val="5.5879547314650183E-2"/>
          <c:w val="0.90956551584898038"/>
          <c:h val="0.70469599902162772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layout>
                <c:manualLayout>
                  <c:x val="0"/>
                  <c:y val="1.3559144090039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99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Resumen!$E$55:$I$55</c:f>
              <c:numCache>
                <c:formatCode>#,##0</c:formatCode>
                <c:ptCount val="5"/>
                <c:pt idx="0">
                  <c:v>11</c:v>
                </c:pt>
                <c:pt idx="1">
                  <c:v>8</c:v>
                </c:pt>
                <c:pt idx="4">
                  <c:v>22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2D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Resumen!$E$56:$I$56</c:f>
              <c:numCache>
                <c:formatCode>#,##0</c:formatCode>
                <c:ptCount val="5"/>
                <c:pt idx="0">
                  <c:v>11</c:v>
                </c:pt>
                <c:pt idx="1">
                  <c:v>0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v>2009 Cumplimiento</c:v>
          </c:tx>
          <c:invertIfNegative val="0"/>
          <c:dLbls>
            <c:delete val="1"/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Resumen!$E$60:$I$60</c:f>
              <c:numCache>
                <c:formatCode>#,##0</c:formatCode>
                <c:ptCount val="5"/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9585920"/>
        <c:axId val="209805232"/>
      </c:barChart>
      <c:lineChart>
        <c:grouping val="standard"/>
        <c:varyColors val="0"/>
        <c:ser>
          <c:idx val="3"/>
          <c:order val="3"/>
          <c:tx>
            <c:v>2007 Meta</c:v>
          </c:tx>
          <c:spPr>
            <a:ln>
              <a:prstDash val="sysDot"/>
            </a:ln>
          </c:spPr>
          <c:marker>
            <c:symbol val="circle"/>
            <c:size val="7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9900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Resumen!$E$107:$I$107</c:f>
              <c:numCache>
                <c:formatCode>#,##0</c:formatCode>
                <c:ptCount val="5"/>
                <c:pt idx="0">
                  <c:v>5</c:v>
                </c:pt>
                <c:pt idx="1">
                  <c:v>20</c:v>
                </c:pt>
                <c:pt idx="4">
                  <c:v>20</c:v>
                </c:pt>
              </c:numCache>
            </c:numRef>
          </c:val>
          <c:smooth val="0"/>
        </c:ser>
        <c:ser>
          <c:idx val="4"/>
          <c:order val="4"/>
          <c:tx>
            <c:v>2008 Meta</c:v>
          </c:tx>
          <c:spPr>
            <a:ln>
              <a:solidFill>
                <a:srgbClr val="FF3399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rgbClr val="FF3399"/>
                </a:solidFill>
              </a:ln>
            </c:spPr>
          </c:marker>
          <c:dLbls>
            <c:dLbl>
              <c:idx val="0"/>
              <c:layout>
                <c:manualLayout>
                  <c:x val="-1.9293711270153412E-2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671833503735797E-2"/>
                  <c:y val="-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33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Resumen!$E$108:$I$108</c:f>
              <c:numCache>
                <c:formatCode>#,##0</c:formatCode>
                <c:ptCount val="5"/>
                <c:pt idx="0">
                  <c:v>8</c:v>
                </c:pt>
                <c:pt idx="1">
                  <c:v>20</c:v>
                </c:pt>
                <c:pt idx="4">
                  <c:v>4</c:v>
                </c:pt>
              </c:numCache>
            </c:numRef>
          </c:val>
          <c:smooth val="0"/>
        </c:ser>
        <c:ser>
          <c:idx val="5"/>
          <c:order val="5"/>
          <c:tx>
            <c:v>2009 Meta</c:v>
          </c:tx>
          <c:spPr>
            <a:ln>
              <a:prstDash val="dash"/>
            </a:ln>
          </c:spPr>
          <c:marker>
            <c:symbol val="diamond"/>
            <c:size val="7"/>
          </c:marker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Resumen!$E$109:$I$109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6"/>
          <c:order val="6"/>
          <c:tx>
            <c:v>2010 Meta</c:v>
          </c:tx>
          <c:spPr>
            <a:ln>
              <a:solidFill>
                <a:srgbClr val="990099"/>
              </a:solidFill>
              <a:prstDash val="lgDash"/>
            </a:ln>
          </c:spPr>
          <c:marker>
            <c:spPr>
              <a:ln>
                <a:solidFill>
                  <a:srgbClr val="990099"/>
                </a:solidFill>
              </a:ln>
            </c:spPr>
          </c:marker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Resumen!$E$110:$I$110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7"/>
          <c:order val="7"/>
          <c:tx>
            <c:v>2011 Meta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diamond"/>
            <c:size val="7"/>
            <c:spPr>
              <a:ln>
                <a:solidFill>
                  <a:srgbClr val="FF0000"/>
                </a:solidFill>
              </a:ln>
            </c:spPr>
          </c:marker>
          <c:dLbls>
            <c:dLbl>
              <c:idx val="3"/>
              <c:layout>
                <c:manualLayout>
                  <c:x val="-1.5159344569406251E-2"/>
                  <c:y val="-3.3898305084745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6468556350767058E-3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781222335823764E-2"/>
                  <c:y val="-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Resumen!$E$113:$K$113</c:f>
              <c:numCache>
                <c:formatCode>#,##0</c:formatCode>
                <c:ptCount val="7"/>
                <c:pt idx="2">
                  <c:v>0</c:v>
                </c:pt>
                <c:pt idx="3">
                  <c:v>0</c:v>
                </c:pt>
                <c:pt idx="4" formatCode="0">
                  <c:v>4</c:v>
                </c:pt>
                <c:pt idx="5" formatCode="0">
                  <c:v>0</c:v>
                </c:pt>
                <c:pt idx="6" formatCode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85920"/>
        <c:axId val="209805232"/>
      </c:lineChart>
      <c:catAx>
        <c:axId val="20958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98052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09805232"/>
        <c:scaling>
          <c:orientation val="minMax"/>
          <c:max val="2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1745103977387442E-2"/>
              <c:y val="0.30908004778972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9585920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9.9344437714516454E-2"/>
          <c:y val="0.8378630090593514"/>
          <c:w val="0.83464445790430042"/>
          <c:h val="7.37259993038504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39653786051312E-2"/>
          <c:y val="3.851998182206022E-2"/>
          <c:w val="0.85211995863495349"/>
          <c:h val="0.8011798966825259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3.4305571880873169E-3"/>
                  <c:y val="1.0669300752875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Resumen!$D$77:$D$81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Resumen!$G$27:$G$30</c:f>
              <c:numCache>
                <c:formatCode>#,##0</c:formatCode>
                <c:ptCount val="4"/>
                <c:pt idx="0">
                  <c:v>78663</c:v>
                </c:pt>
                <c:pt idx="1">
                  <c:v>94414</c:v>
                </c:pt>
                <c:pt idx="2">
                  <c:v>152830</c:v>
                </c:pt>
                <c:pt idx="3">
                  <c:v>170248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Resumen!$D$77:$D$81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Resumen!$G$77:$G$81</c:f>
              <c:numCache>
                <c:formatCode>#,##0</c:formatCode>
                <c:ptCount val="5"/>
                <c:pt idx="0">
                  <c:v>40000</c:v>
                </c:pt>
                <c:pt idx="1">
                  <c:v>60000</c:v>
                </c:pt>
                <c:pt idx="2">
                  <c:v>80000</c:v>
                </c:pt>
                <c:pt idx="3">
                  <c:v>100000</c:v>
                </c:pt>
                <c:pt idx="4">
                  <c:v>100000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8780752"/>
        <c:axId val="158781312"/>
      </c:lineChart>
      <c:catAx>
        <c:axId val="15878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82819250067239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781312"/>
        <c:crosses val="autoZero"/>
        <c:auto val="1"/>
        <c:lblAlgn val="ctr"/>
        <c:lblOffset val="100"/>
        <c:tickMarkSkip val="1"/>
        <c:noMultiLvlLbl val="0"/>
      </c:catAx>
      <c:valAx>
        <c:axId val="1587813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780752"/>
        <c:crossesAt val="1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775284592316141"/>
          <c:y val="0.93597840905929164"/>
          <c:w val="0.21532272338790021"/>
          <c:h val="3.81087523070216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218314787331262E-2"/>
                  <c:y val="3.8778698534786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Resumen!$D$73:$D$81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Resumen!$I$23:$I$30</c:f>
              <c:numCache>
                <c:formatCode>#,##0</c:formatCode>
                <c:ptCount val="8"/>
                <c:pt idx="0">
                  <c:v>859</c:v>
                </c:pt>
                <c:pt idx="1">
                  <c:v>1700</c:v>
                </c:pt>
                <c:pt idx="2">
                  <c:v>798</c:v>
                </c:pt>
                <c:pt idx="3">
                  <c:v>1211</c:v>
                </c:pt>
                <c:pt idx="4">
                  <c:v>293</c:v>
                </c:pt>
                <c:pt idx="5">
                  <c:v>936</c:v>
                </c:pt>
                <c:pt idx="6">
                  <c:v>442</c:v>
                </c:pt>
                <c:pt idx="7">
                  <c:v>38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Resumen!$D$73:$D$81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Resumen!$I$73:$I$81</c:f>
              <c:numCache>
                <c:formatCode>#,##0</c:formatCode>
                <c:ptCount val="9"/>
                <c:pt idx="0">
                  <c:v>850</c:v>
                </c:pt>
                <c:pt idx="1">
                  <c:v>1700</c:v>
                </c:pt>
                <c:pt idx="2">
                  <c:v>700</c:v>
                </c:pt>
                <c:pt idx="3">
                  <c:v>1400</c:v>
                </c:pt>
                <c:pt idx="4">
                  <c:v>1400</c:v>
                </c:pt>
                <c:pt idx="5">
                  <c:v>2075</c:v>
                </c:pt>
                <c:pt idx="6">
                  <c:v>2650</c:v>
                </c:pt>
                <c:pt idx="7">
                  <c:v>2650</c:v>
                </c:pt>
                <c:pt idx="8">
                  <c:v>2650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5244480"/>
        <c:axId val="205245040"/>
      </c:lineChart>
      <c:catAx>
        <c:axId val="20524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24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2450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24448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73733195449848E-2"/>
          <c:y val="6.3571893085556802E-2"/>
          <c:w val="0.85108583247156155"/>
          <c:h val="0.7584046111883073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44665564684452E-2"/>
                  <c:y val="-3.9195693758619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431135611667975E-2"/>
                  <c:y val="-3.9143022376440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397641866638424E-2"/>
                  <c:y val="-4.4148761065883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33336318999408E-2"/>
                  <c:y val="3.6376885092753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283301712415217E-2"/>
                  <c:y val="3.7870901730504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103605945768089E-3"/>
                  <c:y val="-2.0185310467989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568134257261243E-2"/>
                  <c:y val="3.8016459806930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62458506026944E-2"/>
                  <c:y val="-4.6918457226744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487811696754048E-2"/>
                  <c:y val="-3.8011477378886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498392853859014E-2"/>
                  <c:y val="-6.6629359960528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6514033398571275E-2"/>
                  <c:y val="-3.697859815934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774550986844404E-2"/>
                  <c:y val="-4.7638511851082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Resumen!$L$16:$L$30</c:f>
              <c:numCache>
                <c:formatCode>#,##0</c:formatCode>
                <c:ptCount val="15"/>
                <c:pt idx="0">
                  <c:v>106199</c:v>
                </c:pt>
                <c:pt idx="1">
                  <c:v>101960</c:v>
                </c:pt>
                <c:pt idx="2">
                  <c:v>119020</c:v>
                </c:pt>
                <c:pt idx="3">
                  <c:v>145486</c:v>
                </c:pt>
                <c:pt idx="4">
                  <c:v>154538</c:v>
                </c:pt>
                <c:pt idx="5">
                  <c:v>153530</c:v>
                </c:pt>
                <c:pt idx="6">
                  <c:v>127218</c:v>
                </c:pt>
                <c:pt idx="7">
                  <c:v>71189</c:v>
                </c:pt>
                <c:pt idx="8">
                  <c:v>93978</c:v>
                </c:pt>
                <c:pt idx="9">
                  <c:v>52557</c:v>
                </c:pt>
                <c:pt idx="10">
                  <c:v>113440</c:v>
                </c:pt>
                <c:pt idx="11">
                  <c:v>78956</c:v>
                </c:pt>
                <c:pt idx="12">
                  <c:v>103647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25878939382833E-2"/>
                  <c:y val="3.6636149294897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536961189055065E-2"/>
                  <c:y val="2.7761555229325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52691849403024E-2"/>
                  <c:y val="3.284630099203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474317870267082E-2"/>
                  <c:y val="-2.9875721897938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28010433545865E-2"/>
                  <c:y val="-3.6327950531607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185111297489043E-2"/>
                  <c:y val="3.4649762000088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059688893593621E-2"/>
                  <c:y val="-3.5587526135504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0480176534293073E-2"/>
                  <c:y val="2.728947017216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593637274141145E-2"/>
                  <c:y val="3.5488411406201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150738138084264E-2"/>
                  <c:y val="2.7030739801592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6173640394369871E-2"/>
                  <c:y val="-3.6198483973157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630298530527818E-2"/>
                  <c:y val="2.9119487077804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7.4654946707530801E-4"/>
                  <c:y val="2.212925555005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7801964580088507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533505413236424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8535645472061654E-2"/>
                  <c:y val="-4.2780748663101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Resumen!$L$66:$L$81</c:f>
              <c:numCache>
                <c:formatCode>#,##0</c:formatCode>
                <c:ptCount val="16"/>
                <c:pt idx="0">
                  <c:v>103000</c:v>
                </c:pt>
                <c:pt idx="1">
                  <c:v>84000</c:v>
                </c:pt>
                <c:pt idx="2">
                  <c:v>84000</c:v>
                </c:pt>
                <c:pt idx="3">
                  <c:v>180000</c:v>
                </c:pt>
                <c:pt idx="4">
                  <c:v>222800</c:v>
                </c:pt>
                <c:pt idx="5">
                  <c:v>140000</c:v>
                </c:pt>
                <c:pt idx="6">
                  <c:v>130000</c:v>
                </c:pt>
                <c:pt idx="7">
                  <c:v>55850</c:v>
                </c:pt>
                <c:pt idx="8">
                  <c:v>66700</c:v>
                </c:pt>
                <c:pt idx="9">
                  <c:v>44200</c:v>
                </c:pt>
                <c:pt idx="10">
                  <c:v>97400</c:v>
                </c:pt>
                <c:pt idx="11">
                  <c:v>41400</c:v>
                </c:pt>
                <c:pt idx="12">
                  <c:v>69066</c:v>
                </c:pt>
                <c:pt idx="13">
                  <c:v>118297</c:v>
                </c:pt>
                <c:pt idx="14">
                  <c:v>143887</c:v>
                </c:pt>
                <c:pt idx="15">
                  <c:v>174803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5247840"/>
        <c:axId val="205248400"/>
      </c:lineChart>
      <c:catAx>
        <c:axId val="20524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1751500716"/>
              <c:y val="0.876895495014994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24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248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52542372881355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24784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4912099276112"/>
          <c:y val="4.4141628986895436E-2"/>
          <c:w val="0.83971044467425027"/>
          <c:h val="0.8050110104752111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636258162711894E-2"/>
                  <c:y val="-3.6576893989946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13567688226944E-2"/>
                  <c:y val="-3.6043062413808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239274318188735E-2"/>
                  <c:y val="-4.39836291649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1648223003358244E-2"/>
                  <c:y val="-4.622945860580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125532528873322E-2"/>
                  <c:y val="-3.684719071133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500463564212539E-2"/>
                  <c:y val="-3.42625561635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0308365158552424E-2"/>
                  <c:y val="-3.5978646736954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2843241959850416E-2"/>
                  <c:y val="-4.7551581476044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2627692791161963E-2"/>
                  <c:y val="-4.4288624938831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2068739434848345E-2"/>
                  <c:y val="-5.3527470083188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4964532342358545E-2"/>
                  <c:y val="-4.7795542506339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237078042302391E-2"/>
                  <c:y val="-4.963690555629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8343293069737977E-2"/>
                  <c:y val="-4.2774856532763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6.2015500511207286E-2"/>
                  <c:y val="-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9167734996662368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0096339113680152E-2"/>
                  <c:y val="-3.100775193798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Resumen!$M$66:$M$81</c:f>
              <c:numCache>
                <c:formatCode>#,##0</c:formatCode>
                <c:ptCount val="16"/>
                <c:pt idx="0">
                  <c:v>103000</c:v>
                </c:pt>
                <c:pt idx="1">
                  <c:v>187000</c:v>
                </c:pt>
                <c:pt idx="2">
                  <c:v>271000</c:v>
                </c:pt>
                <c:pt idx="3">
                  <c:v>451000</c:v>
                </c:pt>
                <c:pt idx="4">
                  <c:v>673800</c:v>
                </c:pt>
                <c:pt idx="5">
                  <c:v>813800</c:v>
                </c:pt>
                <c:pt idx="6">
                  <c:v>943800</c:v>
                </c:pt>
                <c:pt idx="7">
                  <c:v>999650</c:v>
                </c:pt>
                <c:pt idx="8">
                  <c:v>1066350</c:v>
                </c:pt>
                <c:pt idx="9">
                  <c:v>1110550</c:v>
                </c:pt>
                <c:pt idx="10">
                  <c:v>1207950</c:v>
                </c:pt>
                <c:pt idx="11">
                  <c:v>1249350</c:v>
                </c:pt>
                <c:pt idx="12">
                  <c:v>1318416</c:v>
                </c:pt>
                <c:pt idx="13">
                  <c:v>1367647</c:v>
                </c:pt>
                <c:pt idx="14">
                  <c:v>1393237</c:v>
                </c:pt>
                <c:pt idx="15">
                  <c:v>1493219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5250640"/>
        <c:axId val="205251200"/>
      </c:lineChart>
      <c:catAx>
        <c:axId val="20525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98241621531413"/>
              <c:y val="0.942243507575864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25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251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2506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0550322210686"/>
          <c:y val="4.0055404523450668E-2"/>
          <c:w val="0.87509198982465974"/>
          <c:h val="0.66391353138102804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9.6468556350767058E-3"/>
                  <c:y val="6.7796610169491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403100102241478E-2"/>
                  <c:y val="2.2598870056498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5124889343295454E-3"/>
                  <c:y val="4.5197740112994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024977868659091E-2"/>
                  <c:y val="-2.0338983050847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Resumen!$E$25:$I$25</c:f>
              <c:numCache>
                <c:formatCode>#,##0</c:formatCode>
                <c:ptCount val="5"/>
                <c:pt idx="0">
                  <c:v>24593</c:v>
                </c:pt>
                <c:pt idx="1">
                  <c:v>27166</c:v>
                </c:pt>
                <c:pt idx="4">
                  <c:v>798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2.2598870056497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64685563507670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562444671647727E-3"/>
                  <c:y val="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485875706214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rgbClr val="00B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Resumen!$E$26:$I$26</c:f>
              <c:numCache>
                <c:formatCode>#,##0</c:formatCode>
                <c:ptCount val="5"/>
                <c:pt idx="0">
                  <c:v>107206</c:v>
                </c:pt>
                <c:pt idx="1">
                  <c:v>5023</c:v>
                </c:pt>
                <c:pt idx="4">
                  <c:v>1211</c:v>
                </c:pt>
              </c:numCache>
            </c:numRef>
          </c:val>
        </c:ser>
        <c:ser>
          <c:idx val="2"/>
          <c:order val="2"/>
          <c:tx>
            <c:v>2009 Cumplimiento</c:v>
          </c:tx>
          <c:spPr>
            <a:solidFill>
              <a:srgbClr val="0070C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layout>
                <c:manualLayout>
                  <c:x val="3.4453055839559661E-2"/>
                  <c:y val="2.485875706214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562444671647729E-2"/>
                  <c:y val="1.1299435028248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rgbClr val="0070C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Resumen!$E$30:$I$30</c:f>
              <c:numCache>
                <c:formatCode>#,##0</c:formatCode>
                <c:ptCount val="5"/>
                <c:pt idx="2">
                  <c:v>170248</c:v>
                </c:pt>
                <c:pt idx="3">
                  <c:v>10054</c:v>
                </c:pt>
                <c:pt idx="4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57360"/>
        <c:axId val="205257920"/>
      </c:barChart>
      <c:lineChart>
        <c:grouping val="standard"/>
        <c:varyColors val="0"/>
        <c:ser>
          <c:idx val="3"/>
          <c:order val="3"/>
          <c:tx>
            <c:v>Meta 2007</c:v>
          </c:tx>
          <c:spPr>
            <a:ln>
              <a:prstDash val="lgDash"/>
            </a:ln>
          </c:spPr>
          <c:marker>
            <c:symbol val="triangle"/>
            <c:size val="7"/>
          </c:marker>
          <c:dLbls>
            <c:dLbl>
              <c:idx val="0"/>
              <c:layout>
                <c:manualLayout>
                  <c:x val="1.1024977868659091E-2"/>
                  <c:y val="4.5197740112994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124889343295454E-3"/>
                  <c:y val="2.7118644067796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159344569406251E-2"/>
                  <c:y val="-5.8757240090751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049955737318182E-2"/>
                  <c:y val="-9.717514124293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Resumen!$E$75:$I$75</c:f>
              <c:numCache>
                <c:formatCode>#,##0</c:formatCode>
                <c:ptCount val="5"/>
                <c:pt idx="0">
                  <c:v>13500</c:v>
                </c:pt>
                <c:pt idx="1">
                  <c:v>30000</c:v>
                </c:pt>
                <c:pt idx="4">
                  <c:v>700</c:v>
                </c:pt>
              </c:numCache>
            </c:numRef>
          </c:val>
          <c:smooth val="0"/>
        </c:ser>
        <c:ser>
          <c:idx val="4"/>
          <c:order val="4"/>
          <c:tx>
            <c:v>Meta 2008</c:v>
          </c:tx>
          <c:spPr>
            <a:ln>
              <a:prstDash val="lgDashDot"/>
            </a:ln>
          </c:spPr>
          <c:marker>
            <c:symbol val="diamond"/>
            <c:size val="7"/>
          </c:marker>
          <c:dLbls>
            <c:dLbl>
              <c:idx val="0"/>
              <c:layout>
                <c:manualLayout>
                  <c:x val="2.20499557373181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159344569406251E-2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42807797090057E-2"/>
                  <c:y val="-0.135593220338983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432243806534E-2"/>
                  <c:y val="-7.0056497175141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Resumen!$E$76:$I$76</c:f>
              <c:numCache>
                <c:formatCode>#,##0</c:formatCode>
                <c:ptCount val="5"/>
                <c:pt idx="0">
                  <c:v>60000</c:v>
                </c:pt>
                <c:pt idx="1">
                  <c:v>36000</c:v>
                </c:pt>
                <c:pt idx="4">
                  <c:v>1400</c:v>
                </c:pt>
              </c:numCache>
            </c:numRef>
          </c:val>
          <c:smooth val="0"/>
        </c:ser>
        <c:ser>
          <c:idx val="5"/>
          <c:order val="5"/>
          <c:tx>
            <c:v>Meta 2009</c:v>
          </c:tx>
          <c:spPr>
            <a:ln>
              <a:solidFill>
                <a:srgbClr val="FF3399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3399"/>
              </a:solidFill>
            </c:spPr>
          </c:marker>
          <c:dLbls>
            <c:dLbl>
              <c:idx val="2"/>
              <c:layout>
                <c:manualLayout>
                  <c:x val="-5.9259256044042613E-2"/>
                  <c:y val="-2.2598870056497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671833503735797E-2"/>
                  <c:y val="-0.108474576271186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562444671647729E-2"/>
                  <c:y val="-0.117514124293785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33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Resumen!$E$77:$I$77</c:f>
              <c:numCache>
                <c:formatCode>#,##0</c:formatCode>
                <c:ptCount val="5"/>
                <c:pt idx="2">
                  <c:v>40000</c:v>
                </c:pt>
                <c:pt idx="4">
                  <c:v>1400</c:v>
                </c:pt>
              </c:numCache>
            </c:numRef>
          </c:val>
          <c:smooth val="0"/>
        </c:ser>
        <c:ser>
          <c:idx val="6"/>
          <c:order val="6"/>
          <c:tx>
            <c:v>Meta 2010</c:v>
          </c:tx>
          <c:spPr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4.4099911474636364E-2"/>
                  <c:y val="-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049955737318182E-2"/>
                  <c:y val="-0.158192090395480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42807797090057E-2"/>
                  <c:y val="-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Resumen!$E$78:$J$78</c:f>
              <c:numCache>
                <c:formatCode>#,##0</c:formatCode>
                <c:ptCount val="6"/>
                <c:pt idx="2">
                  <c:v>60000</c:v>
                </c:pt>
                <c:pt idx="4">
                  <c:v>2075</c:v>
                </c:pt>
                <c:pt idx="5">
                  <c:v>6991</c:v>
                </c:pt>
              </c:numCache>
            </c:numRef>
          </c:val>
          <c:smooth val="0"/>
        </c:ser>
        <c:ser>
          <c:idx val="7"/>
          <c:order val="7"/>
          <c:tx>
            <c:v>Meta 2011</c:v>
          </c:tx>
          <c:spPr>
            <a:ln>
              <a:solidFill>
                <a:srgbClr val="990099"/>
              </a:solidFill>
              <a:prstDash val="lgDash"/>
            </a:ln>
          </c:spPr>
          <c:marker>
            <c:symbol val="diamond"/>
            <c:size val="7"/>
            <c:spPr>
              <a:solidFill>
                <a:srgbClr val="990099"/>
              </a:solidFill>
            </c:spPr>
          </c:marker>
          <c:dLbls>
            <c:dLbl>
              <c:idx val="3"/>
              <c:layout>
                <c:manualLayout>
                  <c:x val="-9.6468556350767058E-3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562444671647729E-2"/>
                  <c:y val="-0.135593220338983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671833503735797E-2"/>
                  <c:y val="-2.9378531073446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9900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Resumen!$E$81:$K$81</c:f>
              <c:numCache>
                <c:formatCode>#,##0</c:formatCode>
                <c:ptCount val="7"/>
                <c:pt idx="2">
                  <c:v>100000</c:v>
                </c:pt>
                <c:pt idx="3">
                  <c:v>7000</c:v>
                </c:pt>
                <c:pt idx="4">
                  <c:v>2650</c:v>
                </c:pt>
                <c:pt idx="5">
                  <c:v>40153</c:v>
                </c:pt>
                <c:pt idx="6">
                  <c:v>25000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5257360"/>
        <c:axId val="205257920"/>
      </c:lineChart>
      <c:catAx>
        <c:axId val="20525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257920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205257920"/>
        <c:scaling>
          <c:orientation val="minMax"/>
          <c:max val="160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Líneas Nuevas</a:t>
                </a:r>
              </a:p>
            </c:rich>
          </c:tx>
          <c:layout>
            <c:manualLayout>
              <c:xMode val="edge"/>
              <c:yMode val="edge"/>
              <c:x val="1.5879391399462942E-2"/>
              <c:y val="0.30038398151930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257360"/>
        <c:crosses val="autoZero"/>
        <c:crossBetween val="between"/>
        <c:majorUnit val="20000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7.2009781260499325E-2"/>
          <c:y val="0.80237488203062268"/>
          <c:w val="0.83416448786057662"/>
          <c:h val="7.359411021743927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534221683828E-2"/>
          <c:y val="4.5909099492059909E-2"/>
          <c:w val="0.86763185108583252"/>
          <c:h val="0.7050847457627118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476235455056233E-2"/>
                  <c:y val="-3.1246051870634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101341649770494E-2"/>
                  <c:y val="-1.9536634191912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453438537349325E-2"/>
                  <c:y val="-2.4621379954624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91111400630249E-3"/>
                  <c:y val="5.427287690733021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874281743737557E-2"/>
                  <c:y val="3.9796966057208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260504794708323E-2"/>
                  <c:y val="2.6313270163263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828085346622238E-2"/>
                  <c:y val="-3.048285066061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1610793997182808E-3"/>
                  <c:y val="-2.5696516748965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3214802389618604E-2"/>
                  <c:y val="-5.6448952355531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0550068263184059E-3"/>
                  <c:y val="-1.151136616397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Resumen!$E$31:$E$45</c:f>
              <c:numCache>
                <c:formatCode>#,##0</c:formatCode>
                <c:ptCount val="15"/>
                <c:pt idx="0">
                  <c:v>5790</c:v>
                </c:pt>
                <c:pt idx="1">
                  <c:v>0</c:v>
                </c:pt>
                <c:pt idx="2">
                  <c:v>0</c:v>
                </c:pt>
                <c:pt idx="3">
                  <c:v>233</c:v>
                </c:pt>
                <c:pt idx="4">
                  <c:v>2053</c:v>
                </c:pt>
                <c:pt idx="5">
                  <c:v>1835</c:v>
                </c:pt>
                <c:pt idx="6">
                  <c:v>2684</c:v>
                </c:pt>
                <c:pt idx="7">
                  <c:v>1187</c:v>
                </c:pt>
                <c:pt idx="8">
                  <c:v>410</c:v>
                </c:pt>
                <c:pt idx="9">
                  <c:v>172</c:v>
                </c:pt>
                <c:pt idx="10">
                  <c:v>534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059827319930409E-2"/>
                  <c:y val="-4.108634725744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27022449494719E-3"/>
                  <c:y val="-3.687317051470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798147258479965E-2"/>
                  <c:y val="-3.6969971973842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9525631943370025E-2"/>
                  <c:y val="-4.0650384803594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218990464868204E-2"/>
                  <c:y val="-3.6727968325993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39339679230906E-2"/>
                  <c:y val="-3.1643222563281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35076690904839E-2"/>
                  <c:y val="3.1553005026914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6923569662375456E-2"/>
                  <c:y val="3.2037190266470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4719306674049338E-2"/>
                  <c:y val="5.596512300369204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1491258783965381E-2"/>
                  <c:y val="-3.6582588193424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877481834936033E-2"/>
                  <c:y val="-2.3071666889096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9502588029650346E-2"/>
                  <c:y val="-2.9996708038613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6264198877932396E-2"/>
                  <c:y val="-3.2795764936162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Resumen!$E$82:$E$93</c:f>
              <c:numCache>
                <c:formatCode>#,##0</c:formatCode>
                <c:ptCount val="12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2000</c:v>
                </c:pt>
                <c:pt idx="5">
                  <c:v>2000</c:v>
                </c:pt>
                <c:pt idx="6">
                  <c:v>1500</c:v>
                </c:pt>
                <c:pt idx="7">
                  <c:v>1000</c:v>
                </c:pt>
                <c:pt idx="8">
                  <c:v>300</c:v>
                </c:pt>
                <c:pt idx="9">
                  <c:v>100</c:v>
                </c:pt>
                <c:pt idx="10">
                  <c:v>150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3200"/>
        <c:axId val="207513760"/>
      </c:lineChart>
      <c:catAx>
        <c:axId val="20751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879002624671921"/>
              <c:y val="0.80593421325931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51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5137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51320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818665455279636"/>
          <c:y val="0.86768065862270816"/>
          <c:w val="0.22515384615384615"/>
          <c:h val="4.091901282123907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98537105386E-2"/>
          <c:y val="4.2181518754006019E-2"/>
          <c:w val="0.8583247156153051"/>
          <c:h val="0.7413980471692375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Resumen!$D$31:$D$45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Resumen!$F$31:$F$41</c:f>
              <c:numCache>
                <c:formatCode>#,##0</c:formatCode>
                <c:ptCount val="11"/>
                <c:pt idx="0">
                  <c:v>1110</c:v>
                </c:pt>
                <c:pt idx="1">
                  <c:v>400</c:v>
                </c:pt>
                <c:pt idx="2">
                  <c:v>475</c:v>
                </c:pt>
                <c:pt idx="3">
                  <c:v>450</c:v>
                </c:pt>
                <c:pt idx="4">
                  <c:v>296</c:v>
                </c:pt>
                <c:pt idx="5">
                  <c:v>1109</c:v>
                </c:pt>
                <c:pt idx="6">
                  <c:v>1787</c:v>
                </c:pt>
                <c:pt idx="7">
                  <c:v>217</c:v>
                </c:pt>
                <c:pt idx="8">
                  <c:v>157</c:v>
                </c:pt>
                <c:pt idx="9">
                  <c:v>254</c:v>
                </c:pt>
                <c:pt idx="10">
                  <c:v>138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8457604898663754E-2"/>
                  <c:y val="-6.6881266960274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0995855352620749E-2"/>
                  <c:y val="-4.7361537434939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Resumen!$D$31:$D$45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Resumen!$F$82:$F$92</c:f>
              <c:numCache>
                <c:formatCode>#,##0</c:formatCode>
                <c:ptCount val="11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10000</c:v>
                </c:pt>
                <c:pt idx="5">
                  <c:v>1008</c:v>
                </c:pt>
                <c:pt idx="6">
                  <c:v>2000</c:v>
                </c:pt>
                <c:pt idx="7">
                  <c:v>500</c:v>
                </c:pt>
                <c:pt idx="8">
                  <c:v>500</c:v>
                </c:pt>
                <c:pt idx="9">
                  <c:v>16</c:v>
                </c:pt>
                <c:pt idx="10">
                  <c:v>240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6560"/>
        <c:axId val="207517120"/>
      </c:lineChart>
      <c:catAx>
        <c:axId val="207516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66724768162401"/>
              <c:y val="0.83612184840531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51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5171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51656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399182537216527"/>
          <c:y val="0.87599010016796031"/>
          <c:w val="0.22537054860442735"/>
          <c:h val="4.055431573727080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esumen!A1"/><Relationship Id="rId2" Type="http://schemas.openxmlformats.org/officeDocument/2006/relationships/hyperlink" Target="#Resoluciones!A1"/><Relationship Id="rId1" Type="http://schemas.openxmlformats.org/officeDocument/2006/relationships/hyperlink" Target="#Definiciones!A1"/><Relationship Id="rId4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4676775</xdr:colOff>
      <xdr:row>19</xdr:row>
      <xdr:rowOff>219075</xdr:rowOff>
    </xdr:from>
    <xdr:to>
      <xdr:col>2</xdr:col>
      <xdr:colOff>4943475</xdr:colOff>
      <xdr:row>20</xdr:row>
      <xdr:rowOff>57150</xdr:rowOff>
    </xdr:to>
    <xdr:sp macro="[0]!Definiciones" textlink="">
      <xdr:nvSpPr>
        <xdr:cNvPr id="18436" name="AutoShape 4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58200" y="397192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4695825</xdr:colOff>
      <xdr:row>18</xdr:row>
      <xdr:rowOff>190500</xdr:rowOff>
    </xdr:from>
    <xdr:to>
      <xdr:col>2</xdr:col>
      <xdr:colOff>4962525</xdr:colOff>
      <xdr:row>19</xdr:row>
      <xdr:rowOff>19050</xdr:rowOff>
    </xdr:to>
    <xdr:sp macro="[0]!Resoluciones" textlink="">
      <xdr:nvSpPr>
        <xdr:cNvPr id="18437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77250" y="35718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4705350</xdr:colOff>
      <xdr:row>17</xdr:row>
      <xdr:rowOff>285750</xdr:rowOff>
    </xdr:from>
    <xdr:to>
      <xdr:col>2</xdr:col>
      <xdr:colOff>4972050</xdr:colOff>
      <xdr:row>18</xdr:row>
      <xdr:rowOff>47625</xdr:rowOff>
    </xdr:to>
    <xdr:sp macro="[0]!Resumen" textlink="">
      <xdr:nvSpPr>
        <xdr:cNvPr id="18438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86775" y="32289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2733675</xdr:colOff>
      <xdr:row>3</xdr:row>
      <xdr:rowOff>47641</xdr:rowOff>
    </xdr:from>
    <xdr:to>
      <xdr:col>3</xdr:col>
      <xdr:colOff>272100</xdr:colOff>
      <xdr:row>6</xdr:row>
      <xdr:rowOff>45851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100" y="6381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0.05588</cdr:x>
      <cdr:y>0.94124</cdr:y>
    </cdr:from>
    <cdr:to>
      <cdr:x>0.40954</cdr:x>
      <cdr:y>0.99153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50" y="5074366"/>
          <a:ext cx="3496619" cy="271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304800</xdr:colOff>
      <xdr:row>3</xdr:row>
      <xdr:rowOff>9525</xdr:rowOff>
    </xdr:from>
    <xdr:to>
      <xdr:col>13</xdr:col>
      <xdr:colOff>538800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339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276225</xdr:colOff>
      <xdr:row>3</xdr:row>
      <xdr:rowOff>19050</xdr:rowOff>
    </xdr:from>
    <xdr:to>
      <xdr:col>13</xdr:col>
      <xdr:colOff>510225</xdr:colOff>
      <xdr:row>6</xdr:row>
      <xdr:rowOff>17260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863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3</xdr:row>
      <xdr:rowOff>66675</xdr:rowOff>
    </xdr:from>
    <xdr:to>
      <xdr:col>13</xdr:col>
      <xdr:colOff>519750</xdr:colOff>
      <xdr:row>6</xdr:row>
      <xdr:rowOff>64885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638175"/>
          <a:ext cx="2520000" cy="541135"/>
        </a:xfrm>
        <a:prstGeom prst="rect">
          <a:avLst/>
        </a:prstGeom>
      </xdr:spPr>
    </xdr:pic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0.49553</cdr:x>
      <cdr:y>0.3805</cdr:y>
    </cdr:from>
    <cdr:to>
      <cdr:x>0.53753</cdr:x>
      <cdr:y>0.417</cdr:y>
    </cdr:to>
    <cdr:sp macro="" textlink="">
      <cdr:nvSpPr>
        <cdr:cNvPr id="3279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9276" y="2025977"/>
          <a:ext cx="415252" cy="194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0.55164</cdr:x>
      <cdr:y>0.34295</cdr:y>
    </cdr:from>
    <cdr:to>
      <cdr:x>0.59039</cdr:x>
      <cdr:y>0.37995</cdr:y>
    </cdr:to>
    <cdr:sp macro="" textlink="">
      <cdr:nvSpPr>
        <cdr:cNvPr id="32798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4065" y="1826031"/>
          <a:ext cx="383119" cy="1970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10%%</a:t>
          </a:r>
        </a:p>
      </cdr:txBody>
    </cdr:sp>
  </cdr:relSizeAnchor>
  <cdr:relSizeAnchor xmlns:cdr="http://schemas.openxmlformats.org/drawingml/2006/chartDrawing">
    <cdr:from>
      <cdr:x>0.60954</cdr:x>
      <cdr:y>0.31906</cdr:y>
    </cdr:from>
    <cdr:to>
      <cdr:x>0.64079</cdr:x>
      <cdr:y>0.35556</cdr:y>
    </cdr:to>
    <cdr:sp macro="" textlink="">
      <cdr:nvSpPr>
        <cdr:cNvPr id="32799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6450" y="1698841"/>
          <a:ext cx="308968" cy="194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5%</a:t>
          </a:r>
        </a:p>
      </cdr:txBody>
    </cdr:sp>
  </cdr:relSizeAnchor>
  <cdr:relSizeAnchor xmlns:cdr="http://schemas.openxmlformats.org/drawingml/2006/chartDrawing">
    <cdr:from>
      <cdr:x>0.44676</cdr:x>
      <cdr:y>0.42181</cdr:y>
    </cdr:from>
    <cdr:to>
      <cdr:x>0.48876</cdr:x>
      <cdr:y>0.46931</cdr:y>
    </cdr:to>
    <cdr:sp macro="" textlink="">
      <cdr:nvSpPr>
        <cdr:cNvPr id="32800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7096" y="2245891"/>
          <a:ext cx="415252" cy="2529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16%</a:t>
          </a:r>
        </a:p>
      </cdr:txBody>
    </cdr:sp>
  </cdr:relSizeAnchor>
  <cdr:relSizeAnchor xmlns:cdr="http://schemas.openxmlformats.org/drawingml/2006/chartDrawing">
    <cdr:from>
      <cdr:x>0.27704</cdr:x>
      <cdr:y>0.65436</cdr:y>
    </cdr:from>
    <cdr:to>
      <cdr:x>0.31804</cdr:x>
      <cdr:y>0.69086</cdr:y>
    </cdr:to>
    <cdr:sp macro="" textlink="">
      <cdr:nvSpPr>
        <cdr:cNvPr id="32801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9057" y="3484128"/>
          <a:ext cx="405365" cy="194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44%</a:t>
          </a:r>
        </a:p>
      </cdr:txBody>
    </cdr:sp>
  </cdr:relSizeAnchor>
  <cdr:relSizeAnchor xmlns:cdr="http://schemas.openxmlformats.org/drawingml/2006/chartDrawing">
    <cdr:from>
      <cdr:x>0.34091</cdr:x>
      <cdr:y>0.56042</cdr:y>
    </cdr:from>
    <cdr:to>
      <cdr:x>0.37866</cdr:x>
      <cdr:y>0.59692</cdr:y>
    </cdr:to>
    <cdr:sp macro="" textlink="">
      <cdr:nvSpPr>
        <cdr:cNvPr id="32802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536" y="2983947"/>
          <a:ext cx="373232" cy="194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33%%</a:t>
          </a:r>
        </a:p>
      </cdr:txBody>
    </cdr:sp>
  </cdr:relSizeAnchor>
  <cdr:relSizeAnchor xmlns:cdr="http://schemas.openxmlformats.org/drawingml/2006/chartDrawing">
    <cdr:from>
      <cdr:x>0.39774</cdr:x>
      <cdr:y>0.49853</cdr:y>
    </cdr:from>
    <cdr:to>
      <cdr:x>0.44474</cdr:x>
      <cdr:y>0.53428</cdr:y>
    </cdr:to>
    <cdr:sp macro="" textlink="">
      <cdr:nvSpPr>
        <cdr:cNvPr id="32803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2411" y="2654415"/>
          <a:ext cx="464687" cy="190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24%</a:t>
          </a:r>
        </a:p>
      </cdr:txBody>
    </cdr:sp>
  </cdr:relSizeAnchor>
  <cdr:relSizeAnchor xmlns:cdr="http://schemas.openxmlformats.org/drawingml/2006/chartDrawing">
    <cdr:from>
      <cdr:x>0.35223</cdr:x>
      <cdr:y>0.73537</cdr:y>
    </cdr:from>
    <cdr:to>
      <cdr:x>0.43598</cdr:x>
      <cdr:y>0.80237</cdr:y>
    </cdr:to>
    <cdr:sp macro="" textlink="">
      <cdr:nvSpPr>
        <cdr:cNvPr id="3280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2456" y="3915464"/>
          <a:ext cx="828032" cy="356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0.31804</cdr:x>
      <cdr:y>0.69036</cdr:y>
    </cdr:from>
    <cdr:to>
      <cdr:x>0.34584</cdr:x>
      <cdr:y>0.74906</cdr:y>
    </cdr:to>
    <cdr:sp macro="" textlink="">
      <cdr:nvSpPr>
        <cdr:cNvPr id="328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144422" y="3675809"/>
          <a:ext cx="274857" cy="3125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0.72035</cdr:x>
      <cdr:y>0.23881</cdr:y>
    </cdr:from>
    <cdr:to>
      <cdr:x>0.7496</cdr:x>
      <cdr:y>0.27656</cdr:y>
    </cdr:to>
    <cdr:sp macro="" textlink="">
      <cdr:nvSpPr>
        <cdr:cNvPr id="3280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22027" y="1271533"/>
          <a:ext cx="289193" cy="20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4%</a:t>
          </a:r>
        </a:p>
      </cdr:txBody>
    </cdr:sp>
  </cdr:relSizeAnchor>
  <cdr:relSizeAnchor xmlns:cdr="http://schemas.openxmlformats.org/drawingml/2006/chartDrawing">
    <cdr:from>
      <cdr:x>0.66143</cdr:x>
      <cdr:y>0.27932</cdr:y>
    </cdr:from>
    <cdr:to>
      <cdr:x>0.69918</cdr:x>
      <cdr:y>0.31782</cdr:y>
    </cdr:to>
    <cdr:sp macro="" textlink="">
      <cdr:nvSpPr>
        <cdr:cNvPr id="32807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9548" y="1487240"/>
          <a:ext cx="373232" cy="2049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10%%</a:t>
          </a:r>
        </a:p>
      </cdr:txBody>
    </cdr:sp>
  </cdr:relSizeAnchor>
  <cdr:relSizeAnchor xmlns:cdr="http://schemas.openxmlformats.org/drawingml/2006/chartDrawing">
    <cdr:from>
      <cdr:x>0.77931</cdr:x>
      <cdr:y>0.21345</cdr:y>
    </cdr:from>
    <cdr:to>
      <cdr:x>0.80856</cdr:x>
      <cdr:y>0.2512</cdr:y>
    </cdr:to>
    <cdr:sp macro="" textlink="">
      <cdr:nvSpPr>
        <cdr:cNvPr id="15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4968" y="1136534"/>
          <a:ext cx="289193" cy="20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4%</a:t>
          </a:r>
        </a:p>
      </cdr:txBody>
    </cdr:sp>
  </cdr:relSizeAnchor>
  <cdr:relSizeAnchor xmlns:cdr="http://schemas.openxmlformats.org/drawingml/2006/chartDrawing">
    <cdr:from>
      <cdr:x>0.83693</cdr:x>
      <cdr:y>0.18872</cdr:y>
    </cdr:from>
    <cdr:to>
      <cdr:x>0.86618</cdr:x>
      <cdr:y>0.22647</cdr:y>
    </cdr:to>
    <cdr:sp macro="" textlink="">
      <cdr:nvSpPr>
        <cdr:cNvPr id="1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74654" y="1004819"/>
          <a:ext cx="289193" cy="20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7%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053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0</xdr:rowOff>
    </xdr:from>
    <xdr:to>
      <xdr:col>13</xdr:col>
      <xdr:colOff>567375</xdr:colOff>
      <xdr:row>5</xdr:row>
      <xdr:rowOff>179185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0.86225</cdr:x>
      <cdr:y>0.328</cdr:y>
    </cdr:from>
    <cdr:to>
      <cdr:x>0.9825</cdr:x>
      <cdr:y>0.57625</cdr:y>
    </cdr:to>
    <cdr:sp macro="" textlink="">
      <cdr:nvSpPr>
        <cdr:cNvPr id="109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1905" y="1843278"/>
          <a:ext cx="1107583" cy="13951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tiempo.</a:t>
          </a:r>
        </a:p>
      </cdr:txBody>
    </cdr:sp>
  </cdr:relSizeAnchor>
  <cdr:relSizeAnchor xmlns:cdr="http://schemas.openxmlformats.org/drawingml/2006/chartDrawing">
    <cdr:from>
      <cdr:x>0.06133</cdr:x>
      <cdr:y>0.89088</cdr:y>
    </cdr:from>
    <cdr:to>
      <cdr:x>0.81232</cdr:x>
      <cdr:y>0.99284</cdr:y>
    </cdr:to>
    <cdr:sp macro="" textlink="">
      <cdr:nvSpPr>
        <cdr:cNvPr id="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980" y="4743450"/>
          <a:ext cx="7432120" cy="542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Instalación de abonados: Número de líneas nuevas instaladas por un operador en un determinado periodo. de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1490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3</xdr:row>
      <xdr:rowOff>9525</xdr:rowOff>
    </xdr:from>
    <xdr:to>
      <xdr:col>13</xdr:col>
      <xdr:colOff>615000</xdr:colOff>
      <xdr:row>6</xdr:row>
      <xdr:rowOff>7735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0.03942</cdr:x>
      <cdr:y>0.93422</cdr:y>
    </cdr:from>
    <cdr:to>
      <cdr:x>0.62617</cdr:x>
      <cdr:y>0.97772</cdr:y>
    </cdr:to>
    <cdr:sp macro="" textlink="">
      <cdr:nvSpPr>
        <cdr:cNvPr id="7578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525" y="4947514"/>
          <a:ext cx="5812346" cy="23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815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314325</xdr:colOff>
      <xdr:row>3</xdr:row>
      <xdr:rowOff>28575</xdr:rowOff>
    </xdr:from>
    <xdr:to>
      <xdr:col>13</xdr:col>
      <xdr:colOff>548325</xdr:colOff>
      <xdr:row>6</xdr:row>
      <xdr:rowOff>26785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00075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121</xdr:row>
      <xdr:rowOff>23813</xdr:rowOff>
    </xdr:from>
    <xdr:to>
      <xdr:col>7</xdr:col>
      <xdr:colOff>57679</xdr:colOff>
      <xdr:row>122</xdr:row>
      <xdr:rowOff>120651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584031" y="20764501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10</xdr:col>
      <xdr:colOff>785812</xdr:colOff>
      <xdr:row>3</xdr:row>
      <xdr:rowOff>0</xdr:rowOff>
    </xdr:from>
    <xdr:to>
      <xdr:col>13</xdr:col>
      <xdr:colOff>555468</xdr:colOff>
      <xdr:row>6</xdr:row>
      <xdr:rowOff>5354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7656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0.04524</cdr:x>
      <cdr:y>0.93639</cdr:y>
    </cdr:from>
    <cdr:to>
      <cdr:x>0.82674</cdr:x>
      <cdr:y>0.98039</cdr:y>
    </cdr:to>
    <cdr:sp macro="" textlink="">
      <cdr:nvSpPr>
        <cdr:cNvPr id="768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5" y="5003635"/>
          <a:ext cx="7734095" cy="235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815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3</xdr:row>
      <xdr:rowOff>0</xdr:rowOff>
    </xdr:from>
    <xdr:to>
      <xdr:col>13</xdr:col>
      <xdr:colOff>576900</xdr:colOff>
      <xdr:row>5</xdr:row>
      <xdr:rowOff>179185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0.0684</cdr:x>
      <cdr:y>0.91737</cdr:y>
    </cdr:from>
    <cdr:to>
      <cdr:x>0.42206</cdr:x>
      <cdr:y>0.96765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275" y="4893236"/>
          <a:ext cx="3496619" cy="268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958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295275</xdr:colOff>
      <xdr:row>3</xdr:row>
      <xdr:rowOff>38100</xdr:rowOff>
    </xdr:from>
    <xdr:to>
      <xdr:col>13</xdr:col>
      <xdr:colOff>529275</xdr:colOff>
      <xdr:row>6</xdr:row>
      <xdr:rowOff>36310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609600"/>
          <a:ext cx="2520000" cy="54113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123825</xdr:rowOff>
    </xdr:from>
    <xdr:to>
      <xdr:col>13</xdr:col>
      <xdr:colOff>519750</xdr:colOff>
      <xdr:row>5</xdr:row>
      <xdr:rowOff>122035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14350"/>
          <a:ext cx="2520000" cy="54113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314325</xdr:colOff>
      <xdr:row>3</xdr:row>
      <xdr:rowOff>85725</xdr:rowOff>
    </xdr:from>
    <xdr:to>
      <xdr:col>13</xdr:col>
      <xdr:colOff>548325</xdr:colOff>
      <xdr:row>6</xdr:row>
      <xdr:rowOff>83935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57225"/>
          <a:ext cx="2520000" cy="541135"/>
        </a:xfrm>
        <a:prstGeom prst="rect">
          <a:avLst/>
        </a:prstGeom>
      </xdr:spPr>
    </xdr:pic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0.69669</cdr:x>
      <cdr:y>0.18454</cdr:y>
    </cdr:from>
    <cdr:to>
      <cdr:x>0.72844</cdr:x>
      <cdr:y>0.22204</cdr:y>
    </cdr:to>
    <cdr:sp macro="" textlink="">
      <cdr:nvSpPr>
        <cdr:cNvPr id="79900" name="Text Box 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4742" y="998381"/>
          <a:ext cx="314213" cy="2028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  <cdr:relSizeAnchor xmlns:cdr="http://schemas.openxmlformats.org/drawingml/2006/chartDrawing">
    <cdr:from>
      <cdr:x>0.51615</cdr:x>
      <cdr:y>0.24484</cdr:y>
    </cdr:from>
    <cdr:to>
      <cdr:x>0.5589</cdr:x>
      <cdr:y>0.28234</cdr:y>
    </cdr:to>
    <cdr:sp macro="" textlink="">
      <cdr:nvSpPr>
        <cdr:cNvPr id="7990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08077" y="1324631"/>
          <a:ext cx="423074" cy="2028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0.57544</cdr:x>
      <cdr:y>0.22602</cdr:y>
    </cdr:from>
    <cdr:to>
      <cdr:x>0.61319</cdr:x>
      <cdr:y>0.26252</cdr:y>
    </cdr:to>
    <cdr:sp macro="" textlink="">
      <cdr:nvSpPr>
        <cdr:cNvPr id="79902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4792" y="1222814"/>
          <a:ext cx="373592" cy="1974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3%</a:t>
          </a:r>
        </a:p>
      </cdr:txBody>
    </cdr:sp>
  </cdr:relSizeAnchor>
  <cdr:relSizeAnchor xmlns:cdr="http://schemas.openxmlformats.org/drawingml/2006/chartDrawing">
    <cdr:from>
      <cdr:x>0.63711</cdr:x>
      <cdr:y>0.21663</cdr:y>
    </cdr:from>
    <cdr:to>
      <cdr:x>0.66811</cdr:x>
      <cdr:y>0.25263</cdr:y>
    </cdr:to>
    <cdr:sp macro="" textlink="">
      <cdr:nvSpPr>
        <cdr:cNvPr id="79903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163" y="1172022"/>
          <a:ext cx="306791" cy="194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2%</a:t>
          </a:r>
        </a:p>
      </cdr:txBody>
    </cdr:sp>
  </cdr:relSizeAnchor>
  <cdr:relSizeAnchor xmlns:cdr="http://schemas.openxmlformats.org/drawingml/2006/chartDrawing">
    <cdr:from>
      <cdr:x>0.46648</cdr:x>
      <cdr:y>0.34364</cdr:y>
    </cdr:from>
    <cdr:to>
      <cdr:x>0.50773</cdr:x>
      <cdr:y>0.37889</cdr:y>
    </cdr:to>
    <cdr:sp macro="" textlink="">
      <cdr:nvSpPr>
        <cdr:cNvPr id="79904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6465" y="1859154"/>
          <a:ext cx="408229" cy="1907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33%</a:t>
          </a:r>
        </a:p>
      </cdr:txBody>
    </cdr:sp>
  </cdr:relSizeAnchor>
  <cdr:relSizeAnchor xmlns:cdr="http://schemas.openxmlformats.org/drawingml/2006/chartDrawing">
    <cdr:from>
      <cdr:x>0.34873</cdr:x>
      <cdr:y>0.56064</cdr:y>
    </cdr:from>
    <cdr:to>
      <cdr:x>0.39148</cdr:x>
      <cdr:y>0.59739</cdr:y>
    </cdr:to>
    <cdr:sp macro="" textlink="">
      <cdr:nvSpPr>
        <cdr:cNvPr id="79905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1219" y="3033189"/>
          <a:ext cx="423074" cy="198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28%</a:t>
          </a:r>
        </a:p>
      </cdr:txBody>
    </cdr:sp>
  </cdr:relSizeAnchor>
  <cdr:relSizeAnchor xmlns:cdr="http://schemas.openxmlformats.org/drawingml/2006/chartDrawing">
    <cdr:from>
      <cdr:x>0.40632</cdr:x>
      <cdr:y>0.46507</cdr:y>
    </cdr:from>
    <cdr:to>
      <cdr:x>0.44932</cdr:x>
      <cdr:y>0.49982</cdr:y>
    </cdr:to>
    <cdr:sp macro="" textlink="">
      <cdr:nvSpPr>
        <cdr:cNvPr id="79906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1114" y="2516115"/>
          <a:ext cx="425549" cy="1880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27%</a:t>
          </a:r>
        </a:p>
      </cdr:txBody>
    </cdr:sp>
  </cdr:relSizeAnchor>
  <cdr:relSizeAnchor xmlns:cdr="http://schemas.openxmlformats.org/drawingml/2006/chartDrawing">
    <cdr:from>
      <cdr:x>0.27078</cdr:x>
      <cdr:y>0.62147</cdr:y>
    </cdr:from>
    <cdr:to>
      <cdr:x>0.31278</cdr:x>
      <cdr:y>0.65722</cdr:y>
    </cdr:to>
    <cdr:sp macro="" textlink="">
      <cdr:nvSpPr>
        <cdr:cNvPr id="79907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9810" y="3362295"/>
          <a:ext cx="415652" cy="1934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9%</a:t>
          </a:r>
        </a:p>
      </cdr:txBody>
    </cdr:sp>
  </cdr:relSizeAnchor>
  <cdr:relSizeAnchor xmlns:cdr="http://schemas.openxmlformats.org/drawingml/2006/chartDrawing">
    <cdr:from>
      <cdr:x>0.2217</cdr:x>
      <cdr:y>0.7769</cdr:y>
    </cdr:from>
    <cdr:to>
      <cdr:x>0.3067</cdr:x>
      <cdr:y>0.8424</cdr:y>
    </cdr:to>
    <cdr:sp macro="" textlink="">
      <cdr:nvSpPr>
        <cdr:cNvPr id="79908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4067" y="4203211"/>
          <a:ext cx="841200" cy="354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0.2647</cdr:x>
      <cdr:y>0.66965</cdr:y>
    </cdr:from>
    <cdr:to>
      <cdr:x>0.27745</cdr:x>
      <cdr:y>0.77765</cdr:y>
    </cdr:to>
    <cdr:sp macro="" textlink="">
      <cdr:nvSpPr>
        <cdr:cNvPr id="79909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619616" y="3622967"/>
          <a:ext cx="126180" cy="5843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0.76119</cdr:x>
      <cdr:y>0.19169</cdr:y>
    </cdr:from>
    <cdr:to>
      <cdr:x>0.79194</cdr:x>
      <cdr:y>0.22969</cdr:y>
    </cdr:to>
    <cdr:sp macro="" textlink="">
      <cdr:nvSpPr>
        <cdr:cNvPr id="79910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33093" y="1037094"/>
          <a:ext cx="304317" cy="205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762000" y="1924051"/>
    <xdr:ext cx="9877425" cy="49148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47625</xdr:rowOff>
    </xdr:from>
    <xdr:to>
      <xdr:col>13</xdr:col>
      <xdr:colOff>567375</xdr:colOff>
      <xdr:row>6</xdr:row>
      <xdr:rowOff>45835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619125"/>
          <a:ext cx="2520000" cy="541135"/>
        </a:xfrm>
        <a:prstGeom prst="rect">
          <a:avLst/>
        </a:prstGeom>
      </xdr:spPr>
    </xdr:pic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0.05972</cdr:x>
      <cdr:y>0.94205</cdr:y>
    </cdr:from>
    <cdr:to>
      <cdr:x>0.88717</cdr:x>
      <cdr:y>0.98828</cdr:y>
    </cdr:to>
    <cdr:sp macro="" textlink="">
      <cdr:nvSpPr>
        <cdr:cNvPr id="11469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900" y="5051838"/>
          <a:ext cx="8173100" cy="247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teléfonos públicos prepago.-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 el número de teléfonos públicos instalados por un operador en un tiempo determinado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e o.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762000" y="1933576"/>
    <xdr:ext cx="9896475" cy="49815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304800</xdr:colOff>
      <xdr:row>3</xdr:row>
      <xdr:rowOff>9525</xdr:rowOff>
    </xdr:from>
    <xdr:to>
      <xdr:col>13</xdr:col>
      <xdr:colOff>538800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304272</xdr:colOff>
      <xdr:row>33</xdr:row>
      <xdr:rowOff>95250</xdr:rowOff>
    </xdr:from>
    <xdr:to>
      <xdr:col>3</xdr:col>
      <xdr:colOff>2241817</xdr:colOff>
      <xdr:row>35</xdr:row>
      <xdr:rowOff>25400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871105" y="6455833"/>
          <a:ext cx="1937545" cy="2476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4</xdr:col>
      <xdr:colOff>2127250</xdr:colOff>
      <xdr:row>2</xdr:row>
      <xdr:rowOff>169334</xdr:rowOff>
    </xdr:from>
    <xdr:to>
      <xdr:col>5</xdr:col>
      <xdr:colOff>2096667</xdr:colOff>
      <xdr:row>5</xdr:row>
      <xdr:rowOff>170719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1667" y="560917"/>
          <a:ext cx="2520000" cy="54113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4" cy="4952999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133350</xdr:rowOff>
    </xdr:from>
    <xdr:to>
      <xdr:col>13</xdr:col>
      <xdr:colOff>615000</xdr:colOff>
      <xdr:row>5</xdr:row>
      <xdr:rowOff>131560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23875"/>
          <a:ext cx="2520000" cy="541135"/>
        </a:xfrm>
        <a:prstGeom prst="rect">
          <a:avLst/>
        </a:prstGeom>
      </xdr:spPr>
    </xdr:pic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0.0693</cdr:x>
      <cdr:y>0.93926</cdr:y>
    </cdr:from>
    <cdr:to>
      <cdr:x>0.84905</cdr:x>
      <cdr:y>0.98401</cdr:y>
    </cdr:to>
    <cdr:sp macro="" textlink="">
      <cdr:nvSpPr>
        <cdr:cNvPr id="137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800" y="5036875"/>
          <a:ext cx="7716776" cy="239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el año 2008 se consideró I y II Trimestre de 2008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62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3</xdr:row>
      <xdr:rowOff>19050</xdr:rowOff>
    </xdr:from>
    <xdr:to>
      <xdr:col>13</xdr:col>
      <xdr:colOff>557850</xdr:colOff>
      <xdr:row>6</xdr:row>
      <xdr:rowOff>17260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615000</xdr:colOff>
      <xdr:row>5</xdr:row>
      <xdr:rowOff>169660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86324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361950</xdr:colOff>
      <xdr:row>3</xdr:row>
      <xdr:rowOff>38100</xdr:rowOff>
    </xdr:from>
    <xdr:to>
      <xdr:col>13</xdr:col>
      <xdr:colOff>595950</xdr:colOff>
      <xdr:row>6</xdr:row>
      <xdr:rowOff>36310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609600"/>
          <a:ext cx="2520000" cy="541135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0.74499</cdr:x>
      <cdr:y>0.11354</cdr:y>
    </cdr:from>
    <cdr:to>
      <cdr:x>0.77624</cdr:x>
      <cdr:y>0.15129</cdr:y>
    </cdr:to>
    <cdr:sp macro="" textlink="">
      <cdr:nvSpPr>
        <cdr:cNvPr id="140321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2766" y="583968"/>
          <a:ext cx="309265" cy="1941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  <cdr:relSizeAnchor xmlns:cdr="http://schemas.openxmlformats.org/drawingml/2006/chartDrawing">
    <cdr:from>
      <cdr:x>0.55576</cdr:x>
      <cdr:y>0.20942</cdr:y>
    </cdr:from>
    <cdr:to>
      <cdr:x>0.59726</cdr:x>
      <cdr:y>0.24592</cdr:y>
    </cdr:to>
    <cdr:sp macro="" textlink="">
      <cdr:nvSpPr>
        <cdr:cNvPr id="140322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0056" y="1077127"/>
          <a:ext cx="410704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0.62004</cdr:x>
      <cdr:y>0.16848</cdr:y>
    </cdr:from>
    <cdr:to>
      <cdr:x>0.65829</cdr:x>
      <cdr:y>0.20498</cdr:y>
    </cdr:to>
    <cdr:sp macro="" textlink="">
      <cdr:nvSpPr>
        <cdr:cNvPr id="140323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6202" y="866552"/>
          <a:ext cx="37854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2%</a:t>
          </a:r>
        </a:p>
      </cdr:txBody>
    </cdr:sp>
  </cdr:relSizeAnchor>
  <cdr:relSizeAnchor xmlns:cdr="http://schemas.openxmlformats.org/drawingml/2006/chartDrawing">
    <cdr:from>
      <cdr:x>0.68814</cdr:x>
      <cdr:y>0.13618</cdr:y>
    </cdr:from>
    <cdr:to>
      <cdr:x>0.72014</cdr:x>
      <cdr:y>0.17343</cdr:y>
    </cdr:to>
    <cdr:sp macro="" textlink="">
      <cdr:nvSpPr>
        <cdr:cNvPr id="14032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0152" y="700417"/>
          <a:ext cx="316687" cy="191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3%</a:t>
          </a:r>
        </a:p>
      </cdr:txBody>
    </cdr:sp>
  </cdr:relSizeAnchor>
  <cdr:relSizeAnchor xmlns:cdr="http://schemas.openxmlformats.org/drawingml/2006/chartDrawing">
    <cdr:from>
      <cdr:x>0.4921</cdr:x>
      <cdr:y>0.2454</cdr:y>
    </cdr:from>
    <cdr:to>
      <cdr:x>0.53435</cdr:x>
      <cdr:y>0.2819</cdr:y>
    </cdr:to>
    <cdr:sp macro="" textlink="">
      <cdr:nvSpPr>
        <cdr:cNvPr id="140325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0047" y="1262190"/>
          <a:ext cx="418126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15%</a:t>
          </a:r>
        </a:p>
      </cdr:txBody>
    </cdr:sp>
  </cdr:relSizeAnchor>
  <cdr:relSizeAnchor xmlns:cdr="http://schemas.openxmlformats.org/drawingml/2006/chartDrawing">
    <cdr:from>
      <cdr:x>0.37518</cdr:x>
      <cdr:y>0.35446</cdr:y>
    </cdr:from>
    <cdr:to>
      <cdr:x>0.41693</cdr:x>
      <cdr:y>0.39096</cdr:y>
    </cdr:to>
    <cdr:sp macro="" textlink="">
      <cdr:nvSpPr>
        <cdr:cNvPr id="14032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2951" y="1823140"/>
          <a:ext cx="413178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54%</a:t>
          </a:r>
        </a:p>
      </cdr:txBody>
    </cdr:sp>
  </cdr:relSizeAnchor>
  <cdr:relSizeAnchor xmlns:cdr="http://schemas.openxmlformats.org/drawingml/2006/chartDrawing">
    <cdr:from>
      <cdr:x>0.43041</cdr:x>
      <cdr:y>0.29025</cdr:y>
    </cdr:from>
    <cdr:to>
      <cdr:x>0.47366</cdr:x>
      <cdr:y>0.326</cdr:y>
    </cdr:to>
    <cdr:sp macro="" textlink="">
      <cdr:nvSpPr>
        <cdr:cNvPr id="140327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9533" y="1492876"/>
          <a:ext cx="428023" cy="183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12%</a:t>
          </a:r>
        </a:p>
      </cdr:txBody>
    </cdr:sp>
  </cdr:relSizeAnchor>
  <cdr:relSizeAnchor xmlns:cdr="http://schemas.openxmlformats.org/drawingml/2006/chartDrawing">
    <cdr:from>
      <cdr:x>0.31077</cdr:x>
      <cdr:y>0.48207</cdr:y>
    </cdr:from>
    <cdr:to>
      <cdr:x>0.35327</cdr:x>
      <cdr:y>0.51857</cdr:y>
    </cdr:to>
    <cdr:sp macro="" textlink="">
      <cdr:nvSpPr>
        <cdr:cNvPr id="140328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5519" y="2479502"/>
          <a:ext cx="42060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19%</a:t>
          </a:r>
        </a:p>
      </cdr:txBody>
    </cdr:sp>
  </cdr:relSizeAnchor>
  <cdr:relSizeAnchor xmlns:cdr="http://schemas.openxmlformats.org/drawingml/2006/chartDrawing">
    <cdr:from>
      <cdr:x>0.25311</cdr:x>
      <cdr:y>0.64439</cdr:y>
    </cdr:from>
    <cdr:to>
      <cdr:x>0.33886</cdr:x>
      <cdr:y>0.71039</cdr:y>
    </cdr:to>
    <cdr:sp macro="" textlink="">
      <cdr:nvSpPr>
        <cdr:cNvPr id="140330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4914" y="3314428"/>
          <a:ext cx="848623" cy="339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0.30565</cdr:x>
      <cdr:y>0.52591</cdr:y>
    </cdr:from>
    <cdr:to>
      <cdr:x>0.31865</cdr:x>
      <cdr:y>0.63241</cdr:y>
    </cdr:to>
    <cdr:sp macro="" textlink="">
      <cdr:nvSpPr>
        <cdr:cNvPr id="14033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024849" y="2704993"/>
          <a:ext cx="128654" cy="5477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0.80784</cdr:x>
      <cdr:y>0.10962</cdr:y>
    </cdr:from>
    <cdr:to>
      <cdr:x>0.83984</cdr:x>
      <cdr:y>0.14812</cdr:y>
    </cdr:to>
    <cdr:sp macro="" textlink="">
      <cdr:nvSpPr>
        <cdr:cNvPr id="140332" name="Text Box 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4760" y="563806"/>
          <a:ext cx="316687" cy="198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0%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89585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390525</xdr:colOff>
      <xdr:row>3</xdr:row>
      <xdr:rowOff>19050</xdr:rowOff>
    </xdr:from>
    <xdr:to>
      <xdr:col>13</xdr:col>
      <xdr:colOff>624525</xdr:colOff>
      <xdr:row>6</xdr:row>
      <xdr:rowOff>17260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0.04479</cdr:x>
      <cdr:y>0.93369</cdr:y>
    </cdr:from>
    <cdr:to>
      <cdr:x>0.98269</cdr:x>
      <cdr:y>0.99283</cdr:y>
    </cdr:to>
    <cdr:sp macro="" textlink="">
      <cdr:nvSpPr>
        <cdr:cNvPr id="13517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74" y="4962524"/>
          <a:ext cx="9290875" cy="314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cabinas públicas rurales.-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número de poblaciones en las que un operador ha instalado cabinas públicas rurales, en un tiempo determinado.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tiempo.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17</xdr:row>
      <xdr:rowOff>47625</xdr:rowOff>
    </xdr:from>
    <xdr:to>
      <xdr:col>2</xdr:col>
      <xdr:colOff>1986492</xdr:colOff>
      <xdr:row>19</xdr:row>
      <xdr:rowOff>82550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2571750" y="42005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1724025</xdr:colOff>
      <xdr:row>3</xdr:row>
      <xdr:rowOff>104775</xdr:rowOff>
    </xdr:from>
    <xdr:to>
      <xdr:col>2</xdr:col>
      <xdr:colOff>4244025</xdr:colOff>
      <xdr:row>6</xdr:row>
      <xdr:rowOff>102985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676275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943102"/>
    <xdr:ext cx="9896475" cy="4905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3</xdr:row>
      <xdr:rowOff>9525</xdr:rowOff>
    </xdr:from>
    <xdr:to>
      <xdr:col>13</xdr:col>
      <xdr:colOff>557850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0.93875</cdr:y>
    </cdr:from>
    <cdr:to>
      <cdr:x>0.58825</cdr:x>
      <cdr:y>0.9825</cdr:y>
    </cdr:to>
    <cdr:sp macro="" textlink="">
      <cdr:nvSpPr>
        <cdr:cNvPr id="266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275540"/>
          <a:ext cx="5418180" cy="245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71525" y="1933576"/>
    <xdr:ext cx="9886950" cy="493394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238125</xdr:colOff>
      <xdr:row>3</xdr:row>
      <xdr:rowOff>19050</xdr:rowOff>
    </xdr:from>
    <xdr:to>
      <xdr:col>13</xdr:col>
      <xdr:colOff>472125</xdr:colOff>
      <xdr:row>6</xdr:row>
      <xdr:rowOff>17260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0.9605</cdr:y>
    </cdr:from>
    <cdr:to>
      <cdr:x>0.333</cdr:x>
      <cdr:y>1</cdr:y>
    </cdr:to>
    <cdr:sp macro="" textlink="">
      <cdr:nvSpPr>
        <cdr:cNvPr id="2765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397770"/>
          <a:ext cx="3067155" cy="2219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3</xdr:row>
      <xdr:rowOff>28575</xdr:rowOff>
    </xdr:from>
    <xdr:to>
      <xdr:col>13</xdr:col>
      <xdr:colOff>557850</xdr:colOff>
      <xdr:row>6</xdr:row>
      <xdr:rowOff>26785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60007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233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9.42578125" style="4" customWidth="1"/>
    <col min="2" max="2" width="7.28515625" style="5" customWidth="1"/>
    <col min="3" max="3" width="74.7109375" style="5" customWidth="1"/>
    <col min="4" max="4" width="7.42578125" style="5" customWidth="1"/>
    <col min="5" max="26" width="11.42578125" style="4"/>
    <col min="27" max="16384" width="11.42578125" style="5"/>
  </cols>
  <sheetData>
    <row r="1" spans="1:26" s="3" customFormat="1" x14ac:dyDescent="0.2">
      <c r="A1" s="2"/>
      <c r="B1" s="99"/>
      <c r="C1" s="99"/>
      <c r="D1" s="10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3" customFormat="1" ht="18" x14ac:dyDescent="0.25">
      <c r="A2" s="2"/>
      <c r="B2" s="101" t="s">
        <v>92</v>
      </c>
      <c r="C2" s="99"/>
      <c r="D2" s="99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3" customFormat="1" x14ac:dyDescent="0.2">
      <c r="A3" s="2"/>
      <c r="B3" s="100" t="s">
        <v>93</v>
      </c>
      <c r="C3" s="99"/>
      <c r="D3" s="99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3" customFormat="1" x14ac:dyDescent="0.2">
      <c r="A4" s="2"/>
      <c r="B4" s="99"/>
      <c r="C4" s="99"/>
      <c r="D4" s="99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3" customFormat="1" x14ac:dyDescent="0.2">
      <c r="A5" s="2"/>
      <c r="B5" s="99"/>
      <c r="C5" s="99"/>
      <c r="D5" s="99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3" customFormat="1" x14ac:dyDescent="0.2">
      <c r="A6" s="2"/>
      <c r="B6" s="99"/>
      <c r="C6" s="99"/>
      <c r="D6" s="99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3" customFormat="1" x14ac:dyDescent="0.2">
      <c r="A7" s="2"/>
      <c r="B7" s="99"/>
      <c r="C7" s="99"/>
      <c r="D7" s="99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3" customFormat="1" x14ac:dyDescent="0.2">
      <c r="A8" s="2"/>
      <c r="B8" s="161" t="s">
        <v>124</v>
      </c>
      <c r="C8" s="161"/>
      <c r="D8" s="99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3" customFormat="1" x14ac:dyDescent="0.2">
      <c r="A9" s="2"/>
      <c r="B9" s="99"/>
      <c r="C9" s="99"/>
      <c r="D9" s="9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3" customFormat="1" x14ac:dyDescent="0.2">
      <c r="A10" s="2"/>
      <c r="B10" s="99"/>
      <c r="C10" s="99"/>
      <c r="D10" s="9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3" customFormat="1" x14ac:dyDescent="0.2">
      <c r="A11" s="2"/>
      <c r="B11" s="102"/>
      <c r="C11" s="102"/>
      <c r="D11" s="10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3" customFormat="1" x14ac:dyDescent="0.2">
      <c r="A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C13" s="3"/>
    </row>
    <row r="14" spans="1:26" ht="28.5" x14ac:dyDescent="0.2">
      <c r="C14" s="6" t="s">
        <v>17</v>
      </c>
    </row>
    <row r="15" spans="1:26" ht="10.5" customHeight="1" x14ac:dyDescent="0.2">
      <c r="C15" s="6"/>
    </row>
    <row r="16" spans="1:26" ht="78" customHeight="1" x14ac:dyDescent="0.2">
      <c r="C16" s="6" t="s">
        <v>43</v>
      </c>
    </row>
    <row r="17" spans="3:4" x14ac:dyDescent="0.2">
      <c r="C17" s="3"/>
    </row>
    <row r="18" spans="3:4" ht="34.5" customHeight="1" x14ac:dyDescent="0.2">
      <c r="C18" s="7" t="s">
        <v>62</v>
      </c>
    </row>
    <row r="19" spans="3:4" ht="29.25" customHeight="1" x14ac:dyDescent="0.2">
      <c r="C19" s="29" t="s">
        <v>55</v>
      </c>
    </row>
    <row r="20" spans="3:4" ht="28.5" customHeight="1" x14ac:dyDescent="0.2">
      <c r="C20" s="29" t="s">
        <v>45</v>
      </c>
    </row>
    <row r="21" spans="3:4" ht="19.5" customHeight="1" x14ac:dyDescent="0.2">
      <c r="C21" s="7"/>
    </row>
    <row r="22" spans="3:4" ht="18.75" customHeight="1" x14ac:dyDescent="0.2">
      <c r="C22" s="7"/>
    </row>
    <row r="23" spans="3:4" ht="16.5" customHeight="1" x14ac:dyDescent="0.2">
      <c r="C23" s="7"/>
    </row>
    <row r="24" spans="3:4" ht="20.25" customHeight="1" x14ac:dyDescent="0.2">
      <c r="C24" s="7"/>
    </row>
    <row r="25" spans="3:4" ht="18.75" customHeight="1" x14ac:dyDescent="0.2">
      <c r="C25" s="7"/>
    </row>
    <row r="26" spans="3:4" ht="15" customHeight="1" x14ac:dyDescent="0.2">
      <c r="C26" s="27"/>
    </row>
    <row r="27" spans="3:4" x14ac:dyDescent="0.2">
      <c r="C27" s="3"/>
      <c r="D27" s="48"/>
    </row>
    <row r="28" spans="3:4" x14ac:dyDescent="0.2">
      <c r="C28" s="3"/>
    </row>
    <row r="29" spans="3:4" x14ac:dyDescent="0.2">
      <c r="C29" s="48"/>
    </row>
    <row r="37" spans="2:4" x14ac:dyDescent="0.2">
      <c r="B37" s="4"/>
      <c r="C37" s="4"/>
      <c r="D37" s="4"/>
    </row>
    <row r="38" spans="2:4" x14ac:dyDescent="0.2">
      <c r="B38" s="4"/>
      <c r="C38" s="4"/>
      <c r="D38" s="4"/>
    </row>
    <row r="39" spans="2:4" s="4" customFormat="1" x14ac:dyDescent="0.2"/>
    <row r="40" spans="2:4" s="4" customFormat="1" x14ac:dyDescent="0.2"/>
    <row r="41" spans="2:4" s="4" customFormat="1" x14ac:dyDescent="0.2"/>
    <row r="42" spans="2:4" s="4" customFormat="1" x14ac:dyDescent="0.2"/>
    <row r="43" spans="2:4" s="4" customFormat="1" x14ac:dyDescent="0.2"/>
    <row r="44" spans="2:4" s="4" customFormat="1" x14ac:dyDescent="0.2"/>
    <row r="45" spans="2:4" s="4" customFormat="1" x14ac:dyDescent="0.2"/>
    <row r="46" spans="2:4" s="4" customFormat="1" x14ac:dyDescent="0.2"/>
    <row r="47" spans="2:4" s="4" customFormat="1" x14ac:dyDescent="0.2"/>
    <row r="48" spans="2: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</sheetData>
  <sheetProtection algorithmName="SHA-512" hashValue="8DfZwCAQ7/vWzrAr6aFSsUR64+58kgTh2/GxsJlurBiv+m0ZrjLwSkhFQlDTmW1ubRSLmx0e0wgOgGaKrINgzQ==" saltValue="6JDOQ8TIZqTVgBlFk6ZMJw==" spinCount="100000" sheet="1" objects="1" scenarios="1"/>
  <mergeCells count="1">
    <mergeCell ref="B8:C8"/>
  </mergeCells>
  <phoneticPr fontId="8" type="noConversion"/>
  <hyperlinks>
    <hyperlink ref="C18" location="Resumen!A1" display="Tabla Resumen y Comparativa de todos los Techos Tarifarios"/>
    <hyperlink ref="C19" location="Resoluciones!A1" display="Resoluciones de aprobación"/>
    <hyperlink ref="C20" location="Definiciones!A1" display="Definiciones de los parámetros"/>
  </hyperlinks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102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junio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junio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104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junio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junio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106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junio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107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junio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108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junio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109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junio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junio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junio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11"/>
  </sheetPr>
  <dimension ref="A1:Q126"/>
  <sheetViews>
    <sheetView zoomScale="80" workbookViewId="0">
      <selection activeCell="N1" sqref="N1"/>
    </sheetView>
  </sheetViews>
  <sheetFormatPr baseColWidth="10" defaultRowHeight="12.75" x14ac:dyDescent="0.2"/>
  <cols>
    <col min="1" max="1" width="4.28515625" style="1" customWidth="1"/>
    <col min="2" max="2" width="39.28515625" style="1" bestFit="1" customWidth="1"/>
    <col min="3" max="3" width="10.85546875" style="1" customWidth="1"/>
    <col min="4" max="4" width="5.5703125" style="1" bestFit="1" customWidth="1"/>
    <col min="5" max="9" width="17.28515625" style="1" customWidth="1"/>
    <col min="10" max="11" width="17.42578125" style="1" customWidth="1"/>
    <col min="12" max="12" width="11.42578125" style="1"/>
    <col min="13" max="13" width="12.28515625" style="1" customWidth="1"/>
    <col min="14" max="14" width="13.42578125" style="1" bestFit="1" customWidth="1"/>
    <col min="15" max="16384" width="11.42578125" style="1"/>
  </cols>
  <sheetData>
    <row r="1" spans="1:15" x14ac:dyDescent="0.2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/>
    </row>
    <row r="2" spans="1:15" ht="18" x14ac:dyDescent="0.25">
      <c r="A2" s="104"/>
      <c r="B2" s="101" t="s">
        <v>92</v>
      </c>
      <c r="C2" s="99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5" ht="14.25" x14ac:dyDescent="0.2">
      <c r="A3" s="104"/>
      <c r="B3" s="100" t="s">
        <v>94</v>
      </c>
      <c r="C3" s="99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5" ht="14.25" x14ac:dyDescent="0.2">
      <c r="A4" s="104"/>
      <c r="B4" s="99"/>
      <c r="C4" s="99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5" ht="14.25" x14ac:dyDescent="0.2">
      <c r="A5" s="104"/>
      <c r="B5" s="99"/>
      <c r="C5" s="99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5" ht="14.25" x14ac:dyDescent="0.2">
      <c r="A6" s="104"/>
      <c r="B6" s="99"/>
      <c r="C6" s="99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15" ht="14.25" x14ac:dyDescent="0.2">
      <c r="A7" s="104"/>
      <c r="B7" s="99"/>
      <c r="C7" s="99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1:15" x14ac:dyDescent="0.2">
      <c r="A8" s="104"/>
      <c r="B8" s="161" t="str">
        <f>Inicio!B8</f>
        <v xml:space="preserve">      Fecha de publicación: junio de 2014</v>
      </c>
      <c r="C8" s="161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</row>
    <row r="9" spans="1:15" x14ac:dyDescent="0.2">
      <c r="A9" s="104"/>
      <c r="B9" s="104"/>
      <c r="C9" s="104"/>
      <c r="D9" s="104"/>
      <c r="E9" s="104"/>
      <c r="F9" s="104"/>
      <c r="G9" s="104"/>
      <c r="H9" s="104"/>
      <c r="I9" s="105"/>
      <c r="J9" s="104"/>
      <c r="K9" s="104"/>
      <c r="L9" s="104"/>
      <c r="M9" s="104"/>
      <c r="N9" s="104"/>
      <c r="O9" s="21">
        <v>900384</v>
      </c>
    </row>
    <row r="10" spans="1:15" x14ac:dyDescent="0.2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2" spans="1:15" ht="13.5" thickBot="1" x14ac:dyDescent="0.25"/>
    <row r="13" spans="1:15" ht="16.5" thickBot="1" x14ac:dyDescent="0.25">
      <c r="A13" s="166" t="s">
        <v>11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8"/>
    </row>
    <row r="14" spans="1:15" ht="15.75" thickBot="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5" s="30" customFormat="1" ht="27" thickTop="1" thickBot="1" x14ac:dyDescent="0.25">
      <c r="A15" s="106" t="s">
        <v>10</v>
      </c>
      <c r="B15" s="106" t="s">
        <v>39</v>
      </c>
      <c r="C15" s="106" t="s">
        <v>0</v>
      </c>
      <c r="D15" s="107" t="s">
        <v>7</v>
      </c>
      <c r="E15" s="108" t="s">
        <v>78</v>
      </c>
      <c r="F15" s="108" t="s">
        <v>79</v>
      </c>
      <c r="G15" s="108" t="s">
        <v>83</v>
      </c>
      <c r="H15" s="108" t="s">
        <v>90</v>
      </c>
      <c r="I15" s="107" t="s">
        <v>8</v>
      </c>
      <c r="J15" s="108" t="s">
        <v>82</v>
      </c>
      <c r="K15" s="108" t="s">
        <v>84</v>
      </c>
      <c r="L15" s="108" t="s">
        <v>13</v>
      </c>
      <c r="M15" s="108" t="s">
        <v>14</v>
      </c>
      <c r="N15" s="108" t="s">
        <v>15</v>
      </c>
    </row>
    <row r="16" spans="1:15" ht="13.5" customHeight="1" thickTop="1" x14ac:dyDescent="0.2">
      <c r="A16" s="163">
        <v>1</v>
      </c>
      <c r="B16" s="163" t="s">
        <v>1</v>
      </c>
      <c r="C16" s="172" t="s">
        <v>9</v>
      </c>
      <c r="D16" s="16">
        <v>1998</v>
      </c>
      <c r="E16" s="17">
        <v>47170</v>
      </c>
      <c r="F16" s="17">
        <v>59029</v>
      </c>
      <c r="G16" s="116"/>
      <c r="H16" s="116"/>
      <c r="I16" s="17" t="s">
        <v>16</v>
      </c>
      <c r="J16" s="116"/>
      <c r="K16" s="116"/>
      <c r="L16" s="17">
        <f t="shared" ref="L16:L28" si="0">SUM(E16:K16)</f>
        <v>106199</v>
      </c>
      <c r="M16" s="17">
        <f>+L16</f>
        <v>106199</v>
      </c>
      <c r="N16" s="22"/>
    </row>
    <row r="17" spans="1:15" x14ac:dyDescent="0.2">
      <c r="A17" s="164"/>
      <c r="B17" s="164"/>
      <c r="C17" s="173"/>
      <c r="D17" s="10">
        <v>1999</v>
      </c>
      <c r="E17" s="14">
        <v>61914</v>
      </c>
      <c r="F17" s="14">
        <v>40046</v>
      </c>
      <c r="G17" s="117"/>
      <c r="H17" s="117"/>
      <c r="I17" s="14" t="s">
        <v>16</v>
      </c>
      <c r="J17" s="117"/>
      <c r="K17" s="117"/>
      <c r="L17" s="14">
        <f t="shared" si="0"/>
        <v>101960</v>
      </c>
      <c r="M17" s="14">
        <f t="shared" ref="M17:M25" si="1">+M16+L17</f>
        <v>208159</v>
      </c>
      <c r="N17" s="24">
        <f>+L17/M16</f>
        <v>0.96008436990932122</v>
      </c>
    </row>
    <row r="18" spans="1:15" ht="13.5" customHeight="1" x14ac:dyDescent="0.2">
      <c r="A18" s="164"/>
      <c r="B18" s="164"/>
      <c r="C18" s="173"/>
      <c r="D18" s="13">
        <v>2000</v>
      </c>
      <c r="E18" s="18">
        <v>74806</v>
      </c>
      <c r="F18" s="18">
        <v>44214</v>
      </c>
      <c r="G18" s="118"/>
      <c r="H18" s="118"/>
      <c r="I18" s="18" t="s">
        <v>16</v>
      </c>
      <c r="J18" s="118"/>
      <c r="K18" s="118"/>
      <c r="L18" s="14">
        <f t="shared" si="0"/>
        <v>119020</v>
      </c>
      <c r="M18" s="18">
        <f t="shared" si="1"/>
        <v>327179</v>
      </c>
      <c r="N18" s="24">
        <f t="shared" ref="N18:N55" si="2">+L18/M17</f>
        <v>0.57177446086885508</v>
      </c>
      <c r="O18" s="26"/>
    </row>
    <row r="19" spans="1:15" x14ac:dyDescent="0.2">
      <c r="A19" s="164"/>
      <c r="B19" s="164"/>
      <c r="C19" s="173"/>
      <c r="D19" s="10">
        <v>2001</v>
      </c>
      <c r="E19" s="14">
        <v>95992</v>
      </c>
      <c r="F19" s="14">
        <v>49494</v>
      </c>
      <c r="G19" s="117"/>
      <c r="H19" s="117"/>
      <c r="I19" s="14" t="s">
        <v>16</v>
      </c>
      <c r="J19" s="117"/>
      <c r="K19" s="117"/>
      <c r="L19" s="14">
        <f t="shared" si="0"/>
        <v>145486</v>
      </c>
      <c r="M19" s="14">
        <f t="shared" si="1"/>
        <v>472665</v>
      </c>
      <c r="N19" s="24">
        <f t="shared" si="2"/>
        <v>0.44466790350236413</v>
      </c>
    </row>
    <row r="20" spans="1:15" x14ac:dyDescent="0.2">
      <c r="A20" s="164"/>
      <c r="B20" s="164"/>
      <c r="C20" s="173"/>
      <c r="D20" s="10">
        <v>2002</v>
      </c>
      <c r="E20" s="14">
        <v>109152</v>
      </c>
      <c r="F20" s="14">
        <v>45386</v>
      </c>
      <c r="G20" s="117"/>
      <c r="H20" s="117"/>
      <c r="I20" s="14" t="s">
        <v>16</v>
      </c>
      <c r="J20" s="117"/>
      <c r="K20" s="117"/>
      <c r="L20" s="14">
        <f t="shared" si="0"/>
        <v>154538</v>
      </c>
      <c r="M20" s="14">
        <f t="shared" si="1"/>
        <v>627203</v>
      </c>
      <c r="N20" s="24">
        <f t="shared" si="2"/>
        <v>0.3269503771169856</v>
      </c>
    </row>
    <row r="21" spans="1:15" x14ac:dyDescent="0.2">
      <c r="A21" s="164"/>
      <c r="B21" s="164"/>
      <c r="C21" s="173"/>
      <c r="D21" s="10">
        <v>2003</v>
      </c>
      <c r="E21" s="14">
        <v>118262</v>
      </c>
      <c r="F21" s="14">
        <v>35268</v>
      </c>
      <c r="G21" s="117"/>
      <c r="H21" s="117"/>
      <c r="I21" s="14" t="s">
        <v>16</v>
      </c>
      <c r="J21" s="117"/>
      <c r="K21" s="117"/>
      <c r="L21" s="14">
        <f t="shared" si="0"/>
        <v>153530</v>
      </c>
      <c r="M21" s="14">
        <f t="shared" si="1"/>
        <v>780733</v>
      </c>
      <c r="N21" s="24">
        <f t="shared" si="2"/>
        <v>0.24478518119332976</v>
      </c>
    </row>
    <row r="22" spans="1:15" x14ac:dyDescent="0.2">
      <c r="A22" s="164"/>
      <c r="B22" s="164"/>
      <c r="C22" s="173"/>
      <c r="D22" s="10">
        <v>2004</v>
      </c>
      <c r="E22" s="14">
        <v>77703</v>
      </c>
      <c r="F22" s="14">
        <v>49515</v>
      </c>
      <c r="G22" s="117"/>
      <c r="H22" s="117"/>
      <c r="I22" s="14" t="s">
        <v>16</v>
      </c>
      <c r="J22" s="117"/>
      <c r="K22" s="117"/>
      <c r="L22" s="14">
        <f t="shared" si="0"/>
        <v>127218</v>
      </c>
      <c r="M22" s="14">
        <f t="shared" si="1"/>
        <v>907951</v>
      </c>
      <c r="N22" s="24">
        <f t="shared" si="2"/>
        <v>0.16294687172183064</v>
      </c>
    </row>
    <row r="23" spans="1:15" x14ac:dyDescent="0.2">
      <c r="A23" s="164"/>
      <c r="B23" s="164"/>
      <c r="C23" s="173"/>
      <c r="D23" s="10">
        <v>2005</v>
      </c>
      <c r="E23" s="14">
        <v>41465</v>
      </c>
      <c r="F23" s="14">
        <v>28865</v>
      </c>
      <c r="G23" s="117"/>
      <c r="H23" s="117"/>
      <c r="I23" s="14">
        <v>859</v>
      </c>
      <c r="J23" s="117"/>
      <c r="K23" s="117"/>
      <c r="L23" s="14">
        <f t="shared" si="0"/>
        <v>71189</v>
      </c>
      <c r="M23" s="14">
        <f t="shared" si="1"/>
        <v>979140</v>
      </c>
      <c r="N23" s="24">
        <f t="shared" si="2"/>
        <v>7.8406213551171819E-2</v>
      </c>
    </row>
    <row r="24" spans="1:15" x14ac:dyDescent="0.2">
      <c r="A24" s="164"/>
      <c r="B24" s="164"/>
      <c r="C24" s="173"/>
      <c r="D24" s="10">
        <v>2006</v>
      </c>
      <c r="E24" s="14">
        <v>56664</v>
      </c>
      <c r="F24" s="14">
        <v>35614</v>
      </c>
      <c r="G24" s="117"/>
      <c r="H24" s="117"/>
      <c r="I24" s="14">
        <v>1700</v>
      </c>
      <c r="J24" s="117"/>
      <c r="K24" s="117"/>
      <c r="L24" s="14">
        <f t="shared" si="0"/>
        <v>93978</v>
      </c>
      <c r="M24" s="14">
        <f t="shared" si="1"/>
        <v>1073118</v>
      </c>
      <c r="N24" s="24">
        <f t="shared" si="2"/>
        <v>9.5980145842269743E-2</v>
      </c>
    </row>
    <row r="25" spans="1:15" x14ac:dyDescent="0.2">
      <c r="A25" s="164"/>
      <c r="B25" s="164"/>
      <c r="C25" s="173"/>
      <c r="D25" s="10">
        <v>2007</v>
      </c>
      <c r="E25" s="11">
        <v>24593</v>
      </c>
      <c r="F25" s="11">
        <v>27166</v>
      </c>
      <c r="G25" s="115"/>
      <c r="H25" s="115"/>
      <c r="I25" s="11">
        <v>798</v>
      </c>
      <c r="J25" s="115"/>
      <c r="K25" s="115"/>
      <c r="L25" s="14">
        <f t="shared" si="0"/>
        <v>52557</v>
      </c>
      <c r="M25" s="11">
        <f t="shared" si="1"/>
        <v>1125675</v>
      </c>
      <c r="N25" s="24">
        <f t="shared" si="2"/>
        <v>4.8975974683119657E-2</v>
      </c>
    </row>
    <row r="26" spans="1:15" x14ac:dyDescent="0.2">
      <c r="A26" s="164"/>
      <c r="B26" s="164"/>
      <c r="C26" s="173"/>
      <c r="D26" s="10">
        <v>2008</v>
      </c>
      <c r="E26" s="11">
        <v>107206</v>
      </c>
      <c r="F26" s="11">
        <v>5023</v>
      </c>
      <c r="G26" s="115"/>
      <c r="H26" s="115"/>
      <c r="I26" s="11">
        <v>1211</v>
      </c>
      <c r="J26" s="115"/>
      <c r="K26" s="115"/>
      <c r="L26" s="14">
        <f t="shared" si="0"/>
        <v>113440</v>
      </c>
      <c r="M26" s="11">
        <f>+M25+L26</f>
        <v>1239115</v>
      </c>
      <c r="N26" s="24">
        <f>+L26/M25</f>
        <v>0.1007750905012548</v>
      </c>
      <c r="O26" s="15"/>
    </row>
    <row r="27" spans="1:15" x14ac:dyDescent="0.2">
      <c r="A27" s="164"/>
      <c r="B27" s="164"/>
      <c r="C27" s="173"/>
      <c r="D27" s="10">
        <v>2009</v>
      </c>
      <c r="E27" s="115"/>
      <c r="F27" s="115"/>
      <c r="G27" s="11">
        <v>78663</v>
      </c>
      <c r="H27" s="115"/>
      <c r="I27" s="11">
        <v>293</v>
      </c>
      <c r="J27" s="115"/>
      <c r="K27" s="115"/>
      <c r="L27" s="18">
        <f t="shared" si="0"/>
        <v>78956</v>
      </c>
      <c r="M27" s="14">
        <f>+M25+L27</f>
        <v>1204631</v>
      </c>
      <c r="N27" s="24">
        <f>+L27/M25</f>
        <v>7.0141026495213976E-2</v>
      </c>
      <c r="O27" s="15"/>
    </row>
    <row r="28" spans="1:15" x14ac:dyDescent="0.2">
      <c r="A28" s="164"/>
      <c r="B28" s="164"/>
      <c r="C28" s="173"/>
      <c r="D28" s="10">
        <v>2010</v>
      </c>
      <c r="E28" s="115"/>
      <c r="F28" s="115"/>
      <c r="G28" s="11">
        <v>94414</v>
      </c>
      <c r="H28" s="115"/>
      <c r="I28" s="11">
        <v>936</v>
      </c>
      <c r="J28" s="96">
        <v>8297</v>
      </c>
      <c r="K28" s="115"/>
      <c r="L28" s="14">
        <f t="shared" si="0"/>
        <v>103647</v>
      </c>
      <c r="M28" s="14"/>
      <c r="N28" s="24"/>
      <c r="O28" s="15"/>
    </row>
    <row r="29" spans="1:15" x14ac:dyDescent="0.2">
      <c r="A29" s="164"/>
      <c r="B29" s="164"/>
      <c r="C29" s="173"/>
      <c r="D29" s="10">
        <v>2011</v>
      </c>
      <c r="E29" s="115"/>
      <c r="F29" s="115"/>
      <c r="G29" s="11">
        <v>152830</v>
      </c>
      <c r="H29" s="11">
        <v>5338</v>
      </c>
      <c r="I29" s="11">
        <v>442</v>
      </c>
      <c r="J29" s="96">
        <v>35153</v>
      </c>
      <c r="K29" s="96">
        <v>10862</v>
      </c>
      <c r="L29" s="14"/>
      <c r="M29" s="14"/>
      <c r="N29" s="24"/>
      <c r="O29" s="15"/>
    </row>
    <row r="30" spans="1:15" ht="13.5" thickBot="1" x14ac:dyDescent="0.25">
      <c r="A30" s="165"/>
      <c r="B30" s="165"/>
      <c r="C30" s="174"/>
      <c r="D30" s="54">
        <v>2012</v>
      </c>
      <c r="E30" s="115"/>
      <c r="F30" s="115"/>
      <c r="G30" s="78">
        <v>170248</v>
      </c>
      <c r="H30" s="78">
        <v>10054</v>
      </c>
      <c r="I30" s="55">
        <v>38</v>
      </c>
      <c r="J30" s="97">
        <v>41836</v>
      </c>
      <c r="K30" s="97">
        <v>12143</v>
      </c>
      <c r="L30" s="18"/>
      <c r="M30" s="56"/>
      <c r="N30" s="23"/>
      <c r="O30" s="15"/>
    </row>
    <row r="31" spans="1:15" ht="13.5" customHeight="1" thickTop="1" x14ac:dyDescent="0.2">
      <c r="A31" s="163">
        <v>2</v>
      </c>
      <c r="B31" s="175" t="s">
        <v>2</v>
      </c>
      <c r="C31" s="169" t="s">
        <v>3</v>
      </c>
      <c r="D31" s="16">
        <v>1998</v>
      </c>
      <c r="E31" s="17">
        <v>5790</v>
      </c>
      <c r="F31" s="17">
        <v>1110</v>
      </c>
      <c r="G31" s="119"/>
      <c r="H31" s="120"/>
      <c r="I31" s="17" t="s">
        <v>16</v>
      </c>
      <c r="J31" s="116"/>
      <c r="K31" s="116"/>
      <c r="L31" s="17">
        <f t="shared" ref="L31:L60" si="3">SUM(E31:K31)</f>
        <v>6900</v>
      </c>
      <c r="M31" s="17">
        <f>+L31</f>
        <v>6900</v>
      </c>
      <c r="N31" s="24"/>
    </row>
    <row r="32" spans="1:15" x14ac:dyDescent="0.2">
      <c r="A32" s="164"/>
      <c r="B32" s="176"/>
      <c r="C32" s="170"/>
      <c r="D32" s="10">
        <v>1999</v>
      </c>
      <c r="E32" s="14">
        <v>0</v>
      </c>
      <c r="F32" s="14">
        <v>400</v>
      </c>
      <c r="G32" s="115"/>
      <c r="H32" s="115"/>
      <c r="I32" s="14" t="s">
        <v>16</v>
      </c>
      <c r="J32" s="117"/>
      <c r="K32" s="117"/>
      <c r="L32" s="14">
        <f t="shared" si="3"/>
        <v>400</v>
      </c>
      <c r="M32" s="14">
        <f t="shared" ref="M32:M40" si="4">+M31+L32</f>
        <v>7300</v>
      </c>
      <c r="N32" s="24">
        <f>+L32/M31</f>
        <v>5.7971014492753624E-2</v>
      </c>
    </row>
    <row r="33" spans="1:15" x14ac:dyDescent="0.2">
      <c r="A33" s="164"/>
      <c r="B33" s="176"/>
      <c r="C33" s="170"/>
      <c r="D33" s="13">
        <v>2000</v>
      </c>
      <c r="E33" s="18">
        <v>0</v>
      </c>
      <c r="F33" s="18">
        <v>475</v>
      </c>
      <c r="G33" s="115"/>
      <c r="H33" s="119"/>
      <c r="I33" s="18" t="s">
        <v>16</v>
      </c>
      <c r="J33" s="118"/>
      <c r="K33" s="118"/>
      <c r="L33" s="14">
        <f t="shared" si="3"/>
        <v>475</v>
      </c>
      <c r="M33" s="18">
        <f t="shared" si="4"/>
        <v>7775</v>
      </c>
      <c r="N33" s="24">
        <f t="shared" si="2"/>
        <v>6.5068493150684928E-2</v>
      </c>
      <c r="O33" s="26"/>
    </row>
    <row r="34" spans="1:15" x14ac:dyDescent="0.2">
      <c r="A34" s="164"/>
      <c r="B34" s="176"/>
      <c r="C34" s="170"/>
      <c r="D34" s="10">
        <v>2001</v>
      </c>
      <c r="E34" s="14">
        <v>233</v>
      </c>
      <c r="F34" s="14">
        <v>450</v>
      </c>
      <c r="G34" s="115"/>
      <c r="H34" s="115"/>
      <c r="I34" s="14" t="s">
        <v>16</v>
      </c>
      <c r="J34" s="117"/>
      <c r="K34" s="117"/>
      <c r="L34" s="14">
        <f t="shared" si="3"/>
        <v>683</v>
      </c>
      <c r="M34" s="14">
        <f t="shared" si="4"/>
        <v>8458</v>
      </c>
      <c r="N34" s="24">
        <f t="shared" si="2"/>
        <v>8.7845659163987136E-2</v>
      </c>
    </row>
    <row r="35" spans="1:15" x14ac:dyDescent="0.2">
      <c r="A35" s="164"/>
      <c r="B35" s="176"/>
      <c r="C35" s="170"/>
      <c r="D35" s="10">
        <v>2002</v>
      </c>
      <c r="E35" s="14">
        <v>2053</v>
      </c>
      <c r="F35" s="14">
        <v>296</v>
      </c>
      <c r="G35" s="115"/>
      <c r="H35" s="115"/>
      <c r="I35" s="14" t="s">
        <v>16</v>
      </c>
      <c r="J35" s="117"/>
      <c r="K35" s="117"/>
      <c r="L35" s="14">
        <f t="shared" si="3"/>
        <v>2349</v>
      </c>
      <c r="M35" s="14">
        <f t="shared" si="4"/>
        <v>10807</v>
      </c>
      <c r="N35" s="24">
        <f t="shared" si="2"/>
        <v>0.27772523055095766</v>
      </c>
    </row>
    <row r="36" spans="1:15" x14ac:dyDescent="0.2">
      <c r="A36" s="164"/>
      <c r="B36" s="176"/>
      <c r="C36" s="170"/>
      <c r="D36" s="10">
        <v>2003</v>
      </c>
      <c r="E36" s="14">
        <v>1835</v>
      </c>
      <c r="F36" s="14">
        <v>1109</v>
      </c>
      <c r="G36" s="115"/>
      <c r="H36" s="115"/>
      <c r="I36" s="14" t="s">
        <v>16</v>
      </c>
      <c r="J36" s="117"/>
      <c r="K36" s="117"/>
      <c r="L36" s="14">
        <f t="shared" si="3"/>
        <v>2944</v>
      </c>
      <c r="M36" s="14">
        <f t="shared" si="4"/>
        <v>13751</v>
      </c>
      <c r="N36" s="24">
        <f t="shared" si="2"/>
        <v>0.27241602664939391</v>
      </c>
    </row>
    <row r="37" spans="1:15" x14ac:dyDescent="0.2">
      <c r="A37" s="164"/>
      <c r="B37" s="176"/>
      <c r="C37" s="170"/>
      <c r="D37" s="10">
        <v>2004</v>
      </c>
      <c r="E37" s="14">
        <v>2684</v>
      </c>
      <c r="F37" s="14">
        <v>1787</v>
      </c>
      <c r="G37" s="115"/>
      <c r="H37" s="115"/>
      <c r="I37" s="14" t="s">
        <v>16</v>
      </c>
      <c r="J37" s="117"/>
      <c r="K37" s="117"/>
      <c r="L37" s="14">
        <f t="shared" si="3"/>
        <v>4471</v>
      </c>
      <c r="M37" s="14">
        <f t="shared" si="4"/>
        <v>18222</v>
      </c>
      <c r="N37" s="24">
        <f t="shared" si="2"/>
        <v>0.32513998981892228</v>
      </c>
    </row>
    <row r="38" spans="1:15" x14ac:dyDescent="0.2">
      <c r="A38" s="164"/>
      <c r="B38" s="176"/>
      <c r="C38" s="170"/>
      <c r="D38" s="10">
        <v>2005</v>
      </c>
      <c r="E38" s="14">
        <v>1187</v>
      </c>
      <c r="F38" s="14">
        <v>217</v>
      </c>
      <c r="G38" s="115"/>
      <c r="H38" s="115"/>
      <c r="I38" s="87" t="s">
        <v>16</v>
      </c>
      <c r="J38" s="117"/>
      <c r="K38" s="117"/>
      <c r="L38" s="14">
        <f t="shared" si="3"/>
        <v>1404</v>
      </c>
      <c r="M38" s="14">
        <f t="shared" si="4"/>
        <v>19626</v>
      </c>
      <c r="N38" s="24">
        <f t="shared" si="2"/>
        <v>7.7049720118538029E-2</v>
      </c>
    </row>
    <row r="39" spans="1:15" x14ac:dyDescent="0.2">
      <c r="A39" s="164"/>
      <c r="B39" s="176"/>
      <c r="C39" s="170"/>
      <c r="D39" s="10">
        <v>2006</v>
      </c>
      <c r="E39" s="14">
        <v>410</v>
      </c>
      <c r="F39" s="14">
        <v>157</v>
      </c>
      <c r="G39" s="115"/>
      <c r="H39" s="115"/>
      <c r="I39" s="80">
        <v>10</v>
      </c>
      <c r="J39" s="117"/>
      <c r="K39" s="117"/>
      <c r="L39" s="14">
        <f t="shared" si="3"/>
        <v>577</v>
      </c>
      <c r="M39" s="14">
        <f t="shared" si="4"/>
        <v>20203</v>
      </c>
      <c r="N39" s="24">
        <f t="shared" si="2"/>
        <v>2.9399775807602162E-2</v>
      </c>
    </row>
    <row r="40" spans="1:15" x14ac:dyDescent="0.2">
      <c r="A40" s="164"/>
      <c r="B40" s="176"/>
      <c r="C40" s="170"/>
      <c r="D40" s="10">
        <v>2007</v>
      </c>
      <c r="E40" s="11">
        <v>172</v>
      </c>
      <c r="F40" s="11">
        <v>254</v>
      </c>
      <c r="G40" s="115"/>
      <c r="H40" s="115"/>
      <c r="I40" s="11">
        <v>57</v>
      </c>
      <c r="J40" s="115"/>
      <c r="K40" s="115"/>
      <c r="L40" s="14">
        <f t="shared" si="3"/>
        <v>483</v>
      </c>
      <c r="M40" s="11">
        <f t="shared" si="4"/>
        <v>20686</v>
      </c>
      <c r="N40" s="24">
        <f t="shared" si="2"/>
        <v>2.3907340493986042E-2</v>
      </c>
    </row>
    <row r="41" spans="1:15" x14ac:dyDescent="0.2">
      <c r="A41" s="164"/>
      <c r="B41" s="176"/>
      <c r="C41" s="170"/>
      <c r="D41" s="10">
        <v>2008</v>
      </c>
      <c r="E41" s="11">
        <v>534</v>
      </c>
      <c r="F41" s="11">
        <v>138</v>
      </c>
      <c r="G41" s="115"/>
      <c r="H41" s="115"/>
      <c r="I41" s="11">
        <v>34</v>
      </c>
      <c r="J41" s="115"/>
      <c r="K41" s="115"/>
      <c r="L41" s="14">
        <f t="shared" si="3"/>
        <v>706</v>
      </c>
      <c r="M41" s="11">
        <f>+M40+L41</f>
        <v>21392</v>
      </c>
      <c r="N41" s="24">
        <f>+L41/M40</f>
        <v>3.4129362854104228E-2</v>
      </c>
    </row>
    <row r="42" spans="1:15" x14ac:dyDescent="0.2">
      <c r="A42" s="164"/>
      <c r="B42" s="176"/>
      <c r="C42" s="170"/>
      <c r="D42" s="10">
        <v>2009</v>
      </c>
      <c r="E42" s="115"/>
      <c r="F42" s="115"/>
      <c r="G42" s="11">
        <v>474</v>
      </c>
      <c r="H42" s="11"/>
      <c r="I42" s="91">
        <v>0</v>
      </c>
      <c r="J42" s="115"/>
      <c r="K42" s="115"/>
      <c r="L42" s="18">
        <f t="shared" si="3"/>
        <v>474</v>
      </c>
      <c r="M42" s="11">
        <f>+M40+L42</f>
        <v>21160</v>
      </c>
      <c r="N42" s="24">
        <f>+L42/M40</f>
        <v>2.2914048148506234E-2</v>
      </c>
    </row>
    <row r="43" spans="1:15" x14ac:dyDescent="0.2">
      <c r="A43" s="164"/>
      <c r="B43" s="176"/>
      <c r="C43" s="170"/>
      <c r="D43" s="13">
        <v>2010</v>
      </c>
      <c r="E43" s="115"/>
      <c r="F43" s="115"/>
      <c r="G43" s="11">
        <v>488</v>
      </c>
      <c r="H43" s="11"/>
      <c r="I43" s="91">
        <v>0</v>
      </c>
      <c r="J43" s="98">
        <v>608</v>
      </c>
      <c r="K43" s="119"/>
      <c r="L43" s="18">
        <f>SUM(E43:K43)</f>
        <v>1096</v>
      </c>
      <c r="M43" s="92">
        <f>+M40+L43</f>
        <v>21782</v>
      </c>
      <c r="N43" s="24">
        <f>+L43/M40</f>
        <v>5.2982693609204295E-2</v>
      </c>
    </row>
    <row r="44" spans="1:15" x14ac:dyDescent="0.2">
      <c r="A44" s="164"/>
      <c r="B44" s="176"/>
      <c r="C44" s="170"/>
      <c r="D44" s="10">
        <v>2011</v>
      </c>
      <c r="E44" s="115"/>
      <c r="F44" s="115"/>
      <c r="G44" s="11">
        <v>824</v>
      </c>
      <c r="H44" s="91">
        <v>0</v>
      </c>
      <c r="I44" s="91">
        <v>0</v>
      </c>
      <c r="J44" s="96">
        <v>1783</v>
      </c>
      <c r="K44" s="96">
        <v>1417</v>
      </c>
      <c r="L44" s="14"/>
      <c r="M44" s="11"/>
      <c r="N44" s="24"/>
    </row>
    <row r="45" spans="1:15" ht="13.5" thickBot="1" x14ac:dyDescent="0.25">
      <c r="A45" s="165"/>
      <c r="B45" s="177"/>
      <c r="C45" s="171"/>
      <c r="D45" s="54">
        <v>2012</v>
      </c>
      <c r="E45" s="115"/>
      <c r="F45" s="115"/>
      <c r="G45" s="78">
        <v>1202</v>
      </c>
      <c r="H45" s="158">
        <v>0</v>
      </c>
      <c r="I45" s="81">
        <v>0</v>
      </c>
      <c r="J45" s="97">
        <v>2244</v>
      </c>
      <c r="K45" s="97">
        <v>1791</v>
      </c>
      <c r="L45" s="18"/>
      <c r="M45" s="55"/>
      <c r="N45" s="23"/>
    </row>
    <row r="46" spans="1:15" ht="13.5" thickTop="1" x14ac:dyDescent="0.2">
      <c r="A46" s="163">
        <v>3</v>
      </c>
      <c r="B46" s="163" t="s">
        <v>4</v>
      </c>
      <c r="C46" s="169" t="s">
        <v>5</v>
      </c>
      <c r="D46" s="16">
        <v>1998</v>
      </c>
      <c r="E46" s="17">
        <v>81</v>
      </c>
      <c r="F46" s="17">
        <v>154</v>
      </c>
      <c r="G46" s="119"/>
      <c r="H46" s="121"/>
      <c r="I46" s="64" t="s">
        <v>16</v>
      </c>
      <c r="J46" s="125"/>
      <c r="K46" s="125"/>
      <c r="L46" s="17">
        <f t="shared" si="3"/>
        <v>235</v>
      </c>
      <c r="M46" s="69">
        <f>+L46</f>
        <v>235</v>
      </c>
      <c r="N46" s="24"/>
    </row>
    <row r="47" spans="1:15" x14ac:dyDescent="0.2">
      <c r="A47" s="181"/>
      <c r="B47" s="164"/>
      <c r="C47" s="170"/>
      <c r="D47" s="10">
        <v>1999</v>
      </c>
      <c r="E47" s="14">
        <v>72</v>
      </c>
      <c r="F47" s="14">
        <v>139</v>
      </c>
      <c r="G47" s="115"/>
      <c r="H47" s="122"/>
      <c r="I47" s="65" t="s">
        <v>16</v>
      </c>
      <c r="J47" s="126"/>
      <c r="K47" s="126"/>
      <c r="L47" s="14">
        <f t="shared" si="3"/>
        <v>211</v>
      </c>
      <c r="M47" s="70">
        <f>M46+L47</f>
        <v>446</v>
      </c>
      <c r="N47" s="24">
        <f t="shared" si="2"/>
        <v>0.89787234042553188</v>
      </c>
    </row>
    <row r="48" spans="1:15" x14ac:dyDescent="0.2">
      <c r="A48" s="181"/>
      <c r="B48" s="164"/>
      <c r="C48" s="170"/>
      <c r="D48" s="13">
        <v>2000</v>
      </c>
      <c r="E48" s="18">
        <v>86</v>
      </c>
      <c r="F48" s="18">
        <v>65</v>
      </c>
      <c r="G48" s="115"/>
      <c r="H48" s="123"/>
      <c r="I48" s="66" t="s">
        <v>16</v>
      </c>
      <c r="J48" s="127"/>
      <c r="K48" s="127"/>
      <c r="L48" s="14">
        <f t="shared" si="3"/>
        <v>151</v>
      </c>
      <c r="M48" s="70">
        <f t="shared" ref="M48:M55" si="5">M47+L48</f>
        <v>597</v>
      </c>
      <c r="N48" s="24">
        <f t="shared" si="2"/>
        <v>0.33856502242152464</v>
      </c>
    </row>
    <row r="49" spans="1:15" x14ac:dyDescent="0.2">
      <c r="A49" s="181"/>
      <c r="B49" s="164"/>
      <c r="C49" s="170"/>
      <c r="D49" s="10">
        <v>2001</v>
      </c>
      <c r="E49" s="14">
        <v>40</v>
      </c>
      <c r="F49" s="14">
        <v>75</v>
      </c>
      <c r="G49" s="115"/>
      <c r="H49" s="122"/>
      <c r="I49" s="65" t="s">
        <v>16</v>
      </c>
      <c r="J49" s="126"/>
      <c r="K49" s="126"/>
      <c r="L49" s="14">
        <f t="shared" si="3"/>
        <v>115</v>
      </c>
      <c r="M49" s="70">
        <f t="shared" si="5"/>
        <v>712</v>
      </c>
      <c r="N49" s="24">
        <f t="shared" si="2"/>
        <v>0.19262981574539365</v>
      </c>
    </row>
    <row r="50" spans="1:15" x14ac:dyDescent="0.2">
      <c r="A50" s="181"/>
      <c r="B50" s="164"/>
      <c r="C50" s="170"/>
      <c r="D50" s="10">
        <v>2002</v>
      </c>
      <c r="E50" s="14">
        <v>96</v>
      </c>
      <c r="F50" s="14">
        <v>287</v>
      </c>
      <c r="G50" s="115"/>
      <c r="H50" s="122"/>
      <c r="I50" s="65" t="s">
        <v>16</v>
      </c>
      <c r="J50" s="126"/>
      <c r="K50" s="126"/>
      <c r="L50" s="14">
        <f t="shared" si="3"/>
        <v>383</v>
      </c>
      <c r="M50" s="70">
        <f t="shared" si="5"/>
        <v>1095</v>
      </c>
      <c r="N50" s="24">
        <f t="shared" si="2"/>
        <v>0.5379213483146067</v>
      </c>
    </row>
    <row r="51" spans="1:15" x14ac:dyDescent="0.2">
      <c r="A51" s="181"/>
      <c r="B51" s="164"/>
      <c r="C51" s="170"/>
      <c r="D51" s="10">
        <v>2003</v>
      </c>
      <c r="E51" s="14">
        <v>55</v>
      </c>
      <c r="F51" s="14">
        <v>77</v>
      </c>
      <c r="G51" s="115"/>
      <c r="H51" s="122"/>
      <c r="I51" s="65" t="s">
        <v>16</v>
      </c>
      <c r="J51" s="126"/>
      <c r="K51" s="126"/>
      <c r="L51" s="14">
        <f t="shared" si="3"/>
        <v>132</v>
      </c>
      <c r="M51" s="70">
        <f t="shared" si="5"/>
        <v>1227</v>
      </c>
      <c r="N51" s="24">
        <f t="shared" si="2"/>
        <v>0.12054794520547946</v>
      </c>
    </row>
    <row r="52" spans="1:15" x14ac:dyDescent="0.2">
      <c r="A52" s="181"/>
      <c r="B52" s="164"/>
      <c r="C52" s="170"/>
      <c r="D52" s="10">
        <v>2004</v>
      </c>
      <c r="E52" s="14">
        <v>90</v>
      </c>
      <c r="F52" s="14">
        <v>91</v>
      </c>
      <c r="G52" s="115"/>
      <c r="H52" s="122"/>
      <c r="I52" s="65" t="s">
        <v>16</v>
      </c>
      <c r="J52" s="126"/>
      <c r="K52" s="126"/>
      <c r="L52" s="14">
        <f t="shared" si="3"/>
        <v>181</v>
      </c>
      <c r="M52" s="70">
        <f t="shared" si="5"/>
        <v>1408</v>
      </c>
      <c r="N52" s="24">
        <f t="shared" si="2"/>
        <v>0.14751426242868787</v>
      </c>
    </row>
    <row r="53" spans="1:15" x14ac:dyDescent="0.2">
      <c r="A53" s="181"/>
      <c r="B53" s="164"/>
      <c r="C53" s="170"/>
      <c r="D53" s="10">
        <v>2005</v>
      </c>
      <c r="E53" s="14">
        <v>83</v>
      </c>
      <c r="F53" s="14">
        <v>33</v>
      </c>
      <c r="G53" s="115"/>
      <c r="H53" s="122"/>
      <c r="I53" s="65" t="s">
        <v>16</v>
      </c>
      <c r="J53" s="126"/>
      <c r="K53" s="126"/>
      <c r="L53" s="14">
        <f t="shared" si="3"/>
        <v>116</v>
      </c>
      <c r="M53" s="70">
        <f t="shared" si="5"/>
        <v>1524</v>
      </c>
      <c r="N53" s="24">
        <f t="shared" si="2"/>
        <v>8.2386363636363633E-2</v>
      </c>
    </row>
    <row r="54" spans="1:15" x14ac:dyDescent="0.2">
      <c r="A54" s="181"/>
      <c r="B54" s="164"/>
      <c r="C54" s="170"/>
      <c r="D54" s="10">
        <v>2006</v>
      </c>
      <c r="E54" s="14">
        <v>22</v>
      </c>
      <c r="F54" s="14">
        <v>13</v>
      </c>
      <c r="G54" s="115"/>
      <c r="H54" s="122"/>
      <c r="I54" s="65">
        <v>2</v>
      </c>
      <c r="J54" s="126"/>
      <c r="K54" s="126"/>
      <c r="L54" s="14">
        <f t="shared" si="3"/>
        <v>37</v>
      </c>
      <c r="M54" s="70">
        <f t="shared" si="5"/>
        <v>1561</v>
      </c>
      <c r="N54" s="24">
        <f t="shared" si="2"/>
        <v>2.4278215223097113E-2</v>
      </c>
    </row>
    <row r="55" spans="1:15" x14ac:dyDescent="0.2">
      <c r="A55" s="181"/>
      <c r="B55" s="164"/>
      <c r="C55" s="170"/>
      <c r="D55" s="10">
        <v>2007</v>
      </c>
      <c r="E55" s="11">
        <v>11</v>
      </c>
      <c r="F55" s="11">
        <v>8</v>
      </c>
      <c r="G55" s="115"/>
      <c r="H55" s="122"/>
      <c r="I55" s="67">
        <v>22</v>
      </c>
      <c r="J55" s="122"/>
      <c r="K55" s="122"/>
      <c r="L55" s="14">
        <f t="shared" si="3"/>
        <v>41</v>
      </c>
      <c r="M55" s="70">
        <f t="shared" si="5"/>
        <v>1602</v>
      </c>
      <c r="N55" s="24">
        <f t="shared" si="2"/>
        <v>2.626521460602178E-2</v>
      </c>
    </row>
    <row r="56" spans="1:15" x14ac:dyDescent="0.2">
      <c r="A56" s="181"/>
      <c r="B56" s="164"/>
      <c r="C56" s="170"/>
      <c r="D56" s="10">
        <v>2008</v>
      </c>
      <c r="E56" s="11">
        <v>11</v>
      </c>
      <c r="F56" s="11" t="s">
        <v>6</v>
      </c>
      <c r="G56" s="115"/>
      <c r="H56" s="122"/>
      <c r="I56" s="67">
        <v>2</v>
      </c>
      <c r="J56" s="122"/>
      <c r="K56" s="122"/>
      <c r="L56" s="14">
        <f t="shared" si="3"/>
        <v>13</v>
      </c>
      <c r="M56" s="70">
        <f>M55+L56</f>
        <v>1615</v>
      </c>
      <c r="N56" s="24">
        <f>+L56/M55</f>
        <v>8.1148564294631718E-3</v>
      </c>
    </row>
    <row r="57" spans="1:15" x14ac:dyDescent="0.2">
      <c r="A57" s="181"/>
      <c r="B57" s="164"/>
      <c r="C57" s="170"/>
      <c r="D57" s="10">
        <v>2009</v>
      </c>
      <c r="E57" s="115"/>
      <c r="F57" s="115"/>
      <c r="G57" s="67"/>
      <c r="H57" s="67"/>
      <c r="I57" s="67">
        <v>0</v>
      </c>
      <c r="J57" s="122"/>
      <c r="K57" s="115"/>
      <c r="L57" s="14">
        <f>SUM(E57:K57)</f>
        <v>0</v>
      </c>
      <c r="M57" s="70">
        <f>M54+L57</f>
        <v>1561</v>
      </c>
      <c r="N57" s="24">
        <f>+L57/M54</f>
        <v>0</v>
      </c>
    </row>
    <row r="58" spans="1:15" x14ac:dyDescent="0.2">
      <c r="A58" s="181"/>
      <c r="B58" s="164"/>
      <c r="C58" s="170"/>
      <c r="D58" s="10">
        <v>2010</v>
      </c>
      <c r="E58" s="115"/>
      <c r="F58" s="115"/>
      <c r="G58" s="123"/>
      <c r="H58" s="123"/>
      <c r="I58" s="11">
        <v>1</v>
      </c>
      <c r="J58" s="123"/>
      <c r="K58" s="123"/>
      <c r="L58" s="18">
        <f>SUM(E58:K58)</f>
        <v>1</v>
      </c>
      <c r="M58" s="71"/>
      <c r="N58" s="95"/>
    </row>
    <row r="59" spans="1:15" x14ac:dyDescent="0.2">
      <c r="A59" s="181"/>
      <c r="B59" s="164"/>
      <c r="C59" s="170"/>
      <c r="D59" s="10">
        <v>2011</v>
      </c>
      <c r="E59" s="115"/>
      <c r="F59" s="115"/>
      <c r="G59" s="67"/>
      <c r="H59" s="67"/>
      <c r="I59" s="67">
        <v>0</v>
      </c>
      <c r="J59" s="122"/>
      <c r="K59" s="115"/>
      <c r="L59" s="14">
        <f t="shared" ref="L59" si="6">SUM(E59:K59)</f>
        <v>0</v>
      </c>
      <c r="M59" s="70">
        <f>M55+L59</f>
        <v>1602</v>
      </c>
      <c r="N59" s="24">
        <f>+L59/M55</f>
        <v>0</v>
      </c>
    </row>
    <row r="60" spans="1:15" ht="13.5" thickBot="1" x14ac:dyDescent="0.25">
      <c r="A60" s="182"/>
      <c r="B60" s="165"/>
      <c r="C60" s="171"/>
      <c r="D60" s="63">
        <v>2012</v>
      </c>
      <c r="E60" s="124"/>
      <c r="F60" s="124"/>
      <c r="G60" s="68"/>
      <c r="H60" s="68"/>
      <c r="I60" s="68">
        <v>0</v>
      </c>
      <c r="J60" s="128"/>
      <c r="K60" s="124"/>
      <c r="L60" s="93">
        <f t="shared" si="3"/>
        <v>0</v>
      </c>
      <c r="M60" s="94">
        <f>M56+L60</f>
        <v>1615</v>
      </c>
      <c r="N60" s="23">
        <f>+L60/M56</f>
        <v>0</v>
      </c>
    </row>
    <row r="61" spans="1:15" ht="13.5" thickTop="1" x14ac:dyDescent="0.2">
      <c r="A61" s="57"/>
      <c r="B61" s="57"/>
      <c r="C61" s="58"/>
      <c r="D61" s="59"/>
      <c r="E61" s="60"/>
      <c r="F61" s="60"/>
      <c r="G61" s="60"/>
      <c r="H61" s="60"/>
      <c r="I61" s="60"/>
      <c r="J61" s="60"/>
      <c r="K61" s="60"/>
      <c r="L61" s="60"/>
      <c r="M61" s="61"/>
      <c r="N61" s="62"/>
    </row>
    <row r="62" spans="1:15" ht="14.25" customHeight="1" thickBot="1" x14ac:dyDescent="0.25"/>
    <row r="63" spans="1:15" ht="15.75" thickBot="1" x14ac:dyDescent="0.25">
      <c r="A63" s="178" t="s">
        <v>12</v>
      </c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80"/>
      <c r="N63" s="79"/>
      <c r="O63" s="15"/>
    </row>
    <row r="64" spans="1:15" ht="15.75" thickBot="1" x14ac:dyDescent="0.25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7" s="30" customFormat="1" ht="27" thickTop="1" thickBot="1" x14ac:dyDescent="0.25">
      <c r="A65" s="106" t="s">
        <v>10</v>
      </c>
      <c r="B65" s="106" t="s">
        <v>39</v>
      </c>
      <c r="C65" s="106" t="s">
        <v>0</v>
      </c>
      <c r="D65" s="107" t="s">
        <v>7</v>
      </c>
      <c r="E65" s="108" t="s">
        <v>78</v>
      </c>
      <c r="F65" s="108" t="s">
        <v>79</v>
      </c>
      <c r="G65" s="108" t="s">
        <v>83</v>
      </c>
      <c r="H65" s="108" t="s">
        <v>90</v>
      </c>
      <c r="I65" s="107" t="s">
        <v>8</v>
      </c>
      <c r="J65" s="108" t="s">
        <v>82</v>
      </c>
      <c r="K65" s="108" t="s">
        <v>84</v>
      </c>
      <c r="L65" s="108" t="s">
        <v>13</v>
      </c>
      <c r="M65" s="108" t="s">
        <v>14</v>
      </c>
    </row>
    <row r="66" spans="1:17" ht="13.5" thickTop="1" x14ac:dyDescent="0.2">
      <c r="A66" s="163">
        <v>1</v>
      </c>
      <c r="B66" s="163" t="s">
        <v>1</v>
      </c>
      <c r="C66" s="172" t="s">
        <v>9</v>
      </c>
      <c r="D66" s="16">
        <v>1998</v>
      </c>
      <c r="E66" s="17">
        <v>48000</v>
      </c>
      <c r="F66" s="17">
        <v>55000</v>
      </c>
      <c r="G66" s="116"/>
      <c r="H66" s="116"/>
      <c r="I66" s="17" t="s">
        <v>16</v>
      </c>
      <c r="J66" s="116"/>
      <c r="K66" s="116"/>
      <c r="L66" s="17">
        <f t="shared" ref="L66:L113" si="7">SUM(E66:K66)</f>
        <v>103000</v>
      </c>
      <c r="M66" s="17">
        <f>+L66</f>
        <v>103000</v>
      </c>
      <c r="N66" s="83"/>
      <c r="O66" s="84"/>
      <c r="P66" s="85"/>
    </row>
    <row r="67" spans="1:17" x14ac:dyDescent="0.2">
      <c r="A67" s="164"/>
      <c r="B67" s="164"/>
      <c r="C67" s="173"/>
      <c r="D67" s="10">
        <v>1999</v>
      </c>
      <c r="E67" s="14">
        <v>42000</v>
      </c>
      <c r="F67" s="14">
        <v>42000</v>
      </c>
      <c r="G67" s="117"/>
      <c r="H67" s="117"/>
      <c r="I67" s="14" t="s">
        <v>16</v>
      </c>
      <c r="J67" s="117"/>
      <c r="K67" s="117"/>
      <c r="L67" s="14">
        <f t="shared" si="7"/>
        <v>84000</v>
      </c>
      <c r="M67" s="14">
        <f t="shared" ref="M67:M78" si="8">+M66+L67</f>
        <v>187000</v>
      </c>
      <c r="N67" s="83"/>
      <c r="O67" s="85"/>
      <c r="P67" s="85"/>
    </row>
    <row r="68" spans="1:17" ht="13.5" customHeight="1" x14ac:dyDescent="0.2">
      <c r="A68" s="164"/>
      <c r="B68" s="164"/>
      <c r="C68" s="173"/>
      <c r="D68" s="13">
        <v>2000</v>
      </c>
      <c r="E68" s="18">
        <v>42000</v>
      </c>
      <c r="F68" s="18">
        <v>42000</v>
      </c>
      <c r="G68" s="118"/>
      <c r="H68" s="118"/>
      <c r="I68" s="18" t="s">
        <v>16</v>
      </c>
      <c r="J68" s="118"/>
      <c r="K68" s="118"/>
      <c r="L68" s="14">
        <f t="shared" si="7"/>
        <v>84000</v>
      </c>
      <c r="M68" s="14">
        <f t="shared" si="8"/>
        <v>271000</v>
      </c>
      <c r="N68" s="83"/>
      <c r="O68" s="85"/>
      <c r="P68" s="85"/>
      <c r="Q68" s="82"/>
    </row>
    <row r="69" spans="1:17" x14ac:dyDescent="0.2">
      <c r="A69" s="164"/>
      <c r="B69" s="164"/>
      <c r="C69" s="173"/>
      <c r="D69" s="10">
        <v>2001</v>
      </c>
      <c r="E69" s="14">
        <v>90000</v>
      </c>
      <c r="F69" s="14">
        <v>90000</v>
      </c>
      <c r="G69" s="117"/>
      <c r="H69" s="117"/>
      <c r="I69" s="14" t="s">
        <v>16</v>
      </c>
      <c r="J69" s="117"/>
      <c r="K69" s="117"/>
      <c r="L69" s="14">
        <f t="shared" si="7"/>
        <v>180000</v>
      </c>
      <c r="M69" s="14">
        <f t="shared" si="8"/>
        <v>451000</v>
      </c>
      <c r="N69" s="83"/>
      <c r="O69" s="85"/>
      <c r="P69" s="85"/>
      <c r="Q69" s="82"/>
    </row>
    <row r="70" spans="1:17" x14ac:dyDescent="0.2">
      <c r="A70" s="164"/>
      <c r="B70" s="164"/>
      <c r="C70" s="173"/>
      <c r="D70" s="10">
        <v>2002</v>
      </c>
      <c r="E70" s="14">
        <v>111400</v>
      </c>
      <c r="F70" s="14">
        <v>111400</v>
      </c>
      <c r="G70" s="117"/>
      <c r="H70" s="117"/>
      <c r="I70" s="14" t="s">
        <v>16</v>
      </c>
      <c r="J70" s="117"/>
      <c r="K70" s="132"/>
      <c r="L70" s="14">
        <f t="shared" si="7"/>
        <v>222800</v>
      </c>
      <c r="M70" s="14">
        <f t="shared" si="8"/>
        <v>673800</v>
      </c>
      <c r="N70" s="83"/>
      <c r="O70" s="85"/>
      <c r="P70" s="85"/>
      <c r="Q70" s="82"/>
    </row>
    <row r="71" spans="1:17" x14ac:dyDescent="0.2">
      <c r="A71" s="164"/>
      <c r="B71" s="164"/>
      <c r="C71" s="173"/>
      <c r="D71" s="10">
        <v>2003</v>
      </c>
      <c r="E71" s="14">
        <v>80000</v>
      </c>
      <c r="F71" s="14">
        <v>60000</v>
      </c>
      <c r="G71" s="117"/>
      <c r="H71" s="117"/>
      <c r="I71" s="14" t="s">
        <v>16</v>
      </c>
      <c r="J71" s="117"/>
      <c r="K71" s="117"/>
      <c r="L71" s="14">
        <f t="shared" si="7"/>
        <v>140000</v>
      </c>
      <c r="M71" s="14">
        <f t="shared" si="8"/>
        <v>813800</v>
      </c>
      <c r="N71" s="83"/>
      <c r="O71" s="85"/>
      <c r="P71" s="85"/>
      <c r="Q71" s="82"/>
    </row>
    <row r="72" spans="1:17" x14ac:dyDescent="0.2">
      <c r="A72" s="164"/>
      <c r="B72" s="164"/>
      <c r="C72" s="173"/>
      <c r="D72" s="10">
        <v>2004</v>
      </c>
      <c r="E72" s="14">
        <v>60000</v>
      </c>
      <c r="F72" s="14">
        <v>70000</v>
      </c>
      <c r="G72" s="117"/>
      <c r="H72" s="117"/>
      <c r="I72" s="14" t="s">
        <v>16</v>
      </c>
      <c r="J72" s="117"/>
      <c r="K72" s="132"/>
      <c r="L72" s="14">
        <f t="shared" si="7"/>
        <v>130000</v>
      </c>
      <c r="M72" s="14">
        <f t="shared" si="8"/>
        <v>943800</v>
      </c>
      <c r="N72" s="83"/>
      <c r="O72" s="85"/>
      <c r="P72" s="85"/>
      <c r="Q72" s="82"/>
    </row>
    <row r="73" spans="1:17" x14ac:dyDescent="0.2">
      <c r="A73" s="164"/>
      <c r="B73" s="164"/>
      <c r="C73" s="173"/>
      <c r="D73" s="10">
        <v>2005</v>
      </c>
      <c r="E73" s="14">
        <v>50000</v>
      </c>
      <c r="F73" s="14">
        <v>5000</v>
      </c>
      <c r="G73" s="117"/>
      <c r="H73" s="117"/>
      <c r="I73" s="14">
        <v>850</v>
      </c>
      <c r="J73" s="117"/>
      <c r="K73" s="117"/>
      <c r="L73" s="14">
        <f t="shared" si="7"/>
        <v>55850</v>
      </c>
      <c r="M73" s="14">
        <f t="shared" si="8"/>
        <v>999650</v>
      </c>
      <c r="N73" s="83"/>
      <c r="O73" s="85"/>
      <c r="P73" s="85"/>
      <c r="Q73" s="82"/>
    </row>
    <row r="74" spans="1:17" x14ac:dyDescent="0.2">
      <c r="A74" s="164"/>
      <c r="B74" s="164"/>
      <c r="C74" s="173"/>
      <c r="D74" s="10">
        <v>2006</v>
      </c>
      <c r="E74" s="14">
        <v>40000</v>
      </c>
      <c r="F74" s="14">
        <v>25000</v>
      </c>
      <c r="G74" s="117"/>
      <c r="H74" s="117"/>
      <c r="I74" s="14">
        <v>1700</v>
      </c>
      <c r="J74" s="117"/>
      <c r="K74" s="117"/>
      <c r="L74" s="14">
        <f t="shared" si="7"/>
        <v>66700</v>
      </c>
      <c r="M74" s="14">
        <f t="shared" si="8"/>
        <v>1066350</v>
      </c>
      <c r="N74" s="83"/>
      <c r="O74" s="85"/>
      <c r="P74" s="85"/>
      <c r="Q74" s="82"/>
    </row>
    <row r="75" spans="1:17" x14ac:dyDescent="0.2">
      <c r="A75" s="164"/>
      <c r="B75" s="164"/>
      <c r="C75" s="173"/>
      <c r="D75" s="10">
        <v>2007</v>
      </c>
      <c r="E75" s="11">
        <v>13500</v>
      </c>
      <c r="F75" s="11">
        <v>30000</v>
      </c>
      <c r="G75" s="115"/>
      <c r="H75" s="115"/>
      <c r="I75" s="11">
        <f>100+150+200+250</f>
        <v>700</v>
      </c>
      <c r="J75" s="115"/>
      <c r="K75" s="115"/>
      <c r="L75" s="14">
        <f t="shared" si="7"/>
        <v>44200</v>
      </c>
      <c r="M75" s="14">
        <f t="shared" si="8"/>
        <v>1110550</v>
      </c>
      <c r="N75" s="83"/>
      <c r="O75" s="85"/>
      <c r="P75" s="85"/>
      <c r="Q75" s="82"/>
    </row>
    <row r="76" spans="1:17" x14ac:dyDescent="0.2">
      <c r="A76" s="164"/>
      <c r="B76" s="164"/>
      <c r="C76" s="173"/>
      <c r="D76" s="12">
        <v>2008</v>
      </c>
      <c r="E76" s="19">
        <v>60000</v>
      </c>
      <c r="F76" s="19">
        <v>36000</v>
      </c>
      <c r="G76" s="129"/>
      <c r="H76" s="129"/>
      <c r="I76" s="19">
        <v>1400</v>
      </c>
      <c r="J76" s="129"/>
      <c r="K76" s="129"/>
      <c r="L76" s="14">
        <f t="shared" si="7"/>
        <v>97400</v>
      </c>
      <c r="M76" s="14">
        <f t="shared" si="8"/>
        <v>1207950</v>
      </c>
      <c r="N76" s="83"/>
      <c r="O76" s="85"/>
      <c r="P76" s="85"/>
      <c r="Q76" s="82"/>
    </row>
    <row r="77" spans="1:17" x14ac:dyDescent="0.2">
      <c r="A77" s="164"/>
      <c r="B77" s="164"/>
      <c r="C77" s="173"/>
      <c r="D77" s="12">
        <v>2009</v>
      </c>
      <c r="E77" s="129"/>
      <c r="F77" s="129"/>
      <c r="G77" s="73">
        <v>40000</v>
      </c>
      <c r="H77" s="73"/>
      <c r="I77" s="19">
        <v>1400</v>
      </c>
      <c r="J77" s="129"/>
      <c r="K77" s="129"/>
      <c r="L77" s="14">
        <f t="shared" si="7"/>
        <v>41400</v>
      </c>
      <c r="M77" s="14">
        <f t="shared" si="8"/>
        <v>1249350</v>
      </c>
      <c r="N77" s="83"/>
      <c r="O77" s="85"/>
      <c r="P77" s="85"/>
      <c r="Q77" s="82"/>
    </row>
    <row r="78" spans="1:17" x14ac:dyDescent="0.2">
      <c r="A78" s="164"/>
      <c r="B78" s="164"/>
      <c r="C78" s="173"/>
      <c r="D78" s="10">
        <v>2010</v>
      </c>
      <c r="E78" s="129"/>
      <c r="F78" s="129"/>
      <c r="G78" s="11">
        <v>60000</v>
      </c>
      <c r="H78" s="11"/>
      <c r="I78" s="11">
        <v>2075</v>
      </c>
      <c r="J78" s="11">
        <v>6991</v>
      </c>
      <c r="K78" s="11"/>
      <c r="L78" s="14">
        <f t="shared" si="7"/>
        <v>69066</v>
      </c>
      <c r="M78" s="14">
        <f t="shared" si="8"/>
        <v>1318416</v>
      </c>
      <c r="N78" s="83"/>
      <c r="O78" s="85"/>
      <c r="P78" s="85"/>
      <c r="Q78" s="82"/>
    </row>
    <row r="79" spans="1:17" x14ac:dyDescent="0.2">
      <c r="A79" s="164"/>
      <c r="B79" s="164"/>
      <c r="C79" s="173"/>
      <c r="D79" s="13">
        <v>2011</v>
      </c>
      <c r="E79" s="115"/>
      <c r="F79" s="130"/>
      <c r="G79" s="72">
        <v>80000</v>
      </c>
      <c r="H79" s="72">
        <v>3000</v>
      </c>
      <c r="I79" s="11">
        <v>2650</v>
      </c>
      <c r="J79" s="11">
        <v>21897</v>
      </c>
      <c r="K79" s="19">
        <v>10750</v>
      </c>
      <c r="L79" s="18">
        <f t="shared" si="7"/>
        <v>118297</v>
      </c>
      <c r="M79" s="14">
        <f>+M77+L79</f>
        <v>1367647</v>
      </c>
      <c r="N79" s="83"/>
      <c r="O79" s="85"/>
      <c r="P79" s="85"/>
      <c r="Q79" s="82"/>
    </row>
    <row r="80" spans="1:17" x14ac:dyDescent="0.2">
      <c r="A80" s="164"/>
      <c r="B80" s="164"/>
      <c r="C80" s="173"/>
      <c r="D80" s="10">
        <v>2012</v>
      </c>
      <c r="E80" s="115"/>
      <c r="F80" s="130"/>
      <c r="G80" s="72">
        <v>100000</v>
      </c>
      <c r="H80" s="72">
        <v>5000</v>
      </c>
      <c r="I80" s="11">
        <v>2650</v>
      </c>
      <c r="J80" s="11">
        <v>21897</v>
      </c>
      <c r="K80" s="11">
        <v>14340</v>
      </c>
      <c r="L80" s="18">
        <f t="shared" ref="L80" si="9">SUM(E80:K80)</f>
        <v>143887</v>
      </c>
      <c r="M80" s="14">
        <f>+M77+L80</f>
        <v>1393237</v>
      </c>
      <c r="N80" s="83"/>
      <c r="O80" s="85"/>
      <c r="P80" s="85"/>
      <c r="Q80" s="82"/>
    </row>
    <row r="81" spans="1:17" ht="13.5" thickBot="1" x14ac:dyDescent="0.25">
      <c r="A81" s="164"/>
      <c r="B81" s="164"/>
      <c r="C81" s="173"/>
      <c r="D81" s="63">
        <v>2013</v>
      </c>
      <c r="E81" s="124"/>
      <c r="F81" s="131"/>
      <c r="G81" s="77">
        <v>100000</v>
      </c>
      <c r="H81" s="77">
        <v>7000</v>
      </c>
      <c r="I81" s="78">
        <v>2650</v>
      </c>
      <c r="J81" s="55">
        <v>40153</v>
      </c>
      <c r="K81" s="55">
        <v>25000</v>
      </c>
      <c r="L81" s="18">
        <f t="shared" si="7"/>
        <v>174803</v>
      </c>
      <c r="M81" s="14">
        <f>+M78+L81</f>
        <v>1493219</v>
      </c>
      <c r="N81" s="83"/>
      <c r="O81" s="85"/>
      <c r="P81" s="85"/>
      <c r="Q81" s="82"/>
    </row>
    <row r="82" spans="1:17" ht="13.5" thickTop="1" x14ac:dyDescent="0.2">
      <c r="A82" s="163">
        <v>2</v>
      </c>
      <c r="B82" s="163" t="s">
        <v>2</v>
      </c>
      <c r="C82" s="169" t="s">
        <v>3</v>
      </c>
      <c r="D82" s="16">
        <v>1998</v>
      </c>
      <c r="E82" s="17">
        <v>3000</v>
      </c>
      <c r="F82" s="69">
        <v>3000</v>
      </c>
      <c r="G82" s="129"/>
      <c r="H82" s="120"/>
      <c r="I82" s="17" t="s">
        <v>16</v>
      </c>
      <c r="J82" s="116"/>
      <c r="K82" s="116"/>
      <c r="L82" s="17">
        <f t="shared" si="7"/>
        <v>6000</v>
      </c>
      <c r="M82" s="17">
        <f>+L82</f>
        <v>6000</v>
      </c>
      <c r="N82" s="83"/>
      <c r="O82" s="85"/>
      <c r="P82" s="85"/>
    </row>
    <row r="83" spans="1:17" x14ac:dyDescent="0.2">
      <c r="A83" s="164"/>
      <c r="B83" s="164"/>
      <c r="C83" s="170"/>
      <c r="D83" s="10">
        <v>1999</v>
      </c>
      <c r="E83" s="14">
        <v>400</v>
      </c>
      <c r="F83" s="70">
        <v>400</v>
      </c>
      <c r="G83" s="129"/>
      <c r="H83" s="129"/>
      <c r="I83" s="14" t="s">
        <v>16</v>
      </c>
      <c r="J83" s="117"/>
      <c r="K83" s="117"/>
      <c r="L83" s="14">
        <f t="shared" si="7"/>
        <v>800</v>
      </c>
      <c r="M83" s="14">
        <f t="shared" ref="M83:M92" si="10">+M82+L83</f>
        <v>6800</v>
      </c>
    </row>
    <row r="84" spans="1:17" x14ac:dyDescent="0.2">
      <c r="A84" s="164"/>
      <c r="B84" s="164"/>
      <c r="C84" s="170"/>
      <c r="D84" s="13">
        <v>2000</v>
      </c>
      <c r="E84" s="18">
        <v>500</v>
      </c>
      <c r="F84" s="71">
        <v>500</v>
      </c>
      <c r="G84" s="129"/>
      <c r="H84" s="120"/>
      <c r="I84" s="18" t="s">
        <v>16</v>
      </c>
      <c r="J84" s="118"/>
      <c r="K84" s="118"/>
      <c r="L84" s="14">
        <f t="shared" si="7"/>
        <v>1000</v>
      </c>
      <c r="M84" s="14">
        <f t="shared" si="10"/>
        <v>7800</v>
      </c>
    </row>
    <row r="85" spans="1:17" x14ac:dyDescent="0.2">
      <c r="A85" s="164"/>
      <c r="B85" s="164"/>
      <c r="C85" s="170"/>
      <c r="D85" s="10">
        <v>2001</v>
      </c>
      <c r="E85" s="14">
        <v>800</v>
      </c>
      <c r="F85" s="70">
        <v>800</v>
      </c>
      <c r="G85" s="129"/>
      <c r="H85" s="129"/>
      <c r="I85" s="14" t="s">
        <v>16</v>
      </c>
      <c r="J85" s="117"/>
      <c r="K85" s="117"/>
      <c r="L85" s="14">
        <f t="shared" si="7"/>
        <v>1600</v>
      </c>
      <c r="M85" s="14">
        <f t="shared" si="10"/>
        <v>9400</v>
      </c>
    </row>
    <row r="86" spans="1:17" x14ac:dyDescent="0.2">
      <c r="A86" s="164"/>
      <c r="B86" s="164"/>
      <c r="C86" s="170"/>
      <c r="D86" s="10">
        <v>2002</v>
      </c>
      <c r="E86" s="14">
        <v>2000</v>
      </c>
      <c r="F86" s="70">
        <v>10000</v>
      </c>
      <c r="G86" s="129"/>
      <c r="H86" s="129"/>
      <c r="I86" s="14" t="s">
        <v>16</v>
      </c>
      <c r="J86" s="117"/>
      <c r="K86" s="117"/>
      <c r="L86" s="14">
        <f t="shared" si="7"/>
        <v>12000</v>
      </c>
      <c r="M86" s="14">
        <f t="shared" si="10"/>
        <v>21400</v>
      </c>
    </row>
    <row r="87" spans="1:17" x14ac:dyDescent="0.2">
      <c r="A87" s="164"/>
      <c r="B87" s="164"/>
      <c r="C87" s="170"/>
      <c r="D87" s="10">
        <v>2003</v>
      </c>
      <c r="E87" s="14">
        <v>2000</v>
      </c>
      <c r="F87" s="70">
        <v>1008</v>
      </c>
      <c r="G87" s="129"/>
      <c r="H87" s="129"/>
      <c r="I87" s="14" t="s">
        <v>16</v>
      </c>
      <c r="J87" s="117"/>
      <c r="K87" s="117"/>
      <c r="L87" s="14">
        <f t="shared" si="7"/>
        <v>3008</v>
      </c>
      <c r="M87" s="14">
        <f t="shared" si="10"/>
        <v>24408</v>
      </c>
    </row>
    <row r="88" spans="1:17" x14ac:dyDescent="0.2">
      <c r="A88" s="164"/>
      <c r="B88" s="164"/>
      <c r="C88" s="170"/>
      <c r="D88" s="10">
        <v>2004</v>
      </c>
      <c r="E88" s="14">
        <v>1500</v>
      </c>
      <c r="F88" s="70">
        <v>2000</v>
      </c>
      <c r="G88" s="129"/>
      <c r="H88" s="129"/>
      <c r="I88" s="14" t="s">
        <v>16</v>
      </c>
      <c r="J88" s="117"/>
      <c r="K88" s="117"/>
      <c r="L88" s="14">
        <f t="shared" si="7"/>
        <v>3500</v>
      </c>
      <c r="M88" s="14">
        <f t="shared" si="10"/>
        <v>27908</v>
      </c>
    </row>
    <row r="89" spans="1:17" x14ac:dyDescent="0.2">
      <c r="A89" s="164"/>
      <c r="B89" s="164"/>
      <c r="C89" s="170"/>
      <c r="D89" s="10">
        <v>2005</v>
      </c>
      <c r="E89" s="14">
        <v>1000</v>
      </c>
      <c r="F89" s="70">
        <v>500</v>
      </c>
      <c r="G89" s="129"/>
      <c r="H89" s="129"/>
      <c r="I89" s="14" t="s">
        <v>16</v>
      </c>
      <c r="J89" s="117"/>
      <c r="K89" s="117"/>
      <c r="L89" s="14">
        <f t="shared" si="7"/>
        <v>1500</v>
      </c>
      <c r="M89" s="14">
        <f t="shared" si="10"/>
        <v>29408</v>
      </c>
    </row>
    <row r="90" spans="1:17" x14ac:dyDescent="0.2">
      <c r="A90" s="164"/>
      <c r="B90" s="164"/>
      <c r="C90" s="170"/>
      <c r="D90" s="10">
        <v>2006</v>
      </c>
      <c r="E90" s="14">
        <v>300</v>
      </c>
      <c r="F90" s="70">
        <v>500</v>
      </c>
      <c r="G90" s="129"/>
      <c r="H90" s="129"/>
      <c r="I90" s="14">
        <v>10</v>
      </c>
      <c r="J90" s="117"/>
      <c r="K90" s="117"/>
      <c r="L90" s="14">
        <f t="shared" si="7"/>
        <v>810</v>
      </c>
      <c r="M90" s="14">
        <f t="shared" si="10"/>
        <v>30218</v>
      </c>
    </row>
    <row r="91" spans="1:17" x14ac:dyDescent="0.2">
      <c r="A91" s="164"/>
      <c r="B91" s="164"/>
      <c r="C91" s="170"/>
      <c r="D91" s="10">
        <v>2007</v>
      </c>
      <c r="E91" s="11">
        <v>100</v>
      </c>
      <c r="F91" s="72">
        <v>16</v>
      </c>
      <c r="G91" s="129"/>
      <c r="H91" s="129"/>
      <c r="I91" s="11">
        <f>11+13+15+17</f>
        <v>56</v>
      </c>
      <c r="J91" s="115"/>
      <c r="K91" s="115"/>
      <c r="L91" s="14">
        <f t="shared" si="7"/>
        <v>172</v>
      </c>
      <c r="M91" s="14">
        <f t="shared" si="10"/>
        <v>30390</v>
      </c>
    </row>
    <row r="92" spans="1:17" x14ac:dyDescent="0.2">
      <c r="A92" s="164"/>
      <c r="B92" s="164"/>
      <c r="C92" s="170"/>
      <c r="D92" s="12">
        <v>2008</v>
      </c>
      <c r="E92" s="19">
        <v>150</v>
      </c>
      <c r="F92" s="73">
        <v>240</v>
      </c>
      <c r="G92" s="129"/>
      <c r="H92" s="129"/>
      <c r="I92" s="19">
        <v>48</v>
      </c>
      <c r="J92" s="129"/>
      <c r="K92" s="129"/>
      <c r="L92" s="14">
        <f t="shared" si="7"/>
        <v>438</v>
      </c>
      <c r="M92" s="14">
        <f t="shared" si="10"/>
        <v>30828</v>
      </c>
    </row>
    <row r="93" spans="1:17" x14ac:dyDescent="0.2">
      <c r="A93" s="164"/>
      <c r="B93" s="164"/>
      <c r="C93" s="170"/>
      <c r="D93" s="12">
        <v>2009</v>
      </c>
      <c r="E93" s="129"/>
      <c r="F93" s="129"/>
      <c r="G93" s="73">
        <v>300</v>
      </c>
      <c r="H93" s="73"/>
      <c r="I93" s="73">
        <v>48</v>
      </c>
      <c r="J93" s="133"/>
      <c r="K93" s="133"/>
      <c r="L93" s="14">
        <f t="shared" si="7"/>
        <v>348</v>
      </c>
      <c r="M93" s="14">
        <f>+M92+L93</f>
        <v>31176</v>
      </c>
      <c r="O93" s="61"/>
    </row>
    <row r="94" spans="1:17" x14ac:dyDescent="0.2">
      <c r="A94" s="164"/>
      <c r="B94" s="164"/>
      <c r="C94" s="170"/>
      <c r="D94" s="12">
        <v>2010</v>
      </c>
      <c r="E94" s="129"/>
      <c r="F94" s="129"/>
      <c r="G94" s="73">
        <v>390</v>
      </c>
      <c r="H94" s="73"/>
      <c r="I94" s="73">
        <v>52</v>
      </c>
      <c r="J94" s="73">
        <v>70</v>
      </c>
      <c r="K94" s="73"/>
      <c r="L94" s="14">
        <f t="shared" si="7"/>
        <v>512</v>
      </c>
      <c r="M94" s="14">
        <f>+M93+L94</f>
        <v>31688</v>
      </c>
      <c r="O94" s="61"/>
    </row>
    <row r="95" spans="1:17" x14ac:dyDescent="0.2">
      <c r="A95" s="164"/>
      <c r="B95" s="164"/>
      <c r="C95" s="170"/>
      <c r="D95" s="10">
        <v>2011</v>
      </c>
      <c r="E95" s="115"/>
      <c r="F95" s="130"/>
      <c r="G95" s="72">
        <v>390</v>
      </c>
      <c r="H95" s="72">
        <v>0</v>
      </c>
      <c r="I95" s="72">
        <v>52</v>
      </c>
      <c r="J95" s="89">
        <v>219</v>
      </c>
      <c r="K95" s="89">
        <v>107</v>
      </c>
      <c r="L95" s="18">
        <f t="shared" si="7"/>
        <v>768</v>
      </c>
      <c r="M95" s="14">
        <f>+M94+L95</f>
        <v>32456</v>
      </c>
      <c r="O95" s="61"/>
    </row>
    <row r="96" spans="1:17" x14ac:dyDescent="0.2">
      <c r="A96" s="164"/>
      <c r="B96" s="164"/>
      <c r="C96" s="170"/>
      <c r="D96" s="10">
        <v>2012</v>
      </c>
      <c r="E96" s="115"/>
      <c r="F96" s="130"/>
      <c r="G96" s="72">
        <v>400</v>
      </c>
      <c r="H96" s="72">
        <v>0</v>
      </c>
      <c r="I96" s="72">
        <v>52</v>
      </c>
      <c r="J96" s="89">
        <v>219</v>
      </c>
      <c r="K96" s="89">
        <v>143</v>
      </c>
      <c r="L96" s="18">
        <f t="shared" ref="L96" si="11">SUM(E96:K96)</f>
        <v>814</v>
      </c>
      <c r="M96" s="14">
        <f>+M94+L96</f>
        <v>32502</v>
      </c>
      <c r="O96" s="61"/>
    </row>
    <row r="97" spans="1:13" ht="13.5" thickBot="1" x14ac:dyDescent="0.25">
      <c r="A97" s="165"/>
      <c r="B97" s="165"/>
      <c r="C97" s="171"/>
      <c r="D97" s="63">
        <v>2013</v>
      </c>
      <c r="E97" s="124"/>
      <c r="F97" s="131"/>
      <c r="G97" s="77">
        <v>200</v>
      </c>
      <c r="H97" s="77">
        <v>0</v>
      </c>
      <c r="I97" s="77">
        <v>52</v>
      </c>
      <c r="J97" s="88">
        <v>400</v>
      </c>
      <c r="K97" s="88">
        <v>250</v>
      </c>
      <c r="L97" s="18">
        <f t="shared" si="7"/>
        <v>902</v>
      </c>
      <c r="M97" s="14">
        <f>+M95+L97</f>
        <v>33358</v>
      </c>
    </row>
    <row r="98" spans="1:13" ht="13.5" thickTop="1" x14ac:dyDescent="0.2">
      <c r="A98" s="163">
        <v>3</v>
      </c>
      <c r="B98" s="163" t="s">
        <v>4</v>
      </c>
      <c r="C98" s="169" t="s">
        <v>5</v>
      </c>
      <c r="D98" s="16">
        <v>1998</v>
      </c>
      <c r="E98" s="17">
        <v>50</v>
      </c>
      <c r="F98" s="69">
        <v>50</v>
      </c>
      <c r="G98" s="134"/>
      <c r="H98" s="134"/>
      <c r="I98" s="17" t="s">
        <v>16</v>
      </c>
      <c r="J98" s="115"/>
      <c r="K98" s="120"/>
      <c r="L98" s="17">
        <f t="shared" si="7"/>
        <v>100</v>
      </c>
      <c r="M98" s="17">
        <f>+L98</f>
        <v>100</v>
      </c>
    </row>
    <row r="99" spans="1:13" x14ac:dyDescent="0.2">
      <c r="A99" s="164"/>
      <c r="B99" s="164"/>
      <c r="C99" s="170"/>
      <c r="D99" s="10">
        <v>1999</v>
      </c>
      <c r="E99" s="14">
        <v>55</v>
      </c>
      <c r="F99" s="70">
        <v>55</v>
      </c>
      <c r="G99" s="135"/>
      <c r="H99" s="135"/>
      <c r="I99" s="14" t="s">
        <v>16</v>
      </c>
      <c r="J99" s="115"/>
      <c r="K99" s="115"/>
      <c r="L99" s="14">
        <f t="shared" si="7"/>
        <v>110</v>
      </c>
      <c r="M99" s="14">
        <f t="shared" ref="M99:M108" si="12">+M98+L99</f>
        <v>210</v>
      </c>
    </row>
    <row r="100" spans="1:13" x14ac:dyDescent="0.2">
      <c r="A100" s="164"/>
      <c r="B100" s="164"/>
      <c r="C100" s="170"/>
      <c r="D100" s="13">
        <v>2000</v>
      </c>
      <c r="E100" s="18">
        <v>55</v>
      </c>
      <c r="F100" s="71">
        <v>55</v>
      </c>
      <c r="G100" s="136"/>
      <c r="H100" s="136"/>
      <c r="I100" s="18" t="s">
        <v>16</v>
      </c>
      <c r="J100" s="115"/>
      <c r="K100" s="119"/>
      <c r="L100" s="14">
        <f t="shared" si="7"/>
        <v>110</v>
      </c>
      <c r="M100" s="14">
        <f t="shared" si="12"/>
        <v>320</v>
      </c>
    </row>
    <row r="101" spans="1:13" x14ac:dyDescent="0.2">
      <c r="A101" s="164"/>
      <c r="B101" s="164"/>
      <c r="C101" s="170"/>
      <c r="D101" s="10">
        <v>2001</v>
      </c>
      <c r="E101" s="14">
        <v>50</v>
      </c>
      <c r="F101" s="70">
        <v>50</v>
      </c>
      <c r="G101" s="135"/>
      <c r="H101" s="135"/>
      <c r="I101" s="14" t="s">
        <v>16</v>
      </c>
      <c r="J101" s="115"/>
      <c r="K101" s="115"/>
      <c r="L101" s="14">
        <f t="shared" si="7"/>
        <v>100</v>
      </c>
      <c r="M101" s="14">
        <f t="shared" si="12"/>
        <v>420</v>
      </c>
    </row>
    <row r="102" spans="1:13" x14ac:dyDescent="0.2">
      <c r="A102" s="164"/>
      <c r="B102" s="164"/>
      <c r="C102" s="170"/>
      <c r="D102" s="10">
        <v>2002</v>
      </c>
      <c r="E102" s="14">
        <v>90</v>
      </c>
      <c r="F102" s="70">
        <v>90</v>
      </c>
      <c r="G102" s="135"/>
      <c r="H102" s="135"/>
      <c r="I102" s="14" t="s">
        <v>16</v>
      </c>
      <c r="J102" s="115"/>
      <c r="K102" s="115"/>
      <c r="L102" s="14">
        <f t="shared" si="7"/>
        <v>180</v>
      </c>
      <c r="M102" s="14">
        <f t="shared" si="12"/>
        <v>600</v>
      </c>
    </row>
    <row r="103" spans="1:13" x14ac:dyDescent="0.2">
      <c r="A103" s="164"/>
      <c r="B103" s="164"/>
      <c r="C103" s="170"/>
      <c r="D103" s="10">
        <v>2003</v>
      </c>
      <c r="E103" s="14">
        <v>40</v>
      </c>
      <c r="F103" s="70">
        <v>40</v>
      </c>
      <c r="G103" s="135"/>
      <c r="H103" s="135"/>
      <c r="I103" s="14" t="s">
        <v>16</v>
      </c>
      <c r="J103" s="115"/>
      <c r="K103" s="115"/>
      <c r="L103" s="14">
        <f t="shared" si="7"/>
        <v>80</v>
      </c>
      <c r="M103" s="14">
        <f t="shared" si="12"/>
        <v>680</v>
      </c>
    </row>
    <row r="104" spans="1:13" x14ac:dyDescent="0.2">
      <c r="A104" s="164"/>
      <c r="B104" s="164"/>
      <c r="C104" s="170"/>
      <c r="D104" s="10">
        <v>2004</v>
      </c>
      <c r="E104" s="14">
        <v>20</v>
      </c>
      <c r="F104" s="70">
        <v>40</v>
      </c>
      <c r="G104" s="135"/>
      <c r="H104" s="135"/>
      <c r="I104" s="14" t="s">
        <v>16</v>
      </c>
      <c r="J104" s="115"/>
      <c r="K104" s="115"/>
      <c r="L104" s="14">
        <f t="shared" si="7"/>
        <v>60</v>
      </c>
      <c r="M104" s="14">
        <f t="shared" si="12"/>
        <v>740</v>
      </c>
    </row>
    <row r="105" spans="1:13" x14ac:dyDescent="0.2">
      <c r="A105" s="164"/>
      <c r="B105" s="164"/>
      <c r="C105" s="170"/>
      <c r="D105" s="10">
        <v>2005</v>
      </c>
      <c r="E105" s="14">
        <v>20</v>
      </c>
      <c r="F105" s="70">
        <v>40</v>
      </c>
      <c r="G105" s="135"/>
      <c r="H105" s="135"/>
      <c r="I105" s="14" t="s">
        <v>16</v>
      </c>
      <c r="J105" s="115"/>
      <c r="K105" s="115"/>
      <c r="L105" s="14">
        <f t="shared" si="7"/>
        <v>60</v>
      </c>
      <c r="M105" s="14">
        <f t="shared" si="12"/>
        <v>800</v>
      </c>
    </row>
    <row r="106" spans="1:13" x14ac:dyDescent="0.2">
      <c r="A106" s="164"/>
      <c r="B106" s="164"/>
      <c r="C106" s="170"/>
      <c r="D106" s="10">
        <v>2006</v>
      </c>
      <c r="E106" s="14">
        <v>15</v>
      </c>
      <c r="F106" s="70">
        <v>40</v>
      </c>
      <c r="G106" s="135"/>
      <c r="H106" s="135"/>
      <c r="I106" s="14">
        <v>2</v>
      </c>
      <c r="J106" s="115"/>
      <c r="K106" s="115"/>
      <c r="L106" s="14">
        <f t="shared" si="7"/>
        <v>57</v>
      </c>
      <c r="M106" s="14">
        <f t="shared" si="12"/>
        <v>857</v>
      </c>
    </row>
    <row r="107" spans="1:13" x14ac:dyDescent="0.2">
      <c r="A107" s="164"/>
      <c r="B107" s="164"/>
      <c r="C107" s="170"/>
      <c r="D107" s="10">
        <v>2007</v>
      </c>
      <c r="E107" s="11">
        <v>5</v>
      </c>
      <c r="F107" s="72">
        <v>20</v>
      </c>
      <c r="G107" s="130"/>
      <c r="H107" s="130"/>
      <c r="I107" s="11">
        <v>20</v>
      </c>
      <c r="J107" s="115"/>
      <c r="K107" s="115"/>
      <c r="L107" s="14">
        <f t="shared" si="7"/>
        <v>45</v>
      </c>
      <c r="M107" s="14">
        <f t="shared" si="12"/>
        <v>902</v>
      </c>
    </row>
    <row r="108" spans="1:13" x14ac:dyDescent="0.2">
      <c r="A108" s="164"/>
      <c r="B108" s="164"/>
      <c r="C108" s="170"/>
      <c r="D108" s="12">
        <v>2008</v>
      </c>
      <c r="E108" s="19">
        <v>8</v>
      </c>
      <c r="F108" s="73">
        <v>20</v>
      </c>
      <c r="G108" s="133"/>
      <c r="H108" s="133"/>
      <c r="I108" s="19">
        <v>4</v>
      </c>
      <c r="J108" s="115"/>
      <c r="K108" s="129"/>
      <c r="L108" s="14">
        <f t="shared" si="7"/>
        <v>32</v>
      </c>
      <c r="M108" s="14">
        <f t="shared" si="12"/>
        <v>934</v>
      </c>
    </row>
    <row r="109" spans="1:13" x14ac:dyDescent="0.2">
      <c r="A109" s="164"/>
      <c r="B109" s="164"/>
      <c r="C109" s="170"/>
      <c r="D109" s="12">
        <v>2009</v>
      </c>
      <c r="E109" s="129"/>
      <c r="F109" s="133"/>
      <c r="G109" s="73">
        <v>0</v>
      </c>
      <c r="H109" s="73"/>
      <c r="I109" s="19">
        <v>4</v>
      </c>
      <c r="J109" s="115"/>
      <c r="K109" s="129"/>
      <c r="L109" s="14">
        <f t="shared" si="7"/>
        <v>4</v>
      </c>
      <c r="M109" s="74">
        <f>M108+L109</f>
        <v>938</v>
      </c>
    </row>
    <row r="110" spans="1:13" x14ac:dyDescent="0.2">
      <c r="A110" s="164"/>
      <c r="B110" s="164"/>
      <c r="C110" s="170"/>
      <c r="D110" s="12">
        <v>2010</v>
      </c>
      <c r="E110" s="129"/>
      <c r="F110" s="133"/>
      <c r="G110" s="73">
        <v>0</v>
      </c>
      <c r="H110" s="73"/>
      <c r="I110" s="19">
        <v>4</v>
      </c>
      <c r="J110" s="115"/>
      <c r="K110" s="129"/>
      <c r="L110" s="14">
        <f t="shared" si="7"/>
        <v>4</v>
      </c>
      <c r="M110" s="74">
        <f>M109+L110</f>
        <v>942</v>
      </c>
    </row>
    <row r="111" spans="1:13" x14ac:dyDescent="0.2">
      <c r="A111" s="164"/>
      <c r="B111" s="164"/>
      <c r="C111" s="170"/>
      <c r="D111" s="10">
        <v>2011</v>
      </c>
      <c r="E111" s="115"/>
      <c r="F111" s="130"/>
      <c r="G111" s="72">
        <v>0</v>
      </c>
      <c r="H111" s="72">
        <v>0</v>
      </c>
      <c r="I111" s="89">
        <v>4</v>
      </c>
      <c r="J111" s="89">
        <v>0</v>
      </c>
      <c r="K111" s="89">
        <v>0</v>
      </c>
      <c r="L111" s="14">
        <f t="shared" si="7"/>
        <v>4</v>
      </c>
      <c r="M111" s="89">
        <f>M110+L111</f>
        <v>946</v>
      </c>
    </row>
    <row r="112" spans="1:13" x14ac:dyDescent="0.2">
      <c r="A112" s="164"/>
      <c r="B112" s="164"/>
      <c r="C112" s="170"/>
      <c r="D112" s="10">
        <v>2012</v>
      </c>
      <c r="E112" s="115"/>
      <c r="F112" s="130"/>
      <c r="G112" s="72">
        <v>0</v>
      </c>
      <c r="H112" s="72">
        <v>0</v>
      </c>
      <c r="I112" s="89">
        <v>4</v>
      </c>
      <c r="J112" s="89">
        <v>0</v>
      </c>
      <c r="K112" s="89">
        <v>0</v>
      </c>
      <c r="L112" s="14">
        <f t="shared" ref="L112" si="13">SUM(E112:K112)</f>
        <v>4</v>
      </c>
      <c r="M112" s="89">
        <f>M110+L112</f>
        <v>946</v>
      </c>
    </row>
    <row r="113" spans="1:13" ht="13.5" thickBot="1" x14ac:dyDescent="0.25">
      <c r="A113" s="165"/>
      <c r="B113" s="165"/>
      <c r="C113" s="171"/>
      <c r="D113" s="63">
        <v>2013</v>
      </c>
      <c r="E113" s="124"/>
      <c r="F113" s="131"/>
      <c r="G113" s="77">
        <v>0</v>
      </c>
      <c r="H113" s="77">
        <v>0</v>
      </c>
      <c r="I113" s="88">
        <v>4</v>
      </c>
      <c r="J113" s="88">
        <v>0</v>
      </c>
      <c r="K113" s="88">
        <v>0</v>
      </c>
      <c r="L113" s="18">
        <f t="shared" si="7"/>
        <v>4</v>
      </c>
      <c r="M113" s="88">
        <f>M111+L113</f>
        <v>950</v>
      </c>
    </row>
    <row r="114" spans="1:13" ht="13.5" thickTop="1" x14ac:dyDescent="0.2"/>
    <row r="115" spans="1:13" x14ac:dyDescent="0.2">
      <c r="A115" s="109" t="s">
        <v>46</v>
      </c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</row>
    <row r="116" spans="1:13" ht="6" customHeight="1" x14ac:dyDescent="0.2">
      <c r="A116" s="110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</row>
    <row r="117" spans="1:13" s="20" customFormat="1" x14ac:dyDescent="0.2">
      <c r="A117" s="111" t="s">
        <v>63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</row>
    <row r="118" spans="1:13" s="20" customFormat="1" x14ac:dyDescent="0.2">
      <c r="A118" s="111" t="s">
        <v>64</v>
      </c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</row>
    <row r="119" spans="1:13" s="20" customFormat="1" ht="15" customHeight="1" x14ac:dyDescent="0.2">
      <c r="A119" s="162" t="s">
        <v>74</v>
      </c>
      <c r="B119" s="162"/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</row>
    <row r="120" spans="1:13" s="20" customFormat="1" x14ac:dyDescent="0.2">
      <c r="A120" s="112" t="s">
        <v>49</v>
      </c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</row>
    <row r="121" spans="1:13" s="20" customFormat="1" x14ac:dyDescent="0.2">
      <c r="A121" s="110" t="s">
        <v>50</v>
      </c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</row>
    <row r="122" spans="1:13" s="20" customFormat="1" x14ac:dyDescent="0.2">
      <c r="A122" s="110" t="s">
        <v>51</v>
      </c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</row>
    <row r="123" spans="1:13" x14ac:dyDescent="0.2">
      <c r="A123" s="113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</row>
    <row r="124" spans="1:13" x14ac:dyDescent="0.2">
      <c r="A124" s="114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</row>
    <row r="126" spans="1:13" x14ac:dyDescent="0.2">
      <c r="B126" s="49"/>
    </row>
  </sheetData>
  <sheetProtection algorithmName="SHA-512" hashValue="RVmohwedlrRdwigIzIQaDOlSS9fVZGB86ZTA93gcWcXg5rJ9uEi9XZG6RByUUplnCB8jhw3RTe5ludgh1msPOg==" saltValue="2oxHlYZkI9DoMckee8tITQ==" spinCount="100000" sheet="1" objects="1" scenarios="1"/>
  <mergeCells count="22">
    <mergeCell ref="B8:C8"/>
    <mergeCell ref="A63:M63"/>
    <mergeCell ref="A46:A60"/>
    <mergeCell ref="A66:A81"/>
    <mergeCell ref="B66:B81"/>
    <mergeCell ref="C66:C81"/>
    <mergeCell ref="A119:M119"/>
    <mergeCell ref="B98:B113"/>
    <mergeCell ref="A13:N13"/>
    <mergeCell ref="A98:A113"/>
    <mergeCell ref="B46:B60"/>
    <mergeCell ref="C46:C60"/>
    <mergeCell ref="C98:C113"/>
    <mergeCell ref="A16:A30"/>
    <mergeCell ref="B16:B30"/>
    <mergeCell ref="C16:C30"/>
    <mergeCell ref="A31:A45"/>
    <mergeCell ref="B31:B45"/>
    <mergeCell ref="A82:A97"/>
    <mergeCell ref="B82:B97"/>
    <mergeCell ref="C82:C97"/>
    <mergeCell ref="C31:C45"/>
  </mergeCells>
  <phoneticPr fontId="2" type="noConversion"/>
  <pageMargins left="0.75" right="0.75" top="1" bottom="1" header="0" footer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112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junio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junio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114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junio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junio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116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junio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38"/>
  <sheetViews>
    <sheetView zoomScale="90" zoomScaleNormal="90" workbookViewId="0">
      <selection activeCell="F1" sqref="F1"/>
    </sheetView>
  </sheetViews>
  <sheetFormatPr baseColWidth="10" defaultRowHeight="12.75" x14ac:dyDescent="0.2"/>
  <cols>
    <col min="1" max="1" width="5.5703125" style="25" bestFit="1" customWidth="1"/>
    <col min="2" max="2" width="35.140625" style="25" customWidth="1"/>
    <col min="3" max="3" width="42.85546875" style="25" bestFit="1" customWidth="1"/>
    <col min="4" max="4" width="40.140625" style="25" customWidth="1"/>
    <col min="5" max="6" width="38.28515625" style="25" customWidth="1"/>
    <col min="7" max="7" width="38.85546875" style="25" customWidth="1"/>
    <col min="8" max="8" width="37.42578125" style="25" customWidth="1"/>
    <col min="9" max="9" width="32.42578125" style="25" customWidth="1"/>
    <col min="10" max="16384" width="11.42578125" style="25"/>
  </cols>
  <sheetData>
    <row r="1" spans="1:9" x14ac:dyDescent="0.2">
      <c r="A1" s="139"/>
      <c r="B1" s="139"/>
      <c r="C1" s="139"/>
      <c r="D1" s="139"/>
      <c r="E1" s="139"/>
      <c r="F1" s="139"/>
      <c r="G1" s="139"/>
      <c r="H1" s="144"/>
      <c r="I1" s="138"/>
    </row>
    <row r="2" spans="1:9" ht="18" x14ac:dyDescent="0.25">
      <c r="A2" s="139"/>
      <c r="B2" s="101" t="s">
        <v>92</v>
      </c>
      <c r="C2" s="99"/>
      <c r="D2" s="139"/>
      <c r="E2" s="139"/>
      <c r="F2" s="139"/>
      <c r="G2" s="139"/>
      <c r="H2" s="139"/>
      <c r="I2" s="138"/>
    </row>
    <row r="3" spans="1:9" ht="14.25" x14ac:dyDescent="0.2">
      <c r="A3" s="139"/>
      <c r="B3" s="100" t="s">
        <v>95</v>
      </c>
      <c r="C3" s="99"/>
      <c r="D3" s="139"/>
      <c r="E3" s="139"/>
      <c r="F3" s="139"/>
      <c r="G3" s="139"/>
      <c r="H3" s="139"/>
      <c r="I3" s="138"/>
    </row>
    <row r="4" spans="1:9" ht="14.25" x14ac:dyDescent="0.2">
      <c r="A4" s="139"/>
      <c r="B4" s="99"/>
      <c r="C4" s="99"/>
      <c r="D4" s="139"/>
      <c r="E4" s="139"/>
      <c r="F4" s="139"/>
      <c r="G4" s="139"/>
      <c r="H4" s="139"/>
      <c r="I4" s="138"/>
    </row>
    <row r="5" spans="1:9" ht="14.25" x14ac:dyDescent="0.2">
      <c r="A5" s="139"/>
      <c r="B5" s="99"/>
      <c r="C5" s="99"/>
      <c r="D5" s="139"/>
      <c r="E5" s="139"/>
      <c r="F5" s="139"/>
      <c r="G5" s="139"/>
      <c r="H5" s="139"/>
      <c r="I5" s="138"/>
    </row>
    <row r="6" spans="1:9" ht="14.25" x14ac:dyDescent="0.2">
      <c r="A6" s="139"/>
      <c r="B6" s="99"/>
      <c r="C6" s="99"/>
      <c r="D6" s="139"/>
      <c r="E6" s="139"/>
      <c r="F6" s="139"/>
      <c r="G6" s="139"/>
      <c r="H6" s="139"/>
      <c r="I6" s="138"/>
    </row>
    <row r="7" spans="1:9" ht="14.25" x14ac:dyDescent="0.2">
      <c r="A7" s="139"/>
      <c r="B7" s="99"/>
      <c r="C7" s="99"/>
      <c r="D7" s="139"/>
      <c r="E7" s="139"/>
      <c r="F7" s="139"/>
      <c r="G7" s="139"/>
      <c r="H7" s="139"/>
      <c r="I7" s="138"/>
    </row>
    <row r="8" spans="1:9" x14ac:dyDescent="0.2">
      <c r="A8" s="139"/>
      <c r="B8" s="161" t="str">
        <f>Resumen!B8</f>
        <v xml:space="preserve">      Fecha de publicación: junio de 2014</v>
      </c>
      <c r="C8" s="161"/>
      <c r="D8" s="139"/>
      <c r="E8" s="139"/>
      <c r="F8" s="139"/>
      <c r="G8" s="139"/>
      <c r="H8" s="139"/>
      <c r="I8" s="138"/>
    </row>
    <row r="9" spans="1:9" x14ac:dyDescent="0.2">
      <c r="A9" s="139"/>
      <c r="B9" s="139"/>
      <c r="C9" s="139"/>
      <c r="D9" s="139"/>
      <c r="E9" s="139"/>
      <c r="F9" s="139"/>
      <c r="G9" s="139"/>
      <c r="H9" s="139"/>
      <c r="I9" s="138"/>
    </row>
    <row r="10" spans="1:9" x14ac:dyDescent="0.2">
      <c r="A10" s="139"/>
      <c r="B10" s="139"/>
      <c r="C10" s="139"/>
      <c r="D10" s="139"/>
      <c r="E10" s="139"/>
      <c r="F10" s="139"/>
      <c r="G10" s="139"/>
      <c r="H10" s="139"/>
      <c r="I10" s="138"/>
    </row>
    <row r="11" spans="1:9" ht="13.5" thickBot="1" x14ac:dyDescent="0.25">
      <c r="A11" s="140"/>
      <c r="B11" s="141"/>
      <c r="C11" s="141"/>
      <c r="D11" s="140"/>
      <c r="E11" s="141"/>
      <c r="F11" s="141"/>
      <c r="G11" s="141"/>
      <c r="H11" s="141"/>
      <c r="I11" s="141"/>
    </row>
    <row r="12" spans="1:9" ht="14.25" thickTop="1" thickBot="1" x14ac:dyDescent="0.25">
      <c r="A12" s="142" t="s">
        <v>7</v>
      </c>
      <c r="B12" s="143" t="s">
        <v>80</v>
      </c>
      <c r="C12" s="143" t="s">
        <v>81</v>
      </c>
      <c r="D12" s="143" t="s">
        <v>8</v>
      </c>
      <c r="E12" s="107" t="s">
        <v>53</v>
      </c>
      <c r="F12" s="108" t="s">
        <v>54</v>
      </c>
      <c r="G12" s="108" t="s">
        <v>91</v>
      </c>
      <c r="H12" s="108" t="s">
        <v>67</v>
      </c>
      <c r="I12" s="108" t="s">
        <v>68</v>
      </c>
    </row>
    <row r="13" spans="1:9" ht="13.5" thickTop="1" x14ac:dyDescent="0.2">
      <c r="A13" s="13">
        <v>1999</v>
      </c>
      <c r="B13" s="42" t="s">
        <v>18</v>
      </c>
      <c r="C13" s="42" t="s">
        <v>18</v>
      </c>
      <c r="D13" s="40" t="s">
        <v>16</v>
      </c>
      <c r="E13" s="40" t="s">
        <v>16</v>
      </c>
      <c r="F13" s="40" t="s">
        <v>16</v>
      </c>
      <c r="G13" s="40" t="s">
        <v>16</v>
      </c>
      <c r="H13" s="40" t="s">
        <v>16</v>
      </c>
      <c r="I13" s="40" t="s">
        <v>16</v>
      </c>
    </row>
    <row r="14" spans="1:9" x14ac:dyDescent="0.2">
      <c r="A14" s="10">
        <v>2000</v>
      </c>
      <c r="B14" s="39" t="s">
        <v>19</v>
      </c>
      <c r="C14" s="39" t="s">
        <v>19</v>
      </c>
      <c r="D14" s="39" t="s">
        <v>16</v>
      </c>
      <c r="E14" s="39" t="s">
        <v>16</v>
      </c>
      <c r="F14" s="39" t="s">
        <v>16</v>
      </c>
      <c r="G14" s="39" t="s">
        <v>16</v>
      </c>
      <c r="H14" s="39" t="s">
        <v>16</v>
      </c>
      <c r="I14" s="39" t="s">
        <v>16</v>
      </c>
    </row>
    <row r="15" spans="1:9" x14ac:dyDescent="0.2">
      <c r="A15" s="10">
        <v>2001</v>
      </c>
      <c r="B15" s="39" t="s">
        <v>20</v>
      </c>
      <c r="C15" s="39" t="s">
        <v>20</v>
      </c>
      <c r="D15" s="39" t="s">
        <v>16</v>
      </c>
      <c r="E15" s="39" t="s">
        <v>16</v>
      </c>
      <c r="F15" s="39" t="s">
        <v>16</v>
      </c>
      <c r="G15" s="39" t="s">
        <v>16</v>
      </c>
      <c r="H15" s="39" t="s">
        <v>16</v>
      </c>
      <c r="I15" s="39" t="s">
        <v>16</v>
      </c>
    </row>
    <row r="16" spans="1:9" x14ac:dyDescent="0.2">
      <c r="A16" s="10">
        <v>2002</v>
      </c>
      <c r="B16" s="39" t="s">
        <v>21</v>
      </c>
      <c r="C16" s="39" t="s">
        <v>21</v>
      </c>
      <c r="D16" s="39" t="s">
        <v>16</v>
      </c>
      <c r="E16" s="39" t="s">
        <v>16</v>
      </c>
      <c r="F16" s="39" t="s">
        <v>16</v>
      </c>
      <c r="G16" s="39" t="s">
        <v>16</v>
      </c>
      <c r="H16" s="39" t="s">
        <v>16</v>
      </c>
      <c r="I16" s="39" t="s">
        <v>16</v>
      </c>
    </row>
    <row r="17" spans="1:9" ht="25.5" customHeight="1" x14ac:dyDescent="0.2">
      <c r="A17" s="38">
        <v>2003</v>
      </c>
      <c r="B17" s="41" t="s">
        <v>22</v>
      </c>
      <c r="C17" s="43" t="s">
        <v>38</v>
      </c>
      <c r="D17" s="39" t="s">
        <v>16</v>
      </c>
      <c r="E17" s="39" t="s">
        <v>16</v>
      </c>
      <c r="F17" s="39" t="s">
        <v>16</v>
      </c>
      <c r="G17" s="39" t="s">
        <v>16</v>
      </c>
      <c r="H17" s="39" t="s">
        <v>16</v>
      </c>
      <c r="I17" s="39" t="s">
        <v>16</v>
      </c>
    </row>
    <row r="18" spans="1:9" x14ac:dyDescent="0.2">
      <c r="A18" s="10">
        <v>2004</v>
      </c>
      <c r="B18" s="39" t="s">
        <v>23</v>
      </c>
      <c r="C18" s="39" t="s">
        <v>24</v>
      </c>
      <c r="D18" s="39" t="s">
        <v>16</v>
      </c>
      <c r="E18" s="39" t="s">
        <v>16</v>
      </c>
      <c r="F18" s="39" t="s">
        <v>16</v>
      </c>
      <c r="G18" s="39" t="s">
        <v>16</v>
      </c>
      <c r="H18" s="39" t="s">
        <v>16</v>
      </c>
      <c r="I18" s="39" t="s">
        <v>16</v>
      </c>
    </row>
    <row r="19" spans="1:9" ht="12.75" customHeight="1" x14ac:dyDescent="0.2">
      <c r="A19" s="10">
        <v>2005</v>
      </c>
      <c r="B19" s="39" t="s">
        <v>25</v>
      </c>
      <c r="C19" s="39" t="s">
        <v>26</v>
      </c>
      <c r="D19" s="39" t="s">
        <v>27</v>
      </c>
      <c r="E19" s="41" t="s">
        <v>16</v>
      </c>
      <c r="F19" s="191" t="s">
        <v>48</v>
      </c>
      <c r="G19" s="191" t="s">
        <v>66</v>
      </c>
      <c r="H19" s="51" t="s">
        <v>16</v>
      </c>
      <c r="I19" s="51" t="s">
        <v>16</v>
      </c>
    </row>
    <row r="20" spans="1:9" ht="26.25" customHeight="1" x14ac:dyDescent="0.2">
      <c r="A20" s="38">
        <v>2006</v>
      </c>
      <c r="B20" s="41" t="s">
        <v>28</v>
      </c>
      <c r="C20" s="41" t="s">
        <v>29</v>
      </c>
      <c r="D20" s="43" t="s">
        <v>37</v>
      </c>
      <c r="E20" s="191" t="s">
        <v>47</v>
      </c>
      <c r="F20" s="192"/>
      <c r="G20" s="192"/>
      <c r="H20" s="194" t="s">
        <v>69</v>
      </c>
      <c r="I20" s="53" t="s">
        <v>16</v>
      </c>
    </row>
    <row r="21" spans="1:9" ht="24" customHeight="1" x14ac:dyDescent="0.2">
      <c r="A21" s="38">
        <v>2007</v>
      </c>
      <c r="B21" s="43" t="s">
        <v>36</v>
      </c>
      <c r="C21" s="44" t="s">
        <v>30</v>
      </c>
      <c r="D21" s="44" t="s">
        <v>31</v>
      </c>
      <c r="E21" s="192"/>
      <c r="F21" s="192"/>
      <c r="G21" s="192"/>
      <c r="H21" s="195"/>
      <c r="I21" s="186" t="s">
        <v>70</v>
      </c>
    </row>
    <row r="22" spans="1:9" x14ac:dyDescent="0.2">
      <c r="A22" s="10">
        <v>2008</v>
      </c>
      <c r="B22" s="39" t="s">
        <v>32</v>
      </c>
      <c r="C22" s="39" t="s">
        <v>33</v>
      </c>
      <c r="D22" s="39" t="s">
        <v>34</v>
      </c>
      <c r="E22" s="192"/>
      <c r="F22" s="192"/>
      <c r="G22" s="192"/>
      <c r="H22" s="195"/>
      <c r="I22" s="187"/>
    </row>
    <row r="23" spans="1:9" ht="19.5" customHeight="1" x14ac:dyDescent="0.2">
      <c r="A23" s="38">
        <v>2009</v>
      </c>
      <c r="B23" s="189" t="s">
        <v>71</v>
      </c>
      <c r="C23" s="190"/>
      <c r="D23" s="41" t="s">
        <v>35</v>
      </c>
      <c r="E23" s="192"/>
      <c r="F23" s="192"/>
      <c r="G23" s="192"/>
      <c r="H23" s="195"/>
      <c r="I23" s="187"/>
    </row>
    <row r="24" spans="1:9" ht="19.5" customHeight="1" x14ac:dyDescent="0.2">
      <c r="A24" s="38">
        <v>2010</v>
      </c>
      <c r="B24" s="189" t="s">
        <v>72</v>
      </c>
      <c r="C24" s="190"/>
      <c r="D24" s="41" t="s">
        <v>73</v>
      </c>
      <c r="E24" s="193"/>
      <c r="F24" s="193"/>
      <c r="G24" s="192"/>
      <c r="H24" s="195"/>
      <c r="I24" s="187"/>
    </row>
    <row r="25" spans="1:9" ht="19.5" customHeight="1" x14ac:dyDescent="0.2">
      <c r="A25" s="38">
        <v>2011</v>
      </c>
      <c r="B25" s="189" t="s">
        <v>75</v>
      </c>
      <c r="C25" s="190"/>
      <c r="D25" s="41" t="s">
        <v>76</v>
      </c>
      <c r="E25" s="157" t="s">
        <v>123</v>
      </c>
      <c r="F25" s="159" t="s">
        <v>77</v>
      </c>
      <c r="G25" s="192"/>
      <c r="H25" s="195"/>
      <c r="I25" s="187"/>
    </row>
    <row r="26" spans="1:9" ht="19.5" customHeight="1" x14ac:dyDescent="0.2">
      <c r="A26" s="38">
        <v>2012</v>
      </c>
      <c r="B26" s="189" t="s">
        <v>85</v>
      </c>
      <c r="C26" s="190"/>
      <c r="D26" s="41" t="s">
        <v>87</v>
      </c>
      <c r="E26" s="157" t="s">
        <v>89</v>
      </c>
      <c r="F26" s="159" t="s">
        <v>88</v>
      </c>
      <c r="G26" s="157" t="s">
        <v>86</v>
      </c>
      <c r="H26" s="196"/>
      <c r="I26" s="187"/>
    </row>
    <row r="27" spans="1:9" ht="23.25" customHeight="1" thickBot="1" x14ac:dyDescent="0.25">
      <c r="A27" s="76">
        <v>2013</v>
      </c>
      <c r="B27" s="183" t="s">
        <v>117</v>
      </c>
      <c r="C27" s="184"/>
      <c r="D27" s="75" t="s">
        <v>118</v>
      </c>
      <c r="E27" s="90" t="s">
        <v>119</v>
      </c>
      <c r="F27" s="160" t="s">
        <v>120</v>
      </c>
      <c r="G27" s="90" t="s">
        <v>121</v>
      </c>
      <c r="H27" s="90" t="s">
        <v>122</v>
      </c>
      <c r="I27" s="188"/>
    </row>
    <row r="28" spans="1:9" ht="14.25" customHeight="1" thickTop="1" x14ac:dyDescent="0.2">
      <c r="A28" s="28"/>
      <c r="B28" s="28"/>
      <c r="C28" s="28"/>
      <c r="D28" s="28"/>
      <c r="I28" s="52"/>
    </row>
    <row r="29" spans="1:9" x14ac:dyDescent="0.2">
      <c r="A29" s="109" t="s">
        <v>46</v>
      </c>
      <c r="B29" s="28"/>
      <c r="C29" s="28"/>
      <c r="D29" s="28"/>
      <c r="I29" s="52"/>
    </row>
    <row r="30" spans="1:9" ht="5.25" customHeight="1" x14ac:dyDescent="0.2">
      <c r="A30" s="113"/>
      <c r="B30" s="28"/>
      <c r="C30" s="28"/>
      <c r="D30" s="28"/>
      <c r="I30" s="52"/>
    </row>
    <row r="31" spans="1:9" x14ac:dyDescent="0.2">
      <c r="A31" s="112" t="s">
        <v>52</v>
      </c>
      <c r="B31" s="28"/>
      <c r="C31" s="28"/>
      <c r="D31" s="28"/>
      <c r="I31" s="52"/>
    </row>
    <row r="32" spans="1:9" x14ac:dyDescent="0.2">
      <c r="A32" s="113" t="s">
        <v>65</v>
      </c>
    </row>
    <row r="33" spans="1:9" x14ac:dyDescent="0.2">
      <c r="A33" s="137"/>
    </row>
    <row r="34" spans="1:9" x14ac:dyDescent="0.2">
      <c r="A34" s="28"/>
      <c r="H34" s="185"/>
      <c r="I34" s="185"/>
    </row>
    <row r="35" spans="1:9" x14ac:dyDescent="0.2">
      <c r="A35" s="28"/>
      <c r="H35" s="185"/>
      <c r="I35" s="185"/>
    </row>
    <row r="36" spans="1:9" x14ac:dyDescent="0.2">
      <c r="H36" s="185"/>
      <c r="I36" s="185"/>
    </row>
    <row r="37" spans="1:9" x14ac:dyDescent="0.2">
      <c r="H37" s="185"/>
      <c r="I37" s="185"/>
    </row>
    <row r="38" spans="1:9" x14ac:dyDescent="0.2">
      <c r="H38" s="185"/>
      <c r="I38" s="185"/>
    </row>
  </sheetData>
  <sheetProtection algorithmName="SHA-512" hashValue="7GwYFkoLMRiqRue/6CXd+uywtfJLTh+EieJxIvDXGDI/kypriiUOJgI36tvfX8a13Z2PAyCLRpmBfSUOvYxD3Q==" saltValue="HxuAbLfQ6lFGp9qLsB0yGw==" spinCount="100000" sheet="1" objects="1" scenarios="1"/>
  <mergeCells count="13">
    <mergeCell ref="B8:C8"/>
    <mergeCell ref="B27:C27"/>
    <mergeCell ref="H34:H38"/>
    <mergeCell ref="I34:I38"/>
    <mergeCell ref="I21:I27"/>
    <mergeCell ref="B23:C23"/>
    <mergeCell ref="B24:C24"/>
    <mergeCell ref="F19:F24"/>
    <mergeCell ref="E20:E24"/>
    <mergeCell ref="B25:C25"/>
    <mergeCell ref="G19:G25"/>
    <mergeCell ref="B26:C26"/>
    <mergeCell ref="H20:H26"/>
  </mergeCells>
  <phoneticPr fontId="8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9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4.28515625" style="31" bestFit="1" customWidth="1"/>
    <col min="2" max="2" width="33.5703125" style="31" customWidth="1"/>
    <col min="3" max="3" width="66.5703125" style="31" customWidth="1"/>
    <col min="4" max="4" width="6.7109375" style="31" customWidth="1"/>
    <col min="5" max="16384" width="11.42578125" style="31"/>
  </cols>
  <sheetData>
    <row r="1" spans="1:5" x14ac:dyDescent="0.2">
      <c r="A1" s="146"/>
      <c r="B1" s="146"/>
      <c r="C1" s="146"/>
      <c r="D1" s="50"/>
    </row>
    <row r="2" spans="1:5" ht="18" x14ac:dyDescent="0.25">
      <c r="A2" s="101" t="s">
        <v>92</v>
      </c>
      <c r="B2" s="99"/>
      <c r="C2" s="146"/>
    </row>
    <row r="3" spans="1:5" ht="14.25" x14ac:dyDescent="0.2">
      <c r="A3" s="100" t="s">
        <v>95</v>
      </c>
      <c r="B3" s="100" t="s">
        <v>96</v>
      </c>
      <c r="C3" s="146"/>
    </row>
    <row r="4" spans="1:5" ht="14.25" x14ac:dyDescent="0.2">
      <c r="A4" s="99"/>
      <c r="B4" s="99"/>
      <c r="C4" s="146"/>
    </row>
    <row r="5" spans="1:5" ht="14.25" x14ac:dyDescent="0.2">
      <c r="A5" s="99"/>
      <c r="B5" s="99"/>
      <c r="C5" s="146"/>
    </row>
    <row r="6" spans="1:5" ht="14.25" x14ac:dyDescent="0.2">
      <c r="A6" s="99"/>
      <c r="B6" s="99"/>
      <c r="C6" s="146"/>
    </row>
    <row r="7" spans="1:5" ht="14.25" x14ac:dyDescent="0.2">
      <c r="A7" s="99"/>
      <c r="B7" s="99"/>
      <c r="C7" s="146"/>
    </row>
    <row r="8" spans="1:5" x14ac:dyDescent="0.2">
      <c r="A8" s="161" t="str">
        <f>Resumen!B8</f>
        <v xml:space="preserve">      Fecha de publicación: junio de 2014</v>
      </c>
      <c r="B8" s="161"/>
      <c r="C8" s="146"/>
    </row>
    <row r="9" spans="1:5" x14ac:dyDescent="0.2">
      <c r="A9" s="146"/>
      <c r="B9" s="146"/>
      <c r="C9" s="146"/>
    </row>
    <row r="10" spans="1:5" x14ac:dyDescent="0.2">
      <c r="A10" s="146"/>
      <c r="B10" s="146"/>
      <c r="C10" s="146"/>
    </row>
    <row r="11" spans="1:5" ht="13.5" thickBot="1" x14ac:dyDescent="0.25">
      <c r="A11" s="145"/>
      <c r="B11" s="141"/>
      <c r="C11" s="145"/>
      <c r="D11" s="32"/>
      <c r="E11" s="32"/>
    </row>
    <row r="12" spans="1:5" ht="14.25" thickTop="1" thickBot="1" x14ac:dyDescent="0.25">
      <c r="A12" s="147" t="s">
        <v>10</v>
      </c>
      <c r="B12" s="147" t="s">
        <v>61</v>
      </c>
      <c r="C12" s="147" t="s">
        <v>42</v>
      </c>
    </row>
    <row r="13" spans="1:5" ht="44.25" customHeight="1" thickTop="1" x14ac:dyDescent="0.2">
      <c r="A13" s="45" t="s">
        <v>56</v>
      </c>
      <c r="B13" s="33" t="s">
        <v>1</v>
      </c>
      <c r="C13" s="34" t="s">
        <v>41</v>
      </c>
    </row>
    <row r="14" spans="1:5" ht="44.25" customHeight="1" x14ac:dyDescent="0.2">
      <c r="A14" s="46" t="s">
        <v>57</v>
      </c>
      <c r="B14" s="35" t="s">
        <v>59</v>
      </c>
      <c r="C14" s="35" t="s">
        <v>40</v>
      </c>
    </row>
    <row r="15" spans="1:5" ht="44.25" customHeight="1" thickBot="1" x14ac:dyDescent="0.25">
      <c r="A15" s="47" t="s">
        <v>58</v>
      </c>
      <c r="B15" s="36" t="s">
        <v>60</v>
      </c>
      <c r="C15" s="36" t="s">
        <v>44</v>
      </c>
    </row>
    <row r="16" spans="1:5" ht="13.5" thickTop="1" x14ac:dyDescent="0.2"/>
    <row r="17" spans="1:3" x14ac:dyDescent="0.2">
      <c r="A17" s="37"/>
    </row>
    <row r="18" spans="1:3" ht="5.25" customHeight="1" x14ac:dyDescent="0.2">
      <c r="A18" s="28"/>
    </row>
    <row r="19" spans="1:3" x14ac:dyDescent="0.2">
      <c r="A19" s="86"/>
      <c r="C19" s="50"/>
    </row>
  </sheetData>
  <sheetProtection algorithmName="SHA-512" hashValue="9UAYEG5wt1pc3txfQNOioPUMi/pcxD6PXm2YwvXnlVFDnP6id9OOpm8mQK2BsJzMjTVS/zGRL5NqJ/TjK6RpgA==" saltValue="0vnwLPTBH0lwKueYcgNqHw==" spinCount="100000" sheet="1" objects="1" scenarios="1"/>
  <mergeCells count="1">
    <mergeCell ref="A8:B8"/>
  </mergeCells>
  <phoneticPr fontId="8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9" sqref="B9"/>
    </sheetView>
  </sheetViews>
  <sheetFormatPr baseColWidth="10" defaultRowHeight="12.75" x14ac:dyDescent="0.2"/>
  <cols>
    <col min="1" max="16384" width="11.42578125" style="148"/>
  </cols>
  <sheetData>
    <row r="1" spans="2:14" x14ac:dyDescent="0.2"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2:14" ht="18" x14ac:dyDescent="0.25">
      <c r="B2" s="101" t="s">
        <v>92</v>
      </c>
      <c r="C2" s="9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2:14" ht="14.25" x14ac:dyDescent="0.2">
      <c r="B3" s="151" t="s">
        <v>98</v>
      </c>
      <c r="C3" s="150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4" ht="14.25" x14ac:dyDescent="0.2">
      <c r="B4" s="99"/>
      <c r="C4" s="9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2:14" ht="14.25" x14ac:dyDescent="0.2">
      <c r="B5" s="99"/>
      <c r="C5" s="9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2:14" ht="14.25" x14ac:dyDescent="0.2">
      <c r="B6" s="99"/>
      <c r="C6" s="9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2:14" ht="14.25" x14ac:dyDescent="0.2">
      <c r="B7" s="99"/>
      <c r="C7" s="9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</row>
    <row r="8" spans="2:14" x14ac:dyDescent="0.2">
      <c r="B8" s="152" t="str">
        <f>Inicio!B8</f>
        <v xml:space="preserve">      Fecha de publicación: junio de 2014</v>
      </c>
      <c r="C8" s="152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2:14" x14ac:dyDescent="0.2"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</row>
    <row r="10" spans="2:14" x14ac:dyDescent="0.2"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</row>
    <row r="11" spans="2:14" x14ac:dyDescent="0.2"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97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junio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48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99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junio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junio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junio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Inicio</vt:lpstr>
      <vt:lpstr>Resumen</vt:lpstr>
      <vt:lpstr>Resoluciones</vt:lpstr>
      <vt:lpstr>Definiciones</vt:lpstr>
      <vt:lpstr>Gráfico1</vt:lpstr>
      <vt:lpstr>Gráfico2</vt:lpstr>
      <vt:lpstr>Gráfico3</vt:lpstr>
      <vt:lpstr>Gráfico4</vt:lpstr>
      <vt:lpstr>Gráfico5</vt:lpstr>
      <vt:lpstr>Gráfico6</vt:lpstr>
      <vt:lpstr>1.Abonados</vt:lpstr>
      <vt:lpstr>Gráfico1 TPP</vt:lpstr>
      <vt:lpstr>Gráfico2 TTP</vt:lpstr>
      <vt:lpstr>Gráfico3 TPP</vt:lpstr>
      <vt:lpstr>Gráfico4 TPP</vt:lpstr>
      <vt:lpstr>Gráfico5 TPP</vt:lpstr>
      <vt:lpstr>Gráfico6 TPP</vt:lpstr>
      <vt:lpstr>2.TelPubpre</vt:lpstr>
      <vt:lpstr>Gráfico1 CPR</vt:lpstr>
      <vt:lpstr>Gráfico2 CPR</vt:lpstr>
      <vt:lpstr>Gráfico3 CPR</vt:lpstr>
      <vt:lpstr>Gráfico4 CPR</vt:lpstr>
      <vt:lpstr>Gráfico5 CPR</vt:lpstr>
      <vt:lpstr>3. CabpurRur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rgodoy</dc:creator>
  <cp:lastModifiedBy>Daniela Estrella</cp:lastModifiedBy>
  <dcterms:created xsi:type="dcterms:W3CDTF">2009-05-13T14:45:52Z</dcterms:created>
  <dcterms:modified xsi:type="dcterms:W3CDTF">2014-07-22T14:04:51Z</dcterms:modified>
</cp:coreProperties>
</file>