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6. JUNIO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definedNames>
    <definedName name="_xlnm.Print_Area" localSheetId="2">'3-Fijo'!$A$11:$L$68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B8" i="61"/>
  <c r="L42" i="61"/>
  <c r="I24" i="61"/>
  <c r="L47" i="61" l="1"/>
  <c r="L46" i="61"/>
  <c r="L45" i="61"/>
  <c r="L44" i="61"/>
  <c r="L43" i="61"/>
  <c r="L41" i="61"/>
  <c r="L40" i="61"/>
  <c r="L39" i="61"/>
  <c r="L38" i="61"/>
  <c r="L37" i="61"/>
  <c r="L36" i="61"/>
  <c r="L35" i="61"/>
  <c r="L34" i="61"/>
  <c r="L33" i="61"/>
  <c r="I29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K52" i="33" l="1"/>
  <c r="J52" i="33"/>
  <c r="G52" i="33"/>
  <c r="H52" i="33"/>
  <c r="F52" i="33"/>
  <c r="D52" i="33"/>
  <c r="B52" i="33"/>
  <c r="L29" i="33" l="1"/>
  <c r="K51" i="33"/>
  <c r="J51" i="33"/>
  <c r="H51" i="33"/>
  <c r="G51" i="33"/>
  <c r="F51" i="33"/>
  <c r="D51" i="33"/>
  <c r="B51" i="33"/>
  <c r="I93" i="53"/>
  <c r="I72" i="53"/>
  <c r="I50" i="53"/>
  <c r="I29" i="53"/>
  <c r="I92" i="53" l="1"/>
  <c r="I71" i="53"/>
  <c r="I28" i="53"/>
  <c r="I49" i="53"/>
  <c r="K50" i="33"/>
  <c r="J50" i="33"/>
  <c r="H50" i="33"/>
  <c r="G50" i="33"/>
  <c r="F50" i="33"/>
  <c r="D50" i="33"/>
  <c r="B50" i="33"/>
  <c r="L28" i="33"/>
  <c r="I91" i="53" l="1"/>
  <c r="I70" i="53"/>
  <c r="I48" i="53"/>
  <c r="I27" i="53"/>
  <c r="K49" i="33" l="1"/>
  <c r="J49" i="33"/>
  <c r="H49" i="33"/>
  <c r="G49" i="33"/>
  <c r="F49" i="33"/>
  <c r="D49" i="33"/>
  <c r="B49" i="33"/>
  <c r="L27" i="33"/>
  <c r="K48" i="33" l="1"/>
  <c r="J48" i="33"/>
  <c r="H48" i="33"/>
  <c r="G48" i="33"/>
  <c r="F48" i="33"/>
  <c r="D48" i="33"/>
  <c r="B48" i="33"/>
  <c r="I90" i="53" l="1"/>
  <c r="I69" i="53"/>
  <c r="I26" i="53"/>
  <c r="I47" i="53"/>
  <c r="L26" i="33"/>
  <c r="I89" i="53" l="1"/>
  <c r="I68" i="53"/>
  <c r="I46" i="53"/>
  <c r="I25" i="53"/>
  <c r="K47" i="33"/>
  <c r="J47" i="33"/>
  <c r="H47" i="33"/>
  <c r="G47" i="33"/>
  <c r="F47" i="33"/>
  <c r="D47" i="33"/>
  <c r="B47" i="33"/>
  <c r="L25" i="33"/>
  <c r="I87" i="53" l="1"/>
  <c r="I88" i="53"/>
  <c r="I85" i="53"/>
  <c r="I86" i="53"/>
  <c r="I64" i="53"/>
  <c r="I65" i="53"/>
  <c r="I66" i="53"/>
  <c r="I67" i="53"/>
  <c r="I94" i="53"/>
  <c r="I73" i="53"/>
  <c r="I51" i="53"/>
  <c r="L24" i="33"/>
  <c r="L23" i="33"/>
  <c r="L22" i="33"/>
  <c r="L21" i="33"/>
  <c r="L20" i="33"/>
  <c r="L19" i="33"/>
  <c r="L18" i="33"/>
  <c r="L17" i="33"/>
  <c r="L16" i="33"/>
  <c r="L15" i="33"/>
  <c r="L14" i="33"/>
  <c r="L30" i="33"/>
  <c r="D13" i="35" l="1"/>
  <c r="L90" i="33"/>
  <c r="L48" i="33" s="1"/>
  <c r="L91" i="33"/>
  <c r="L49" i="33" s="1"/>
  <c r="L92" i="33"/>
  <c r="L50" i="33" s="1"/>
  <c r="L93" i="33"/>
  <c r="L51" i="33" s="1"/>
  <c r="L94" i="33"/>
  <c r="L95" i="33"/>
  <c r="L52" i="33" s="1"/>
  <c r="L96" i="33"/>
  <c r="L97" i="33"/>
  <c r="L98" i="33"/>
  <c r="L99" i="33"/>
  <c r="L100" i="33"/>
  <c r="L101" i="33"/>
  <c r="L102" i="33"/>
  <c r="I30" i="53" l="1"/>
  <c r="C13" i="35" l="1"/>
  <c r="K46" i="33" l="1"/>
  <c r="J46" i="33"/>
  <c r="H46" i="33"/>
  <c r="G46" i="33"/>
  <c r="F46" i="33"/>
  <c r="D46" i="33"/>
  <c r="B46" i="33"/>
  <c r="I45" i="53" l="1"/>
  <c r="I24" i="53"/>
  <c r="K45" i="33" l="1"/>
  <c r="J45" i="33"/>
  <c r="I45" i="33"/>
  <c r="H45" i="33"/>
  <c r="G45" i="33"/>
  <c r="F45" i="33"/>
  <c r="D45" i="33"/>
  <c r="B45" i="33"/>
  <c r="I44" i="53"/>
  <c r="I23" i="53"/>
  <c r="L88" i="33" l="1"/>
  <c r="L45" i="33" s="1"/>
  <c r="I36" i="53" l="1"/>
  <c r="I37" i="53"/>
  <c r="I38" i="53"/>
  <c r="I39" i="53"/>
  <c r="I40" i="53"/>
  <c r="I41" i="53"/>
  <c r="I42" i="53"/>
  <c r="I43" i="53"/>
  <c r="I35" i="53"/>
  <c r="I15" i="53" l="1"/>
  <c r="I16" i="53"/>
  <c r="I17" i="53"/>
  <c r="I18" i="53"/>
  <c r="I19" i="53"/>
  <c r="I20" i="53"/>
  <c r="I21" i="53"/>
  <c r="I22" i="53"/>
  <c r="I14" i="53"/>
  <c r="K44" i="33" l="1"/>
  <c r="J44" i="33"/>
  <c r="I44" i="33"/>
  <c r="H44" i="33"/>
  <c r="G44" i="33"/>
  <c r="F44" i="33"/>
  <c r="D44" i="33"/>
  <c r="B44" i="33"/>
  <c r="L87" i="33" l="1"/>
  <c r="L44" i="33" s="1"/>
  <c r="E43" i="33" l="1"/>
  <c r="E42" i="33"/>
  <c r="E41" i="33"/>
  <c r="E40" i="33"/>
  <c r="E39" i="33"/>
  <c r="E18" i="35"/>
  <c r="F43" i="33"/>
  <c r="K43" i="33"/>
  <c r="J43" i="33"/>
  <c r="I43" i="33"/>
  <c r="H43" i="33"/>
  <c r="G43" i="33"/>
  <c r="D43" i="33"/>
  <c r="B43" i="33"/>
  <c r="L86" i="33"/>
  <c r="B60" i="35"/>
  <c r="L85" i="33"/>
  <c r="E22" i="35"/>
  <c r="E23" i="35"/>
  <c r="B42" i="33"/>
  <c r="B41" i="33"/>
  <c r="K42" i="33"/>
  <c r="J42" i="33"/>
  <c r="I42" i="33"/>
  <c r="H42" i="33"/>
  <c r="G42" i="33"/>
  <c r="F42" i="33"/>
  <c r="D42" i="33"/>
  <c r="L84" i="33"/>
  <c r="K41" i="33"/>
  <c r="J41" i="33"/>
  <c r="I41" i="33"/>
  <c r="H41" i="33"/>
  <c r="G41" i="33"/>
  <c r="F41" i="33"/>
  <c r="D41" i="33"/>
  <c r="L83" i="33"/>
  <c r="C62" i="35"/>
  <c r="C63" i="35"/>
  <c r="B59" i="35"/>
  <c r="C14" i="35"/>
  <c r="D65" i="35" s="1"/>
  <c r="C15" i="35"/>
  <c r="E68" i="35" s="1"/>
  <c r="D15" i="35"/>
  <c r="E69" i="35" s="1"/>
  <c r="L82" i="33"/>
  <c r="L81" i="33"/>
  <c r="L80" i="33"/>
  <c r="L89" i="33"/>
  <c r="E26" i="35"/>
  <c r="E25" i="35"/>
  <c r="E24" i="35"/>
  <c r="E21" i="35"/>
  <c r="E20" i="35"/>
  <c r="E19" i="35"/>
  <c r="E17" i="35"/>
  <c r="E16" i="35"/>
  <c r="I39" i="33"/>
  <c r="K40" i="33"/>
  <c r="J40" i="33"/>
  <c r="I40" i="33"/>
  <c r="H39" i="33"/>
  <c r="G39" i="33"/>
  <c r="H40" i="33"/>
  <c r="G40" i="33"/>
  <c r="F40" i="33"/>
  <c r="F39" i="33"/>
  <c r="F38" i="33"/>
  <c r="F37" i="33"/>
  <c r="D40" i="33"/>
  <c r="D39" i="33"/>
  <c r="D38" i="33"/>
  <c r="D37" i="33"/>
  <c r="D36" i="33"/>
  <c r="C40" i="33"/>
  <c r="C39" i="33"/>
  <c r="C38" i="33"/>
  <c r="C37" i="33"/>
  <c r="C36" i="33"/>
  <c r="B40" i="33"/>
  <c r="B39" i="33"/>
  <c r="B38" i="33"/>
  <c r="B37" i="33"/>
  <c r="B36" i="33"/>
  <c r="L46" i="33" l="1"/>
  <c r="L47" i="33"/>
  <c r="L42" i="33"/>
  <c r="C64" i="35"/>
  <c r="L40" i="33"/>
  <c r="L37" i="33"/>
  <c r="L41" i="33"/>
  <c r="L38" i="33"/>
  <c r="L36" i="33"/>
  <c r="B61" i="35"/>
  <c r="E15" i="35"/>
  <c r="E13" i="35"/>
  <c r="E70" i="35"/>
  <c r="L43" i="33"/>
  <c r="L39" i="33"/>
  <c r="E14" i="35"/>
  <c r="D66" i="35" l="1"/>
  <c r="D67" i="35" s="1"/>
</calcChain>
</file>

<file path=xl/sharedStrings.xml><?xml version="1.0" encoding="utf-8"?>
<sst xmlns="http://schemas.openxmlformats.org/spreadsheetml/2006/main" count="330" uniqueCount="106">
  <si>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</si>
  <si>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</si>
  <si>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</si>
  <si>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</si>
  <si>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</si>
  <si>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</si>
  <si>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</si>
  <si>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</si>
  <si>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</si>
  <si>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</si>
  <si>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</si>
  <si>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</si>
  <si>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</si>
  <si>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</si>
  <si>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</si>
  <si>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</si>
  <si>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</si>
  <si>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</si>
  <si>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</si>
  <si>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</si>
  <si>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</si>
  <si>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</si>
  <si>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</si>
  <si>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</si>
  <si>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</si>
  <si>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</si>
  <si>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</si>
  <si>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</si>
  <si>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</si>
  <si>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</si>
  <si>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</si>
  <si>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</si>
  <si>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</si>
  <si>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</si>
  <si>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</si>
  <si>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</si>
  <si>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</si>
  <si>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</si>
  <si>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</si>
  <si>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</si>
  <si>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</si>
  <si>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</si>
  <si>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</si>
  <si>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</si>
  <si>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</si>
  <si>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</si>
  <si>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</si>
  <si>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</si>
  <si>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</si>
  <si>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</si>
  <si>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</si>
  <si>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</si>
  <si>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</si>
  <si>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</si>
  <si>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</si>
  <si>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</si>
  <si>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</si>
  <si>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</si>
  <si>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</si>
  <si>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</si>
  <si>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</si>
  <si>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</si>
  <si>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</si>
  <si>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</si>
  <si>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</si>
  <si>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</si>
  <si>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</si>
  <si>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</si>
  <si>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</si>
  <si>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</si>
  <si>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</si>
  <si>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</si>
  <si>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</si>
  <si>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</si>
  <si>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</si>
  <si>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</si>
  <si>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</si>
  <si>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</si>
  <si>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</si>
  <si>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</si>
  <si>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</si>
  <si>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</si>
  <si>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</si>
  <si>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</si>
  <si>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</si>
  <si>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</si>
  <si>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</si>
  <si>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</si>
  <si>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</si>
  <si>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</si>
  <si>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</si>
  <si>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</si>
  <si>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</si>
  <si>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</si>
  <si>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</si>
  <si>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</si>
  <si>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</si>
  <si>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</si>
  <si>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</si>
  <si>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</si>
  <si>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</si>
  <si>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</si>
  <si>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</si>
  <si>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</si>
  <si>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junio de 2014</t>
  </si>
  <si>
    <t xml:space="preserve">      Fecha de publicación: 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</si>
</sst>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1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3" fontId="18" fillId="2" borderId="0" xfId="1" applyNumberFormat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center"/>
    </xf>
    <xf numFmtId="0" fontId="1" fillId="2" borderId="0" xfId="1" applyFont="1" applyFill="1" applyBorder="1"/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4559924</c:v>
                </c:pt>
                <c:pt idx="1">
                  <c:v>51440076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2.455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2.997.545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2455</c:v>
                </c:pt>
                <c:pt idx="1">
                  <c:v>2997545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(CA)'!$B$55:$G$55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(CA)'!$A$57:$A$73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</c:numCache>
            </c:numRef>
          </c:cat>
          <c:val>
            <c:numRef>
              <c:f>'4-Fijo (CA)'!$I$57:$I$73</c:f>
              <c:numCache>
                <c:formatCode>#,##0</c:formatCode>
                <c:ptCount val="17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</c:numCache>
            </c:numRef>
          </c:val>
        </c:ser>
        <c:ser>
          <c:idx val="3"/>
          <c:order val="2"/>
          <c:tx>
            <c:strRef>
              <c:f>'4-Fijo (CA)'!$B$33:$G$33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(CA)'!$A$57:$A$73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</c:numCache>
            </c:numRef>
          </c:cat>
          <c:val>
            <c:numRef>
              <c:f>'4-Fijo (CA)'!$I$35:$I$51</c:f>
              <c:numCache>
                <c:formatCode>#,##0</c:formatCode>
                <c:ptCount val="17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048256"/>
        <c:axId val="154048816"/>
      </c:barChart>
      <c:lineChart>
        <c:grouping val="standard"/>
        <c:varyColors val="0"/>
        <c:ser>
          <c:idx val="2"/>
          <c:order val="1"/>
          <c:tx>
            <c:strRef>
              <c:f>'4-Fijo (CA)'!$B$76:$G$76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(CA)'!$A$78:$A$94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</c:numCache>
            </c:numRef>
          </c:cat>
          <c:val>
            <c:numRef>
              <c:f>'4-Fijo (CA)'!$I$78:$I$94</c:f>
              <c:numCache>
                <c:formatCode>#,##0</c:formatCode>
                <c:ptCount val="17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48256"/>
        <c:axId val="154048816"/>
      </c:lineChart>
      <c:catAx>
        <c:axId val="15404825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4048816"/>
        <c:crosses val="autoZero"/>
        <c:auto val="1"/>
        <c:lblAlgn val="ctr"/>
        <c:lblOffset val="100"/>
        <c:tickLblSkip val="1"/>
        <c:noMultiLvlLbl val="0"/>
      </c:catAx>
      <c:valAx>
        <c:axId val="154048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048256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'5-RI'!$F$15:$F$24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54171296"/>
        <c:axId val="154171856"/>
      </c:barChart>
      <c:catAx>
        <c:axId val="15417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171856"/>
        <c:crosses val="autoZero"/>
        <c:auto val="1"/>
        <c:lblAlgn val="ctr"/>
        <c:lblOffset val="100"/>
        <c:noMultiLvlLbl val="0"/>
      </c:catAx>
      <c:valAx>
        <c:axId val="1541718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17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'5-RI'!$D$32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'5-RI'!$D$33:$D$42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2029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'5-RI'!$E$32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'5-RI'!$E$33:$E$42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'5-RI'!$F$32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'5-RI'!$F$33:$F$42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'5-RI'!$G$32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'5-RI'!$G$33:$G$42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'5-RI'!$H$32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'5-RI'!$H$33:$H$42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'5-RI'!$I$32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'5-RI'!$I$33:$I$42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'5-RI'!$J$32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'5-RI'!$J$33:$J$42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'5-RI'!$C$33:$C$42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jun-14</c:v>
                </c:pt>
              </c:strCache>
            </c:strRef>
          </c:cat>
          <c:val>
            <c:numRef>
              <c:f>'5-RI'!$K$33:$K$42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93920"/>
        <c:axId val="154694480"/>
      </c:barChart>
      <c:catAx>
        <c:axId val="15469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694480"/>
        <c:crosses val="autoZero"/>
        <c:auto val="1"/>
        <c:lblAlgn val="ctr"/>
        <c:lblOffset val="100"/>
        <c:noMultiLvlLbl val="0"/>
      </c:catAx>
      <c:valAx>
        <c:axId val="15469448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4693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57150</xdr:rowOff>
    </xdr:from>
    <xdr:to>
      <xdr:col>13</xdr:col>
      <xdr:colOff>510225</xdr:colOff>
      <xdr:row>6</xdr:row>
      <xdr:rowOff>55361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9525</xdr:rowOff>
    </xdr:from>
    <xdr:to>
      <xdr:col>13</xdr:col>
      <xdr:colOff>519750</xdr:colOff>
      <xdr:row>6</xdr:row>
      <xdr:rowOff>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55</xdr:row>
      <xdr:rowOff>0</xdr:rowOff>
    </xdr:from>
    <xdr:to>
      <xdr:col>7</xdr:col>
      <xdr:colOff>595842</xdr:colOff>
      <xdr:row>56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102</xdr:row>
      <xdr:rowOff>19050</xdr:rowOff>
    </xdr:from>
    <xdr:to>
      <xdr:col>5</xdr:col>
      <xdr:colOff>986367</xdr:colOff>
      <xdr:row>103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48</xdr:row>
      <xdr:rowOff>66675</xdr:rowOff>
    </xdr:from>
    <xdr:to>
      <xdr:col>8</xdr:col>
      <xdr:colOff>205317</xdr:colOff>
      <xdr:row>50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8220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676275</xdr:colOff>
      <xdr:row>3</xdr:row>
      <xdr:rowOff>47625</xdr:rowOff>
    </xdr:from>
    <xdr:to>
      <xdr:col>12</xdr:col>
      <xdr:colOff>634050</xdr:colOff>
      <xdr:row>6</xdr:row>
      <xdr:rowOff>45836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4" t="s">
        <v>52</v>
      </c>
      <c r="C12" s="285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+'3-Fijo'!L30</f>
        <v>4559924</v>
      </c>
      <c r="E13" s="47">
        <f>+D13/C13</f>
        <v>8.1427214285714283E-2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'5-RI'!I24+'5-RI'!L42</f>
        <v>2455</v>
      </c>
      <c r="E14" s="36">
        <f>+D14/C14</f>
        <v>8.1833333333333335E-4</v>
      </c>
      <c r="F14" s="57"/>
      <c r="G14" s="54"/>
    </row>
    <row r="15" spans="1:21" ht="25.5" customHeight="1" x14ac:dyDescent="0.2">
      <c r="A15" s="281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82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82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82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82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2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82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2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2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2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82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3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9"/>
      <c r="B36" s="219"/>
      <c r="C36" s="220"/>
      <c r="D36" s="219"/>
      <c r="E36" s="219"/>
      <c r="F36" s="221"/>
    </row>
    <row r="37" spans="1:6" x14ac:dyDescent="0.2">
      <c r="A37" s="219"/>
      <c r="B37" s="219"/>
      <c r="C37" s="220"/>
      <c r="D37" s="219"/>
      <c r="E37" s="219"/>
      <c r="F37" s="221"/>
    </row>
    <row r="38" spans="1:6" x14ac:dyDescent="0.2">
      <c r="A38" s="219"/>
      <c r="B38" s="219"/>
      <c r="C38" s="220"/>
      <c r="D38" s="219"/>
      <c r="E38" s="219"/>
      <c r="F38" s="221"/>
    </row>
    <row r="39" spans="1:6" x14ac:dyDescent="0.2">
      <c r="A39" s="219"/>
      <c r="B39" s="219"/>
      <c r="C39" s="220"/>
      <c r="D39" s="219"/>
      <c r="E39" s="219"/>
      <c r="F39" s="221"/>
    </row>
    <row r="40" spans="1:6" x14ac:dyDescent="0.2">
      <c r="A40" s="219"/>
      <c r="B40" s="219"/>
      <c r="C40" s="220"/>
      <c r="D40" s="219"/>
      <c r="E40" s="219"/>
      <c r="F40" s="221"/>
    </row>
    <row r="41" spans="1:6" x14ac:dyDescent="0.2">
      <c r="A41" s="219"/>
      <c r="B41" s="219"/>
      <c r="C41" s="220"/>
      <c r="D41" s="219"/>
      <c r="E41" s="219"/>
      <c r="F41" s="221"/>
    </row>
    <row r="42" spans="1:6" x14ac:dyDescent="0.2">
      <c r="A42" s="219"/>
      <c r="B42" s="219"/>
      <c r="C42" s="220"/>
      <c r="D42" s="219"/>
      <c r="E42" s="219"/>
      <c r="F42" s="221"/>
    </row>
    <row r="43" spans="1:6" x14ac:dyDescent="0.2">
      <c r="A43" s="219"/>
      <c r="B43" s="219"/>
      <c r="C43" s="220"/>
      <c r="D43" s="219"/>
      <c r="E43" s="219"/>
      <c r="F43" s="221"/>
    </row>
    <row r="44" spans="1:6" x14ac:dyDescent="0.2">
      <c r="A44" s="219"/>
      <c r="B44" s="219"/>
      <c r="C44" s="220"/>
      <c r="D44" s="219"/>
      <c r="E44" s="219"/>
      <c r="F44" s="221"/>
    </row>
    <row r="45" spans="1:6" x14ac:dyDescent="0.2">
      <c r="A45" s="219"/>
      <c r="B45" s="219"/>
      <c r="C45" s="220"/>
      <c r="D45" s="219"/>
      <c r="E45" s="219"/>
      <c r="F45" s="221"/>
    </row>
    <row r="46" spans="1:6" x14ac:dyDescent="0.2">
      <c r="A46" s="219"/>
      <c r="B46" s="219"/>
      <c r="C46" s="220"/>
      <c r="D46" s="219"/>
      <c r="E46" s="219"/>
      <c r="F46" s="221"/>
    </row>
    <row r="47" spans="1:6" x14ac:dyDescent="0.2">
      <c r="A47" s="219"/>
      <c r="B47" s="219"/>
      <c r="C47" s="220"/>
      <c r="D47" s="219"/>
      <c r="E47" s="219"/>
      <c r="F47" s="221"/>
    </row>
    <row r="48" spans="1:6" x14ac:dyDescent="0.2">
      <c r="A48" s="219"/>
      <c r="B48" s="219"/>
      <c r="C48" s="220"/>
      <c r="D48" s="219"/>
      <c r="E48" s="219"/>
      <c r="F48" s="221"/>
    </row>
    <row r="49" spans="1:8" x14ac:dyDescent="0.2">
      <c r="A49" s="219"/>
      <c r="B49" s="219"/>
      <c r="C49" s="220"/>
      <c r="D49" s="219"/>
      <c r="E49" s="219"/>
      <c r="F49" s="221"/>
      <c r="G49" s="72"/>
      <c r="H49" s="72"/>
    </row>
    <row r="50" spans="1:8" x14ac:dyDescent="0.2">
      <c r="A50" s="219"/>
      <c r="B50" s="219"/>
      <c r="C50" s="220"/>
      <c r="D50" s="219"/>
      <c r="E50" s="219"/>
      <c r="F50" s="221"/>
      <c r="G50" s="72"/>
      <c r="H50" s="72"/>
    </row>
    <row r="51" spans="1:8" x14ac:dyDescent="0.2">
      <c r="A51" s="219"/>
      <c r="B51" s="219"/>
      <c r="C51" s="220"/>
      <c r="D51" s="219"/>
      <c r="E51" s="219"/>
      <c r="F51" s="221"/>
      <c r="G51" s="72"/>
      <c r="H51" s="72"/>
    </row>
    <row r="52" spans="1:8" x14ac:dyDescent="0.2">
      <c r="A52" s="219"/>
      <c r="B52" s="219"/>
      <c r="C52" s="220"/>
      <c r="D52" s="219"/>
      <c r="E52" s="219"/>
      <c r="F52" s="221"/>
      <c r="G52" s="72"/>
      <c r="H52" s="72"/>
    </row>
    <row r="53" spans="1:8" ht="13.5" customHeight="1" x14ac:dyDescent="0.2">
      <c r="A53" s="219"/>
      <c r="B53" s="219"/>
      <c r="C53" s="220"/>
      <c r="D53" s="219"/>
      <c r="E53" s="219"/>
      <c r="F53" s="221"/>
      <c r="G53" s="72"/>
      <c r="H53" s="72"/>
    </row>
    <row r="54" spans="1:8" x14ac:dyDescent="0.2">
      <c r="A54" s="117"/>
      <c r="B54" s="117"/>
      <c r="C54" s="118"/>
      <c r="D54" s="117"/>
      <c r="E54" s="117"/>
      <c r="F54" s="221"/>
      <c r="G54" s="72"/>
      <c r="H54" s="72"/>
    </row>
    <row r="55" spans="1:8" x14ac:dyDescent="0.2">
      <c r="A55" s="117"/>
      <c r="B55" s="117"/>
      <c r="C55" s="118"/>
      <c r="D55" s="117"/>
      <c r="E55" s="117"/>
      <c r="F55" s="221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1"/>
      <c r="G56" s="116"/>
      <c r="H56" s="72"/>
    </row>
    <row r="57" spans="1:8" x14ac:dyDescent="0.2">
      <c r="A57" s="117"/>
      <c r="B57" s="117"/>
      <c r="C57" s="118"/>
      <c r="D57" s="117"/>
      <c r="E57" s="117"/>
      <c r="F57" s="221"/>
      <c r="G57" s="116"/>
      <c r="H57" s="72"/>
    </row>
    <row r="58" spans="1:8" x14ac:dyDescent="0.2">
      <c r="A58" s="117"/>
      <c r="B58" s="117"/>
      <c r="C58" s="118"/>
      <c r="D58" s="117"/>
      <c r="E58" s="117"/>
      <c r="F58" s="221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1"/>
      <c r="G59" s="116"/>
      <c r="H59" s="72"/>
    </row>
    <row r="60" spans="1:8" x14ac:dyDescent="0.2">
      <c r="A60" s="117" t="s">
        <v>33</v>
      </c>
      <c r="B60" s="118">
        <f>+D13</f>
        <v>4559924</v>
      </c>
      <c r="C60" s="118"/>
      <c r="D60" s="117"/>
      <c r="E60" s="117"/>
      <c r="F60" s="221"/>
      <c r="G60" s="116"/>
      <c r="H60" s="72"/>
    </row>
    <row r="61" spans="1:8" x14ac:dyDescent="0.2">
      <c r="A61" s="117" t="s">
        <v>34</v>
      </c>
      <c r="B61" s="118">
        <f>+B59-B60</f>
        <v>51440076</v>
      </c>
      <c r="C61" s="118"/>
      <c r="D61" s="117"/>
      <c r="E61" s="117"/>
      <c r="F61" s="221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1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1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1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1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2455</v>
      </c>
      <c r="E66" s="117"/>
      <c r="F66" s="221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2997545</v>
      </c>
      <c r="E67" s="117"/>
      <c r="F67" s="221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1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1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1"/>
      <c r="G70" s="116"/>
      <c r="H70" s="72"/>
    </row>
    <row r="71" spans="1:8" x14ac:dyDescent="0.2">
      <c r="A71" s="117"/>
      <c r="B71" s="117"/>
      <c r="C71" s="118"/>
      <c r="D71" s="117"/>
      <c r="E71" s="117"/>
      <c r="F71" s="221"/>
      <c r="G71" s="116"/>
      <c r="H71" s="72"/>
    </row>
    <row r="72" spans="1:8" x14ac:dyDescent="0.2">
      <c r="A72" s="117"/>
      <c r="B72" s="117"/>
      <c r="C72" s="118"/>
      <c r="D72" s="117"/>
      <c r="E72" s="117"/>
      <c r="F72" s="221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7g7y9gvmjR35UwVkzh9/dDRR5RmOvj9xf1lurQbX+oU1/ucUOa9gP+sz9Xppc3z/cEUsHSB4ybFFrV8lftplDw==" saltValue="aT3pIvtKj92GwswSvCwNmw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16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8" t="s">
        <v>6</v>
      </c>
      <c r="C12" s="299"/>
      <c r="D12" s="299"/>
      <c r="E12" s="299"/>
      <c r="F12" s="299"/>
      <c r="G12" s="299"/>
      <c r="H12" s="299"/>
      <c r="I12" s="299"/>
      <c r="J12" s="299"/>
      <c r="K12" s="300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4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4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4" x14ac:dyDescent="0.2">
      <c r="A19" s="37">
        <v>2008</v>
      </c>
      <c r="B19" s="301">
        <v>2333334</v>
      </c>
      <c r="C19" s="302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4" x14ac:dyDescent="0.2">
      <c r="A20" s="37">
        <v>2009</v>
      </c>
      <c r="B20" s="301">
        <v>2329068</v>
      </c>
      <c r="C20" s="302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4" x14ac:dyDescent="0.2">
      <c r="A21" s="74">
        <v>2010</v>
      </c>
      <c r="B21" s="306">
        <v>2559276</v>
      </c>
      <c r="C21" s="307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4" x14ac:dyDescent="0.2">
      <c r="A22" s="74">
        <v>2011</v>
      </c>
      <c r="B22" s="308">
        <v>3026484</v>
      </c>
      <c r="C22" s="309"/>
      <c r="D22" s="310">
        <v>259800</v>
      </c>
      <c r="E22" s="309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4" ht="13.5" thickBot="1" x14ac:dyDescent="0.25">
      <c r="A23" s="155">
        <v>2012</v>
      </c>
      <c r="B23" s="314">
        <v>3336796</v>
      </c>
      <c r="C23" s="313"/>
      <c r="D23" s="312">
        <v>259800</v>
      </c>
      <c r="E23" s="313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4" ht="14.25" thickTop="1" thickBot="1" x14ac:dyDescent="0.25">
      <c r="A24" s="155">
        <v>2013</v>
      </c>
      <c r="B24" s="311">
        <v>3654996</v>
      </c>
      <c r="C24" s="292"/>
      <c r="D24" s="291">
        <v>264800</v>
      </c>
      <c r="E24" s="292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2">
        <v>5000</v>
      </c>
      <c r="L24" s="69">
        <f t="shared" si="0"/>
        <v>4296696</v>
      </c>
    </row>
    <row r="25" spans="1:14" s="233" customFormat="1" ht="14.25" thickTop="1" thickBot="1" x14ac:dyDescent="0.25">
      <c r="A25" s="160">
        <v>41640</v>
      </c>
      <c r="B25" s="289">
        <v>3726296</v>
      </c>
      <c r="C25" s="290"/>
      <c r="D25" s="291">
        <v>264800</v>
      </c>
      <c r="E25" s="292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2">
        <v>5000</v>
      </c>
      <c r="L25" s="69">
        <f t="shared" ref="L25:L30" si="1">SUM(B25:K25)</f>
        <v>4367996</v>
      </c>
    </row>
    <row r="26" spans="1:14" s="233" customFormat="1" ht="14.25" thickTop="1" thickBot="1" x14ac:dyDescent="0.25">
      <c r="A26" s="160">
        <v>41671</v>
      </c>
      <c r="B26" s="289">
        <v>3726296</v>
      </c>
      <c r="C26" s="290"/>
      <c r="D26" s="291">
        <v>264800</v>
      </c>
      <c r="E26" s="292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2">
        <v>5000</v>
      </c>
      <c r="L26" s="69">
        <f t="shared" si="1"/>
        <v>4397996</v>
      </c>
    </row>
    <row r="27" spans="1:14" s="233" customFormat="1" ht="14.25" thickTop="1" thickBot="1" x14ac:dyDescent="0.25">
      <c r="A27" s="160">
        <v>41699</v>
      </c>
      <c r="B27" s="289">
        <v>3812524</v>
      </c>
      <c r="C27" s="290"/>
      <c r="D27" s="291">
        <v>264800</v>
      </c>
      <c r="E27" s="292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2">
        <v>5000</v>
      </c>
      <c r="L27" s="69">
        <f t="shared" si="1"/>
        <v>4514224</v>
      </c>
    </row>
    <row r="28" spans="1:14" s="233" customFormat="1" ht="14.25" thickTop="1" thickBot="1" x14ac:dyDescent="0.25">
      <c r="A28" s="160">
        <v>41730</v>
      </c>
      <c r="B28" s="289">
        <v>3824524</v>
      </c>
      <c r="C28" s="290"/>
      <c r="D28" s="291">
        <v>264800</v>
      </c>
      <c r="E28" s="292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2">
        <v>5000</v>
      </c>
      <c r="L28" s="69">
        <f t="shared" si="1"/>
        <v>4526224</v>
      </c>
    </row>
    <row r="29" spans="1:14" s="233" customFormat="1" ht="14.25" thickTop="1" thickBot="1" x14ac:dyDescent="0.25">
      <c r="A29" s="160">
        <v>41760</v>
      </c>
      <c r="B29" s="289">
        <v>3855424</v>
      </c>
      <c r="C29" s="290"/>
      <c r="D29" s="291">
        <v>264800</v>
      </c>
      <c r="E29" s="292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22">
        <v>5000</v>
      </c>
      <c r="L29" s="69">
        <f t="shared" si="1"/>
        <v>4557124</v>
      </c>
    </row>
    <row r="30" spans="1:14" ht="14.25" thickTop="1" thickBot="1" x14ac:dyDescent="0.25">
      <c r="A30" s="160">
        <v>41791</v>
      </c>
      <c r="B30" s="289">
        <v>3858224</v>
      </c>
      <c r="C30" s="290"/>
      <c r="D30" s="291">
        <v>264800</v>
      </c>
      <c r="E30" s="292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22">
        <v>5000</v>
      </c>
      <c r="L30" s="69">
        <f t="shared" si="1"/>
        <v>4559924</v>
      </c>
    </row>
    <row r="31" spans="1:14" ht="13.5" thickTop="1" x14ac:dyDescent="0.2">
      <c r="A31" s="5"/>
      <c r="B31" s="123"/>
      <c r="C31" s="123"/>
      <c r="D31" s="10"/>
      <c r="E31" s="10"/>
      <c r="F31" s="10"/>
      <c r="G31" s="10"/>
      <c r="H31" s="10"/>
      <c r="I31" s="10"/>
      <c r="J31" s="10"/>
      <c r="K31" s="10"/>
      <c r="L31" s="12"/>
    </row>
    <row r="32" spans="1:14" x14ac:dyDescent="0.2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38"/>
      <c r="M32" s="10"/>
      <c r="N32" s="2"/>
    </row>
    <row r="33" spans="1:14" ht="13.5" thickBot="1" x14ac:dyDescent="0.25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38"/>
      <c r="M33" s="10"/>
      <c r="N33" s="2"/>
    </row>
    <row r="34" spans="1:14" ht="17.25" thickTop="1" thickBot="1" x14ac:dyDescent="0.3">
      <c r="B34" s="303" t="s">
        <v>56</v>
      </c>
      <c r="C34" s="304"/>
      <c r="D34" s="304"/>
      <c r="E34" s="304"/>
      <c r="F34" s="304"/>
      <c r="G34" s="304"/>
      <c r="H34" s="304"/>
      <c r="I34" s="304"/>
      <c r="J34" s="304"/>
      <c r="K34" s="305"/>
      <c r="L34" s="13"/>
      <c r="M34" s="13"/>
    </row>
    <row r="35" spans="1:14" s="4" customFormat="1" ht="45" customHeight="1" thickTop="1" thickBot="1" x14ac:dyDescent="0.25">
      <c r="A35" s="8" t="s">
        <v>0</v>
      </c>
      <c r="B35" s="41" t="s">
        <v>80</v>
      </c>
      <c r="C35" s="9" t="s">
        <v>81</v>
      </c>
      <c r="D35" s="42" t="s">
        <v>78</v>
      </c>
      <c r="E35" s="9" t="s">
        <v>79</v>
      </c>
      <c r="F35" s="42" t="s">
        <v>25</v>
      </c>
      <c r="G35" s="42" t="s">
        <v>26</v>
      </c>
      <c r="H35" s="9" t="s">
        <v>30</v>
      </c>
      <c r="I35" s="9" t="s">
        <v>31</v>
      </c>
      <c r="J35" s="9" t="s">
        <v>87</v>
      </c>
      <c r="K35" s="129" t="s">
        <v>50</v>
      </c>
      <c r="L35" s="28" t="s">
        <v>3</v>
      </c>
    </row>
    <row r="36" spans="1:14" ht="13.5" thickTop="1" x14ac:dyDescent="0.2">
      <c r="A36" s="40">
        <v>2003</v>
      </c>
      <c r="B36" s="43">
        <f t="shared" ref="B36:D40" si="2">+B79/B14</f>
        <v>0</v>
      </c>
      <c r="C36" s="15">
        <f t="shared" si="2"/>
        <v>0</v>
      </c>
      <c r="D36" s="15">
        <f t="shared" si="2"/>
        <v>0</v>
      </c>
      <c r="E36" s="190" t="s">
        <v>5</v>
      </c>
      <c r="F36" s="190" t="s">
        <v>5</v>
      </c>
      <c r="G36" s="190" t="s">
        <v>5</v>
      </c>
      <c r="H36" s="190" t="s">
        <v>5</v>
      </c>
      <c r="I36" s="190" t="s">
        <v>5</v>
      </c>
      <c r="J36" s="190" t="s">
        <v>5</v>
      </c>
      <c r="K36" s="192" t="s">
        <v>5</v>
      </c>
      <c r="L36" s="128">
        <f t="shared" ref="L36:L46" si="3">+L79/L14</f>
        <v>0</v>
      </c>
    </row>
    <row r="37" spans="1:14" x14ac:dyDescent="0.2">
      <c r="A37" s="37">
        <v>2004</v>
      </c>
      <c r="B37" s="44">
        <f t="shared" si="2"/>
        <v>0.79758204597531224</v>
      </c>
      <c r="C37" s="3">
        <f t="shared" si="2"/>
        <v>0.77157122201392547</v>
      </c>
      <c r="D37" s="3">
        <f t="shared" si="2"/>
        <v>0.81937449228269699</v>
      </c>
      <c r="E37" s="191" t="s">
        <v>5</v>
      </c>
      <c r="F37" s="14">
        <f t="shared" ref="F37:F46" si="4">+F80/F15</f>
        <v>5.9821428571428574E-2</v>
      </c>
      <c r="G37" s="191" t="s">
        <v>5</v>
      </c>
      <c r="H37" s="191" t="s">
        <v>5</v>
      </c>
      <c r="I37" s="191" t="s">
        <v>5</v>
      </c>
      <c r="J37" s="191" t="s">
        <v>5</v>
      </c>
      <c r="K37" s="193" t="s">
        <v>5</v>
      </c>
      <c r="L37" s="126">
        <f t="shared" si="3"/>
        <v>0.78036518276078715</v>
      </c>
    </row>
    <row r="38" spans="1:14" x14ac:dyDescent="0.2">
      <c r="A38" s="37">
        <v>2005</v>
      </c>
      <c r="B38" s="44">
        <f t="shared" si="2"/>
        <v>0.80596213528634786</v>
      </c>
      <c r="C38" s="3">
        <f t="shared" si="2"/>
        <v>0.81637914219712404</v>
      </c>
      <c r="D38" s="3">
        <f t="shared" si="2"/>
        <v>0.79782509505703425</v>
      </c>
      <c r="E38" s="191" t="s">
        <v>5</v>
      </c>
      <c r="F38" s="14">
        <f t="shared" si="4"/>
        <v>8.3120567375886523E-2</v>
      </c>
      <c r="G38" s="191" t="s">
        <v>5</v>
      </c>
      <c r="H38" s="191" t="s">
        <v>5</v>
      </c>
      <c r="I38" s="191" t="s">
        <v>5</v>
      </c>
      <c r="J38" s="191" t="s">
        <v>5</v>
      </c>
      <c r="K38" s="193" t="s">
        <v>5</v>
      </c>
      <c r="L38" s="126">
        <f t="shared" si="3"/>
        <v>0.7857253025846106</v>
      </c>
    </row>
    <row r="39" spans="1:14" x14ac:dyDescent="0.2">
      <c r="A39" s="37">
        <v>2006</v>
      </c>
      <c r="B39" s="44">
        <f t="shared" si="2"/>
        <v>0.81433856209483901</v>
      </c>
      <c r="C39" s="3">
        <f t="shared" si="2"/>
        <v>0.73050257259890772</v>
      </c>
      <c r="D39" s="3">
        <f t="shared" si="2"/>
        <v>0.80707093821510301</v>
      </c>
      <c r="E39" s="14">
        <f>+E82/E17</f>
        <v>0.83250000000000002</v>
      </c>
      <c r="F39" s="14">
        <f t="shared" si="4"/>
        <v>0.15148936170212765</v>
      </c>
      <c r="G39" s="14">
        <f t="shared" ref="G39:I45" si="5">+G82/G17</f>
        <v>0.10850769230769231</v>
      </c>
      <c r="H39" s="14">
        <f t="shared" si="5"/>
        <v>1.5474999999999999E-2</v>
      </c>
      <c r="I39" s="14">
        <f t="shared" si="5"/>
        <v>0</v>
      </c>
      <c r="J39" s="14"/>
      <c r="K39" s="124"/>
      <c r="L39" s="126">
        <f t="shared" si="3"/>
        <v>0.74267887540899524</v>
      </c>
    </row>
    <row r="40" spans="1:14" x14ac:dyDescent="0.2">
      <c r="A40" s="37">
        <v>2007</v>
      </c>
      <c r="B40" s="44">
        <f t="shared" si="2"/>
        <v>0.81738826088224636</v>
      </c>
      <c r="C40" s="3">
        <f t="shared" si="2"/>
        <v>0.73189491171464238</v>
      </c>
      <c r="D40" s="3">
        <f t="shared" si="2"/>
        <v>0.60841296928327648</v>
      </c>
      <c r="E40" s="14">
        <f>+E83/E18</f>
        <v>0.1119298245614035</v>
      </c>
      <c r="F40" s="14">
        <f t="shared" si="4"/>
        <v>0.2652482269503546</v>
      </c>
      <c r="G40" s="14">
        <f t="shared" si="5"/>
        <v>0.12261607142857144</v>
      </c>
      <c r="H40" s="14">
        <f t="shared" si="5"/>
        <v>2.0799999999999999E-2</v>
      </c>
      <c r="I40" s="14">
        <f t="shared" si="5"/>
        <v>0</v>
      </c>
      <c r="J40" s="14">
        <f t="shared" ref="J40:K46" si="6">+J83/J18</f>
        <v>0</v>
      </c>
      <c r="K40" s="124">
        <f t="shared" si="6"/>
        <v>0</v>
      </c>
      <c r="L40" s="126">
        <f t="shared" si="3"/>
        <v>0.71507156324436771</v>
      </c>
    </row>
    <row r="41" spans="1:14" x14ac:dyDescent="0.2">
      <c r="A41" s="37">
        <v>2008</v>
      </c>
      <c r="B41" s="287">
        <f t="shared" ref="B41:B46" si="7">(+B84+C84)/B19</f>
        <v>0.74159721668650946</v>
      </c>
      <c r="C41" s="288"/>
      <c r="D41" s="3">
        <f t="shared" ref="D41:D46" si="8">+D84/D19</f>
        <v>0.72414905450500555</v>
      </c>
      <c r="E41" s="14">
        <f>+E84/E19</f>
        <v>0.22688172043010751</v>
      </c>
      <c r="F41" s="14">
        <f t="shared" si="4"/>
        <v>0.37709219858156029</v>
      </c>
      <c r="G41" s="14">
        <f t="shared" si="5"/>
        <v>0.30005357142857142</v>
      </c>
      <c r="H41" s="14">
        <f t="shared" si="5"/>
        <v>7.5745454545454546E-2</v>
      </c>
      <c r="I41" s="14">
        <f t="shared" si="5"/>
        <v>0</v>
      </c>
      <c r="J41" s="14">
        <f t="shared" si="6"/>
        <v>0</v>
      </c>
      <c r="K41" s="124">
        <f t="shared" si="6"/>
        <v>0</v>
      </c>
      <c r="L41" s="126">
        <f t="shared" si="3"/>
        <v>0.68660806532903573</v>
      </c>
    </row>
    <row r="42" spans="1:14" x14ac:dyDescent="0.2">
      <c r="A42" s="37">
        <v>2009</v>
      </c>
      <c r="B42" s="287">
        <f t="shared" si="7"/>
        <v>0.77854017143338017</v>
      </c>
      <c r="C42" s="288"/>
      <c r="D42" s="3">
        <f t="shared" si="8"/>
        <v>0.74695054945054951</v>
      </c>
      <c r="E42" s="14">
        <f>+E85/E20</f>
        <v>0.25424528301886795</v>
      </c>
      <c r="F42" s="14">
        <f t="shared" si="4"/>
        <v>0.45</v>
      </c>
      <c r="G42" s="14">
        <f t="shared" si="5"/>
        <v>0.27402158273381294</v>
      </c>
      <c r="H42" s="14">
        <f t="shared" si="5"/>
        <v>0.1227</v>
      </c>
      <c r="I42" s="14">
        <f t="shared" si="5"/>
        <v>0</v>
      </c>
      <c r="J42" s="14">
        <f t="shared" si="6"/>
        <v>9.1399999999999995E-2</v>
      </c>
      <c r="K42" s="124">
        <f t="shared" si="6"/>
        <v>4.0000000000000001E-3</v>
      </c>
      <c r="L42" s="126">
        <f t="shared" si="3"/>
        <v>0.71600246069018947</v>
      </c>
    </row>
    <row r="43" spans="1:14" x14ac:dyDescent="0.2">
      <c r="A43" s="37">
        <v>2010</v>
      </c>
      <c r="B43" s="315">
        <f t="shared" si="7"/>
        <v>0.72595218335185419</v>
      </c>
      <c r="C43" s="316"/>
      <c r="D43" s="79">
        <f t="shared" si="8"/>
        <v>0.64157437070938217</v>
      </c>
      <c r="E43" s="80">
        <f>+E86/E21</f>
        <v>0.23254716981132076</v>
      </c>
      <c r="F43" s="80">
        <f t="shared" si="4"/>
        <v>0.32783653846153848</v>
      </c>
      <c r="G43" s="80">
        <f t="shared" si="5"/>
        <v>0.29584172661870506</v>
      </c>
      <c r="H43" s="80">
        <f t="shared" si="5"/>
        <v>0.32144545454545453</v>
      </c>
      <c r="I43" s="80">
        <f t="shared" si="5"/>
        <v>0</v>
      </c>
      <c r="J43" s="80">
        <f t="shared" si="6"/>
        <v>0.18779999999999999</v>
      </c>
      <c r="K43" s="125">
        <f t="shared" si="6"/>
        <v>3.8E-3</v>
      </c>
      <c r="L43" s="127">
        <f t="shared" si="3"/>
        <v>0.67689175225613496</v>
      </c>
    </row>
    <row r="44" spans="1:14" x14ac:dyDescent="0.2">
      <c r="A44" s="74">
        <v>2011</v>
      </c>
      <c r="B44" s="295">
        <f t="shared" si="7"/>
        <v>0.64395681589593734</v>
      </c>
      <c r="C44" s="296"/>
      <c r="D44" s="297">
        <f t="shared" si="8"/>
        <v>0.56033872209391844</v>
      </c>
      <c r="E44" s="296"/>
      <c r="F44" s="145">
        <f t="shared" si="4"/>
        <v>0.41528846153846155</v>
      </c>
      <c r="G44" s="145">
        <f t="shared" si="5"/>
        <v>0.3406043165467626</v>
      </c>
      <c r="H44" s="145">
        <f t="shared" si="5"/>
        <v>0.52148000000000005</v>
      </c>
      <c r="I44" s="145">
        <f t="shared" si="5"/>
        <v>0</v>
      </c>
      <c r="J44" s="145">
        <f t="shared" si="6"/>
        <v>0.24990000000000001</v>
      </c>
      <c r="K44" s="146">
        <f t="shared" si="6"/>
        <v>2E-3</v>
      </c>
      <c r="L44" s="147">
        <f t="shared" si="3"/>
        <v>0.61757473811195773</v>
      </c>
    </row>
    <row r="45" spans="1:14" ht="13.5" thickBot="1" x14ac:dyDescent="0.25">
      <c r="A45" s="162">
        <v>2012</v>
      </c>
      <c r="B45" s="295">
        <f t="shared" si="7"/>
        <v>0.60157288608593396</v>
      </c>
      <c r="C45" s="296"/>
      <c r="D45" s="297">
        <f t="shared" si="8"/>
        <v>0.57899923017705923</v>
      </c>
      <c r="E45" s="296"/>
      <c r="F45" s="145">
        <f t="shared" si="4"/>
        <v>0.32855769230769233</v>
      </c>
      <c r="G45" s="145">
        <f t="shared" si="5"/>
        <v>0.38789208633093525</v>
      </c>
      <c r="H45" s="145">
        <f t="shared" si="5"/>
        <v>0.46134054054054052</v>
      </c>
      <c r="I45" s="145">
        <f t="shared" si="5"/>
        <v>0</v>
      </c>
      <c r="J45" s="145">
        <f t="shared" si="6"/>
        <v>0.16355</v>
      </c>
      <c r="K45" s="146">
        <f t="shared" si="6"/>
        <v>2E-3</v>
      </c>
      <c r="L45" s="147">
        <f t="shared" si="3"/>
        <v>0.58046905899366874</v>
      </c>
    </row>
    <row r="46" spans="1:14" ht="13.5" thickTop="1" x14ac:dyDescent="0.2">
      <c r="A46" s="162">
        <v>2013</v>
      </c>
      <c r="B46" s="317">
        <f t="shared" si="7"/>
        <v>0.56445561089533336</v>
      </c>
      <c r="C46" s="318"/>
      <c r="D46" s="319">
        <f t="shared" si="8"/>
        <v>0.57598564954682785</v>
      </c>
      <c r="E46" s="318"/>
      <c r="F46" s="163">
        <f t="shared" si="4"/>
        <v>0.29095890410958902</v>
      </c>
      <c r="G46" s="163">
        <f>+G89/G24</f>
        <v>0.47155000000000002</v>
      </c>
      <c r="H46" s="163">
        <f>+H89/H24</f>
        <v>0.63793157894736841</v>
      </c>
      <c r="I46" s="223" t="s">
        <v>84</v>
      </c>
      <c r="J46" s="163">
        <f t="shared" si="6"/>
        <v>0.23430000000000001</v>
      </c>
      <c r="K46" s="164">
        <f t="shared" si="6"/>
        <v>1.4E-3</v>
      </c>
      <c r="L46" s="165">
        <f t="shared" si="3"/>
        <v>0.56180213820107361</v>
      </c>
    </row>
    <row r="47" spans="1:14" s="233" customFormat="1" x14ac:dyDescent="0.2">
      <c r="A47" s="160">
        <v>41640</v>
      </c>
      <c r="B47" s="287">
        <f t="shared" ref="B47" si="9">(+B89+C89)/B25</f>
        <v>0.5536551578296518</v>
      </c>
      <c r="C47" s="288"/>
      <c r="D47" s="293">
        <f t="shared" ref="D47" si="10">+D89/D25</f>
        <v>0.57598564954682785</v>
      </c>
      <c r="E47" s="288"/>
      <c r="F47" s="14">
        <f t="shared" ref="F47" si="11">+F89/F25</f>
        <v>0.29095890410958902</v>
      </c>
      <c r="G47" s="14">
        <f t="shared" ref="G47:H50" si="12">+G89/G25</f>
        <v>0.47155000000000002</v>
      </c>
      <c r="H47" s="14">
        <f t="shared" si="12"/>
        <v>0.63793157894736841</v>
      </c>
      <c r="I47" s="224" t="s">
        <v>84</v>
      </c>
      <c r="J47" s="14">
        <f t="shared" ref="J47:K47" si="13">+J89/J25</f>
        <v>0.23430000000000001</v>
      </c>
      <c r="K47" s="124">
        <f t="shared" si="13"/>
        <v>1.4E-3</v>
      </c>
      <c r="L47" s="161">
        <f t="shared" ref="L47" si="14">+L89/L25</f>
        <v>0.55263168739165514</v>
      </c>
    </row>
    <row r="48" spans="1:14" s="233" customFormat="1" x14ac:dyDescent="0.2">
      <c r="A48" s="160">
        <v>41671</v>
      </c>
      <c r="B48" s="287">
        <f>(+B90+C90)/B26</f>
        <v>0.55426085313673412</v>
      </c>
      <c r="C48" s="288"/>
      <c r="D48" s="293">
        <f>+D90/D26</f>
        <v>0.5752416918429003</v>
      </c>
      <c r="E48" s="288"/>
      <c r="F48" s="14">
        <f>+F90/F26</f>
        <v>0.316986301369863</v>
      </c>
      <c r="G48" s="14">
        <f t="shared" si="12"/>
        <v>0.48583571428571426</v>
      </c>
      <c r="H48" s="14">
        <f t="shared" si="12"/>
        <v>0.55229090909090905</v>
      </c>
      <c r="I48" s="224" t="s">
        <v>84</v>
      </c>
      <c r="J48" s="14">
        <f t="shared" ref="J48:L50" si="15">+J90/J26</f>
        <v>0.23580000000000001</v>
      </c>
      <c r="K48" s="124">
        <f t="shared" si="15"/>
        <v>1.4E-3</v>
      </c>
      <c r="L48" s="161">
        <f t="shared" si="15"/>
        <v>0.54998913141348926</v>
      </c>
    </row>
    <row r="49" spans="1:14" s="233" customFormat="1" x14ac:dyDescent="0.2">
      <c r="A49" s="160">
        <v>41699</v>
      </c>
      <c r="B49" s="287">
        <f>(+B90+C91)/B27</f>
        <v>0.54172511438616522</v>
      </c>
      <c r="C49" s="288"/>
      <c r="D49" s="293">
        <f>+D91/D27</f>
        <v>0.57549471299093657</v>
      </c>
      <c r="E49" s="288"/>
      <c r="F49" s="14">
        <f>+F91/F27</f>
        <v>0.31589041095890413</v>
      </c>
      <c r="G49" s="14">
        <f t="shared" si="12"/>
        <v>0.49162857142857141</v>
      </c>
      <c r="H49" s="14">
        <f t="shared" si="12"/>
        <v>0.49402800000000002</v>
      </c>
      <c r="J49" s="14">
        <f t="shared" si="15"/>
        <v>0.24274999999999999</v>
      </c>
      <c r="K49" s="124">
        <f t="shared" si="15"/>
        <v>1.4E-3</v>
      </c>
      <c r="L49" s="161">
        <f t="shared" si="15"/>
        <v>0.53812792630582795</v>
      </c>
    </row>
    <row r="50" spans="1:14" s="233" customFormat="1" x14ac:dyDescent="0.2">
      <c r="A50" s="160">
        <v>41730</v>
      </c>
      <c r="B50" s="287">
        <f>(+B92+C92)/B28</f>
        <v>0.54317739933126319</v>
      </c>
      <c r="C50" s="288"/>
      <c r="D50" s="287">
        <f>(+D92+E92)/D28</f>
        <v>0.57679380664652569</v>
      </c>
      <c r="E50" s="288"/>
      <c r="F50" s="14">
        <f>+F92/F28</f>
        <v>0.31534246575342467</v>
      </c>
      <c r="G50" s="14">
        <f t="shared" si="12"/>
        <v>0.49757142857142855</v>
      </c>
      <c r="H50" s="14">
        <f t="shared" si="12"/>
        <v>0.49891200000000002</v>
      </c>
      <c r="I50" s="224" t="s">
        <v>84</v>
      </c>
      <c r="J50" s="14">
        <f t="shared" si="15"/>
        <v>0.24424999999999999</v>
      </c>
      <c r="K50" s="14">
        <f t="shared" si="15"/>
        <v>0</v>
      </c>
      <c r="L50" s="14">
        <f t="shared" si="15"/>
        <v>0.53826522947163025</v>
      </c>
    </row>
    <row r="51" spans="1:14" s="233" customFormat="1" x14ac:dyDescent="0.2">
      <c r="A51" s="160">
        <v>41760</v>
      </c>
      <c r="B51" s="287">
        <f>(+B93+C93)/B28</f>
        <v>0.54277761101773714</v>
      </c>
      <c r="C51" s="288"/>
      <c r="D51" s="287">
        <f>(+D93+E93)/D28</f>
        <v>0.57663141993957701</v>
      </c>
      <c r="E51" s="288"/>
      <c r="F51" s="14">
        <f>+F93/F28</f>
        <v>0.28479452054794518</v>
      </c>
      <c r="G51" s="14">
        <f>+G93/G28</f>
        <v>0.50375000000000003</v>
      </c>
      <c r="H51" s="14">
        <f>+H93/H28</f>
        <v>0.44297599999999998</v>
      </c>
      <c r="I51" s="224" t="s">
        <v>84</v>
      </c>
      <c r="J51" s="14">
        <f>+J93/J28</f>
        <v>0.24424999999999999</v>
      </c>
      <c r="K51" s="14">
        <f>+K92/K28</f>
        <v>0</v>
      </c>
      <c r="L51" s="14">
        <f>+L93/L28</f>
        <v>0.53487167228135413</v>
      </c>
    </row>
    <row r="52" spans="1:14" x14ac:dyDescent="0.2">
      <c r="A52" s="160">
        <v>41791</v>
      </c>
      <c r="B52" s="287">
        <f>(+B95+C95)/B30</f>
        <v>0.5377365337004798</v>
      </c>
      <c r="C52" s="288"/>
      <c r="D52" s="287">
        <f>(+D95+E95)/D30</f>
        <v>0.57718277945619334</v>
      </c>
      <c r="E52" s="288"/>
      <c r="F52" s="14">
        <f>+F95/F30</f>
        <v>0.28232876712328769</v>
      </c>
      <c r="G52" s="14">
        <f t="shared" ref="G52:H52" si="16">+G95/G30</f>
        <v>0.51596428571428576</v>
      </c>
      <c r="H52" s="14">
        <f t="shared" si="16"/>
        <v>0.44747599999999998</v>
      </c>
      <c r="I52" s="224" t="s">
        <v>84</v>
      </c>
      <c r="J52" s="14">
        <f>+J95/J30</f>
        <v>0.25424999999999998</v>
      </c>
      <c r="K52" s="14">
        <f t="shared" ref="K52:L52" si="17">+K95/K30</f>
        <v>0</v>
      </c>
      <c r="L52" s="14">
        <f t="shared" si="17"/>
        <v>0.53135052250870851</v>
      </c>
    </row>
    <row r="53" spans="1:14" x14ac:dyDescent="0.2">
      <c r="A53" s="58">
        <v>2010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2"/>
    </row>
    <row r="54" spans="1:14" x14ac:dyDescent="0.2">
      <c r="A54" s="194"/>
      <c r="B54" s="195"/>
      <c r="C54" s="195"/>
      <c r="D54" s="195"/>
      <c r="E54" s="195"/>
      <c r="F54" s="195"/>
      <c r="G54" s="195"/>
      <c r="H54" s="195"/>
      <c r="I54" s="195"/>
      <c r="J54" s="195"/>
      <c r="K54" s="195"/>
      <c r="L54" s="195"/>
    </row>
    <row r="57" spans="1:14" s="121" customFormat="1" x14ac:dyDescent="0.2">
      <c r="A57" s="294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</row>
    <row r="58" spans="1:14" s="276" customFormat="1" x14ac:dyDescent="0.2"/>
    <row r="59" spans="1:14" s="276" customFormat="1" x14ac:dyDescent="0.2"/>
    <row r="60" spans="1:14" s="276" customFormat="1" x14ac:dyDescent="0.2"/>
    <row r="61" spans="1:14" s="276" customFormat="1" x14ac:dyDescent="0.2"/>
    <row r="62" spans="1:14" s="276" customFormat="1" x14ac:dyDescent="0.2"/>
    <row r="63" spans="1:14" s="276" customFormat="1" x14ac:dyDescent="0.2"/>
    <row r="64" spans="1:14" s="276" customFormat="1" x14ac:dyDescent="0.2"/>
    <row r="65" spans="1:14" s="276" customFormat="1" x14ac:dyDescent="0.2"/>
    <row r="66" spans="1:14" s="276" customFormat="1" x14ac:dyDescent="0.2"/>
    <row r="67" spans="1:14" s="276" customFormat="1" x14ac:dyDescent="0.2"/>
    <row r="68" spans="1:14" s="276" customFormat="1" x14ac:dyDescent="0.2"/>
    <row r="69" spans="1:14" s="276" customFormat="1" x14ac:dyDescent="0.2"/>
    <row r="70" spans="1:14" s="276" customFormat="1" x14ac:dyDescent="0.2"/>
    <row r="71" spans="1:14" s="276" customFormat="1" x14ac:dyDescent="0.2"/>
    <row r="72" spans="1:14" s="276" customFormat="1" x14ac:dyDescent="0.2"/>
    <row r="73" spans="1:14" s="276" customFormat="1" x14ac:dyDescent="0.2"/>
    <row r="74" spans="1:14" s="276" customFormat="1" x14ac:dyDescent="0.2"/>
    <row r="75" spans="1:14" s="276" customFormat="1" x14ac:dyDescent="0.2"/>
    <row r="76" spans="1:14" s="276" customFormat="1" x14ac:dyDescent="0.2"/>
    <row r="77" spans="1:14" s="276" customFormat="1" x14ac:dyDescent="0.2">
      <c r="B77" s="294"/>
      <c r="C77" s="294"/>
      <c r="D77" s="294"/>
      <c r="E77" s="294"/>
      <c r="F77" s="294"/>
      <c r="G77" s="294"/>
      <c r="H77" s="294"/>
      <c r="I77" s="294"/>
      <c r="J77" s="294"/>
      <c r="K77" s="294"/>
    </row>
    <row r="78" spans="1:14" s="273" customFormat="1" x14ac:dyDescent="0.2"/>
    <row r="79" spans="1:14" s="273" customFormat="1" x14ac:dyDescent="0.2"/>
    <row r="80" spans="1:14" s="273" customFormat="1" x14ac:dyDescent="0.2">
      <c r="A80" s="215">
        <v>2004</v>
      </c>
      <c r="B80" s="217">
        <v>863239</v>
      </c>
      <c r="C80" s="216">
        <v>647822</v>
      </c>
      <c r="D80" s="217">
        <v>100865</v>
      </c>
      <c r="E80" s="275" t="s">
        <v>5</v>
      </c>
      <c r="F80" s="217">
        <v>335</v>
      </c>
      <c r="G80" s="275" t="s">
        <v>5</v>
      </c>
      <c r="H80" s="275" t="s">
        <v>5</v>
      </c>
      <c r="I80" s="275" t="s">
        <v>5</v>
      </c>
      <c r="J80" s="275" t="s">
        <v>5</v>
      </c>
      <c r="K80" s="275" t="s">
        <v>5</v>
      </c>
      <c r="L80" s="216">
        <f t="shared" ref="L80:L86" si="18">SUM(B80:K80)</f>
        <v>1612261</v>
      </c>
      <c r="N80" s="274"/>
    </row>
    <row r="81" spans="1:14" s="273" customFormat="1" x14ac:dyDescent="0.2">
      <c r="A81" s="215">
        <v>2005</v>
      </c>
      <c r="B81" s="217">
        <v>900624</v>
      </c>
      <c r="C81" s="217">
        <v>694786</v>
      </c>
      <c r="D81" s="217">
        <v>104914</v>
      </c>
      <c r="E81" s="275" t="s">
        <v>5</v>
      </c>
      <c r="F81" s="217">
        <v>1172</v>
      </c>
      <c r="G81" s="275" t="s">
        <v>5</v>
      </c>
      <c r="H81" s="275" t="s">
        <v>5</v>
      </c>
      <c r="I81" s="275" t="s">
        <v>5</v>
      </c>
      <c r="J81" s="275" t="s">
        <v>5</v>
      </c>
      <c r="K81" s="275" t="s">
        <v>5</v>
      </c>
      <c r="L81" s="216">
        <f t="shared" si="18"/>
        <v>1701496</v>
      </c>
      <c r="N81" s="274"/>
    </row>
    <row r="82" spans="1:14" s="273" customFormat="1" x14ac:dyDescent="0.2">
      <c r="A82" s="215">
        <v>2006</v>
      </c>
      <c r="B82" s="217">
        <v>957347</v>
      </c>
      <c r="C82" s="217">
        <v>701937</v>
      </c>
      <c r="D82" s="217">
        <v>105807</v>
      </c>
      <c r="E82" s="217">
        <v>333</v>
      </c>
      <c r="F82" s="217">
        <v>2136</v>
      </c>
      <c r="G82" s="217">
        <v>7053</v>
      </c>
      <c r="H82" s="217">
        <v>619</v>
      </c>
      <c r="I82" s="217">
        <v>0</v>
      </c>
      <c r="J82" s="216">
        <v>0</v>
      </c>
      <c r="K82" s="216">
        <v>0</v>
      </c>
      <c r="L82" s="216">
        <f t="shared" si="18"/>
        <v>1775232</v>
      </c>
      <c r="N82" s="274"/>
    </row>
    <row r="83" spans="1:14" s="273" customFormat="1" x14ac:dyDescent="0.2">
      <c r="A83" s="215">
        <v>2007</v>
      </c>
      <c r="B83" s="217">
        <v>980870</v>
      </c>
      <c r="C83" s="217">
        <v>716348</v>
      </c>
      <c r="D83" s="217">
        <v>106959</v>
      </c>
      <c r="E83" s="217">
        <v>638</v>
      </c>
      <c r="F83" s="217">
        <v>3740</v>
      </c>
      <c r="G83" s="217">
        <v>13733</v>
      </c>
      <c r="H83" s="217">
        <v>832</v>
      </c>
      <c r="I83" s="217">
        <v>0</v>
      </c>
      <c r="J83" s="216">
        <v>0</v>
      </c>
      <c r="K83" s="216">
        <v>0</v>
      </c>
      <c r="L83" s="216">
        <f t="shared" si="18"/>
        <v>1823120</v>
      </c>
      <c r="N83" s="274"/>
    </row>
    <row r="84" spans="1:14" s="273" customFormat="1" x14ac:dyDescent="0.2">
      <c r="A84" s="215">
        <v>2008</v>
      </c>
      <c r="B84" s="217">
        <v>1011022</v>
      </c>
      <c r="C84" s="216">
        <v>719372</v>
      </c>
      <c r="D84" s="217">
        <v>130202</v>
      </c>
      <c r="E84" s="217">
        <v>2110</v>
      </c>
      <c r="F84" s="217">
        <v>5317</v>
      </c>
      <c r="G84" s="217">
        <v>33606</v>
      </c>
      <c r="H84" s="217">
        <v>8332</v>
      </c>
      <c r="I84" s="217">
        <v>0</v>
      </c>
      <c r="J84" s="216">
        <v>0</v>
      </c>
      <c r="K84" s="216">
        <v>0</v>
      </c>
      <c r="L84" s="216">
        <f t="shared" si="18"/>
        <v>1909961</v>
      </c>
      <c r="N84" s="274"/>
    </row>
    <row r="85" spans="1:14" s="273" customFormat="1" x14ac:dyDescent="0.2">
      <c r="A85" s="215">
        <v>2009</v>
      </c>
      <c r="B85" s="286">
        <v>1813273</v>
      </c>
      <c r="C85" s="286"/>
      <c r="D85" s="217">
        <v>135945</v>
      </c>
      <c r="E85" s="217">
        <v>2695</v>
      </c>
      <c r="F85" s="217">
        <v>6795</v>
      </c>
      <c r="G85" s="217">
        <v>38089</v>
      </c>
      <c r="H85" s="217">
        <v>13497</v>
      </c>
      <c r="I85" s="217">
        <v>0</v>
      </c>
      <c r="J85" s="217">
        <v>914</v>
      </c>
      <c r="K85" s="217">
        <v>20</v>
      </c>
      <c r="L85" s="216">
        <f t="shared" si="18"/>
        <v>2011228</v>
      </c>
      <c r="N85" s="274"/>
    </row>
    <row r="86" spans="1:14" s="273" customFormat="1" x14ac:dyDescent="0.2">
      <c r="A86" s="215">
        <v>2010</v>
      </c>
      <c r="B86" s="286">
        <v>1857912</v>
      </c>
      <c r="C86" s="286"/>
      <c r="D86" s="217">
        <v>140184</v>
      </c>
      <c r="E86" s="217">
        <v>2465</v>
      </c>
      <c r="F86" s="217">
        <v>6819</v>
      </c>
      <c r="G86" s="217">
        <v>41122</v>
      </c>
      <c r="H86" s="217">
        <v>35359</v>
      </c>
      <c r="I86" s="217">
        <v>0</v>
      </c>
      <c r="J86" s="217">
        <v>1878</v>
      </c>
      <c r="K86" s="217">
        <v>19</v>
      </c>
      <c r="L86" s="216">
        <f t="shared" si="18"/>
        <v>2085758</v>
      </c>
      <c r="M86" s="213"/>
      <c r="N86" s="274"/>
    </row>
    <row r="87" spans="1:14" s="273" customFormat="1" x14ac:dyDescent="0.2">
      <c r="A87" s="215">
        <v>2011</v>
      </c>
      <c r="B87" s="286">
        <v>1948925</v>
      </c>
      <c r="C87" s="286"/>
      <c r="D87" s="217">
        <v>145576</v>
      </c>
      <c r="E87" s="217">
        <v>1562</v>
      </c>
      <c r="F87" s="217">
        <v>8638</v>
      </c>
      <c r="G87" s="217">
        <v>47344</v>
      </c>
      <c r="H87" s="217">
        <v>65185</v>
      </c>
      <c r="I87" s="217">
        <v>0</v>
      </c>
      <c r="J87" s="217">
        <v>2499</v>
      </c>
      <c r="K87" s="217">
        <v>10</v>
      </c>
      <c r="L87" s="216">
        <f t="shared" ref="L87:L88" si="19">SUM(B87:K87)</f>
        <v>2219739</v>
      </c>
      <c r="M87" s="213"/>
      <c r="N87" s="274"/>
    </row>
    <row r="88" spans="1:14" s="273" customFormat="1" x14ac:dyDescent="0.2">
      <c r="A88" s="215">
        <v>2012</v>
      </c>
      <c r="B88" s="286">
        <v>2007326</v>
      </c>
      <c r="C88" s="286"/>
      <c r="D88" s="286">
        <v>150424</v>
      </c>
      <c r="E88" s="286"/>
      <c r="F88" s="217">
        <v>6834</v>
      </c>
      <c r="G88" s="217">
        <v>53917</v>
      </c>
      <c r="H88" s="217">
        <v>85348</v>
      </c>
      <c r="I88" s="217">
        <v>0</v>
      </c>
      <c r="J88" s="217">
        <v>3271</v>
      </c>
      <c r="K88" s="217">
        <v>10</v>
      </c>
      <c r="L88" s="216">
        <f t="shared" si="19"/>
        <v>2307130</v>
      </c>
      <c r="M88" s="213"/>
      <c r="N88" s="274"/>
    </row>
    <row r="89" spans="1:14" s="273" customFormat="1" x14ac:dyDescent="0.2">
      <c r="A89" s="215">
        <v>2013</v>
      </c>
      <c r="B89" s="286">
        <v>2063083</v>
      </c>
      <c r="C89" s="286"/>
      <c r="D89" s="286">
        <v>152521</v>
      </c>
      <c r="E89" s="286"/>
      <c r="F89" s="217">
        <v>6372</v>
      </c>
      <c r="G89" s="217">
        <v>66017</v>
      </c>
      <c r="H89" s="217">
        <v>121207</v>
      </c>
      <c r="I89" s="217">
        <v>0</v>
      </c>
      <c r="J89" s="217">
        <v>4686</v>
      </c>
      <c r="K89" s="217">
        <v>7</v>
      </c>
      <c r="L89" s="216">
        <f t="shared" ref="L89:L102" si="20">SUM(B89:K89)</f>
        <v>2413893</v>
      </c>
      <c r="M89" s="213"/>
      <c r="N89" s="274"/>
    </row>
    <row r="90" spans="1:14" s="273" customFormat="1" x14ac:dyDescent="0.2">
      <c r="A90" s="218">
        <v>41640</v>
      </c>
      <c r="B90" s="286">
        <v>2065340</v>
      </c>
      <c r="C90" s="286"/>
      <c r="D90" s="286">
        <v>152324</v>
      </c>
      <c r="E90" s="286"/>
      <c r="F90" s="217">
        <v>6942</v>
      </c>
      <c r="G90" s="217">
        <v>68017</v>
      </c>
      <c r="H90" s="217">
        <v>121504</v>
      </c>
      <c r="I90" s="217">
        <v>0</v>
      </c>
      <c r="J90" s="217">
        <v>4716</v>
      </c>
      <c r="K90" s="217">
        <v>7</v>
      </c>
      <c r="L90" s="216">
        <f t="shared" si="20"/>
        <v>2418850</v>
      </c>
      <c r="M90" s="213"/>
      <c r="N90" s="274"/>
    </row>
    <row r="91" spans="1:14" s="273" customFormat="1" x14ac:dyDescent="0.2">
      <c r="A91" s="218">
        <v>41671</v>
      </c>
      <c r="B91" s="286">
        <v>2072724</v>
      </c>
      <c r="C91" s="286"/>
      <c r="D91" s="286">
        <v>152391</v>
      </c>
      <c r="E91" s="286"/>
      <c r="F91" s="217">
        <v>6918</v>
      </c>
      <c r="G91" s="217">
        <v>68828</v>
      </c>
      <c r="H91" s="217">
        <v>123507</v>
      </c>
      <c r="I91" s="217">
        <v>0</v>
      </c>
      <c r="J91" s="217">
        <v>4855</v>
      </c>
      <c r="K91" s="217">
        <v>7</v>
      </c>
      <c r="L91" s="216">
        <f t="shared" si="20"/>
        <v>2429230</v>
      </c>
      <c r="M91" s="213"/>
      <c r="N91" s="274"/>
    </row>
    <row r="92" spans="1:14" s="273" customFormat="1" x14ac:dyDescent="0.2">
      <c r="A92" s="218">
        <v>41699</v>
      </c>
      <c r="B92" s="286">
        <v>2077395</v>
      </c>
      <c r="C92" s="286"/>
      <c r="D92" s="286">
        <v>152735</v>
      </c>
      <c r="E92" s="286"/>
      <c r="F92" s="217">
        <v>6906</v>
      </c>
      <c r="G92" s="217">
        <v>69660</v>
      </c>
      <c r="H92" s="217">
        <v>124728</v>
      </c>
      <c r="I92" s="217">
        <v>0</v>
      </c>
      <c r="J92" s="217">
        <v>4885</v>
      </c>
      <c r="K92" s="217">
        <v>0</v>
      </c>
      <c r="L92" s="216">
        <f t="shared" si="20"/>
        <v>2436309</v>
      </c>
      <c r="M92" s="213"/>
      <c r="N92" s="274"/>
    </row>
    <row r="93" spans="1:14" s="273" customFormat="1" x14ac:dyDescent="0.2">
      <c r="A93" s="218">
        <v>41730</v>
      </c>
      <c r="B93" s="286">
        <v>2075866</v>
      </c>
      <c r="C93" s="286"/>
      <c r="D93" s="286">
        <v>152692</v>
      </c>
      <c r="E93" s="286"/>
      <c r="F93" s="217">
        <v>6237</v>
      </c>
      <c r="G93" s="217">
        <v>70525</v>
      </c>
      <c r="H93" s="217">
        <v>110744</v>
      </c>
      <c r="I93" s="217">
        <v>0</v>
      </c>
      <c r="J93" s="217">
        <v>4885</v>
      </c>
      <c r="K93" s="217">
        <v>0</v>
      </c>
      <c r="L93" s="216">
        <f t="shared" si="20"/>
        <v>2420949</v>
      </c>
      <c r="M93" s="213"/>
      <c r="N93" s="274"/>
    </row>
    <row r="94" spans="1:14" s="273" customFormat="1" x14ac:dyDescent="0.2">
      <c r="A94" s="218">
        <v>41760</v>
      </c>
      <c r="B94" s="286">
        <v>2074452</v>
      </c>
      <c r="C94" s="286"/>
      <c r="D94" s="286">
        <v>152775</v>
      </c>
      <c r="E94" s="286"/>
      <c r="F94" s="217">
        <v>6196</v>
      </c>
      <c r="G94" s="217">
        <v>71427</v>
      </c>
      <c r="H94" s="217">
        <v>110991</v>
      </c>
      <c r="I94" s="217">
        <v>0</v>
      </c>
      <c r="J94" s="217">
        <v>5145</v>
      </c>
      <c r="K94" s="217">
        <v>0</v>
      </c>
      <c r="L94" s="216">
        <f t="shared" si="20"/>
        <v>2420986</v>
      </c>
      <c r="M94" s="213"/>
      <c r="N94" s="274"/>
    </row>
    <row r="95" spans="1:14" s="273" customFormat="1" x14ac:dyDescent="0.2">
      <c r="A95" s="218">
        <v>41791</v>
      </c>
      <c r="B95" s="286">
        <v>2074708</v>
      </c>
      <c r="C95" s="286"/>
      <c r="D95" s="286">
        <v>152838</v>
      </c>
      <c r="E95" s="286"/>
      <c r="F95" s="217">
        <v>6183</v>
      </c>
      <c r="G95" s="217">
        <v>72235</v>
      </c>
      <c r="H95" s="217">
        <v>111869</v>
      </c>
      <c r="I95" s="217">
        <v>0</v>
      </c>
      <c r="J95" s="217">
        <v>5085</v>
      </c>
      <c r="K95" s="217">
        <v>0</v>
      </c>
      <c r="L95" s="216">
        <f t="shared" si="20"/>
        <v>2422918</v>
      </c>
      <c r="M95" s="213"/>
      <c r="N95" s="274"/>
    </row>
    <row r="96" spans="1:14" s="273" customFormat="1" x14ac:dyDescent="0.2">
      <c r="A96" s="218">
        <v>41821</v>
      </c>
      <c r="B96" s="286"/>
      <c r="C96" s="286"/>
      <c r="D96" s="286"/>
      <c r="E96" s="286"/>
      <c r="F96" s="217"/>
      <c r="G96" s="217"/>
      <c r="H96" s="217"/>
      <c r="I96" s="217"/>
      <c r="J96" s="217"/>
      <c r="K96" s="217"/>
      <c r="L96" s="216">
        <f t="shared" si="20"/>
        <v>0</v>
      </c>
      <c r="M96" s="213"/>
      <c r="N96" s="274"/>
    </row>
    <row r="97" spans="1:12" s="273" customFormat="1" x14ac:dyDescent="0.2">
      <c r="A97" s="218">
        <v>41852</v>
      </c>
      <c r="B97" s="214"/>
      <c r="C97" s="214"/>
      <c r="D97" s="214"/>
      <c r="E97" s="214"/>
      <c r="F97" s="214"/>
      <c r="G97" s="214"/>
      <c r="H97" s="214"/>
      <c r="I97" s="214"/>
      <c r="J97" s="214"/>
      <c r="K97" s="214"/>
      <c r="L97" s="216">
        <f t="shared" si="20"/>
        <v>0</v>
      </c>
    </row>
    <row r="98" spans="1:12" s="273" customFormat="1" x14ac:dyDescent="0.2">
      <c r="A98" s="218">
        <v>41883</v>
      </c>
      <c r="B98" s="214"/>
      <c r="C98" s="214"/>
      <c r="D98" s="214"/>
      <c r="E98" s="214"/>
      <c r="F98" s="214"/>
      <c r="G98" s="214"/>
      <c r="H98" s="214"/>
      <c r="I98" s="214"/>
      <c r="J98" s="214"/>
      <c r="K98" s="214"/>
      <c r="L98" s="216">
        <f t="shared" si="20"/>
        <v>0</v>
      </c>
    </row>
    <row r="99" spans="1:12" s="273" customFormat="1" x14ac:dyDescent="0.2">
      <c r="A99" s="218">
        <v>41913</v>
      </c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6">
        <f t="shared" si="20"/>
        <v>0</v>
      </c>
    </row>
    <row r="100" spans="1:12" s="273" customFormat="1" x14ac:dyDescent="0.2">
      <c r="A100" s="218">
        <v>41944</v>
      </c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6">
        <f t="shared" si="20"/>
        <v>0</v>
      </c>
    </row>
    <row r="101" spans="1:12" s="273" customFormat="1" x14ac:dyDescent="0.2">
      <c r="A101" s="218">
        <v>41974</v>
      </c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6">
        <f t="shared" si="20"/>
        <v>0</v>
      </c>
    </row>
    <row r="102" spans="1:12" s="273" customFormat="1" x14ac:dyDescent="0.2">
      <c r="L102" s="216">
        <f t="shared" si="20"/>
        <v>0</v>
      </c>
    </row>
    <row r="103" spans="1:12" s="273" customFormat="1" x14ac:dyDescent="0.2"/>
    <row r="104" spans="1:12" s="273" customFormat="1" x14ac:dyDescent="0.2"/>
    <row r="105" spans="1:12" s="273" customFormat="1" x14ac:dyDescent="0.2"/>
    <row r="106" spans="1:12" s="273" customFormat="1" x14ac:dyDescent="0.2"/>
    <row r="107" spans="1:12" s="273" customFormat="1" x14ac:dyDescent="0.2"/>
    <row r="108" spans="1:12" s="273" customFormat="1" x14ac:dyDescent="0.2"/>
    <row r="109" spans="1:12" s="273" customFormat="1" x14ac:dyDescent="0.2"/>
    <row r="110" spans="1:12" s="273" customFormat="1" x14ac:dyDescent="0.2"/>
    <row r="111" spans="1:12" s="273" customFormat="1" x14ac:dyDescent="0.2"/>
    <row r="112" spans="1:12" x14ac:dyDescent="0.2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</row>
    <row r="113" spans="1:12" x14ac:dyDescent="0.2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</row>
    <row r="114" spans="1:12" x14ac:dyDescent="0.2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</row>
    <row r="115" spans="1:12" x14ac:dyDescent="0.2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</row>
    <row r="116" spans="1:12" x14ac:dyDescent="0.2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</row>
  </sheetData>
  <sheetProtection algorithmName="SHA-512" hashValue="UK1vUBwjLDPuCV4+PnJwPH0jiI6BEA0u54YHI36q244fnhW64YLEFHlY45rDrNO3FaZQadKKVTMx1ik2HfpjMg==" saltValue="YX/u9hR71X3djdwGXaKzXg==" spinCount="100000" sheet="1" objects="1" scenarios="1"/>
  <mergeCells count="67">
    <mergeCell ref="B26:C26"/>
    <mergeCell ref="B51:C51"/>
    <mergeCell ref="D51:E51"/>
    <mergeCell ref="B29:C29"/>
    <mergeCell ref="D29:E29"/>
    <mergeCell ref="D26:E26"/>
    <mergeCell ref="D30:E30"/>
    <mergeCell ref="B43:C43"/>
    <mergeCell ref="B44:C44"/>
    <mergeCell ref="D44:E44"/>
    <mergeCell ref="B46:C46"/>
    <mergeCell ref="D46:E46"/>
    <mergeCell ref="D90:E90"/>
    <mergeCell ref="B12:K12"/>
    <mergeCell ref="B42:C42"/>
    <mergeCell ref="B20:C20"/>
    <mergeCell ref="B19:C19"/>
    <mergeCell ref="B34:K34"/>
    <mergeCell ref="B41:C41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93:C93"/>
    <mergeCell ref="D93:E93"/>
    <mergeCell ref="B92:C92"/>
    <mergeCell ref="D92:E92"/>
    <mergeCell ref="D91:E91"/>
    <mergeCell ref="B91:C91"/>
    <mergeCell ref="B96:C96"/>
    <mergeCell ref="D96:E96"/>
    <mergeCell ref="B94:C94"/>
    <mergeCell ref="D94:E94"/>
    <mergeCell ref="B95:C95"/>
    <mergeCell ref="D95:E95"/>
    <mergeCell ref="B90:C90"/>
    <mergeCell ref="B77:K77"/>
    <mergeCell ref="B30:C30"/>
    <mergeCell ref="B48:C48"/>
    <mergeCell ref="D48:E48"/>
    <mergeCell ref="B47:C47"/>
    <mergeCell ref="D47:E47"/>
    <mergeCell ref="B45:C45"/>
    <mergeCell ref="D45:E45"/>
    <mergeCell ref="B50:C50"/>
    <mergeCell ref="B89:C89"/>
    <mergeCell ref="D89:E89"/>
    <mergeCell ref="A57:L57"/>
    <mergeCell ref="D88:E88"/>
    <mergeCell ref="B88:C88"/>
    <mergeCell ref="B87:C87"/>
    <mergeCell ref="B86:C86"/>
    <mergeCell ref="B85:C85"/>
    <mergeCell ref="D50:E50"/>
    <mergeCell ref="B27:C27"/>
    <mergeCell ref="D27:E27"/>
    <mergeCell ref="B49:C49"/>
    <mergeCell ref="D49:E49"/>
    <mergeCell ref="B28:C28"/>
    <mergeCell ref="D28:E28"/>
    <mergeCell ref="B52:C52"/>
    <mergeCell ref="D52:E5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2:L101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2" t="s">
        <v>64</v>
      </c>
      <c r="C12" s="323"/>
      <c r="D12" s="323"/>
      <c r="E12" s="323"/>
      <c r="F12" s="323"/>
      <c r="G12" s="323"/>
      <c r="H12" s="323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29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ref="I30" si="1">SUM(B30:H30)</f>
        <v>56000000</v>
      </c>
    </row>
    <row r="31" spans="1:9" ht="13.5" thickTop="1" x14ac:dyDescent="0.2">
      <c r="A31" s="91"/>
      <c r="B31" s="92"/>
      <c r="C31" s="92"/>
      <c r="D31" s="92"/>
      <c r="E31" s="92"/>
      <c r="F31" s="92"/>
      <c r="G31" s="92"/>
      <c r="H31" s="93"/>
      <c r="I31" s="94"/>
    </row>
    <row r="32" spans="1:9" ht="13.5" thickBot="1" x14ac:dyDescent="0.25">
      <c r="A32" s="91"/>
      <c r="B32" s="92"/>
      <c r="C32" s="92"/>
      <c r="D32" s="92"/>
      <c r="E32" s="92"/>
      <c r="F32" s="92"/>
      <c r="G32" s="92"/>
      <c r="H32" s="93"/>
      <c r="I32" s="94"/>
    </row>
    <row r="33" spans="1:9" ht="17.25" thickTop="1" thickBot="1" x14ac:dyDescent="0.3">
      <c r="B33" s="322" t="s">
        <v>71</v>
      </c>
      <c r="C33" s="323"/>
      <c r="D33" s="323"/>
      <c r="E33" s="323"/>
      <c r="F33" s="323"/>
      <c r="G33" s="323"/>
      <c r="H33" s="323"/>
    </row>
    <row r="34" spans="1:9" s="85" customFormat="1" ht="26.25" customHeight="1" thickTop="1" thickBot="1" x14ac:dyDescent="0.25">
      <c r="A34" s="82" t="s">
        <v>0</v>
      </c>
      <c r="B34" s="83" t="s">
        <v>65</v>
      </c>
      <c r="C34" s="83" t="s">
        <v>66</v>
      </c>
      <c r="D34" s="83" t="s">
        <v>67</v>
      </c>
      <c r="E34" s="83" t="s">
        <v>68</v>
      </c>
      <c r="F34" s="83" t="s">
        <v>69</v>
      </c>
      <c r="G34" s="83" t="s">
        <v>70</v>
      </c>
      <c r="H34" s="83" t="s">
        <v>83</v>
      </c>
      <c r="I34" s="84" t="s">
        <v>3</v>
      </c>
    </row>
    <row r="35" spans="1:9" ht="13.5" thickTop="1" x14ac:dyDescent="0.2">
      <c r="A35" s="89">
        <v>2003</v>
      </c>
      <c r="B35" s="87">
        <v>737811</v>
      </c>
      <c r="C35" s="88">
        <v>131712</v>
      </c>
      <c r="D35" s="88">
        <v>571399</v>
      </c>
      <c r="E35" s="88">
        <v>135536</v>
      </c>
      <c r="F35" s="88">
        <v>94692</v>
      </c>
      <c r="G35" s="130">
        <v>276664</v>
      </c>
      <c r="H35" s="151">
        <v>0</v>
      </c>
      <c r="I35" s="135">
        <f t="shared" ref="I35:I45" si="2">SUM(B35:H35)</f>
        <v>1947814</v>
      </c>
    </row>
    <row r="36" spans="1:9" x14ac:dyDescent="0.2">
      <c r="A36" s="89">
        <v>2004</v>
      </c>
      <c r="B36" s="95">
        <v>761920</v>
      </c>
      <c r="C36" s="96">
        <v>189555</v>
      </c>
      <c r="D36" s="97">
        <v>567710</v>
      </c>
      <c r="E36" s="97">
        <v>135848</v>
      </c>
      <c r="F36" s="97">
        <v>136845</v>
      </c>
      <c r="G36" s="132">
        <v>274156</v>
      </c>
      <c r="H36" s="152">
        <v>0</v>
      </c>
      <c r="I36" s="90">
        <f t="shared" si="2"/>
        <v>2066034</v>
      </c>
    </row>
    <row r="37" spans="1:9" x14ac:dyDescent="0.2">
      <c r="A37" s="89">
        <v>2005</v>
      </c>
      <c r="B37" s="95">
        <v>804452</v>
      </c>
      <c r="C37" s="97">
        <v>191455</v>
      </c>
      <c r="D37" s="97">
        <v>599454</v>
      </c>
      <c r="E37" s="97">
        <v>136548</v>
      </c>
      <c r="F37" s="97">
        <v>137545</v>
      </c>
      <c r="G37" s="132">
        <v>296056</v>
      </c>
      <c r="H37" s="152">
        <v>0</v>
      </c>
      <c r="I37" s="90">
        <f t="shared" si="2"/>
        <v>2165510</v>
      </c>
    </row>
    <row r="38" spans="1:9" x14ac:dyDescent="0.2">
      <c r="A38" s="89">
        <v>2006</v>
      </c>
      <c r="B38" s="95">
        <v>845031</v>
      </c>
      <c r="C38" s="97">
        <v>204757</v>
      </c>
      <c r="D38" s="97">
        <v>721696</v>
      </c>
      <c r="E38" s="97">
        <v>159376</v>
      </c>
      <c r="F38" s="97">
        <v>141825</v>
      </c>
      <c r="G38" s="132">
        <v>314424</v>
      </c>
      <c r="H38" s="148" t="s">
        <v>84</v>
      </c>
      <c r="I38" s="90">
        <f t="shared" si="2"/>
        <v>2387109</v>
      </c>
    </row>
    <row r="39" spans="1:9" x14ac:dyDescent="0.2">
      <c r="A39" s="89">
        <v>2007</v>
      </c>
      <c r="B39" s="95">
        <v>913823</v>
      </c>
      <c r="C39" s="97">
        <v>214557</v>
      </c>
      <c r="D39" s="97">
        <v>727100</v>
      </c>
      <c r="E39" s="97">
        <v>175376</v>
      </c>
      <c r="F39" s="97">
        <v>150325</v>
      </c>
      <c r="G39" s="132">
        <v>363382</v>
      </c>
      <c r="H39" s="148" t="s">
        <v>84</v>
      </c>
      <c r="I39" s="90">
        <f t="shared" si="2"/>
        <v>2544563</v>
      </c>
    </row>
    <row r="40" spans="1:9" x14ac:dyDescent="0.2">
      <c r="A40" s="89">
        <v>2008</v>
      </c>
      <c r="B40" s="95">
        <v>1034791</v>
      </c>
      <c r="C40" s="97">
        <v>243757</v>
      </c>
      <c r="D40" s="97">
        <v>782400</v>
      </c>
      <c r="E40" s="97">
        <v>176176</v>
      </c>
      <c r="F40" s="97">
        <v>168328</v>
      </c>
      <c r="G40" s="132">
        <v>376282</v>
      </c>
      <c r="H40" s="148" t="s">
        <v>84</v>
      </c>
      <c r="I40" s="90">
        <f t="shared" si="2"/>
        <v>2781734</v>
      </c>
    </row>
    <row r="41" spans="1:9" x14ac:dyDescent="0.2">
      <c r="A41" s="89">
        <v>2009</v>
      </c>
      <c r="B41" s="95">
        <v>1057887</v>
      </c>
      <c r="C41" s="97">
        <v>251757</v>
      </c>
      <c r="D41" s="97">
        <v>728900</v>
      </c>
      <c r="E41" s="97">
        <v>174264</v>
      </c>
      <c r="F41" s="97">
        <v>174928</v>
      </c>
      <c r="G41" s="132">
        <v>421232</v>
      </c>
      <c r="H41" s="148" t="s">
        <v>84</v>
      </c>
      <c r="I41" s="90">
        <f t="shared" si="2"/>
        <v>2808968</v>
      </c>
    </row>
    <row r="42" spans="1:9" x14ac:dyDescent="0.2">
      <c r="A42" s="109">
        <v>2010</v>
      </c>
      <c r="B42" s="110">
        <v>1113695</v>
      </c>
      <c r="C42" s="111">
        <v>282957</v>
      </c>
      <c r="D42" s="111">
        <v>776000</v>
      </c>
      <c r="E42" s="111">
        <v>209064</v>
      </c>
      <c r="F42" s="111">
        <v>209528</v>
      </c>
      <c r="G42" s="133">
        <v>490132</v>
      </c>
      <c r="H42" s="149" t="s">
        <v>84</v>
      </c>
      <c r="I42" s="90">
        <f t="shared" si="2"/>
        <v>3081376</v>
      </c>
    </row>
    <row r="43" spans="1:9" x14ac:dyDescent="0.2">
      <c r="A43" s="109">
        <v>2011</v>
      </c>
      <c r="B43" s="110">
        <v>1191995</v>
      </c>
      <c r="C43" s="111">
        <v>324357</v>
      </c>
      <c r="D43" s="111">
        <v>983700</v>
      </c>
      <c r="E43" s="111">
        <v>252764</v>
      </c>
      <c r="F43" s="111">
        <v>237928</v>
      </c>
      <c r="G43" s="133">
        <v>603540</v>
      </c>
      <c r="H43" s="150" t="s">
        <v>84</v>
      </c>
      <c r="I43" s="153">
        <f t="shared" si="2"/>
        <v>3594284</v>
      </c>
    </row>
    <row r="44" spans="1:9" ht="13.5" thickBot="1" x14ac:dyDescent="0.25">
      <c r="A44" s="109">
        <v>2012</v>
      </c>
      <c r="B44" s="98">
        <v>1267047</v>
      </c>
      <c r="C44" s="99">
        <v>372857</v>
      </c>
      <c r="D44" s="99">
        <v>1072100</v>
      </c>
      <c r="E44" s="99">
        <v>286564</v>
      </c>
      <c r="F44" s="99">
        <v>302528</v>
      </c>
      <c r="G44" s="134">
        <v>673500</v>
      </c>
      <c r="H44" s="99">
        <v>0</v>
      </c>
      <c r="I44" s="136">
        <f t="shared" si="2"/>
        <v>3974596</v>
      </c>
    </row>
    <row r="45" spans="1:9" ht="14.25" thickTop="1" thickBot="1" x14ac:dyDescent="0.25">
      <c r="A45" s="109">
        <v>2013</v>
      </c>
      <c r="B45" s="98">
        <v>1352047</v>
      </c>
      <c r="C45" s="99">
        <v>400157</v>
      </c>
      <c r="D45" s="99">
        <v>1193200</v>
      </c>
      <c r="E45" s="99">
        <v>311364</v>
      </c>
      <c r="F45" s="99">
        <v>327428</v>
      </c>
      <c r="G45" s="134">
        <v>712500</v>
      </c>
      <c r="H45" s="99">
        <v>0</v>
      </c>
      <c r="I45" s="135">
        <f t="shared" si="2"/>
        <v>4296696</v>
      </c>
    </row>
    <row r="46" spans="1:9" ht="14.25" thickTop="1" thickBot="1" x14ac:dyDescent="0.25">
      <c r="A46" s="159">
        <v>41640</v>
      </c>
      <c r="B46" s="98">
        <v>1363447</v>
      </c>
      <c r="C46" s="99">
        <v>407857</v>
      </c>
      <c r="D46" s="99">
        <v>1225700</v>
      </c>
      <c r="E46" s="99">
        <v>315464</v>
      </c>
      <c r="F46" s="99">
        <v>335428</v>
      </c>
      <c r="G46" s="134">
        <v>720100</v>
      </c>
      <c r="H46" s="99">
        <v>0</v>
      </c>
      <c r="I46" s="136">
        <f t="shared" ref="I46:I51" si="3">SUM(B46:H46)</f>
        <v>4367996</v>
      </c>
    </row>
    <row r="47" spans="1:9" ht="14.25" thickTop="1" thickBot="1" x14ac:dyDescent="0.25">
      <c r="A47" s="159">
        <v>41671</v>
      </c>
      <c r="B47" s="98">
        <v>1393447</v>
      </c>
      <c r="C47" s="99">
        <v>407857</v>
      </c>
      <c r="D47" s="99">
        <v>1225700</v>
      </c>
      <c r="E47" s="99">
        <v>315464</v>
      </c>
      <c r="F47" s="99">
        <v>335428</v>
      </c>
      <c r="G47" s="134">
        <v>720100</v>
      </c>
      <c r="H47" s="99">
        <v>0</v>
      </c>
      <c r="I47" s="136">
        <f t="shared" si="3"/>
        <v>4397996</v>
      </c>
    </row>
    <row r="48" spans="1:9" ht="14.25" thickTop="1" thickBot="1" x14ac:dyDescent="0.25">
      <c r="A48" s="159">
        <v>41699</v>
      </c>
      <c r="B48" s="98">
        <v>1417547</v>
      </c>
      <c r="C48" s="99">
        <v>416085</v>
      </c>
      <c r="D48" s="99">
        <v>1287000</v>
      </c>
      <c r="E48" s="99">
        <v>319464</v>
      </c>
      <c r="F48" s="99">
        <v>343028</v>
      </c>
      <c r="G48" s="134">
        <v>731100</v>
      </c>
      <c r="H48" s="99">
        <v>0</v>
      </c>
      <c r="I48" s="136">
        <f t="shared" si="3"/>
        <v>4514224</v>
      </c>
    </row>
    <row r="49" spans="1:9" ht="14.25" thickTop="1" thickBot="1" x14ac:dyDescent="0.25">
      <c r="A49" s="159">
        <v>41730</v>
      </c>
      <c r="B49" s="98">
        <v>1418147</v>
      </c>
      <c r="C49" s="99">
        <v>416085</v>
      </c>
      <c r="D49" s="99">
        <v>1294400</v>
      </c>
      <c r="E49" s="99">
        <v>319564</v>
      </c>
      <c r="F49" s="99">
        <v>346428</v>
      </c>
      <c r="G49" s="134">
        <v>731600</v>
      </c>
      <c r="H49" s="99">
        <v>0</v>
      </c>
      <c r="I49" s="136">
        <f t="shared" si="3"/>
        <v>4526224</v>
      </c>
    </row>
    <row r="50" spans="1:9" ht="14.25" thickTop="1" thickBot="1" x14ac:dyDescent="0.25">
      <c r="A50" s="159">
        <v>41760</v>
      </c>
      <c r="B50" s="98">
        <v>1419347</v>
      </c>
      <c r="C50" s="99">
        <v>419685</v>
      </c>
      <c r="D50" s="99">
        <v>1302200</v>
      </c>
      <c r="E50" s="99">
        <v>330364</v>
      </c>
      <c r="F50" s="99">
        <v>346428</v>
      </c>
      <c r="G50" s="134">
        <v>739100</v>
      </c>
      <c r="H50" s="99">
        <v>0</v>
      </c>
      <c r="I50" s="136">
        <f t="shared" si="3"/>
        <v>4557124</v>
      </c>
    </row>
    <row r="51" spans="1:9" ht="14.25" thickTop="1" thickBot="1" x14ac:dyDescent="0.25">
      <c r="A51" s="159">
        <v>41791</v>
      </c>
      <c r="B51" s="98">
        <v>1430247</v>
      </c>
      <c r="C51" s="99">
        <v>420085</v>
      </c>
      <c r="D51" s="99">
        <v>1302200</v>
      </c>
      <c r="E51" s="99">
        <v>330364</v>
      </c>
      <c r="F51" s="99">
        <v>346728</v>
      </c>
      <c r="G51" s="134">
        <v>740000</v>
      </c>
      <c r="H51" s="99">
        <v>0</v>
      </c>
      <c r="I51" s="136">
        <f t="shared" si="3"/>
        <v>4569624</v>
      </c>
    </row>
    <row r="52" spans="1:9" ht="13.5" thickTop="1" x14ac:dyDescent="0.2"/>
    <row r="53" spans="1:9" x14ac:dyDescent="0.2">
      <c r="A53" s="91"/>
      <c r="B53" s="92"/>
      <c r="C53" s="92"/>
      <c r="D53" s="92"/>
      <c r="E53" s="92"/>
      <c r="F53" s="92"/>
      <c r="G53" s="92"/>
      <c r="H53" s="93"/>
      <c r="I53" s="94"/>
    </row>
    <row r="54" spans="1:9" ht="13.5" thickBot="1" x14ac:dyDescent="0.25">
      <c r="A54" s="91"/>
      <c r="B54" s="92"/>
      <c r="C54" s="92"/>
      <c r="D54" s="92"/>
      <c r="E54" s="92"/>
      <c r="F54" s="92"/>
      <c r="G54" s="92"/>
      <c r="H54" s="93"/>
      <c r="I54" s="94"/>
    </row>
    <row r="55" spans="1:9" ht="17.25" thickTop="1" thickBot="1" x14ac:dyDescent="0.3">
      <c r="B55" s="322" t="s">
        <v>72</v>
      </c>
      <c r="C55" s="323"/>
      <c r="D55" s="323"/>
      <c r="E55" s="323"/>
      <c r="F55" s="323"/>
      <c r="G55" s="323"/>
      <c r="H55" s="323"/>
    </row>
    <row r="56" spans="1:9" s="85" customFormat="1" ht="26.25" customHeight="1" thickTop="1" thickBot="1" x14ac:dyDescent="0.25">
      <c r="A56" s="82" t="s">
        <v>0</v>
      </c>
      <c r="B56" s="83" t="s">
        <v>65</v>
      </c>
      <c r="C56" s="83" t="s">
        <v>66</v>
      </c>
      <c r="D56" s="83" t="s">
        <v>67</v>
      </c>
      <c r="E56" s="83" t="s">
        <v>68</v>
      </c>
      <c r="F56" s="83" t="s">
        <v>69</v>
      </c>
      <c r="G56" s="83" t="s">
        <v>70</v>
      </c>
      <c r="H56" s="83" t="s">
        <v>83</v>
      </c>
      <c r="I56" s="84" t="s">
        <v>3</v>
      </c>
    </row>
    <row r="57" spans="1:9" ht="13.5" thickTop="1" x14ac:dyDescent="0.2">
      <c r="A57" s="138">
        <v>2003</v>
      </c>
      <c r="B57" s="225" t="s">
        <v>5</v>
      </c>
      <c r="C57" s="200" t="s">
        <v>5</v>
      </c>
      <c r="D57" s="200" t="s">
        <v>5</v>
      </c>
      <c r="E57" s="200" t="s">
        <v>5</v>
      </c>
      <c r="F57" s="200" t="s">
        <v>5</v>
      </c>
      <c r="G57" s="201" t="s">
        <v>5</v>
      </c>
      <c r="H57" s="151">
        <v>0</v>
      </c>
      <c r="I57" s="226"/>
    </row>
    <row r="58" spans="1:9" x14ac:dyDescent="0.2">
      <c r="A58" s="139">
        <v>2004</v>
      </c>
      <c r="B58" s="199" t="s">
        <v>5</v>
      </c>
      <c r="C58" s="200" t="s">
        <v>5</v>
      </c>
      <c r="D58" s="200" t="s">
        <v>5</v>
      </c>
      <c r="E58" s="200" t="s">
        <v>5</v>
      </c>
      <c r="F58" s="200" t="s">
        <v>5</v>
      </c>
      <c r="G58" s="201" t="s">
        <v>5</v>
      </c>
      <c r="H58" s="152">
        <v>0</v>
      </c>
      <c r="I58" s="227"/>
    </row>
    <row r="59" spans="1:9" x14ac:dyDescent="0.2">
      <c r="A59" s="139">
        <v>2005</v>
      </c>
      <c r="B59" s="199" t="s">
        <v>5</v>
      </c>
      <c r="C59" s="200" t="s">
        <v>5</v>
      </c>
      <c r="D59" s="200" t="s">
        <v>5</v>
      </c>
      <c r="E59" s="200" t="s">
        <v>5</v>
      </c>
      <c r="F59" s="200" t="s">
        <v>5</v>
      </c>
      <c r="G59" s="201" t="s">
        <v>5</v>
      </c>
      <c r="H59" s="152">
        <v>0</v>
      </c>
      <c r="I59" s="227"/>
    </row>
    <row r="60" spans="1:9" x14ac:dyDescent="0.2">
      <c r="A60" s="139">
        <v>2006</v>
      </c>
      <c r="B60" s="199" t="s">
        <v>5</v>
      </c>
      <c r="C60" s="200" t="s">
        <v>5</v>
      </c>
      <c r="D60" s="200" t="s">
        <v>5</v>
      </c>
      <c r="E60" s="200" t="s">
        <v>5</v>
      </c>
      <c r="F60" s="200" t="s">
        <v>5</v>
      </c>
      <c r="G60" s="201" t="s">
        <v>5</v>
      </c>
      <c r="H60" s="148" t="s">
        <v>84</v>
      </c>
      <c r="I60" s="227"/>
    </row>
    <row r="61" spans="1:9" x14ac:dyDescent="0.2">
      <c r="A61" s="139">
        <v>2007</v>
      </c>
      <c r="B61" s="199" t="s">
        <v>5</v>
      </c>
      <c r="C61" s="200" t="s">
        <v>5</v>
      </c>
      <c r="D61" s="200" t="s">
        <v>5</v>
      </c>
      <c r="E61" s="200" t="s">
        <v>5</v>
      </c>
      <c r="F61" s="200" t="s">
        <v>5</v>
      </c>
      <c r="G61" s="201" t="s">
        <v>5</v>
      </c>
      <c r="H61" s="148" t="s">
        <v>84</v>
      </c>
      <c r="I61" s="227"/>
    </row>
    <row r="62" spans="1:9" x14ac:dyDescent="0.2">
      <c r="A62" s="139">
        <v>2008</v>
      </c>
      <c r="B62" s="199" t="s">
        <v>5</v>
      </c>
      <c r="C62" s="200" t="s">
        <v>5</v>
      </c>
      <c r="D62" s="200" t="s">
        <v>5</v>
      </c>
      <c r="E62" s="200" t="s">
        <v>5</v>
      </c>
      <c r="F62" s="200" t="s">
        <v>5</v>
      </c>
      <c r="G62" s="201" t="s">
        <v>5</v>
      </c>
      <c r="H62" s="148" t="s">
        <v>84</v>
      </c>
      <c r="I62" s="227"/>
    </row>
    <row r="63" spans="1:9" x14ac:dyDescent="0.2">
      <c r="A63" s="139">
        <v>2009</v>
      </c>
      <c r="B63" s="199" t="s">
        <v>5</v>
      </c>
      <c r="C63" s="200" t="s">
        <v>5</v>
      </c>
      <c r="D63" s="200" t="s">
        <v>5</v>
      </c>
      <c r="E63" s="200" t="s">
        <v>5</v>
      </c>
      <c r="F63" s="200" t="s">
        <v>5</v>
      </c>
      <c r="G63" s="201" t="s">
        <v>5</v>
      </c>
      <c r="H63" s="148" t="s">
        <v>84</v>
      </c>
      <c r="I63" s="227"/>
    </row>
    <row r="64" spans="1:9" ht="13.5" thickBot="1" x14ac:dyDescent="0.25">
      <c r="A64" s="140">
        <v>2010</v>
      </c>
      <c r="B64" s="137">
        <v>949365</v>
      </c>
      <c r="C64" s="120">
        <v>266224</v>
      </c>
      <c r="D64" s="120">
        <v>657298</v>
      </c>
      <c r="E64" s="120">
        <v>143770</v>
      </c>
      <c r="F64" s="120">
        <v>202143</v>
      </c>
      <c r="G64" s="131">
        <v>310112</v>
      </c>
      <c r="H64" s="149" t="s">
        <v>84</v>
      </c>
      <c r="I64" s="212">
        <f t="shared" ref="I64:I67" si="4">SUM(B64:H64)</f>
        <v>2528912</v>
      </c>
    </row>
    <row r="65" spans="1:11" ht="14.25" thickTop="1" thickBot="1" x14ac:dyDescent="0.25">
      <c r="A65" s="140">
        <v>2011</v>
      </c>
      <c r="B65" s="142">
        <v>1011926</v>
      </c>
      <c r="C65" s="111">
        <v>290986</v>
      </c>
      <c r="D65" s="111">
        <v>731205</v>
      </c>
      <c r="E65" s="111">
        <v>180479</v>
      </c>
      <c r="F65" s="111">
        <v>225211</v>
      </c>
      <c r="G65" s="133">
        <v>380672</v>
      </c>
      <c r="H65" s="150" t="s">
        <v>84</v>
      </c>
      <c r="I65" s="212">
        <f t="shared" si="4"/>
        <v>2820479</v>
      </c>
    </row>
    <row r="66" spans="1:11" ht="14.25" thickTop="1" thickBot="1" x14ac:dyDescent="0.25">
      <c r="A66" s="140">
        <v>2012</v>
      </c>
      <c r="B66" s="95">
        <v>1062927</v>
      </c>
      <c r="C66" s="97">
        <v>303818</v>
      </c>
      <c r="D66" s="97">
        <v>838426</v>
      </c>
      <c r="E66" s="97">
        <v>183005</v>
      </c>
      <c r="F66" s="97">
        <v>232752</v>
      </c>
      <c r="G66" s="97">
        <v>399968</v>
      </c>
      <c r="H66" s="99">
        <v>0</v>
      </c>
      <c r="I66" s="212">
        <f t="shared" si="4"/>
        <v>3020896</v>
      </c>
    </row>
    <row r="67" spans="1:11" ht="14.25" thickTop="1" thickBot="1" x14ac:dyDescent="0.25">
      <c r="A67" s="109">
        <v>2013</v>
      </c>
      <c r="B67" s="232">
        <v>1066874</v>
      </c>
      <c r="C67" s="230">
        <v>310205</v>
      </c>
      <c r="D67" s="230">
        <v>906820</v>
      </c>
      <c r="E67" s="230">
        <v>228614</v>
      </c>
      <c r="F67" s="230">
        <v>228644</v>
      </c>
      <c r="G67" s="231">
        <v>484876</v>
      </c>
      <c r="H67" s="210">
        <v>0</v>
      </c>
      <c r="I67" s="212">
        <f t="shared" si="4"/>
        <v>3226033</v>
      </c>
    </row>
    <row r="68" spans="1:11" ht="14.25" thickTop="1" thickBot="1" x14ac:dyDescent="0.25">
      <c r="A68" s="159">
        <v>41640</v>
      </c>
      <c r="B68" s="209">
        <v>1066286</v>
      </c>
      <c r="C68" s="210">
        <v>310343</v>
      </c>
      <c r="D68" s="210">
        <v>855925</v>
      </c>
      <c r="E68" s="210">
        <v>230883</v>
      </c>
      <c r="F68" s="210">
        <v>230397</v>
      </c>
      <c r="G68" s="211">
        <v>484698</v>
      </c>
      <c r="H68" s="210">
        <v>0</v>
      </c>
      <c r="I68" s="212">
        <f t="shared" ref="I68:I73" si="5">SUM(B68:H68)</f>
        <v>3178532</v>
      </c>
    </row>
    <row r="69" spans="1:11" ht="14.25" thickTop="1" thickBot="1" x14ac:dyDescent="0.25">
      <c r="A69" s="159">
        <v>41671</v>
      </c>
      <c r="B69" s="209">
        <v>1072897</v>
      </c>
      <c r="C69" s="210">
        <v>311049</v>
      </c>
      <c r="D69" s="210">
        <v>935935</v>
      </c>
      <c r="E69" s="210">
        <v>231067</v>
      </c>
      <c r="F69" s="210">
        <v>233003</v>
      </c>
      <c r="G69" s="211">
        <v>485524</v>
      </c>
      <c r="H69" s="210">
        <v>0</v>
      </c>
      <c r="I69" s="212">
        <f t="shared" si="5"/>
        <v>3269475</v>
      </c>
    </row>
    <row r="70" spans="1:11" ht="14.25" thickTop="1" thickBot="1" x14ac:dyDescent="0.25">
      <c r="A70" s="159">
        <v>41699</v>
      </c>
      <c r="B70" s="209">
        <v>1079880</v>
      </c>
      <c r="C70" s="210">
        <v>312932</v>
      </c>
      <c r="D70" s="210">
        <v>944334</v>
      </c>
      <c r="E70" s="210">
        <v>231554</v>
      </c>
      <c r="F70" s="210">
        <v>234317</v>
      </c>
      <c r="G70" s="211">
        <v>486216</v>
      </c>
      <c r="H70" s="210">
        <v>0</v>
      </c>
      <c r="I70" s="212">
        <f t="shared" si="5"/>
        <v>3289233</v>
      </c>
    </row>
    <row r="71" spans="1:11" ht="14.25" thickTop="1" thickBot="1" x14ac:dyDescent="0.25">
      <c r="A71" s="159">
        <v>41730</v>
      </c>
      <c r="B71" s="209">
        <v>1077738</v>
      </c>
      <c r="C71" s="210">
        <v>313205</v>
      </c>
      <c r="D71" s="210">
        <v>940255</v>
      </c>
      <c r="E71" s="210">
        <v>231601</v>
      </c>
      <c r="F71" s="210">
        <v>234700</v>
      </c>
      <c r="G71" s="211">
        <v>485844</v>
      </c>
      <c r="H71" s="210">
        <v>0</v>
      </c>
      <c r="I71" s="212">
        <f t="shared" si="5"/>
        <v>3283343</v>
      </c>
    </row>
    <row r="72" spans="1:11" ht="14.25" thickTop="1" thickBot="1" x14ac:dyDescent="0.25">
      <c r="A72" s="159">
        <v>41760</v>
      </c>
      <c r="B72" s="209">
        <v>1082423</v>
      </c>
      <c r="C72" s="210">
        <v>313400</v>
      </c>
      <c r="D72" s="210">
        <v>955120</v>
      </c>
      <c r="E72" s="210">
        <v>232134</v>
      </c>
      <c r="F72" s="210">
        <v>234941</v>
      </c>
      <c r="G72" s="211">
        <v>486175</v>
      </c>
      <c r="H72" s="210">
        <v>0</v>
      </c>
      <c r="I72" s="212">
        <f t="shared" si="5"/>
        <v>3304193</v>
      </c>
    </row>
    <row r="73" spans="1:11" ht="14.25" thickTop="1" thickBot="1" x14ac:dyDescent="0.25">
      <c r="A73" s="159">
        <v>41791</v>
      </c>
      <c r="B73" s="209">
        <v>1083077</v>
      </c>
      <c r="C73" s="210">
        <v>313433</v>
      </c>
      <c r="D73" s="210">
        <v>956009</v>
      </c>
      <c r="E73" s="210">
        <v>232179</v>
      </c>
      <c r="F73" s="210">
        <v>234982</v>
      </c>
      <c r="G73" s="211">
        <v>486149</v>
      </c>
      <c r="H73" s="210">
        <v>0</v>
      </c>
      <c r="I73" s="212">
        <f t="shared" si="5"/>
        <v>3305829</v>
      </c>
    </row>
    <row r="74" spans="1:11" ht="13.5" thickTop="1" x14ac:dyDescent="0.2">
      <c r="A74" s="91"/>
      <c r="B74" s="92"/>
      <c r="C74" s="92"/>
      <c r="D74" s="92"/>
      <c r="E74" s="92"/>
      <c r="F74" s="92"/>
      <c r="G74" s="92"/>
      <c r="H74" s="93"/>
      <c r="I74" s="94"/>
    </row>
    <row r="75" spans="1:11" ht="13.5" thickBot="1" x14ac:dyDescent="0.25">
      <c r="A75" s="91"/>
      <c r="B75" s="92"/>
      <c r="C75" s="92"/>
      <c r="D75" s="92"/>
      <c r="E75" s="92"/>
      <c r="F75" s="92"/>
      <c r="G75" s="92"/>
      <c r="H75" s="93"/>
      <c r="I75" s="94"/>
    </row>
    <row r="76" spans="1:11" ht="17.25" thickTop="1" thickBot="1" x14ac:dyDescent="0.3">
      <c r="B76" s="322" t="s">
        <v>73</v>
      </c>
      <c r="C76" s="323"/>
      <c r="D76" s="323"/>
      <c r="E76" s="323"/>
      <c r="F76" s="323"/>
      <c r="G76" s="323"/>
      <c r="H76" s="323"/>
    </row>
    <row r="77" spans="1:11" s="85" customFormat="1" ht="26.25" customHeight="1" thickTop="1" thickBot="1" x14ac:dyDescent="0.25">
      <c r="A77" s="82" t="s">
        <v>0</v>
      </c>
      <c r="B77" s="83" t="s">
        <v>65</v>
      </c>
      <c r="C77" s="83" t="s">
        <v>66</v>
      </c>
      <c r="D77" s="83" t="s">
        <v>67</v>
      </c>
      <c r="E77" s="83" t="s">
        <v>68</v>
      </c>
      <c r="F77" s="83" t="s">
        <v>69</v>
      </c>
      <c r="G77" s="83" t="s">
        <v>70</v>
      </c>
      <c r="H77" s="83" t="s">
        <v>83</v>
      </c>
      <c r="I77" s="84" t="s">
        <v>3</v>
      </c>
    </row>
    <row r="78" spans="1:11" ht="14.25" thickTop="1" thickBot="1" x14ac:dyDescent="0.25">
      <c r="A78" s="138">
        <v>2003</v>
      </c>
      <c r="B78" s="199" t="s">
        <v>5</v>
      </c>
      <c r="C78" s="200" t="s">
        <v>5</v>
      </c>
      <c r="D78" s="200" t="s">
        <v>5</v>
      </c>
      <c r="E78" s="200" t="s">
        <v>5</v>
      </c>
      <c r="F78" s="200" t="s">
        <v>5</v>
      </c>
      <c r="G78" s="201" t="s">
        <v>5</v>
      </c>
      <c r="H78" s="151">
        <v>0</v>
      </c>
      <c r="I78" s="212">
        <v>1549046</v>
      </c>
      <c r="K78" s="73"/>
    </row>
    <row r="79" spans="1:11" ht="14.25" thickTop="1" thickBot="1" x14ac:dyDescent="0.25">
      <c r="A79" s="139">
        <v>2004</v>
      </c>
      <c r="B79" s="199" t="s">
        <v>5</v>
      </c>
      <c r="C79" s="200" t="s">
        <v>5</v>
      </c>
      <c r="D79" s="200" t="s">
        <v>5</v>
      </c>
      <c r="E79" s="200" t="s">
        <v>5</v>
      </c>
      <c r="F79" s="200" t="s">
        <v>5</v>
      </c>
      <c r="G79" s="201" t="s">
        <v>5</v>
      </c>
      <c r="H79" s="152">
        <v>0</v>
      </c>
      <c r="I79" s="212">
        <v>1612261</v>
      </c>
      <c r="K79" s="73"/>
    </row>
    <row r="80" spans="1:11" ht="14.25" thickTop="1" thickBot="1" x14ac:dyDescent="0.25">
      <c r="A80" s="139">
        <v>2005</v>
      </c>
      <c r="B80" s="199" t="s">
        <v>5</v>
      </c>
      <c r="C80" s="200" t="s">
        <v>5</v>
      </c>
      <c r="D80" s="200" t="s">
        <v>5</v>
      </c>
      <c r="E80" s="200" t="s">
        <v>5</v>
      </c>
      <c r="F80" s="200" t="s">
        <v>5</v>
      </c>
      <c r="G80" s="201" t="s">
        <v>5</v>
      </c>
      <c r="H80" s="152">
        <v>0</v>
      </c>
      <c r="I80" s="212">
        <v>1701496</v>
      </c>
      <c r="K80" s="73"/>
    </row>
    <row r="81" spans="1:11" ht="14.25" thickTop="1" thickBot="1" x14ac:dyDescent="0.25">
      <c r="A81" s="139">
        <v>2006</v>
      </c>
      <c r="B81" s="199" t="s">
        <v>5</v>
      </c>
      <c r="C81" s="200" t="s">
        <v>5</v>
      </c>
      <c r="D81" s="200" t="s">
        <v>5</v>
      </c>
      <c r="E81" s="200" t="s">
        <v>5</v>
      </c>
      <c r="F81" s="200" t="s">
        <v>5</v>
      </c>
      <c r="G81" s="201" t="s">
        <v>5</v>
      </c>
      <c r="H81" s="148" t="s">
        <v>84</v>
      </c>
      <c r="I81" s="212">
        <v>1775232</v>
      </c>
      <c r="K81" s="73"/>
    </row>
    <row r="82" spans="1:11" ht="14.25" thickTop="1" thickBot="1" x14ac:dyDescent="0.25">
      <c r="A82" s="139">
        <v>2007</v>
      </c>
      <c r="B82" s="199" t="s">
        <v>5</v>
      </c>
      <c r="C82" s="200" t="s">
        <v>5</v>
      </c>
      <c r="D82" s="200" t="s">
        <v>5</v>
      </c>
      <c r="E82" s="200" t="s">
        <v>5</v>
      </c>
      <c r="F82" s="200" t="s">
        <v>5</v>
      </c>
      <c r="G82" s="201" t="s">
        <v>5</v>
      </c>
      <c r="H82" s="148" t="s">
        <v>84</v>
      </c>
      <c r="I82" s="212">
        <v>1823120</v>
      </c>
      <c r="K82" s="55"/>
    </row>
    <row r="83" spans="1:11" ht="14.25" thickTop="1" thickBot="1" x14ac:dyDescent="0.25">
      <c r="A83" s="139">
        <v>2008</v>
      </c>
      <c r="B83" s="199" t="s">
        <v>5</v>
      </c>
      <c r="C83" s="200" t="s">
        <v>5</v>
      </c>
      <c r="D83" s="200" t="s">
        <v>5</v>
      </c>
      <c r="E83" s="200" t="s">
        <v>5</v>
      </c>
      <c r="F83" s="200" t="s">
        <v>5</v>
      </c>
      <c r="G83" s="201" t="s">
        <v>5</v>
      </c>
      <c r="H83" s="148" t="s">
        <v>84</v>
      </c>
      <c r="I83" s="212">
        <v>1909961</v>
      </c>
    </row>
    <row r="84" spans="1:11" ht="14.25" thickTop="1" thickBot="1" x14ac:dyDescent="0.25">
      <c r="A84" s="139">
        <v>2009</v>
      </c>
      <c r="B84" s="199" t="s">
        <v>5</v>
      </c>
      <c r="C84" s="200" t="s">
        <v>5</v>
      </c>
      <c r="D84" s="200" t="s">
        <v>5</v>
      </c>
      <c r="E84" s="200" t="s">
        <v>5</v>
      </c>
      <c r="F84" s="200" t="s">
        <v>5</v>
      </c>
      <c r="G84" s="201" t="s">
        <v>5</v>
      </c>
      <c r="H84" s="148" t="s">
        <v>84</v>
      </c>
      <c r="I84" s="212">
        <v>2011228</v>
      </c>
    </row>
    <row r="85" spans="1:11" ht="14.25" thickTop="1" thickBot="1" x14ac:dyDescent="0.25">
      <c r="A85" s="139">
        <v>2010</v>
      </c>
      <c r="B85" s="141">
        <v>810431</v>
      </c>
      <c r="C85" s="97">
        <v>197536</v>
      </c>
      <c r="D85" s="97">
        <v>516715</v>
      </c>
      <c r="E85" s="97">
        <v>117233</v>
      </c>
      <c r="F85" s="97">
        <v>143356</v>
      </c>
      <c r="G85" s="132">
        <v>300487</v>
      </c>
      <c r="H85" s="149" t="s">
        <v>84</v>
      </c>
      <c r="I85" s="212">
        <f t="shared" ref="I85:I88" si="6">SUM(B85:H85)</f>
        <v>2085758</v>
      </c>
    </row>
    <row r="86" spans="1:11" ht="14.25" thickTop="1" thickBot="1" x14ac:dyDescent="0.25">
      <c r="A86" s="140">
        <v>2011</v>
      </c>
      <c r="B86" s="142">
        <v>817393</v>
      </c>
      <c r="C86" s="111">
        <v>207241</v>
      </c>
      <c r="D86" s="111">
        <v>545270</v>
      </c>
      <c r="E86" s="111">
        <v>137285</v>
      </c>
      <c r="F86" s="111">
        <v>156600</v>
      </c>
      <c r="G86" s="133">
        <v>355950</v>
      </c>
      <c r="H86" s="150" t="s">
        <v>84</v>
      </c>
      <c r="I86" s="212">
        <f t="shared" si="6"/>
        <v>2219739</v>
      </c>
    </row>
    <row r="87" spans="1:11" ht="14.25" thickTop="1" thickBot="1" x14ac:dyDescent="0.25">
      <c r="A87" s="139">
        <v>2012</v>
      </c>
      <c r="B87" s="95">
        <v>842206</v>
      </c>
      <c r="C87" s="97">
        <v>218436</v>
      </c>
      <c r="D87" s="97">
        <v>575432</v>
      </c>
      <c r="E87" s="97">
        <v>140569</v>
      </c>
      <c r="F87" s="97">
        <v>160446</v>
      </c>
      <c r="G87" s="97">
        <v>370041</v>
      </c>
      <c r="H87" s="152">
        <v>0</v>
      </c>
      <c r="I87" s="212">
        <f t="shared" si="6"/>
        <v>2307130</v>
      </c>
    </row>
    <row r="88" spans="1:11" ht="14.25" thickTop="1" thickBot="1" x14ac:dyDescent="0.25">
      <c r="A88" s="228">
        <v>2013</v>
      </c>
      <c r="B88" s="229">
        <v>876284</v>
      </c>
      <c r="C88" s="230">
        <v>228443</v>
      </c>
      <c r="D88" s="230">
        <v>605304</v>
      </c>
      <c r="E88" s="230">
        <v>151101</v>
      </c>
      <c r="F88" s="230">
        <v>170770</v>
      </c>
      <c r="G88" s="231">
        <v>382558</v>
      </c>
      <c r="H88" s="152">
        <v>0</v>
      </c>
      <c r="I88" s="212">
        <f t="shared" si="6"/>
        <v>2414460</v>
      </c>
    </row>
    <row r="89" spans="1:11" ht="14.25" thickTop="1" thickBot="1" x14ac:dyDescent="0.25">
      <c r="A89" s="159">
        <v>41640</v>
      </c>
      <c r="B89" s="209">
        <v>878804</v>
      </c>
      <c r="C89" s="210">
        <v>229129</v>
      </c>
      <c r="D89" s="210">
        <v>605972</v>
      </c>
      <c r="E89" s="210">
        <v>151325</v>
      </c>
      <c r="F89" s="210">
        <v>171257</v>
      </c>
      <c r="G89" s="211">
        <v>382363</v>
      </c>
      <c r="H89" s="152">
        <v>0</v>
      </c>
      <c r="I89" s="212">
        <f t="shared" ref="I89:I94" si="7">SUM(B89:H89)</f>
        <v>2418850</v>
      </c>
    </row>
    <row r="90" spans="1:11" ht="14.25" thickTop="1" thickBot="1" x14ac:dyDescent="0.25">
      <c r="A90" s="159">
        <v>41671</v>
      </c>
      <c r="B90" s="209">
        <v>881612</v>
      </c>
      <c r="C90" s="210">
        <v>229962</v>
      </c>
      <c r="D90" s="210">
        <v>610032</v>
      </c>
      <c r="E90" s="210">
        <v>152077</v>
      </c>
      <c r="F90" s="210">
        <v>172430</v>
      </c>
      <c r="G90" s="211">
        <v>383117</v>
      </c>
      <c r="H90" s="152">
        <v>0</v>
      </c>
      <c r="I90" s="212">
        <f t="shared" si="7"/>
        <v>2429230</v>
      </c>
    </row>
    <row r="91" spans="1:11" ht="14.25" thickTop="1" thickBot="1" x14ac:dyDescent="0.25">
      <c r="A91" s="159">
        <v>41699</v>
      </c>
      <c r="B91" s="209">
        <v>882544</v>
      </c>
      <c r="C91" s="210">
        <v>230172</v>
      </c>
      <c r="D91" s="210">
        <v>614351</v>
      </c>
      <c r="E91" s="210">
        <v>152549</v>
      </c>
      <c r="F91" s="210">
        <v>173062</v>
      </c>
      <c r="G91" s="211">
        <v>383631</v>
      </c>
      <c r="H91" s="152">
        <v>0</v>
      </c>
      <c r="I91" s="212">
        <f t="shared" si="7"/>
        <v>2436309</v>
      </c>
    </row>
    <row r="92" spans="1:11" ht="14.25" thickTop="1" thickBot="1" x14ac:dyDescent="0.25">
      <c r="A92" s="159">
        <v>41730</v>
      </c>
      <c r="B92" s="209">
        <v>877893</v>
      </c>
      <c r="C92" s="210">
        <v>229984</v>
      </c>
      <c r="D92" s="210">
        <v>605015</v>
      </c>
      <c r="E92" s="210">
        <v>152205</v>
      </c>
      <c r="F92" s="210">
        <v>173031</v>
      </c>
      <c r="G92" s="211">
        <v>382821</v>
      </c>
      <c r="H92" s="152">
        <v>0</v>
      </c>
      <c r="I92" s="212">
        <f t="shared" si="7"/>
        <v>2420949</v>
      </c>
    </row>
    <row r="93" spans="1:11" ht="14.25" thickTop="1" thickBot="1" x14ac:dyDescent="0.25">
      <c r="A93" s="159">
        <v>41760</v>
      </c>
      <c r="B93" s="209">
        <v>878047</v>
      </c>
      <c r="C93" s="210">
        <v>229905</v>
      </c>
      <c r="D93" s="210">
        <v>605008</v>
      </c>
      <c r="E93" s="210">
        <v>152294</v>
      </c>
      <c r="F93" s="210">
        <v>173176</v>
      </c>
      <c r="G93" s="211">
        <v>382556</v>
      </c>
      <c r="H93" s="152">
        <v>0</v>
      </c>
      <c r="I93" s="212">
        <f t="shared" si="7"/>
        <v>2420986</v>
      </c>
    </row>
    <row r="94" spans="1:11" ht="14.25" thickTop="1" thickBot="1" x14ac:dyDescent="0.25">
      <c r="A94" s="159">
        <v>41791</v>
      </c>
      <c r="B94" s="209">
        <v>877799</v>
      </c>
      <c r="C94" s="210">
        <v>230235</v>
      </c>
      <c r="D94" s="210">
        <v>605816</v>
      </c>
      <c r="E94" s="210">
        <v>153014</v>
      </c>
      <c r="F94" s="210">
        <v>173366</v>
      </c>
      <c r="G94" s="211">
        <v>382688</v>
      </c>
      <c r="H94" s="152">
        <v>0</v>
      </c>
      <c r="I94" s="212">
        <f t="shared" si="7"/>
        <v>2422918</v>
      </c>
    </row>
    <row r="95" spans="1:11" ht="12" customHeight="1" thickTop="1" x14ac:dyDescent="0.2"/>
    <row r="96" spans="1:11" x14ac:dyDescent="0.2">
      <c r="A96" s="202" t="s">
        <v>48</v>
      </c>
    </row>
    <row r="97" spans="1:8" x14ac:dyDescent="0.2">
      <c r="A97" s="203" t="s">
        <v>51</v>
      </c>
      <c r="D97" s="7"/>
      <c r="G97" s="94"/>
      <c r="H97" s="94"/>
    </row>
    <row r="98" spans="1:8" x14ac:dyDescent="0.2">
      <c r="A98" s="204" t="s">
        <v>74</v>
      </c>
      <c r="B98" s="92"/>
      <c r="C98" s="100"/>
      <c r="D98" s="92"/>
      <c r="E98" s="92"/>
      <c r="F98" s="92"/>
      <c r="G98" s="92"/>
      <c r="H98" s="92"/>
    </row>
    <row r="99" spans="1:8" x14ac:dyDescent="0.2">
      <c r="A99" s="204" t="s">
        <v>77</v>
      </c>
      <c r="B99" s="92"/>
      <c r="C99" s="100"/>
      <c r="D99" s="92"/>
      <c r="E99" s="92"/>
      <c r="F99" s="92"/>
      <c r="G99" s="92"/>
      <c r="H99" s="92"/>
    </row>
    <row r="100" spans="1:8" x14ac:dyDescent="0.2">
      <c r="A100" s="204" t="s">
        <v>85</v>
      </c>
      <c r="B100" s="92"/>
      <c r="C100" s="100"/>
      <c r="D100" s="92"/>
      <c r="E100" s="92"/>
      <c r="F100" s="92"/>
      <c r="G100" s="92"/>
      <c r="H100" s="92"/>
    </row>
    <row r="101" spans="1:8" x14ac:dyDescent="0.2">
      <c r="A101" s="203"/>
      <c r="H101" s="101"/>
    </row>
    <row r="102" spans="1:8" x14ac:dyDescent="0.2">
      <c r="A102" s="121"/>
    </row>
    <row r="103" spans="1:8" x14ac:dyDescent="0.2">
      <c r="A103" s="121"/>
    </row>
    <row r="110" spans="1:8" x14ac:dyDescent="0.2">
      <c r="A110" s="102"/>
      <c r="B110" s="102"/>
      <c r="C110" s="102"/>
      <c r="D110" s="102"/>
      <c r="E110" s="102"/>
      <c r="F110" s="102"/>
      <c r="G110" s="102"/>
      <c r="H110" s="102"/>
    </row>
    <row r="111" spans="1:8" x14ac:dyDescent="0.2">
      <c r="A111" s="102"/>
      <c r="B111" s="102"/>
      <c r="C111" s="102"/>
      <c r="D111" s="102"/>
      <c r="E111" s="102"/>
      <c r="F111" s="102"/>
      <c r="G111" s="102"/>
      <c r="H111" s="102"/>
    </row>
    <row r="112" spans="1:8" x14ac:dyDescent="0.2">
      <c r="A112" s="102"/>
      <c r="B112" s="102"/>
      <c r="C112" s="102"/>
      <c r="D112" s="102"/>
      <c r="E112" s="102"/>
      <c r="F112" s="102"/>
      <c r="G112" s="102"/>
      <c r="H112" s="102"/>
    </row>
    <row r="113" spans="1:10" x14ac:dyDescent="0.2">
      <c r="A113" s="102"/>
      <c r="B113" s="102"/>
      <c r="C113" s="102"/>
      <c r="D113" s="102"/>
      <c r="E113" s="102"/>
      <c r="F113" s="102"/>
      <c r="G113" s="102"/>
      <c r="H113" s="102"/>
      <c r="J113" s="102"/>
    </row>
    <row r="114" spans="1:10" x14ac:dyDescent="0.2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</row>
    <row r="115" spans="1:10" x14ac:dyDescent="0.2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</row>
    <row r="116" spans="1:10" x14ac:dyDescent="0.2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</row>
    <row r="117" spans="1:10" s="103" customFormat="1" x14ac:dyDescent="0.2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</row>
    <row r="118" spans="1:10" s="103" customFormat="1" ht="26.25" customHeight="1" x14ac:dyDescent="0.25">
      <c r="A118" s="102"/>
      <c r="B118" s="320"/>
      <c r="C118" s="320"/>
      <c r="D118" s="320"/>
      <c r="E118" s="320"/>
      <c r="F118" s="320"/>
      <c r="G118" s="320"/>
      <c r="H118" s="112"/>
      <c r="I118" s="102"/>
      <c r="J118" s="102"/>
    </row>
    <row r="119" spans="1:10" s="103" customFormat="1" x14ac:dyDescent="0.2">
      <c r="A119" s="113"/>
      <c r="B119" s="113"/>
      <c r="C119" s="113"/>
      <c r="D119" s="114"/>
      <c r="E119" s="114"/>
      <c r="F119" s="114"/>
      <c r="G119" s="113"/>
      <c r="H119" s="114"/>
      <c r="I119" s="102"/>
      <c r="J119" s="102"/>
    </row>
    <row r="120" spans="1:10" s="103" customFormat="1" x14ac:dyDescent="0.2">
      <c r="A120" s="115"/>
      <c r="B120" s="106"/>
      <c r="C120" s="106"/>
      <c r="D120" s="106"/>
      <c r="E120" s="107"/>
      <c r="F120" s="107"/>
      <c r="G120" s="107"/>
      <c r="H120" s="106"/>
      <c r="I120" s="106"/>
      <c r="J120" s="102"/>
    </row>
    <row r="121" spans="1:10" s="103" customFormat="1" x14ac:dyDescent="0.2">
      <c r="A121" s="115"/>
      <c r="B121" s="105"/>
      <c r="C121" s="106"/>
      <c r="D121" s="105"/>
      <c r="E121" s="105"/>
      <c r="F121" s="107"/>
      <c r="G121" s="107"/>
      <c r="H121" s="106"/>
      <c r="I121" s="106"/>
      <c r="J121" s="102"/>
    </row>
    <row r="122" spans="1:10" s="103" customFormat="1" x14ac:dyDescent="0.2">
      <c r="A122" s="115"/>
      <c r="B122" s="105"/>
      <c r="C122" s="105"/>
      <c r="D122" s="105"/>
      <c r="E122" s="105"/>
      <c r="F122" s="107"/>
      <c r="G122" s="107"/>
      <c r="H122" s="106"/>
      <c r="I122" s="106"/>
      <c r="J122" s="102"/>
    </row>
    <row r="123" spans="1:10" s="103" customFormat="1" x14ac:dyDescent="0.2">
      <c r="A123" s="115"/>
      <c r="B123" s="105"/>
      <c r="C123" s="105"/>
      <c r="D123" s="105"/>
      <c r="E123" s="105"/>
      <c r="F123" s="105"/>
      <c r="G123" s="105"/>
      <c r="H123" s="106"/>
      <c r="I123" s="106"/>
      <c r="J123" s="102"/>
    </row>
    <row r="124" spans="1:10" s="103" customFormat="1" x14ac:dyDescent="0.2">
      <c r="A124" s="115"/>
      <c r="B124" s="105"/>
      <c r="C124" s="105"/>
      <c r="D124" s="105"/>
      <c r="E124" s="105"/>
      <c r="F124" s="105"/>
      <c r="G124" s="105"/>
      <c r="H124" s="106"/>
      <c r="I124" s="106"/>
      <c r="J124" s="102"/>
    </row>
    <row r="125" spans="1:10" s="103" customFormat="1" x14ac:dyDescent="0.2">
      <c r="A125" s="115"/>
      <c r="B125" s="105"/>
      <c r="C125" s="106"/>
      <c r="D125" s="105"/>
      <c r="E125" s="105"/>
      <c r="F125" s="105"/>
      <c r="G125" s="105"/>
      <c r="H125" s="106"/>
      <c r="I125" s="106"/>
      <c r="J125" s="102"/>
    </row>
    <row r="126" spans="1:10" s="103" customFormat="1" x14ac:dyDescent="0.2">
      <c r="A126" s="115"/>
      <c r="B126" s="321"/>
      <c r="C126" s="321"/>
      <c r="D126" s="105"/>
      <c r="E126" s="105"/>
      <c r="F126" s="105"/>
      <c r="G126" s="105"/>
      <c r="H126" s="106"/>
      <c r="I126" s="106"/>
      <c r="J126" s="102"/>
    </row>
    <row r="127" spans="1:10" s="103" customFormat="1" x14ac:dyDescent="0.2">
      <c r="A127" s="104"/>
      <c r="B127" s="321"/>
      <c r="C127" s="321"/>
      <c r="D127" s="105"/>
      <c r="E127" s="105"/>
      <c r="F127" s="105"/>
      <c r="G127" s="105"/>
      <c r="H127" s="106"/>
      <c r="I127" s="106"/>
      <c r="J127" s="102"/>
    </row>
    <row r="128" spans="1:10" s="103" customFormat="1" x14ac:dyDescent="0.2">
      <c r="A128" s="104"/>
      <c r="B128" s="321"/>
      <c r="C128" s="321"/>
      <c r="D128" s="105"/>
      <c r="E128" s="105"/>
      <c r="F128" s="105"/>
      <c r="G128" s="105"/>
      <c r="H128" s="106"/>
      <c r="I128" s="106"/>
      <c r="J128" s="102"/>
    </row>
    <row r="129" spans="1:10" s="103" customFormat="1" x14ac:dyDescent="0.2">
      <c r="A129" s="104"/>
      <c r="B129" s="321"/>
      <c r="C129" s="321"/>
      <c r="D129" s="105"/>
      <c r="E129" s="105"/>
      <c r="F129" s="105"/>
      <c r="G129" s="105"/>
      <c r="H129" s="106"/>
      <c r="I129" s="106"/>
      <c r="J129" s="102"/>
    </row>
    <row r="130" spans="1:10" s="103" customFormat="1" x14ac:dyDescent="0.2">
      <c r="A130" s="104"/>
      <c r="B130" s="105"/>
      <c r="C130" s="105"/>
      <c r="D130" s="105"/>
      <c r="E130" s="105"/>
      <c r="F130" s="105"/>
      <c r="G130" s="105"/>
      <c r="H130" s="106"/>
      <c r="I130" s="106"/>
      <c r="J130" s="102"/>
    </row>
    <row r="131" spans="1:10" s="103" customFormat="1" x14ac:dyDescent="0.2">
      <c r="A131" s="104"/>
      <c r="B131" s="105"/>
      <c r="C131" s="105"/>
      <c r="D131" s="105"/>
      <c r="E131" s="105"/>
      <c r="F131" s="105"/>
      <c r="G131" s="105"/>
      <c r="H131" s="106"/>
      <c r="I131" s="106"/>
      <c r="J131" s="102"/>
    </row>
    <row r="132" spans="1:10" s="103" customFormat="1" x14ac:dyDescent="0.2">
      <c r="A132" s="104"/>
      <c r="B132" s="105"/>
      <c r="C132" s="105"/>
      <c r="D132" s="105"/>
      <c r="E132" s="105"/>
      <c r="F132" s="105"/>
      <c r="G132" s="105"/>
      <c r="H132" s="106"/>
      <c r="I132" s="106"/>
      <c r="J132" s="102"/>
    </row>
    <row r="133" spans="1:10" s="103" customFormat="1" x14ac:dyDescent="0.2">
      <c r="A133" s="104"/>
      <c r="B133" s="105"/>
      <c r="C133" s="105"/>
      <c r="D133" s="105"/>
      <c r="E133" s="105"/>
      <c r="F133" s="105"/>
      <c r="G133" s="105"/>
      <c r="H133" s="106"/>
      <c r="I133" s="102"/>
      <c r="J133" s="102"/>
    </row>
    <row r="134" spans="1:10" x14ac:dyDescent="0.2">
      <c r="A134" s="104"/>
      <c r="B134" s="321"/>
      <c r="C134" s="321"/>
      <c r="D134" s="105"/>
      <c r="E134" s="105"/>
      <c r="F134" s="105"/>
      <c r="G134" s="105"/>
      <c r="H134" s="106"/>
      <c r="I134" s="102"/>
    </row>
    <row r="135" spans="1:10" x14ac:dyDescent="0.2">
      <c r="A135" s="104"/>
      <c r="B135" s="321"/>
      <c r="C135" s="321"/>
      <c r="D135" s="105"/>
      <c r="E135" s="105"/>
      <c r="F135" s="105"/>
      <c r="G135" s="105"/>
      <c r="H135" s="106"/>
    </row>
    <row r="136" spans="1:10" x14ac:dyDescent="0.2">
      <c r="A136" s="104"/>
      <c r="B136" s="321"/>
      <c r="C136" s="321"/>
      <c r="D136" s="105"/>
      <c r="E136" s="105"/>
      <c r="F136" s="105"/>
      <c r="G136" s="105"/>
      <c r="H136" s="106"/>
      <c r="I136" s="102"/>
    </row>
    <row r="137" spans="1:10" x14ac:dyDescent="0.2">
      <c r="A137" s="104"/>
      <c r="B137" s="321"/>
      <c r="C137" s="321"/>
      <c r="D137" s="105"/>
      <c r="E137" s="105"/>
      <c r="F137" s="105"/>
      <c r="G137" s="105"/>
      <c r="H137" s="106"/>
      <c r="I137" s="102"/>
    </row>
    <row r="138" spans="1:10" x14ac:dyDescent="0.2">
      <c r="A138" s="104"/>
      <c r="B138" s="321"/>
      <c r="C138" s="321"/>
      <c r="D138" s="105"/>
      <c r="E138" s="105"/>
      <c r="F138" s="105"/>
      <c r="G138" s="105"/>
      <c r="H138" s="106"/>
      <c r="I138" s="102"/>
    </row>
    <row r="139" spans="1:10" x14ac:dyDescent="0.2">
      <c r="A139" s="102"/>
      <c r="B139" s="108"/>
      <c r="C139" s="108"/>
      <c r="D139" s="108"/>
      <c r="E139" s="108"/>
      <c r="F139" s="108"/>
      <c r="G139" s="108"/>
      <c r="H139" s="102"/>
      <c r="I139" s="102"/>
    </row>
    <row r="140" spans="1:10" x14ac:dyDescent="0.2">
      <c r="A140" s="102"/>
      <c r="B140" s="102"/>
      <c r="C140" s="102"/>
      <c r="D140" s="108"/>
      <c r="E140" s="108"/>
      <c r="F140" s="108"/>
      <c r="G140" s="108"/>
      <c r="H140" s="108"/>
      <c r="I140" s="102"/>
    </row>
    <row r="141" spans="1:10" x14ac:dyDescent="0.2">
      <c r="A141" s="102"/>
      <c r="B141" s="108"/>
      <c r="C141" s="108"/>
      <c r="D141" s="108"/>
      <c r="E141" s="108"/>
      <c r="F141" s="108"/>
      <c r="G141" s="108"/>
      <c r="H141" s="108"/>
      <c r="I141" s="102"/>
    </row>
    <row r="142" spans="1:10" x14ac:dyDescent="0.2">
      <c r="A142" s="102"/>
      <c r="B142" s="324"/>
      <c r="C142" s="324"/>
      <c r="D142" s="108"/>
      <c r="E142" s="108"/>
      <c r="F142" s="108"/>
      <c r="G142" s="108"/>
      <c r="H142" s="108"/>
      <c r="I142" s="102"/>
    </row>
    <row r="143" spans="1:10" x14ac:dyDescent="0.2">
      <c r="A143" s="102"/>
      <c r="B143" s="108"/>
      <c r="C143" s="108"/>
      <c r="D143" s="108"/>
      <c r="E143" s="108"/>
      <c r="F143" s="108"/>
      <c r="G143" s="108"/>
      <c r="H143" s="108"/>
      <c r="I143" s="102"/>
    </row>
    <row r="144" spans="1:10" x14ac:dyDescent="0.2">
      <c r="A144" s="102"/>
      <c r="B144" s="108"/>
      <c r="C144" s="108"/>
      <c r="D144" s="105"/>
      <c r="E144" s="105"/>
      <c r="F144" s="105"/>
      <c r="G144" s="105"/>
      <c r="H144" s="108"/>
      <c r="I144" s="102"/>
    </row>
    <row r="145" spans="1:9" x14ac:dyDescent="0.2">
      <c r="A145" s="102"/>
      <c r="B145" s="108"/>
      <c r="C145" s="108"/>
      <c r="D145" s="105"/>
      <c r="E145" s="105"/>
      <c r="F145" s="105"/>
      <c r="G145" s="105"/>
      <c r="H145" s="108"/>
      <c r="I145" s="102"/>
    </row>
    <row r="146" spans="1:9" x14ac:dyDescent="0.2">
      <c r="B146" s="108"/>
      <c r="C146" s="108"/>
      <c r="D146" s="105"/>
      <c r="E146" s="108"/>
      <c r="F146" s="108"/>
      <c r="G146" s="108"/>
      <c r="H146" s="108"/>
      <c r="I146" s="102"/>
    </row>
    <row r="147" spans="1:9" x14ac:dyDescent="0.2">
      <c r="B147" s="105"/>
      <c r="C147" s="105"/>
      <c r="D147" s="105"/>
      <c r="E147" s="105"/>
      <c r="F147" s="105"/>
      <c r="G147" s="105"/>
      <c r="H147" s="102"/>
    </row>
    <row r="148" spans="1:9" x14ac:dyDescent="0.2">
      <c r="B148" s="105"/>
      <c r="C148" s="105"/>
      <c r="D148" s="105"/>
      <c r="E148" s="105"/>
      <c r="F148" s="105"/>
      <c r="G148" s="105"/>
      <c r="H148" s="102"/>
    </row>
    <row r="149" spans="1:9" x14ac:dyDescent="0.2">
      <c r="B149" s="105"/>
      <c r="C149" s="105"/>
      <c r="D149" s="105"/>
      <c r="E149" s="105"/>
      <c r="F149" s="105"/>
      <c r="G149" s="105"/>
      <c r="H149" s="102"/>
    </row>
    <row r="150" spans="1:9" x14ac:dyDescent="0.2">
      <c r="B150" s="105"/>
      <c r="C150" s="105"/>
      <c r="D150" s="105"/>
      <c r="E150" s="105"/>
      <c r="F150" s="105"/>
      <c r="G150" s="105"/>
      <c r="H150" s="102"/>
    </row>
    <row r="151" spans="1:9" x14ac:dyDescent="0.2">
      <c r="B151" s="105"/>
      <c r="C151" s="105"/>
      <c r="D151" s="105"/>
      <c r="E151" s="105"/>
      <c r="F151" s="105"/>
      <c r="G151" s="105"/>
    </row>
    <row r="152" spans="1:9" x14ac:dyDescent="0.2">
      <c r="B152" s="105"/>
      <c r="C152" s="105"/>
      <c r="D152" s="105"/>
      <c r="E152" s="105"/>
      <c r="F152" s="105"/>
      <c r="G152" s="105"/>
    </row>
    <row r="153" spans="1:9" x14ac:dyDescent="0.2">
      <c r="B153" s="105"/>
      <c r="C153" s="105"/>
      <c r="D153" s="105"/>
      <c r="E153" s="105"/>
      <c r="F153" s="105"/>
      <c r="G153" s="105"/>
    </row>
    <row r="154" spans="1:9" x14ac:dyDescent="0.2">
      <c r="B154" s="105"/>
      <c r="C154" s="105"/>
      <c r="D154" s="105"/>
      <c r="E154" s="105"/>
      <c r="F154" s="105"/>
      <c r="G154" s="105"/>
    </row>
    <row r="155" spans="1:9" x14ac:dyDescent="0.2">
      <c r="B155" s="105"/>
      <c r="C155" s="105"/>
      <c r="D155" s="105"/>
      <c r="E155" s="105"/>
      <c r="F155" s="105"/>
      <c r="G155" s="105"/>
    </row>
    <row r="156" spans="1:9" x14ac:dyDescent="0.2">
      <c r="B156" s="108"/>
      <c r="C156" s="108"/>
      <c r="D156" s="108"/>
      <c r="E156" s="108"/>
      <c r="F156" s="108"/>
      <c r="G156" s="108"/>
    </row>
    <row r="157" spans="1:9" x14ac:dyDescent="0.2">
      <c r="B157" s="108"/>
      <c r="C157" s="108"/>
      <c r="D157" s="108"/>
      <c r="E157" s="108"/>
      <c r="F157" s="108"/>
      <c r="G157" s="108"/>
    </row>
    <row r="158" spans="1:9" x14ac:dyDescent="0.2">
      <c r="B158" s="108"/>
      <c r="C158" s="108"/>
      <c r="D158" s="108"/>
      <c r="E158" s="108"/>
      <c r="F158" s="108"/>
      <c r="G158" s="108"/>
    </row>
    <row r="159" spans="1:9" x14ac:dyDescent="0.2">
      <c r="B159" s="108"/>
      <c r="C159" s="108"/>
      <c r="D159" s="108"/>
      <c r="E159" s="108"/>
      <c r="F159" s="108"/>
      <c r="G159" s="108"/>
    </row>
  </sheetData>
  <sheetProtection algorithmName="SHA-512" hashValue="gqRaargtxiUWm4rZMZ8+axHuKSsOWhbV9Y/w4mdSYO5pQDN7Kep/s5jRHVdXO+j2nfFQuSsriChfDpr/TZnhjw==" saltValue="gQ2alwbHdXztt5aLm/KGlw==" spinCount="100000" sheet="1" objects="1" scenarios="1"/>
  <mergeCells count="15">
    <mergeCell ref="B136:C136"/>
    <mergeCell ref="B137:C137"/>
    <mergeCell ref="B138:C138"/>
    <mergeCell ref="B142:C142"/>
    <mergeCell ref="B128:C128"/>
    <mergeCell ref="B129:C129"/>
    <mergeCell ref="B134:C134"/>
    <mergeCell ref="B135:C135"/>
    <mergeCell ref="B118:G118"/>
    <mergeCell ref="B126:C126"/>
    <mergeCell ref="B127:C127"/>
    <mergeCell ref="B12:H12"/>
    <mergeCell ref="B33:H33"/>
    <mergeCell ref="B55:H55"/>
    <mergeCell ref="B76:H76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94 I30 I51 I73 I14:I24 I35:I45 I66:I6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opLeftCell="A14" zoomScaleNormal="100" workbookViewId="0">
      <selection activeCell="M1" sqref="M1"/>
    </sheetView>
  </sheetViews>
  <sheetFormatPr baseColWidth="10" defaultRowHeight="12.75" x14ac:dyDescent="0.2"/>
  <cols>
    <col min="1" max="1" width="11.42578125" style="235"/>
    <col min="2" max="3" width="12.42578125" style="235" customWidth="1"/>
    <col min="4" max="11" width="13" style="235" customWidth="1"/>
    <col min="12" max="13" width="12.42578125" style="235" customWidth="1"/>
    <col min="14" max="14" width="11" style="235" customWidth="1"/>
    <col min="15" max="16384" width="11.42578125" style="235"/>
  </cols>
  <sheetData>
    <row r="1" spans="2:14" x14ac:dyDescent="0.2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77"/>
    </row>
    <row r="2" spans="2:14" ht="18" x14ac:dyDescent="0.25">
      <c r="B2" s="236" t="s">
        <v>91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77"/>
    </row>
    <row r="3" spans="2:14" ht="14.25" x14ac:dyDescent="0.2">
      <c r="B3" s="237" t="s">
        <v>95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77"/>
    </row>
    <row r="4" spans="2:14" ht="14.25" x14ac:dyDescent="0.2">
      <c r="B4" s="238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77"/>
    </row>
    <row r="5" spans="2:14" ht="14.25" x14ac:dyDescent="0.2">
      <c r="B5" s="238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77"/>
    </row>
    <row r="6" spans="2:14" ht="14.25" x14ac:dyDescent="0.2">
      <c r="B6" s="238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77"/>
    </row>
    <row r="7" spans="2:14" ht="14.25" x14ac:dyDescent="0.2">
      <c r="B7" s="238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77"/>
    </row>
    <row r="8" spans="2:14" x14ac:dyDescent="0.2">
      <c r="B8" s="278" t="str">
        <f>'4-Fijo (CA)'!A8</f>
        <v xml:space="preserve">      Fecha de publicación:  junio de 2014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77"/>
    </row>
    <row r="9" spans="2:14" x14ac:dyDescent="0.2">
      <c r="B9" s="239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77"/>
    </row>
    <row r="10" spans="2:14" x14ac:dyDescent="0.2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77"/>
    </row>
    <row r="11" spans="2:14" x14ac:dyDescent="0.2">
      <c r="B11" s="240"/>
      <c r="C11" s="240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77"/>
    </row>
    <row r="12" spans="2:14" ht="15.75" customHeight="1" thickBot="1" x14ac:dyDescent="0.25">
      <c r="B12" s="241"/>
      <c r="N12" s="242"/>
    </row>
    <row r="13" spans="2:14" ht="18.75" thickBot="1" x14ac:dyDescent="0.25">
      <c r="F13" s="325" t="s">
        <v>20</v>
      </c>
      <c r="G13" s="326"/>
      <c r="H13" s="326"/>
      <c r="I13" s="327"/>
      <c r="N13" s="242"/>
    </row>
    <row r="14" spans="2:14" x14ac:dyDescent="0.2">
      <c r="F14" s="243" t="s">
        <v>14</v>
      </c>
      <c r="G14" s="244" t="s">
        <v>60</v>
      </c>
      <c r="H14" s="244" t="s">
        <v>23</v>
      </c>
      <c r="I14" s="245" t="s">
        <v>19</v>
      </c>
    </row>
    <row r="15" spans="2:14" x14ac:dyDescent="0.2">
      <c r="F15" s="246" t="s">
        <v>15</v>
      </c>
      <c r="G15" s="247">
        <v>211</v>
      </c>
      <c r="H15" s="247">
        <v>0</v>
      </c>
      <c r="I15" s="248">
        <f>SUM(G15:G15)</f>
        <v>211</v>
      </c>
    </row>
    <row r="16" spans="2:14" x14ac:dyDescent="0.2">
      <c r="F16" s="246" t="s">
        <v>16</v>
      </c>
      <c r="G16" s="247">
        <v>237</v>
      </c>
      <c r="H16" s="247">
        <v>0</v>
      </c>
      <c r="I16" s="248">
        <f>SUM(G16:G16)</f>
        <v>237</v>
      </c>
    </row>
    <row r="17" spans="3:12" x14ac:dyDescent="0.2">
      <c r="F17" s="246" t="s">
        <v>17</v>
      </c>
      <c r="G17" s="247">
        <v>247</v>
      </c>
      <c r="H17" s="247">
        <v>0</v>
      </c>
      <c r="I17" s="248">
        <f>SUM(G17:G17)</f>
        <v>247</v>
      </c>
    </row>
    <row r="18" spans="3:12" x14ac:dyDescent="0.2">
      <c r="F18" s="246" t="s">
        <v>18</v>
      </c>
      <c r="G18" s="247">
        <v>276</v>
      </c>
      <c r="H18" s="247">
        <v>0</v>
      </c>
      <c r="I18" s="248">
        <f>SUM(G18:G18)</f>
        <v>276</v>
      </c>
    </row>
    <row r="19" spans="3:12" x14ac:dyDescent="0.2">
      <c r="F19" s="246" t="s">
        <v>57</v>
      </c>
      <c r="G19" s="249">
        <v>224</v>
      </c>
      <c r="H19" s="249">
        <v>1</v>
      </c>
      <c r="I19" s="248">
        <f>SUM(G19:G19)</f>
        <v>224</v>
      </c>
    </row>
    <row r="20" spans="3:12" x14ac:dyDescent="0.2">
      <c r="F20" s="250" t="s">
        <v>62</v>
      </c>
      <c r="G20" s="251">
        <v>212</v>
      </c>
      <c r="H20" s="251">
        <v>1</v>
      </c>
      <c r="I20" s="248">
        <f>SUM(G20:H20)</f>
        <v>213</v>
      </c>
    </row>
    <row r="21" spans="3:12" x14ac:dyDescent="0.2">
      <c r="F21" s="250" t="s">
        <v>82</v>
      </c>
      <c r="G21" s="251">
        <v>218</v>
      </c>
      <c r="H21" s="251">
        <v>3</v>
      </c>
      <c r="I21" s="248">
        <f>SUM(G21:H21)</f>
        <v>221</v>
      </c>
    </row>
    <row r="22" spans="3:12" x14ac:dyDescent="0.2">
      <c r="F22" s="250" t="s">
        <v>88</v>
      </c>
      <c r="G22" s="251">
        <v>249</v>
      </c>
      <c r="H22" s="251">
        <v>3</v>
      </c>
      <c r="I22" s="248">
        <f>SUM(G22:H22)</f>
        <v>252</v>
      </c>
    </row>
    <row r="23" spans="3:12" x14ac:dyDescent="0.2">
      <c r="F23" s="250" t="s">
        <v>101</v>
      </c>
      <c r="G23" s="251">
        <v>275</v>
      </c>
      <c r="H23" s="251">
        <v>3</v>
      </c>
      <c r="I23" s="248">
        <f>SUM(G23:H23)</f>
        <v>278</v>
      </c>
    </row>
    <row r="24" spans="3:12" x14ac:dyDescent="0.2">
      <c r="F24" s="250">
        <v>41791</v>
      </c>
      <c r="G24" s="251">
        <v>302</v>
      </c>
      <c r="H24" s="251">
        <v>3</v>
      </c>
      <c r="I24" s="248">
        <f>SUM(G24:H24)</f>
        <v>305</v>
      </c>
    </row>
    <row r="25" spans="3:12" x14ac:dyDescent="0.2">
      <c r="F25" s="250">
        <v>41760</v>
      </c>
      <c r="G25" s="251">
        <v>299</v>
      </c>
      <c r="H25" s="251">
        <v>3</v>
      </c>
      <c r="I25" s="248">
        <f>+G25+H25</f>
        <v>302</v>
      </c>
    </row>
    <row r="26" spans="3:12" x14ac:dyDescent="0.2">
      <c r="F26" s="250">
        <v>41730</v>
      </c>
      <c r="G26" s="251">
        <v>299</v>
      </c>
      <c r="H26" s="251">
        <v>3</v>
      </c>
      <c r="I26" s="248">
        <f>+G26+H26</f>
        <v>302</v>
      </c>
    </row>
    <row r="27" spans="3:12" x14ac:dyDescent="0.2">
      <c r="F27" s="250">
        <v>41699</v>
      </c>
      <c r="G27" s="251">
        <v>299</v>
      </c>
      <c r="H27" s="251">
        <v>3</v>
      </c>
      <c r="I27" s="248">
        <f>+G27+H27</f>
        <v>302</v>
      </c>
    </row>
    <row r="28" spans="3:12" x14ac:dyDescent="0.2">
      <c r="F28" s="250">
        <v>41671</v>
      </c>
      <c r="G28" s="251">
        <v>275</v>
      </c>
      <c r="H28" s="251">
        <v>3</v>
      </c>
      <c r="I28" s="248">
        <f>+G28+H28</f>
        <v>278</v>
      </c>
    </row>
    <row r="29" spans="3:12" ht="13.5" thickBot="1" x14ac:dyDescent="0.25">
      <c r="F29" s="252">
        <v>41640</v>
      </c>
      <c r="G29" s="253">
        <v>275</v>
      </c>
      <c r="H29" s="253">
        <v>3</v>
      </c>
      <c r="I29" s="254">
        <f>+G29+H29</f>
        <v>278</v>
      </c>
    </row>
    <row r="30" spans="3:12" ht="13.5" thickBot="1" x14ac:dyDescent="0.25"/>
    <row r="31" spans="3:12" ht="18.75" thickBot="1" x14ac:dyDescent="0.3">
      <c r="C31" s="328" t="s">
        <v>21</v>
      </c>
      <c r="D31" s="329"/>
      <c r="E31" s="329"/>
      <c r="F31" s="329"/>
      <c r="G31" s="329"/>
      <c r="H31" s="329"/>
      <c r="I31" s="329"/>
      <c r="J31" s="329"/>
      <c r="K31" s="329"/>
      <c r="L31" s="330"/>
    </row>
    <row r="32" spans="3:12" ht="38.25" x14ac:dyDescent="0.2">
      <c r="C32" s="243" t="s">
        <v>14</v>
      </c>
      <c r="D32" s="244" t="s">
        <v>60</v>
      </c>
      <c r="E32" s="244" t="s">
        <v>58</v>
      </c>
      <c r="F32" s="244" t="s">
        <v>22</v>
      </c>
      <c r="G32" s="244" t="s">
        <v>23</v>
      </c>
      <c r="H32" s="255" t="s">
        <v>102</v>
      </c>
      <c r="I32" s="255" t="s">
        <v>103</v>
      </c>
      <c r="J32" s="244" t="s">
        <v>1</v>
      </c>
      <c r="K32" s="256" t="s">
        <v>2</v>
      </c>
      <c r="L32" s="245" t="s">
        <v>24</v>
      </c>
    </row>
    <row r="33" spans="3:12" x14ac:dyDescent="0.2">
      <c r="C33" s="257" t="s">
        <v>15</v>
      </c>
      <c r="D33" s="258">
        <v>1162</v>
      </c>
      <c r="E33" s="258">
        <v>0</v>
      </c>
      <c r="F33" s="259">
        <v>0</v>
      </c>
      <c r="G33" s="259">
        <v>0</v>
      </c>
      <c r="H33" s="259">
        <v>0</v>
      </c>
      <c r="I33" s="259">
        <v>0</v>
      </c>
      <c r="J33" s="259">
        <v>3</v>
      </c>
      <c r="K33" s="260">
        <v>9</v>
      </c>
      <c r="L33" s="261">
        <f t="shared" ref="L33:L42" si="0">SUM(D33:K33)</f>
        <v>1174</v>
      </c>
    </row>
    <row r="34" spans="3:12" x14ac:dyDescent="0.2">
      <c r="C34" s="257" t="s">
        <v>16</v>
      </c>
      <c r="D34" s="258">
        <v>1382</v>
      </c>
      <c r="E34" s="258">
        <v>0</v>
      </c>
      <c r="F34" s="259">
        <v>0</v>
      </c>
      <c r="G34" s="259">
        <v>0</v>
      </c>
      <c r="H34" s="259">
        <v>0</v>
      </c>
      <c r="I34" s="259">
        <v>0</v>
      </c>
      <c r="J34" s="259">
        <v>0</v>
      </c>
      <c r="K34" s="260">
        <v>3</v>
      </c>
      <c r="L34" s="261">
        <f t="shared" si="0"/>
        <v>1385</v>
      </c>
    </row>
    <row r="35" spans="3:12" x14ac:dyDescent="0.2">
      <c r="C35" s="257" t="s">
        <v>17</v>
      </c>
      <c r="D35" s="258">
        <v>1405</v>
      </c>
      <c r="E35" s="258">
        <v>0</v>
      </c>
      <c r="F35" s="259">
        <v>0</v>
      </c>
      <c r="G35" s="259">
        <v>0</v>
      </c>
      <c r="H35" s="259">
        <v>0</v>
      </c>
      <c r="I35" s="259">
        <v>0</v>
      </c>
      <c r="J35" s="259">
        <v>0</v>
      </c>
      <c r="K35" s="260">
        <v>5</v>
      </c>
      <c r="L35" s="261">
        <f t="shared" si="0"/>
        <v>1410</v>
      </c>
    </row>
    <row r="36" spans="3:12" x14ac:dyDescent="0.2">
      <c r="C36" s="257" t="s">
        <v>18</v>
      </c>
      <c r="D36" s="258">
        <v>1920</v>
      </c>
      <c r="E36" s="258">
        <v>0</v>
      </c>
      <c r="F36" s="259">
        <v>2</v>
      </c>
      <c r="G36" s="259">
        <v>0</v>
      </c>
      <c r="H36" s="259">
        <v>10</v>
      </c>
      <c r="I36" s="259">
        <v>0</v>
      </c>
      <c r="J36" s="259">
        <v>0</v>
      </c>
      <c r="K36" s="260">
        <v>18</v>
      </c>
      <c r="L36" s="261">
        <f t="shared" si="0"/>
        <v>1950</v>
      </c>
    </row>
    <row r="37" spans="3:12" x14ac:dyDescent="0.2">
      <c r="C37" s="257" t="s">
        <v>57</v>
      </c>
      <c r="D37" s="262">
        <v>1822</v>
      </c>
      <c r="E37" s="262">
        <v>0</v>
      </c>
      <c r="F37" s="263">
        <v>2</v>
      </c>
      <c r="G37" s="263">
        <v>2</v>
      </c>
      <c r="H37" s="263">
        <v>10</v>
      </c>
      <c r="I37" s="263">
        <v>0</v>
      </c>
      <c r="J37" s="263">
        <v>0</v>
      </c>
      <c r="K37" s="260">
        <v>22</v>
      </c>
      <c r="L37" s="261">
        <f t="shared" si="0"/>
        <v>1858</v>
      </c>
    </row>
    <row r="38" spans="3:12" x14ac:dyDescent="0.2">
      <c r="C38" s="264" t="s">
        <v>62</v>
      </c>
      <c r="D38" s="265">
        <v>1816</v>
      </c>
      <c r="E38" s="265">
        <v>3</v>
      </c>
      <c r="F38" s="266">
        <v>2</v>
      </c>
      <c r="G38" s="266">
        <v>1</v>
      </c>
      <c r="H38" s="266">
        <v>0</v>
      </c>
      <c r="I38" s="266">
        <v>1</v>
      </c>
      <c r="J38" s="266">
        <v>0</v>
      </c>
      <c r="K38" s="260">
        <v>23</v>
      </c>
      <c r="L38" s="261">
        <f t="shared" si="0"/>
        <v>1846</v>
      </c>
    </row>
    <row r="39" spans="3:12" x14ac:dyDescent="0.2">
      <c r="C39" s="264" t="s">
        <v>82</v>
      </c>
      <c r="D39" s="265">
        <v>1699</v>
      </c>
      <c r="E39" s="265">
        <v>8</v>
      </c>
      <c r="F39" s="266">
        <v>2</v>
      </c>
      <c r="G39" s="266">
        <v>63</v>
      </c>
      <c r="H39" s="266">
        <v>0</v>
      </c>
      <c r="I39" s="266">
        <v>1</v>
      </c>
      <c r="J39" s="266">
        <v>0</v>
      </c>
      <c r="K39" s="260">
        <v>23</v>
      </c>
      <c r="L39" s="261">
        <f t="shared" si="0"/>
        <v>1796</v>
      </c>
    </row>
    <row r="40" spans="3:12" x14ac:dyDescent="0.2">
      <c r="C40" s="264" t="s">
        <v>88</v>
      </c>
      <c r="D40" s="265">
        <v>1792</v>
      </c>
      <c r="E40" s="265">
        <v>11</v>
      </c>
      <c r="F40" s="266">
        <v>2</v>
      </c>
      <c r="G40" s="266">
        <v>63</v>
      </c>
      <c r="H40" s="266">
        <v>0</v>
      </c>
      <c r="I40" s="266">
        <v>1</v>
      </c>
      <c r="J40" s="266">
        <v>3</v>
      </c>
      <c r="K40" s="260">
        <v>23</v>
      </c>
      <c r="L40" s="261">
        <f t="shared" si="0"/>
        <v>1895</v>
      </c>
    </row>
    <row r="41" spans="3:12" x14ac:dyDescent="0.2">
      <c r="C41" s="264" t="s">
        <v>101</v>
      </c>
      <c r="D41" s="265">
        <v>1937</v>
      </c>
      <c r="E41" s="265">
        <v>20</v>
      </c>
      <c r="F41" s="266">
        <v>2</v>
      </c>
      <c r="G41" s="266">
        <v>65</v>
      </c>
      <c r="H41" s="266">
        <v>0</v>
      </c>
      <c r="I41" s="266">
        <v>1</v>
      </c>
      <c r="J41" s="266">
        <v>3</v>
      </c>
      <c r="K41" s="260">
        <v>24</v>
      </c>
      <c r="L41" s="261">
        <f t="shared" si="0"/>
        <v>2052</v>
      </c>
    </row>
    <row r="42" spans="3:12" x14ac:dyDescent="0.2">
      <c r="C42" s="264">
        <v>41791</v>
      </c>
      <c r="D42" s="265">
        <v>2029</v>
      </c>
      <c r="E42" s="265">
        <v>22</v>
      </c>
      <c r="F42" s="266">
        <v>2</v>
      </c>
      <c r="G42" s="266">
        <v>65</v>
      </c>
      <c r="H42" s="266">
        <v>1</v>
      </c>
      <c r="I42" s="266">
        <v>1</v>
      </c>
      <c r="J42" s="266">
        <v>3</v>
      </c>
      <c r="K42" s="260">
        <v>27</v>
      </c>
      <c r="L42" s="261">
        <f t="shared" si="0"/>
        <v>2150</v>
      </c>
    </row>
    <row r="43" spans="3:12" x14ac:dyDescent="0.2">
      <c r="C43" s="264">
        <v>41760</v>
      </c>
      <c r="D43" s="265">
        <v>2016</v>
      </c>
      <c r="E43" s="265">
        <v>22</v>
      </c>
      <c r="F43" s="266">
        <v>2</v>
      </c>
      <c r="G43" s="266">
        <v>65</v>
      </c>
      <c r="H43" s="266">
        <v>1</v>
      </c>
      <c r="I43" s="266">
        <v>1</v>
      </c>
      <c r="J43" s="266">
        <v>3</v>
      </c>
      <c r="K43" s="260">
        <v>27</v>
      </c>
      <c r="L43" s="261">
        <f>+D43+E43+F43+G43+H43+I43+J43+K43</f>
        <v>2137</v>
      </c>
    </row>
    <row r="44" spans="3:12" x14ac:dyDescent="0.2">
      <c r="C44" s="264">
        <v>41730</v>
      </c>
      <c r="D44" s="265">
        <v>2018</v>
      </c>
      <c r="E44" s="265">
        <v>21</v>
      </c>
      <c r="F44" s="266">
        <v>2</v>
      </c>
      <c r="G44" s="266">
        <v>65</v>
      </c>
      <c r="H44" s="266">
        <v>0</v>
      </c>
      <c r="I44" s="266">
        <v>1</v>
      </c>
      <c r="J44" s="266">
        <v>3</v>
      </c>
      <c r="K44" s="260">
        <v>24</v>
      </c>
      <c r="L44" s="261">
        <f>+D44+E44+F44+G44+H44+I44+J44+K44</f>
        <v>2134</v>
      </c>
    </row>
    <row r="45" spans="3:12" x14ac:dyDescent="0.2">
      <c r="C45" s="264">
        <v>41699</v>
      </c>
      <c r="D45" s="265">
        <v>2019</v>
      </c>
      <c r="E45" s="265">
        <v>21</v>
      </c>
      <c r="F45" s="266">
        <v>2</v>
      </c>
      <c r="G45" s="266">
        <v>65</v>
      </c>
      <c r="H45" s="266">
        <v>0</v>
      </c>
      <c r="I45" s="266">
        <v>1</v>
      </c>
      <c r="J45" s="266">
        <v>3</v>
      </c>
      <c r="K45" s="260">
        <v>24</v>
      </c>
      <c r="L45" s="261">
        <f>+D45+E45+F45+G45+H45+I45+J45+K45</f>
        <v>2135</v>
      </c>
    </row>
    <row r="46" spans="3:12" x14ac:dyDescent="0.2">
      <c r="C46" s="264">
        <v>41671</v>
      </c>
      <c r="D46" s="265">
        <v>1953</v>
      </c>
      <c r="E46" s="265">
        <v>21</v>
      </c>
      <c r="F46" s="266">
        <v>2</v>
      </c>
      <c r="G46" s="266">
        <v>65</v>
      </c>
      <c r="H46" s="266">
        <v>0</v>
      </c>
      <c r="I46" s="266">
        <v>1</v>
      </c>
      <c r="J46" s="266">
        <v>3</v>
      </c>
      <c r="K46" s="260">
        <v>24</v>
      </c>
      <c r="L46" s="261">
        <f>+D46+E46+F46+G46+H46+I46+J46+K46</f>
        <v>2069</v>
      </c>
    </row>
    <row r="47" spans="3:12" ht="13.5" thickBot="1" x14ac:dyDescent="0.25">
      <c r="C47" s="267">
        <v>41640</v>
      </c>
      <c r="D47" s="269">
        <v>1946</v>
      </c>
      <c r="E47" s="269">
        <v>21</v>
      </c>
      <c r="F47" s="270">
        <v>2</v>
      </c>
      <c r="G47" s="270">
        <v>65</v>
      </c>
      <c r="H47" s="270">
        <v>0</v>
      </c>
      <c r="I47" s="270">
        <v>1</v>
      </c>
      <c r="J47" s="270">
        <v>3</v>
      </c>
      <c r="K47" s="271">
        <v>24</v>
      </c>
      <c r="L47" s="272">
        <f>+D47+E47+F47+G47+H47+I47+J47+K47</f>
        <v>2062</v>
      </c>
    </row>
  </sheetData>
  <sheetProtection algorithmName="SHA-512" hashValue="RpnCiEF4phRig5YRLhgGHWgmAqUFYHUcLLBANju0EjpBQY9G6NEYWnN/fsKkXI4bUildpow++zVuADj3VGPFjw==" saltValue="uq2QyA2xaG29zUGRR4Ymqw==" spinCount="100000" sheet="1" objects="1" scenarios="1"/>
  <mergeCells count="2">
    <mergeCell ref="F13:I13"/>
    <mergeCell ref="C31:L31"/>
  </mergeCells>
  <pageMargins left="0.75" right="0.75" top="1" bottom="1" header="0" footer="0"/>
  <headerFooter alignWithMargins="0"/>
  <ignoredErrors>
    <ignoredError sqref="I24 L42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9" sqref="O19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8" sqref="B8"/>
    </sheetView>
  </sheetViews>
  <sheetFormatPr baseColWidth="10" defaultRowHeight="12.75" x14ac:dyDescent="0.2"/>
  <cols>
    <col min="1" max="16384" width="11.42578125" style="277"/>
  </cols>
  <sheetData>
    <row r="1" spans="2:14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2:14" ht="18" x14ac:dyDescent="0.25">
      <c r="B2" s="236" t="s">
        <v>91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4.25" x14ac:dyDescent="0.2">
      <c r="B3" s="237" t="s">
        <v>98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4.25" x14ac:dyDescent="0.2">
      <c r="B4" s="268" t="s">
        <v>99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2:14" ht="14.25" x14ac:dyDescent="0.2">
      <c r="B5" s="23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2:14" ht="14.25" x14ac:dyDescent="0.2">
      <c r="B6" s="238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2:14" ht="14.25" x14ac:dyDescent="0.2">
      <c r="B7" s="238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</row>
    <row r="8" spans="2:14" x14ac:dyDescent="0.2">
      <c r="B8" s="278" t="s">
        <v>105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</row>
    <row r="9" spans="2:14" x14ac:dyDescent="0.2"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</row>
    <row r="10" spans="2:14" x14ac:dyDescent="0.2"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</row>
    <row r="11" spans="2:14" x14ac:dyDescent="0.2"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28" sqref="O28"/>
    </sheetView>
  </sheetViews>
  <sheetFormatPr baseColWidth="10" defaultRowHeight="12.75" x14ac:dyDescent="0.2"/>
  <cols>
    <col min="1" max="16384" width="11.42578125" style="277"/>
  </cols>
  <sheetData>
    <row r="1" spans="2:14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2:14" ht="18" x14ac:dyDescent="0.25">
      <c r="B2" s="236" t="s">
        <v>91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4.25" x14ac:dyDescent="0.2">
      <c r="B3" s="237" t="s">
        <v>100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4.25" x14ac:dyDescent="0.2">
      <c r="B4" s="268" t="s">
        <v>99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2:14" ht="14.25" x14ac:dyDescent="0.2">
      <c r="B5" s="23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2:14" ht="14.25" x14ac:dyDescent="0.2">
      <c r="B6" s="238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2:14" ht="14.25" x14ac:dyDescent="0.2">
      <c r="B7" s="238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</row>
    <row r="8" spans="2:14" x14ac:dyDescent="0.2">
      <c r="B8" s="278" t="s">
        <v>104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</row>
    <row r="9" spans="2:14" x14ac:dyDescent="0.2"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</row>
    <row r="10" spans="2:14" x14ac:dyDescent="0.2"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</row>
    <row r="11" spans="2:14" x14ac:dyDescent="0.2"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2014-07-22T14:26:45Z</dcterms:modified>
</cp:coreProperties>
</file>