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6. JUNIO_2014\"/>
    </mc:Choice>
  </mc:AlternateContent>
  <bookViews>
    <workbookView xWindow="-15" yWindow="7050" windowWidth="19230" windowHeight="49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s>
  <definedNames>
    <definedName name="_xlnm.Print_Area" localSheetId="2">'3-Móvil I'!$A$12:$N$50</definedName>
    <definedName name="_xlnm.Print_Area" localSheetId="3">'4-Móvil II'!$A$12:$M$163</definedName>
    <definedName name="_xlnm.Print_Titles" localSheetId="3">'4-Móvil II'!$13:$14</definedName>
  </definedNames>
  <calcPr calcId="152511"/>
</workbook>
</file>

<file path=xl/calcChain.xml><?xml version="1.0" encoding="utf-8"?>
<calcChain xmlns="http://schemas.openxmlformats.org/spreadsheetml/2006/main">
  <c r="D14" i="35" l="1"/>
  <c r="L47" i="61"/>
  <c r="L46" i="61"/>
  <c r="L45" i="61"/>
  <c r="L44" i="61"/>
  <c r="L43" i="61"/>
  <c r="L42" i="61"/>
  <c r="L41" i="61"/>
  <c r="L40" i="61"/>
  <c r="L39" i="61"/>
  <c r="L38" i="61"/>
  <c r="L37" i="61"/>
  <c r="L36" i="61"/>
  <c r="L35" i="61"/>
  <c r="L34" i="61"/>
  <c r="L33" i="61"/>
  <c r="I29" i="61"/>
  <c r="I28" i="61"/>
  <c r="I27" i="61"/>
  <c r="I26" i="61"/>
  <c r="I25" i="61"/>
  <c r="I24" i="61"/>
  <c r="I23" i="61"/>
  <c r="I22" i="61"/>
  <c r="I21" i="61"/>
  <c r="I20" i="61"/>
  <c r="I19" i="61"/>
  <c r="I18" i="61"/>
  <c r="I17" i="61"/>
  <c r="I16" i="61"/>
  <c r="I15" i="61"/>
  <c r="B8" i="61"/>
  <c r="M150" i="30" l="1"/>
  <c r="L150" i="30"/>
  <c r="K150" i="30"/>
  <c r="M127" i="30"/>
  <c r="L127" i="30"/>
  <c r="K127" i="30"/>
  <c r="M149" i="30" l="1"/>
  <c r="L149" i="30"/>
  <c r="K149" i="30"/>
  <c r="M126" i="30"/>
  <c r="L126" i="30"/>
  <c r="K126" i="30"/>
  <c r="K151" i="30"/>
  <c r="L151" i="30"/>
  <c r="M151" i="30"/>
  <c r="M124" i="30" l="1"/>
  <c r="L124" i="30"/>
  <c r="K124" i="30"/>
  <c r="M146" i="30" l="1"/>
  <c r="L146" i="30"/>
  <c r="K146"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5" i="30" l="1"/>
  <c r="I145" i="30"/>
  <c r="H145" i="30"/>
  <c r="G145" i="30"/>
  <c r="F145" i="30"/>
  <c r="E145" i="30"/>
  <c r="D145" i="30"/>
  <c r="C145" i="30"/>
  <c r="B145" i="30"/>
  <c r="M111" i="30"/>
  <c r="L111" i="30"/>
  <c r="K111" i="30"/>
  <c r="L145" i="30" l="1"/>
  <c r="K145" i="30"/>
  <c r="M145" i="30"/>
  <c r="J144" i="30" l="1"/>
  <c r="I144" i="30"/>
  <c r="H144" i="30"/>
  <c r="G144" i="30"/>
  <c r="F144" i="30"/>
  <c r="E144" i="30"/>
  <c r="D144" i="30"/>
  <c r="C144" i="30"/>
  <c r="B144" i="30"/>
  <c r="M110" i="30"/>
  <c r="L110" i="30"/>
  <c r="K110" i="30"/>
  <c r="K144" i="30" l="1"/>
  <c r="L144" i="30"/>
  <c r="M144"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3" i="30" l="1"/>
  <c r="I143" i="30"/>
  <c r="H143" i="30"/>
  <c r="G143" i="30"/>
  <c r="F143" i="30"/>
  <c r="E143" i="30"/>
  <c r="D143" i="30"/>
  <c r="C143" i="30"/>
  <c r="B143" i="30"/>
  <c r="M98" i="30"/>
  <c r="L98" i="30"/>
  <c r="K98" i="30"/>
  <c r="K143" i="30" l="1"/>
  <c r="L143" i="30"/>
  <c r="M143"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2" i="30"/>
  <c r="I142" i="30"/>
  <c r="H142" i="30"/>
  <c r="G142" i="30"/>
  <c r="F142" i="30"/>
  <c r="E142" i="30"/>
  <c r="D142" i="30"/>
  <c r="C142" i="30"/>
  <c r="B142" i="30"/>
  <c r="M86" i="30"/>
  <c r="L86" i="30"/>
  <c r="K86" i="30"/>
  <c r="M85" i="30"/>
  <c r="L85" i="30"/>
  <c r="K85" i="30"/>
  <c r="G43" i="29"/>
  <c r="K46" i="29"/>
  <c r="B62" i="29" s="1"/>
  <c r="M84" i="30"/>
  <c r="L84" i="30"/>
  <c r="K84" i="30"/>
  <c r="M83" i="30"/>
  <c r="L83" i="30"/>
  <c r="K83" i="30"/>
  <c r="M128"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41" i="30"/>
  <c r="G141" i="30"/>
  <c r="J141" i="30"/>
  <c r="C141" i="30"/>
  <c r="F141" i="30"/>
  <c r="I141" i="30"/>
  <c r="B141" i="30"/>
  <c r="E141" i="30"/>
  <c r="H141"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40" i="30"/>
  <c r="F140" i="30"/>
  <c r="I140" i="30"/>
  <c r="C139" i="30"/>
  <c r="F139" i="30"/>
  <c r="I139" i="30"/>
  <c r="C138" i="30"/>
  <c r="F138" i="30"/>
  <c r="I138" i="30"/>
  <c r="C137" i="30"/>
  <c r="F137" i="30"/>
  <c r="I137" i="30"/>
  <c r="L136" i="30"/>
  <c r="L135" i="30"/>
  <c r="L134" i="30"/>
  <c r="D140" i="30"/>
  <c r="G140" i="30"/>
  <c r="J140" i="30"/>
  <c r="D139" i="30"/>
  <c r="G139" i="30"/>
  <c r="J139" i="30"/>
  <c r="D138" i="30"/>
  <c r="G138" i="30"/>
  <c r="J138" i="30"/>
  <c r="D137" i="30"/>
  <c r="G137" i="30"/>
  <c r="J137" i="30"/>
  <c r="M136" i="30"/>
  <c r="M135" i="30"/>
  <c r="M134" i="30"/>
  <c r="B140" i="30"/>
  <c r="E140" i="30"/>
  <c r="H140" i="30"/>
  <c r="B139" i="30"/>
  <c r="E139" i="30"/>
  <c r="H139" i="30"/>
  <c r="B138" i="30"/>
  <c r="E138" i="30"/>
  <c r="H138" i="30"/>
  <c r="B137" i="30"/>
  <c r="E137" i="30"/>
  <c r="H137" i="30"/>
  <c r="M133" i="30"/>
  <c r="L133" i="30"/>
  <c r="G40" i="29" l="1"/>
  <c r="G47" i="29" s="1"/>
  <c r="L140" i="30"/>
  <c r="L142" i="30"/>
  <c r="C40" i="29"/>
  <c r="C44" i="29" s="1"/>
  <c r="L141" i="30"/>
  <c r="K141" i="30"/>
  <c r="M141" i="30"/>
  <c r="M138" i="30"/>
  <c r="M140" i="30"/>
  <c r="E67" i="35"/>
  <c r="K142" i="30"/>
  <c r="E15" i="35"/>
  <c r="B66" i="29"/>
  <c r="B43" i="29"/>
  <c r="K137" i="30"/>
  <c r="K139" i="30"/>
  <c r="L137" i="30"/>
  <c r="L139" i="30"/>
  <c r="K138" i="30"/>
  <c r="K140" i="30"/>
  <c r="M137" i="30"/>
  <c r="M139" i="30"/>
  <c r="L138" i="30"/>
  <c r="M142"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<sst xmlns="http://schemas.openxmlformats.org/spreadsheetml/2006/main" count="202" uniqueCount="124">
  <si>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</si>
  <si>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</si>
  <si>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</si>
  <si>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</si>
  <si>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</si>
  <si>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</si>
  <si>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</si>
  <si>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</si>
  <si>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</si>
  <si>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</si>
  <si>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</si>
  <si>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</si>
  <si>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</si>
  <si>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</si>
  <si>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</si>
  <si>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</si>
  <si>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</si>
  <si>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</si>
  <si>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</si>
  <si>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</si>
  <si>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</si>
  <si>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</si>
  <si>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</si>
  <si>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</si>
  <si>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</si>
  <si>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</si>
  <si>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</si>
  <si>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</si>
  <si>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</si>
  <si>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</si>
  <si>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</si>
  <si>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</si>
  <si>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</si>
  <si>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</si>
  <si>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</si>
  <si>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</si>
  <si>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</si>
  <si>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</si>
  <si>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</si>
  <si>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</si>
  <si>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</si>
  <si>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</si>
  <si>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</si>
  <si>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</si>
  <si>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</si>
  <si>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</si>
  <si>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</si>
  <si>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</si>
  <si>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</si>
  <si>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</si>
  <si>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</si>
  <si>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</si>
  <si>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</si>
  <si>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</si>
  <si>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</si>
  <si>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</si>
  <si>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</si>
  <si>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</si>
  <si>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</si>
  <si>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</si>
  <si>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</si>
  <si>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</si>
  <si>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</si>
  <si>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</si>
  <si>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</si>
  <si>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</si>
  <si>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</si>
  <si>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</si>
  <si>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</si>
  <si>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</si>
  <si>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</si>
  <si>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</si>
  <si>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</si>
  <si>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</si>
  <si>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</si>
  <si>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</si>
  <si>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</si>
  <si>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</si>
  <si>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</si>
  <si>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</si>
  <si>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</si>
  <si>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</si>
  <si>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</si>
  <si>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</si>
  <si>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</si>
  <si>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</si>
  <si>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</si>
  <si>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</si>
  <si>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</si>
  <si>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</si>
  <si>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</si>
  <si>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</si>
  <si>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</si>
  <si>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</si>
  <si>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</si>
  <si>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</si>
  <si>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</si>
  <si>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</si>
  <si>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</si>
  <si>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</si>
  <si>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</si>
  <si>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</si>
  <si>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</si>
  <si>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</si>
  <si>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</si>
  <si>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</si>
  <si>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</si>
  <si>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</si>
  <si>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</si>
  <si>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</si>
  <si>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</si>
  <si>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</si>
  <si>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</si>
  <si>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</si>
  <si>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</si>
  <si>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</si>
  <si>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</si>
  <si>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</si>
  <si>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</si>
  <si>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</si>
  <si>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</si>
  <si>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junio de 2014</t>
  </si>
  <si>
    <t>6. Para junio de 2013, se ha considerado la información de recurso utilizado de CNT E.P. de junio de 2013, en virtud que existe inconvenientes técnicos en el Sistema de Adquisición de Datos de la operadora.</t>
  </si>
  <si>
    <t xml:space="preserve">      Fecha de publicación:  junio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</si>
</sst>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9">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2.455</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2.997.545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2455</c:v>
                </c:pt>
                <c:pt idx="1">
                  <c:v>2997545</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II'!$A$15:$A$128</c:f>
              <c:numCache>
                <c:formatCode>mmm\-yy</c:formatCode>
                <c:ptCount val="11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numCache>
            </c:numRef>
          </c:cat>
          <c:val>
            <c:numRef>
              <c:f>'4-Móvil II'!$K$15:$K$128</c:f>
              <c:numCache>
                <c:formatCode>#,##0</c:formatCode>
                <c:ptCount val="114"/>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II'!$A$15:$A$128</c:f>
              <c:numCache>
                <c:formatCode>mmm\-yy</c:formatCode>
                <c:ptCount val="11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numCache>
            </c:numRef>
          </c:cat>
          <c:val>
            <c:numRef>
              <c:f>'4-Móvil II'!$L$15:$L$128</c:f>
              <c:numCache>
                <c:formatCode>#,##0</c:formatCode>
                <c:ptCount val="114"/>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numCache>
            </c:numRef>
          </c:val>
        </c:ser>
        <c:dLbls>
          <c:showLegendKey val="0"/>
          <c:showVal val="0"/>
          <c:showCatName val="0"/>
          <c:showSerName val="0"/>
          <c:showPercent val="0"/>
          <c:showBubbleSize val="0"/>
        </c:dLbls>
        <c:gapWidth val="150"/>
        <c:axId val="153208544"/>
        <c:axId val="153209104"/>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II'!$A$15:$A$128</c:f>
              <c:numCache>
                <c:formatCode>mmm\-yy</c:formatCode>
                <c:ptCount val="11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numCache>
            </c:numRef>
          </c:cat>
          <c:val>
            <c:numRef>
              <c:f>'4-Móvil II'!$M$15:$M$128</c:f>
              <c:numCache>
                <c:formatCode>#,##0</c:formatCode>
                <c:ptCount val="114"/>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numCache>
            </c:numRef>
          </c:val>
          <c:smooth val="0"/>
        </c:ser>
        <c:dLbls>
          <c:showLegendKey val="0"/>
          <c:showVal val="0"/>
          <c:showCatName val="0"/>
          <c:showSerName val="0"/>
          <c:showPercent val="0"/>
          <c:showBubbleSize val="0"/>
        </c:dLbls>
        <c:marker val="1"/>
        <c:smooth val="0"/>
        <c:axId val="153208544"/>
        <c:axId val="153209104"/>
      </c:lineChart>
      <c:dateAx>
        <c:axId val="153208544"/>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53209104"/>
        <c:crosses val="autoZero"/>
        <c:auto val="1"/>
        <c:lblOffset val="100"/>
        <c:baseTimeUnit val="months"/>
        <c:majorUnit val="6"/>
        <c:majorTimeUnit val="months"/>
        <c:minorUnit val="6"/>
        <c:minorTimeUnit val="months"/>
      </c:dateAx>
      <c:valAx>
        <c:axId val="15320910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53208544"/>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12225752</c:v>
                </c:pt>
                <c:pt idx="1">
                  <c:v>5874248</c:v>
                </c:pt>
                <c:pt idx="2">
                  <c:v>5204947</c:v>
                </c:pt>
                <c:pt idx="3">
                  <c:v>1595053</c:v>
                </c:pt>
                <c:pt idx="4">
                  <c:v>480845</c:v>
                </c:pt>
                <c:pt idx="5">
                  <c:v>1019155</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302</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153214144"/>
        <c:axId val="153583488"/>
      </c:barChart>
      <c:catAx>
        <c:axId val="1532141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3583488"/>
        <c:crosses val="autoZero"/>
        <c:auto val="1"/>
        <c:lblAlgn val="ctr"/>
        <c:lblOffset val="100"/>
        <c:noMultiLvlLbl val="0"/>
      </c:catAx>
      <c:valAx>
        <c:axId val="15358348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3214144"/>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'5-RI'!$D$32</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'5-RI'!$D$33:$D$42</c:f>
              <c:numCache>
                <c:formatCode>#,##0</c:formatCode>
                <c:ptCount val="10"/>
                <c:pt idx="0">
                  <c:v>1162</c:v>
                </c:pt>
                <c:pt idx="1">
                  <c:v>1382</c:v>
                </c:pt>
                <c:pt idx="2">
                  <c:v>1405</c:v>
                </c:pt>
                <c:pt idx="3">
                  <c:v>1920</c:v>
                </c:pt>
                <c:pt idx="4">
                  <c:v>1822</c:v>
                </c:pt>
                <c:pt idx="5">
                  <c:v>1816</c:v>
                </c:pt>
                <c:pt idx="6">
                  <c:v>1699</c:v>
                </c:pt>
                <c:pt idx="7">
                  <c:v>1792</c:v>
                </c:pt>
                <c:pt idx="8">
                  <c:v>1937</c:v>
                </c:pt>
                <c:pt idx="9">
                  <c:v>2029</c:v>
                </c:pt>
              </c:numCache>
            </c:numRef>
          </c:val>
          <c:extLst/>
        </c:ser>
        <c:ser>
          <c:idx val="1"/>
          <c:order val="1"/>
          <c:tx>
            <c:strRef>
              <c:f>'5-RI'!$E$32</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'5-RI'!$E$33:$E$42</c:f>
              <c:numCache>
                <c:formatCode>#,##0</c:formatCode>
                <c:ptCount val="10"/>
                <c:pt idx="0">
                  <c:v>0</c:v>
                </c:pt>
                <c:pt idx="1">
                  <c:v>0</c:v>
                </c:pt>
                <c:pt idx="2">
                  <c:v>0</c:v>
                </c:pt>
                <c:pt idx="3">
                  <c:v>0</c:v>
                </c:pt>
                <c:pt idx="4">
                  <c:v>0</c:v>
                </c:pt>
                <c:pt idx="5">
                  <c:v>3</c:v>
                </c:pt>
                <c:pt idx="6">
                  <c:v>8</c:v>
                </c:pt>
                <c:pt idx="7">
                  <c:v>11</c:v>
                </c:pt>
                <c:pt idx="8">
                  <c:v>20</c:v>
                </c:pt>
                <c:pt idx="9">
                  <c:v>22</c:v>
                </c:pt>
              </c:numCache>
            </c:numRef>
          </c:val>
          <c:extLst/>
        </c:ser>
        <c:ser>
          <c:idx val="2"/>
          <c:order val="2"/>
          <c:tx>
            <c:strRef>
              <c:f>'5-RI'!$F$32</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'5-RI'!$F$33:$F$42</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'5-RI'!$G$32</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'5-RI'!$G$33:$G$42</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'5-RI'!$H$32</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'5-RI'!$H$33:$H$42</c:f>
              <c:numCache>
                <c:formatCode>General</c:formatCode>
                <c:ptCount val="10"/>
                <c:pt idx="0">
                  <c:v>0</c:v>
                </c:pt>
                <c:pt idx="1">
                  <c:v>0</c:v>
                </c:pt>
                <c:pt idx="2">
                  <c:v>0</c:v>
                </c:pt>
                <c:pt idx="3">
                  <c:v>10</c:v>
                </c:pt>
                <c:pt idx="4">
                  <c:v>10</c:v>
                </c:pt>
                <c:pt idx="5">
                  <c:v>0</c:v>
                </c:pt>
                <c:pt idx="6">
                  <c:v>0</c:v>
                </c:pt>
                <c:pt idx="7">
                  <c:v>0</c:v>
                </c:pt>
                <c:pt idx="8">
                  <c:v>0</c:v>
                </c:pt>
                <c:pt idx="9">
                  <c:v>1</c:v>
                </c:pt>
              </c:numCache>
            </c:numRef>
          </c:val>
          <c:extLst/>
        </c:ser>
        <c:ser>
          <c:idx val="5"/>
          <c:order val="5"/>
          <c:tx>
            <c:strRef>
              <c:f>'5-RI'!$I$32</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'5-RI'!$I$33:$I$42</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'5-RI'!$J$32</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'5-RI'!$J$33:$J$42</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'5-RI'!$K$32</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'5-RI'!$C$33:$C$42</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jun-14</c:v>
                </c:pt>
              </c:strCache>
            </c:strRef>
          </c:cat>
          <c:val>
            <c:numRef>
              <c:f>'5-RI'!$K$33:$K$42</c:f>
              <c:numCache>
                <c:formatCode>General</c:formatCode>
                <c:ptCount val="10"/>
                <c:pt idx="0">
                  <c:v>9</c:v>
                </c:pt>
                <c:pt idx="1">
                  <c:v>3</c:v>
                </c:pt>
                <c:pt idx="2">
                  <c:v>5</c:v>
                </c:pt>
                <c:pt idx="3">
                  <c:v>18</c:v>
                </c:pt>
                <c:pt idx="4">
                  <c:v>22</c:v>
                </c:pt>
                <c:pt idx="5">
                  <c:v>23</c:v>
                </c:pt>
                <c:pt idx="6">
                  <c:v>23</c:v>
                </c:pt>
                <c:pt idx="7">
                  <c:v>23</c:v>
                </c:pt>
                <c:pt idx="8">
                  <c:v>24</c:v>
                </c:pt>
                <c:pt idx="9">
                  <c:v>27</c:v>
                </c:pt>
              </c:numCache>
            </c:numRef>
          </c:val>
          <c:extLst/>
        </c:ser>
        <c:dLbls>
          <c:showLegendKey val="0"/>
          <c:showVal val="0"/>
          <c:showCatName val="0"/>
          <c:showSerName val="0"/>
          <c:showPercent val="0"/>
          <c:showBubbleSize val="0"/>
        </c:dLbls>
        <c:gapWidth val="150"/>
        <c:axId val="153590208"/>
        <c:axId val="153590768"/>
      </c:barChart>
      <c:catAx>
        <c:axId val="1535902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3590768"/>
        <c:crosses val="autoZero"/>
        <c:auto val="1"/>
        <c:lblAlgn val="ctr"/>
        <c:lblOffset val="100"/>
        <c:noMultiLvlLbl val="0"/>
      </c:catAx>
      <c:valAx>
        <c:axId val="153590768"/>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3590208"/>
        <c:crosses val="autoZero"/>
        <c:crossBetween val="between"/>
      </c:valAx>
      <c:spPr>
        <a:noFill/>
        <a:ln w="25400">
          <a:noFill/>
        </a:ln>
      </c:spPr>
    </c:plotArea>
    <c:legend>
      <c:legendPos val="b"/>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276225</xdr:colOff>
      <xdr:row>3</xdr:row>
      <xdr:rowOff>57150</xdr:rowOff>
    </xdr:from>
    <xdr:to>
      <xdr:col>13</xdr:col>
      <xdr:colOff>510225</xdr:colOff>
      <xdr:row>6</xdr:row>
      <xdr:rowOff>55361</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3</xdr:row>
      <xdr:rowOff>9525</xdr:rowOff>
    </xdr:from>
    <xdr:to>
      <xdr:col>13</xdr:col>
      <xdr:colOff>519750</xdr:colOff>
      <xdr:row>6</xdr:row>
      <xdr:rowOff>7736</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161</xdr:row>
      <xdr:rowOff>114300</xdr:rowOff>
    </xdr:from>
    <xdr:to>
      <xdr:col>8</xdr:col>
      <xdr:colOff>224367</xdr:colOff>
      <xdr:row>163</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48</xdr:row>
      <xdr:rowOff>66675</xdr:rowOff>
    </xdr:from>
    <xdr:to>
      <xdr:col>8</xdr:col>
      <xdr:colOff>205317</xdr:colOff>
      <xdr:row>50</xdr:row>
      <xdr:rowOff>6350</xdr:rowOff>
    </xdr:to>
    <xdr:sp macro="" textlink="">
      <xdr:nvSpPr>
        <xdr:cNvPr id="2" name="6 Rectángulo redondeado">
          <a:hlinkClick xmlns:r="http://schemas.openxmlformats.org/officeDocument/2006/relationships" r:id="rId1"/>
        </xdr:cNvPr>
        <xdr:cNvSpPr/>
      </xdr:nvSpPr>
      <xdr:spPr>
        <a:xfrm>
          <a:off x="5019675" y="854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676275</xdr:colOff>
      <xdr:row>3</xdr:row>
      <xdr:rowOff>47625</xdr:rowOff>
    </xdr:from>
    <xdr:to>
      <xdr:col>12</xdr:col>
      <xdr:colOff>634050</xdr:colOff>
      <xdr:row>6</xdr:row>
      <xdr:rowOff>45836</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JUN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24,52 millones utilizados</a:t>
          </a:r>
        </a:p>
        <a:p xmlns:a="http://schemas.openxmlformats.org/drawingml/2006/main">
          <a:pPr algn="l" rtl="0">
            <a:defRPr sz="1000"/>
          </a:pPr>
          <a:r>
            <a:rPr lang="es-ES" sz="900" b="0" i="0" u="none" strike="noStrike" baseline="0">
              <a:solidFill>
                <a:srgbClr val="000000"/>
              </a:solidFill>
              <a:latin typeface="Arial"/>
              <a:cs typeface="Arial"/>
            </a:rPr>
            <a:t>17,91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recurso_numerico_fijo_ptfn_dgp_sm_jun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row r="8">
          <cell r="A8" t="str">
            <v xml:space="preserve">      Fecha de publicación:  junio de 2014</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106</v>
      </c>
      <c r="C2" s="157"/>
      <c r="D2" s="157"/>
    </row>
    <row r="3" spans="1:26" x14ac:dyDescent="0.2">
      <c r="B3" s="160" t="s">
        <v>105</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121</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UMxgFazOKULCaoNLajBHxPRk3MywmrFfaQoglR5g1vigFRr8tjYue7Hlq8XzwKzgZ2H5l01y+l3iVcLmY0GvYg==" saltValue="4Q2hik8X965lwgmezIzmhw=="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106</v>
      </c>
      <c r="C2" s="254"/>
      <c r="D2" s="254"/>
      <c r="E2" s="254"/>
      <c r="F2" s="254"/>
      <c r="G2" s="254"/>
      <c r="H2" s="254"/>
      <c r="I2" s="254"/>
      <c r="J2" s="254"/>
      <c r="K2" s="254"/>
      <c r="L2" s="254"/>
      <c r="M2" s="254"/>
      <c r="N2" s="254"/>
    </row>
    <row r="3" spans="2:14" ht="14.25" x14ac:dyDescent="0.2">
      <c r="B3" s="222" t="s">
        <v>120</v>
      </c>
      <c r="C3" s="254"/>
      <c r="D3" s="254"/>
      <c r="E3" s="254"/>
      <c r="F3" s="254"/>
      <c r="G3" s="254"/>
      <c r="H3" s="254"/>
      <c r="I3" s="254"/>
      <c r="J3" s="254"/>
      <c r="K3" s="254"/>
      <c r="L3" s="254"/>
      <c r="M3" s="254"/>
      <c r="N3" s="254"/>
    </row>
    <row r="4" spans="2:14" ht="14.25" x14ac:dyDescent="0.2">
      <c r="B4" s="255" t="s">
        <v>119</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
        <v>121</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106</v>
      </c>
      <c r="B2" s="164"/>
      <c r="C2" s="165"/>
      <c r="D2" s="164"/>
      <c r="E2" s="164"/>
    </row>
    <row r="3" spans="1:21" ht="14.25" x14ac:dyDescent="0.2">
      <c r="A3" s="160" t="s">
        <v>107</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121</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4" t="s">
        <v>80</v>
      </c>
      <c r="C12" s="265"/>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'5-RI'!I24+'5-RI'!L42</f>
        <v>2455</v>
      </c>
      <c r="E14" s="85">
        <f>+D14/C14</f>
        <v>8.1833333333333335E-4</v>
      </c>
      <c r="F14" s="105"/>
      <c r="G14" s="70"/>
    </row>
    <row r="15" spans="1:21" ht="25.5" customHeight="1" x14ac:dyDescent="0.2">
      <c r="A15" s="261" t="s">
        <v>41</v>
      </c>
      <c r="B15" s="106" t="s">
        <v>40</v>
      </c>
      <c r="C15" s="107">
        <f>SUM(C16:C26)</f>
        <v>1067</v>
      </c>
      <c r="D15" s="86">
        <v>261</v>
      </c>
      <c r="E15" s="85">
        <f>+D15/C15</f>
        <v>0.24461105904404873</v>
      </c>
      <c r="F15" s="105"/>
      <c r="G15" s="108"/>
    </row>
    <row r="16" spans="1:21" x14ac:dyDescent="0.2">
      <c r="A16" s="262"/>
      <c r="B16" s="154" t="s">
        <v>104</v>
      </c>
      <c r="C16" s="91">
        <v>97</v>
      </c>
      <c r="D16" s="92">
        <v>37</v>
      </c>
      <c r="E16" s="85">
        <f t="shared" ref="E16:E26" si="0">+D16/C16</f>
        <v>0.38144329896907214</v>
      </c>
    </row>
    <row r="17" spans="1:5" x14ac:dyDescent="0.2">
      <c r="A17" s="262"/>
      <c r="B17" s="93" t="s">
        <v>93</v>
      </c>
      <c r="C17" s="91">
        <v>97</v>
      </c>
      <c r="D17" s="92">
        <v>39</v>
      </c>
      <c r="E17" s="85">
        <f t="shared" si="0"/>
        <v>0.40206185567010311</v>
      </c>
    </row>
    <row r="18" spans="1:5" x14ac:dyDescent="0.2">
      <c r="A18" s="262"/>
      <c r="B18" s="93" t="s">
        <v>94</v>
      </c>
      <c r="C18" s="91">
        <v>97</v>
      </c>
      <c r="D18" s="92">
        <v>18</v>
      </c>
      <c r="E18" s="85">
        <f>+D18/C18</f>
        <v>0.18556701030927836</v>
      </c>
    </row>
    <row r="19" spans="1:5" x14ac:dyDescent="0.2">
      <c r="A19" s="262"/>
      <c r="B19" s="93" t="s">
        <v>55</v>
      </c>
      <c r="C19" s="91">
        <v>97</v>
      </c>
      <c r="D19" s="92">
        <v>17</v>
      </c>
      <c r="E19" s="85">
        <f t="shared" si="0"/>
        <v>0.17525773195876287</v>
      </c>
    </row>
    <row r="20" spans="1:5" x14ac:dyDescent="0.2">
      <c r="A20" s="262"/>
      <c r="B20" s="93" t="s">
        <v>56</v>
      </c>
      <c r="C20" s="91">
        <v>97</v>
      </c>
      <c r="D20" s="92">
        <v>27</v>
      </c>
      <c r="E20" s="85">
        <f t="shared" si="0"/>
        <v>0.27835051546391754</v>
      </c>
    </row>
    <row r="21" spans="1:5" x14ac:dyDescent="0.2">
      <c r="A21" s="262"/>
      <c r="B21" s="93" t="s">
        <v>57</v>
      </c>
      <c r="C21" s="91">
        <v>97</v>
      </c>
      <c r="D21" s="92">
        <v>23</v>
      </c>
      <c r="E21" s="85">
        <f t="shared" si="0"/>
        <v>0.23711340206185566</v>
      </c>
    </row>
    <row r="22" spans="1:5" x14ac:dyDescent="0.2">
      <c r="A22" s="262"/>
      <c r="B22" s="120" t="s">
        <v>92</v>
      </c>
      <c r="C22" s="91">
        <v>97</v>
      </c>
      <c r="D22" s="92">
        <v>15</v>
      </c>
      <c r="E22" s="85">
        <f t="shared" si="0"/>
        <v>0.15463917525773196</v>
      </c>
    </row>
    <row r="23" spans="1:5" x14ac:dyDescent="0.2">
      <c r="A23" s="262"/>
      <c r="B23" s="153" t="s">
        <v>103</v>
      </c>
      <c r="C23" s="91">
        <v>97</v>
      </c>
      <c r="D23" s="92">
        <v>15</v>
      </c>
      <c r="E23" s="85">
        <f t="shared" si="0"/>
        <v>0.15463917525773196</v>
      </c>
    </row>
    <row r="24" spans="1:5" x14ac:dyDescent="0.2">
      <c r="A24" s="262"/>
      <c r="B24" s="93" t="s">
        <v>58</v>
      </c>
      <c r="C24" s="91">
        <v>97</v>
      </c>
      <c r="D24" s="92">
        <v>22</v>
      </c>
      <c r="E24" s="85">
        <f t="shared" si="0"/>
        <v>0.22680412371134021</v>
      </c>
    </row>
    <row r="25" spans="1:5" x14ac:dyDescent="0.2">
      <c r="A25" s="262"/>
      <c r="B25" s="93" t="s">
        <v>59</v>
      </c>
      <c r="C25" s="91">
        <v>97</v>
      </c>
      <c r="D25" s="92">
        <v>23</v>
      </c>
      <c r="E25" s="85">
        <f t="shared" si="0"/>
        <v>0.23711340206185566</v>
      </c>
    </row>
    <row r="26" spans="1:5" ht="13.5" thickBot="1" x14ac:dyDescent="0.25">
      <c r="A26" s="263"/>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2455</v>
      </c>
      <c r="E63" s="142"/>
      <c r="F63" s="144"/>
      <c r="G63" s="152"/>
    </row>
    <row r="64" spans="1:7" x14ac:dyDescent="0.2">
      <c r="A64" s="142" t="s">
        <v>65</v>
      </c>
      <c r="B64" s="142"/>
      <c r="C64" s="143"/>
      <c r="D64" s="143">
        <f>+D62-D63</f>
        <v>2997545</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9KFlgwKYawdSO9Z4HOt2+aGXQlXqUkSr5Yqzmf1t53Qg1sZfBmvNV9Ihk4ksDg4JFGKLwEzU8W2te3laMYP39g==" saltValue="NV2eElch+aHiZG2zXks6R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106</v>
      </c>
      <c r="B2" s="164"/>
      <c r="C2" s="165"/>
      <c r="D2" s="164"/>
      <c r="E2" s="164"/>
      <c r="F2" s="178"/>
      <c r="G2" s="178"/>
      <c r="H2" s="178"/>
      <c r="I2" s="178"/>
      <c r="J2" s="178"/>
      <c r="K2" s="178"/>
      <c r="L2" s="178"/>
      <c r="M2" s="178"/>
      <c r="N2" s="178"/>
    </row>
    <row r="3" spans="1:14" ht="14.25" x14ac:dyDescent="0.2">
      <c r="A3" s="160" t="s">
        <v>109</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121</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71" t="s">
        <v>5</v>
      </c>
      <c r="B12" s="272"/>
      <c r="C12" s="271" t="s">
        <v>87</v>
      </c>
      <c r="D12" s="273"/>
      <c r="E12" s="273"/>
      <c r="F12" s="272"/>
      <c r="G12" s="271" t="s">
        <v>2</v>
      </c>
      <c r="H12" s="273"/>
      <c r="I12" s="273"/>
      <c r="J12" s="272"/>
      <c r="K12" s="286" t="s">
        <v>1</v>
      </c>
      <c r="L12" s="273"/>
      <c r="M12" s="273"/>
      <c r="N12" s="272"/>
    </row>
    <row r="13" spans="1:14" ht="13.5" thickTop="1" x14ac:dyDescent="0.2">
      <c r="A13" s="280" t="s">
        <v>6</v>
      </c>
      <c r="B13" s="281"/>
      <c r="C13" s="269" t="s">
        <v>7</v>
      </c>
      <c r="D13" s="274" t="s">
        <v>8</v>
      </c>
      <c r="E13" s="274"/>
      <c r="F13" s="181" t="s">
        <v>9</v>
      </c>
      <c r="G13" s="269" t="s">
        <v>7</v>
      </c>
      <c r="H13" s="274" t="s">
        <v>8</v>
      </c>
      <c r="I13" s="274"/>
      <c r="J13" s="181" t="s">
        <v>9</v>
      </c>
      <c r="K13" s="269" t="s">
        <v>7</v>
      </c>
      <c r="L13" s="274" t="s">
        <v>8</v>
      </c>
      <c r="M13" s="274"/>
      <c r="N13" s="181" t="s">
        <v>9</v>
      </c>
    </row>
    <row r="14" spans="1:14" ht="13.5" thickBot="1" x14ac:dyDescent="0.25">
      <c r="A14" s="280"/>
      <c r="B14" s="281"/>
      <c r="C14" s="270"/>
      <c r="D14" s="182" t="s">
        <v>10</v>
      </c>
      <c r="E14" s="182" t="s">
        <v>11</v>
      </c>
      <c r="F14" s="183" t="s">
        <v>12</v>
      </c>
      <c r="G14" s="270"/>
      <c r="H14" s="182" t="s">
        <v>10</v>
      </c>
      <c r="I14" s="182" t="s">
        <v>11</v>
      </c>
      <c r="J14" s="183" t="s">
        <v>12</v>
      </c>
      <c r="K14" s="270"/>
      <c r="L14" s="182" t="s">
        <v>10</v>
      </c>
      <c r="M14" s="182" t="s">
        <v>11</v>
      </c>
      <c r="N14" s="183" t="s">
        <v>12</v>
      </c>
    </row>
    <row r="15" spans="1:14" ht="13.5" thickTop="1" x14ac:dyDescent="0.2">
      <c r="A15" s="280"/>
      <c r="B15" s="281"/>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0"/>
      <c r="B16" s="281"/>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0"/>
      <c r="B17" s="281"/>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0"/>
      <c r="B18" s="281"/>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0"/>
      <c r="B19" s="281"/>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0"/>
      <c r="B20" s="281"/>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0"/>
      <c r="B21" s="281"/>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0"/>
      <c r="B22" s="281"/>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0"/>
      <c r="B23" s="281"/>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0"/>
      <c r="B24" s="281"/>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0"/>
      <c r="B25" s="281"/>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0"/>
      <c r="B26" s="281"/>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0"/>
      <c r="B27" s="281"/>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0"/>
      <c r="B28" s="281"/>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0"/>
      <c r="B29" s="281"/>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0"/>
      <c r="B30" s="281"/>
      <c r="C30" s="213"/>
      <c r="D30" s="213"/>
      <c r="E30" s="213"/>
      <c r="F30" s="213"/>
      <c r="G30" s="215"/>
      <c r="H30" s="215"/>
      <c r="I30" s="215"/>
      <c r="J30" s="215"/>
      <c r="K30" s="3">
        <v>99</v>
      </c>
      <c r="L30" s="3">
        <v>1000000</v>
      </c>
      <c r="M30" s="3">
        <v>1999999</v>
      </c>
      <c r="N30" s="98">
        <f t="shared" si="4"/>
        <v>1000000</v>
      </c>
    </row>
    <row r="31" spans="1:14" x14ac:dyDescent="0.2">
      <c r="A31" s="280"/>
      <c r="B31" s="281"/>
      <c r="C31" s="213"/>
      <c r="D31" s="213"/>
      <c r="E31" s="213"/>
      <c r="F31" s="213"/>
      <c r="G31" s="215"/>
      <c r="H31" s="215"/>
      <c r="I31" s="215"/>
      <c r="J31" s="215"/>
      <c r="K31" s="3">
        <v>99</v>
      </c>
      <c r="L31" s="3">
        <v>2000000</v>
      </c>
      <c r="M31" s="3">
        <v>2499999</v>
      </c>
      <c r="N31" s="98">
        <f t="shared" si="4"/>
        <v>500000</v>
      </c>
    </row>
    <row r="32" spans="1:14" x14ac:dyDescent="0.2">
      <c r="A32" s="280"/>
      <c r="B32" s="281"/>
      <c r="C32" s="213"/>
      <c r="D32" s="213"/>
      <c r="E32" s="213"/>
      <c r="F32" s="213"/>
      <c r="G32" s="215"/>
      <c r="H32" s="215"/>
      <c r="I32" s="215"/>
      <c r="J32" s="215"/>
      <c r="K32" s="3">
        <v>99</v>
      </c>
      <c r="L32" s="3">
        <v>3000000</v>
      </c>
      <c r="M32" s="3">
        <v>3999999</v>
      </c>
      <c r="N32" s="98">
        <f t="shared" si="4"/>
        <v>1000000</v>
      </c>
    </row>
    <row r="33" spans="1:14" x14ac:dyDescent="0.2">
      <c r="A33" s="280"/>
      <c r="B33" s="281"/>
      <c r="C33" s="213"/>
      <c r="D33" s="213"/>
      <c r="E33" s="213"/>
      <c r="F33" s="213"/>
      <c r="G33" s="215"/>
      <c r="H33" s="215"/>
      <c r="I33" s="215"/>
      <c r="J33" s="215"/>
      <c r="K33" s="3">
        <v>99</v>
      </c>
      <c r="L33" s="3">
        <v>4000000</v>
      </c>
      <c r="M33" s="3">
        <v>4999999</v>
      </c>
      <c r="N33" s="98">
        <f t="shared" si="4"/>
        <v>1000000</v>
      </c>
    </row>
    <row r="34" spans="1:14" x14ac:dyDescent="0.2">
      <c r="A34" s="280"/>
      <c r="B34" s="281"/>
      <c r="C34" s="213"/>
      <c r="D34" s="213"/>
      <c r="E34" s="213"/>
      <c r="F34" s="213"/>
      <c r="G34" s="215"/>
      <c r="H34" s="215"/>
      <c r="I34" s="215"/>
      <c r="J34" s="215"/>
      <c r="K34" s="3">
        <v>99</v>
      </c>
      <c r="L34" s="3">
        <v>7000000</v>
      </c>
      <c r="M34" s="3">
        <v>7999999</v>
      </c>
      <c r="N34" s="98">
        <f t="shared" si="4"/>
        <v>1000000</v>
      </c>
    </row>
    <row r="35" spans="1:14" x14ac:dyDescent="0.2">
      <c r="A35" s="280"/>
      <c r="B35" s="281"/>
      <c r="C35" s="213"/>
      <c r="D35" s="213"/>
      <c r="E35" s="213"/>
      <c r="F35" s="213"/>
      <c r="G35" s="215"/>
      <c r="H35" s="215"/>
      <c r="I35" s="215"/>
      <c r="J35" s="215"/>
      <c r="K35" s="3">
        <v>99</v>
      </c>
      <c r="L35" s="3">
        <v>9100000</v>
      </c>
      <c r="M35" s="3">
        <v>9199999</v>
      </c>
      <c r="N35" s="98">
        <f t="shared" si="4"/>
        <v>100000</v>
      </c>
    </row>
    <row r="36" spans="1:14" x14ac:dyDescent="0.2">
      <c r="A36" s="280"/>
      <c r="B36" s="281"/>
      <c r="C36" s="213"/>
      <c r="D36" s="213"/>
      <c r="E36" s="213"/>
      <c r="F36" s="213"/>
      <c r="G36" s="215"/>
      <c r="H36" s="215"/>
      <c r="I36" s="215"/>
      <c r="J36" s="215"/>
      <c r="K36" s="3">
        <v>99</v>
      </c>
      <c r="L36" s="3">
        <v>9300000</v>
      </c>
      <c r="M36" s="3">
        <v>9399999</v>
      </c>
      <c r="N36" s="98">
        <f t="shared" si="4"/>
        <v>100000</v>
      </c>
    </row>
    <row r="37" spans="1:14" x14ac:dyDescent="0.2">
      <c r="A37" s="280"/>
      <c r="B37" s="281"/>
      <c r="C37" s="215"/>
      <c r="D37" s="215"/>
      <c r="E37" s="215"/>
      <c r="F37" s="215"/>
      <c r="G37" s="215"/>
      <c r="H37" s="215"/>
      <c r="I37" s="215"/>
      <c r="J37" s="215"/>
      <c r="K37" s="3">
        <v>99</v>
      </c>
      <c r="L37" s="3">
        <v>9400000</v>
      </c>
      <c r="M37" s="3">
        <v>9499999</v>
      </c>
      <c r="N37" s="98">
        <f t="shared" si="4"/>
        <v>100000</v>
      </c>
    </row>
    <row r="38" spans="1:14" x14ac:dyDescent="0.2">
      <c r="A38" s="280"/>
      <c r="B38" s="281"/>
      <c r="C38" s="215"/>
      <c r="D38" s="215"/>
      <c r="E38" s="215"/>
      <c r="F38" s="215"/>
      <c r="G38" s="215"/>
      <c r="H38" s="215"/>
      <c r="I38" s="215"/>
      <c r="J38" s="215"/>
      <c r="K38" s="3">
        <v>99</v>
      </c>
      <c r="L38" s="3">
        <v>9500000</v>
      </c>
      <c r="M38" s="3">
        <v>9599999</v>
      </c>
      <c r="N38" s="98">
        <f t="shared" si="4"/>
        <v>100000</v>
      </c>
    </row>
    <row r="39" spans="1:14" x14ac:dyDescent="0.2">
      <c r="A39" s="280"/>
      <c r="B39" s="281"/>
      <c r="C39" s="213"/>
      <c r="D39" s="213"/>
      <c r="E39" s="213"/>
      <c r="F39" s="213"/>
      <c r="G39" s="213"/>
      <c r="H39" s="213"/>
      <c r="I39" s="213"/>
      <c r="J39" s="213"/>
      <c r="K39" s="42">
        <v>99</v>
      </c>
      <c r="L39" s="42">
        <v>9600000</v>
      </c>
      <c r="M39" s="42">
        <v>9699999</v>
      </c>
      <c r="N39" s="98">
        <f t="shared" si="4"/>
        <v>100000</v>
      </c>
    </row>
    <row r="40" spans="1:14" s="34" customFormat="1" x14ac:dyDescent="0.2">
      <c r="A40" s="275" t="s">
        <v>32</v>
      </c>
      <c r="B40" s="184">
        <f>SUM(C40:N40)</f>
        <v>26400000</v>
      </c>
      <c r="C40" s="267">
        <f>SUM(F15:F39)</f>
        <v>1500000</v>
      </c>
      <c r="D40" s="282"/>
      <c r="E40" s="282"/>
      <c r="F40" s="283"/>
      <c r="G40" s="266">
        <f>SUM(J15:J39)</f>
        <v>6800000</v>
      </c>
      <c r="H40" s="267"/>
      <c r="I40" s="267"/>
      <c r="J40" s="292"/>
      <c r="K40" s="266">
        <f>SUM(N15:N39)</f>
        <v>18100000</v>
      </c>
      <c r="L40" s="267"/>
      <c r="M40" s="267"/>
      <c r="N40" s="268"/>
    </row>
    <row r="41" spans="1:14" s="34" customFormat="1" ht="13.5" thickBot="1" x14ac:dyDescent="0.25">
      <c r="A41" s="276"/>
      <c r="B41" s="185">
        <f>SUM(C41:N41)</f>
        <v>1</v>
      </c>
      <c r="C41" s="277">
        <f>+C40/$B$40</f>
        <v>5.6818181818181816E-2</v>
      </c>
      <c r="D41" s="278"/>
      <c r="E41" s="278"/>
      <c r="F41" s="279"/>
      <c r="G41" s="287">
        <f>+G40/$B$40</f>
        <v>0.25757575757575757</v>
      </c>
      <c r="H41" s="277"/>
      <c r="I41" s="277"/>
      <c r="J41" s="289"/>
      <c r="K41" s="287">
        <f>+K40/$B$40</f>
        <v>0.68560606060606055</v>
      </c>
      <c r="L41" s="277"/>
      <c r="M41" s="277"/>
      <c r="N41" s="288"/>
    </row>
    <row r="42" spans="1:14" ht="14.25" thickTop="1" thickBot="1" x14ac:dyDescent="0.25"/>
    <row r="43" spans="1:14" s="34" customFormat="1" ht="12.75" customHeight="1" thickTop="1" x14ac:dyDescent="0.2">
      <c r="A43" s="188" t="s">
        <v>33</v>
      </c>
      <c r="B43" s="189">
        <f>+C43+G43+K43</f>
        <v>24528308</v>
      </c>
      <c r="C43" s="290">
        <f>+'4-Móvil II'!H151</f>
        <v>1051919</v>
      </c>
      <c r="D43" s="290"/>
      <c r="E43" s="290"/>
      <c r="F43" s="290"/>
      <c r="G43" s="290">
        <f>+'4-Móvil II'!E151</f>
        <v>6277079</v>
      </c>
      <c r="H43" s="290"/>
      <c r="I43" s="290"/>
      <c r="J43" s="290"/>
      <c r="K43" s="290">
        <f>+'4-Móvil II'!B151</f>
        <v>17199310</v>
      </c>
      <c r="L43" s="290"/>
      <c r="M43" s="290"/>
      <c r="N43" s="291"/>
    </row>
    <row r="44" spans="1:14" s="34" customFormat="1" ht="28.5" customHeight="1" thickBot="1" x14ac:dyDescent="0.25">
      <c r="A44" s="186" t="s">
        <v>34</v>
      </c>
      <c r="B44" s="187">
        <f>+B43/B40</f>
        <v>0.92910257575757571</v>
      </c>
      <c r="C44" s="284">
        <f>+C43/C40</f>
        <v>0.70127933333333337</v>
      </c>
      <c r="D44" s="284"/>
      <c r="E44" s="284"/>
      <c r="F44" s="284"/>
      <c r="G44" s="284">
        <f>+G43/G40</f>
        <v>0.92309985294117647</v>
      </c>
      <c r="H44" s="284"/>
      <c r="I44" s="284"/>
      <c r="J44" s="284"/>
      <c r="K44" s="284">
        <f>+K43/K40</f>
        <v>0.9502381215469613</v>
      </c>
      <c r="L44" s="284"/>
      <c r="M44" s="284"/>
      <c r="N44" s="285"/>
    </row>
    <row r="45" spans="1:14" ht="14.25" thickTop="1" thickBot="1" x14ac:dyDescent="0.25"/>
    <row r="46" spans="1:14" s="34" customFormat="1" ht="13.5" thickTop="1" x14ac:dyDescent="0.2">
      <c r="A46" s="190" t="s">
        <v>35</v>
      </c>
      <c r="B46" s="189">
        <f>+C46+G46+K46</f>
        <v>17911544</v>
      </c>
      <c r="C46" s="290">
        <f>+'4-Móvil II'!J151</f>
        <v>480845</v>
      </c>
      <c r="D46" s="290"/>
      <c r="E46" s="290"/>
      <c r="F46" s="290"/>
      <c r="G46" s="290">
        <f>+'4-Móvil II'!G151</f>
        <v>5204947</v>
      </c>
      <c r="H46" s="290"/>
      <c r="I46" s="290"/>
      <c r="J46" s="290"/>
      <c r="K46" s="290">
        <f>+'4-Móvil II'!D151</f>
        <v>12225752</v>
      </c>
      <c r="L46" s="290"/>
      <c r="M46" s="290"/>
      <c r="N46" s="291"/>
    </row>
    <row r="47" spans="1:14" s="35" customFormat="1" ht="28.5" customHeight="1" thickBot="1" x14ac:dyDescent="0.25">
      <c r="A47" s="191" t="s">
        <v>36</v>
      </c>
      <c r="B47" s="187">
        <f>+B46/B40</f>
        <v>0.67846757575757577</v>
      </c>
      <c r="C47" s="284">
        <f>+C46/C40</f>
        <v>0.32056333333333331</v>
      </c>
      <c r="D47" s="284"/>
      <c r="E47" s="284"/>
      <c r="F47" s="284"/>
      <c r="G47" s="284">
        <f>+G46/G40</f>
        <v>0.76543338235294123</v>
      </c>
      <c r="H47" s="284"/>
      <c r="I47" s="284"/>
      <c r="J47" s="284"/>
      <c r="K47" s="284">
        <f>+K46/K40</f>
        <v>0.67545591160220997</v>
      </c>
      <c r="L47" s="284"/>
      <c r="M47" s="284"/>
      <c r="N47" s="285"/>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12225752</v>
      </c>
      <c r="C62" s="135">
        <f t="shared" ref="C62:C68" si="5">+B62/$B$69</f>
        <v>0.12225751999999999</v>
      </c>
      <c r="D62" s="133"/>
      <c r="E62" s="218"/>
      <c r="F62" s="218"/>
      <c r="G62" s="218"/>
      <c r="H62" s="218"/>
      <c r="I62" s="218"/>
      <c r="J62" s="218"/>
      <c r="K62" s="218"/>
      <c r="L62" s="218"/>
      <c r="M62" s="218"/>
      <c r="N62" s="218"/>
      <c r="O62" s="218"/>
      <c r="P62" s="218"/>
      <c r="Q62" s="218"/>
    </row>
    <row r="63" spans="1:17" s="125" customFormat="1" x14ac:dyDescent="0.2">
      <c r="A63" s="133" t="s">
        <v>16</v>
      </c>
      <c r="B63" s="134">
        <f>+K40-K46</f>
        <v>5874248</v>
      </c>
      <c r="C63" s="135">
        <f t="shared" si="5"/>
        <v>5.874248E-2</v>
      </c>
      <c r="D63" s="133"/>
      <c r="E63" s="218"/>
      <c r="F63" s="218"/>
      <c r="G63" s="218"/>
      <c r="H63" s="218"/>
      <c r="I63" s="218"/>
      <c r="J63" s="218"/>
      <c r="K63" s="218"/>
      <c r="L63" s="218"/>
      <c r="M63" s="218"/>
      <c r="N63" s="218"/>
      <c r="O63" s="218"/>
      <c r="P63" s="218"/>
      <c r="Q63" s="218"/>
    </row>
    <row r="64" spans="1:17" s="125" customFormat="1" x14ac:dyDescent="0.2">
      <c r="A64" s="133" t="s">
        <v>17</v>
      </c>
      <c r="B64" s="134">
        <f>+G46</f>
        <v>5204947</v>
      </c>
      <c r="C64" s="135">
        <f t="shared" si="5"/>
        <v>5.204947E-2</v>
      </c>
      <c r="D64" s="133"/>
      <c r="E64" s="218"/>
      <c r="F64" s="218"/>
      <c r="G64" s="218"/>
      <c r="H64" s="218"/>
      <c r="I64" s="218"/>
      <c r="J64" s="218"/>
      <c r="K64" s="218"/>
      <c r="L64" s="218"/>
      <c r="M64" s="218"/>
      <c r="N64" s="218"/>
      <c r="O64" s="218"/>
      <c r="P64" s="218"/>
      <c r="Q64" s="218"/>
    </row>
    <row r="65" spans="1:17" s="125" customFormat="1" x14ac:dyDescent="0.2">
      <c r="A65" s="133" t="s">
        <v>18</v>
      </c>
      <c r="B65" s="134">
        <f>+G40-G46</f>
        <v>1595053</v>
      </c>
      <c r="C65" s="135">
        <f t="shared" si="5"/>
        <v>1.5950530000000001E-2</v>
      </c>
      <c r="D65" s="133"/>
      <c r="E65" s="218"/>
      <c r="F65" s="218"/>
      <c r="G65" s="218"/>
      <c r="H65" s="218"/>
      <c r="I65" s="218"/>
      <c r="J65" s="218"/>
      <c r="K65" s="218"/>
      <c r="L65" s="218"/>
      <c r="M65" s="218"/>
      <c r="N65" s="218"/>
      <c r="O65" s="218"/>
      <c r="P65" s="218"/>
      <c r="Q65" s="218"/>
    </row>
    <row r="66" spans="1:17" s="125" customFormat="1" x14ac:dyDescent="0.2">
      <c r="A66" s="133" t="s">
        <v>98</v>
      </c>
      <c r="B66" s="134">
        <f>+C46</f>
        <v>480845</v>
      </c>
      <c r="C66" s="135">
        <f t="shared" si="5"/>
        <v>4.8084499999999997E-3</v>
      </c>
      <c r="D66" s="133"/>
      <c r="E66" s="218"/>
      <c r="F66" s="218"/>
      <c r="G66" s="218"/>
      <c r="H66" s="218"/>
      <c r="I66" s="218"/>
      <c r="J66" s="218"/>
      <c r="K66" s="218"/>
      <c r="L66" s="218"/>
      <c r="M66" s="218"/>
      <c r="N66" s="218"/>
      <c r="O66" s="218"/>
      <c r="P66" s="218"/>
      <c r="Q66" s="218"/>
    </row>
    <row r="67" spans="1:17" s="125" customFormat="1" x14ac:dyDescent="0.2">
      <c r="A67" s="133" t="s">
        <v>99</v>
      </c>
      <c r="B67" s="134">
        <f>+C40-C46</f>
        <v>1019155</v>
      </c>
      <c r="C67" s="135">
        <f t="shared" si="5"/>
        <v>1.0191550000000001E-2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TrPlZCsR208e/EFbyzY64GNZ8LmhrvSQHaQNjcqYSF0z9PVlH9fZS/SuTlMcPSJP6/Vwlmyg3N+MsNn22HdyAQ==" saltValue="Htq1EIoiFJyGBzax16hoeg=="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00"/>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106</v>
      </c>
      <c r="B2" s="193"/>
      <c r="C2" s="193"/>
      <c r="D2" s="193"/>
      <c r="E2" s="193"/>
      <c r="F2" s="193"/>
      <c r="G2" s="193"/>
      <c r="H2" s="193"/>
      <c r="I2" s="193"/>
      <c r="J2" s="193"/>
      <c r="K2" s="193"/>
      <c r="L2" s="193"/>
      <c r="M2" s="193"/>
    </row>
    <row r="3" spans="1:13" ht="14.25" x14ac:dyDescent="0.2">
      <c r="A3" s="160" t="s">
        <v>109</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121</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4" t="s">
        <v>22</v>
      </c>
      <c r="C12" s="295"/>
      <c r="D12" s="295"/>
      <c r="E12" s="295"/>
      <c r="F12" s="295"/>
      <c r="G12" s="295"/>
      <c r="H12" s="295"/>
      <c r="I12" s="295"/>
      <c r="J12" s="295"/>
      <c r="K12" s="295"/>
      <c r="L12" s="295"/>
      <c r="M12" s="296"/>
    </row>
    <row r="13" spans="1:13" s="45" customFormat="1" ht="15" customHeight="1" thickTop="1" thickBot="1" x14ac:dyDescent="0.25">
      <c r="B13" s="302" t="s">
        <v>1</v>
      </c>
      <c r="C13" s="302"/>
      <c r="D13" s="302"/>
      <c r="E13" s="302" t="s">
        <v>2</v>
      </c>
      <c r="F13" s="302"/>
      <c r="G13" s="302"/>
      <c r="H13" s="302" t="s">
        <v>87</v>
      </c>
      <c r="I13" s="302"/>
      <c r="J13" s="302"/>
      <c r="K13" s="298" t="s">
        <v>3</v>
      </c>
      <c r="L13" s="299"/>
      <c r="M13" s="300"/>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8"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06" si="13">+H90+E90+B90</f>
        <v>18556376</v>
      </c>
      <c r="L90" s="25">
        <f t="shared" ref="L90:L10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ref="K126:K127" si="17">+H126+E126+B126</f>
        <v>24469159</v>
      </c>
      <c r="L126" s="21">
        <f t="shared" ref="L126:L127" si="18">+I126+F126+C126</f>
        <v>26400000</v>
      </c>
      <c r="M126" s="52">
        <f t="shared" ref="M126:M127" si="19">+J126+G126+D126</f>
        <v>17850019</v>
      </c>
      <c r="N126" s="2"/>
    </row>
    <row r="127" spans="1:14" ht="14.25" thickTop="1" thickBot="1" x14ac:dyDescent="0.25">
      <c r="A127" s="9">
        <v>41760</v>
      </c>
      <c r="B127" s="116">
        <v>17371192</v>
      </c>
      <c r="C127" s="21">
        <v>18100000</v>
      </c>
      <c r="D127" s="29">
        <v>12205422</v>
      </c>
      <c r="E127" s="48">
        <v>6301159</v>
      </c>
      <c r="F127" s="21">
        <v>6800000</v>
      </c>
      <c r="G127" s="29">
        <v>5188521</v>
      </c>
      <c r="H127" s="117">
        <v>1093069</v>
      </c>
      <c r="I127" s="21">
        <v>1500000</v>
      </c>
      <c r="J127" s="62">
        <v>461477</v>
      </c>
      <c r="K127" s="101">
        <f t="shared" si="17"/>
        <v>24765420</v>
      </c>
      <c r="L127" s="21">
        <f t="shared" si="18"/>
        <v>26400000</v>
      </c>
      <c r="M127" s="52">
        <f t="shared" si="19"/>
        <v>17855420</v>
      </c>
      <c r="N127" s="2"/>
    </row>
    <row r="128" spans="1:14" ht="14.25" thickTop="1" thickBot="1" x14ac:dyDescent="0.25">
      <c r="A128" s="9">
        <v>41791</v>
      </c>
      <c r="B128" s="116">
        <v>17199310</v>
      </c>
      <c r="C128" s="21">
        <v>18100000</v>
      </c>
      <c r="D128" s="29">
        <v>12225752</v>
      </c>
      <c r="E128" s="48">
        <v>6277079</v>
      </c>
      <c r="F128" s="21">
        <v>6800000</v>
      </c>
      <c r="G128" s="29">
        <v>5204947</v>
      </c>
      <c r="H128" s="117">
        <v>1051919</v>
      </c>
      <c r="I128" s="21">
        <v>1500000</v>
      </c>
      <c r="J128" s="62">
        <v>480845</v>
      </c>
      <c r="K128" s="101">
        <v>24528308</v>
      </c>
      <c r="L128" s="21">
        <v>26400000</v>
      </c>
      <c r="M128" s="52">
        <f t="shared" si="9"/>
        <v>17911544</v>
      </c>
      <c r="N128" s="2"/>
    </row>
    <row r="129" spans="1:14" ht="14.25" thickTop="1" thickBot="1" x14ac:dyDescent="0.25">
      <c r="A129" s="72"/>
      <c r="B129" s="2"/>
      <c r="C129" s="2"/>
      <c r="D129" s="5"/>
      <c r="E129" s="2"/>
      <c r="F129" s="2"/>
      <c r="G129" s="2"/>
      <c r="H129" s="2"/>
      <c r="I129" s="2"/>
      <c r="J129" s="2"/>
      <c r="K129" s="2"/>
      <c r="L129" s="2"/>
      <c r="M129" s="2"/>
    </row>
    <row r="130" spans="1:14" ht="17.25" thickTop="1" thickBot="1" x14ac:dyDescent="0.3">
      <c r="B130" s="294" t="s">
        <v>23</v>
      </c>
      <c r="C130" s="295"/>
      <c r="D130" s="295"/>
      <c r="E130" s="295"/>
      <c r="F130" s="295"/>
      <c r="G130" s="295"/>
      <c r="H130" s="295"/>
      <c r="I130" s="295"/>
      <c r="J130" s="295"/>
      <c r="K130" s="295"/>
      <c r="L130" s="295"/>
      <c r="M130" s="296"/>
    </row>
    <row r="131" spans="1:14" s="45" customFormat="1" ht="14.25" thickTop="1" thickBot="1" x14ac:dyDescent="0.25">
      <c r="B131" s="297" t="s">
        <v>1</v>
      </c>
      <c r="C131" s="297"/>
      <c r="D131" s="297"/>
      <c r="E131" s="297" t="s">
        <v>2</v>
      </c>
      <c r="F131" s="297"/>
      <c r="G131" s="297"/>
      <c r="H131" s="297" t="s">
        <v>87</v>
      </c>
      <c r="I131" s="297"/>
      <c r="J131" s="297"/>
      <c r="K131" s="298" t="s">
        <v>3</v>
      </c>
      <c r="L131" s="299"/>
      <c r="M131" s="300"/>
    </row>
    <row r="132" spans="1:14" s="7" customFormat="1" ht="26.25" customHeight="1" thickTop="1" thickBot="1" x14ac:dyDescent="0.25">
      <c r="A132" s="170" t="s">
        <v>0</v>
      </c>
      <c r="B132" s="169" t="s">
        <v>19</v>
      </c>
      <c r="C132" s="196" t="s">
        <v>20</v>
      </c>
      <c r="D132" s="197" t="s">
        <v>21</v>
      </c>
      <c r="E132" s="169" t="s">
        <v>19</v>
      </c>
      <c r="F132" s="196" t="s">
        <v>20</v>
      </c>
      <c r="G132" s="197" t="s">
        <v>21</v>
      </c>
      <c r="H132" s="169" t="s">
        <v>19</v>
      </c>
      <c r="I132" s="196" t="s">
        <v>20</v>
      </c>
      <c r="J132" s="197" t="s">
        <v>21</v>
      </c>
      <c r="K132" s="169" t="s">
        <v>19</v>
      </c>
      <c r="L132" s="196" t="s">
        <v>20</v>
      </c>
      <c r="M132" s="199" t="s">
        <v>21</v>
      </c>
    </row>
    <row r="133" spans="1:14" ht="13.5" thickTop="1" x14ac:dyDescent="0.2">
      <c r="A133" s="10" t="s">
        <v>29</v>
      </c>
      <c r="B133" s="200"/>
      <c r="C133" s="19">
        <v>700000</v>
      </c>
      <c r="D133" s="55">
        <v>483982</v>
      </c>
      <c r="E133" s="200"/>
      <c r="F133" s="19">
        <v>600000</v>
      </c>
      <c r="G133" s="55">
        <v>375170</v>
      </c>
      <c r="H133" s="200"/>
      <c r="I133" s="19">
        <v>0</v>
      </c>
      <c r="J133" s="55">
        <v>0</v>
      </c>
      <c r="K133" s="200"/>
      <c r="L133" s="19">
        <f>+C133+F133+I133</f>
        <v>1300000</v>
      </c>
      <c r="M133" s="63">
        <f>+D133+G133+J133</f>
        <v>859152</v>
      </c>
    </row>
    <row r="134" spans="1:14" x14ac:dyDescent="0.2">
      <c r="A134" s="8" t="s">
        <v>30</v>
      </c>
      <c r="B134" s="201"/>
      <c r="C134" s="4">
        <v>1500000</v>
      </c>
      <c r="D134" s="30">
        <v>920878</v>
      </c>
      <c r="E134" s="201"/>
      <c r="F134" s="4">
        <v>1100000</v>
      </c>
      <c r="G134" s="30">
        <v>639983</v>
      </c>
      <c r="H134" s="201"/>
      <c r="I134" s="4">
        <v>0</v>
      </c>
      <c r="J134" s="30">
        <v>0</v>
      </c>
      <c r="K134" s="201"/>
      <c r="L134" s="4">
        <f t="shared" ref="L134:L140" si="20">+C134+F134+I134</f>
        <v>2600000</v>
      </c>
      <c r="M134" s="61">
        <f t="shared" ref="M134:M140" si="21">+D134+G134+J134</f>
        <v>1560861</v>
      </c>
    </row>
    <row r="135" spans="1:14" x14ac:dyDescent="0.2">
      <c r="A135" s="8" t="s">
        <v>31</v>
      </c>
      <c r="B135" s="201"/>
      <c r="C135" s="4">
        <v>2100000</v>
      </c>
      <c r="D135" s="30">
        <v>1537635</v>
      </c>
      <c r="E135" s="201"/>
      <c r="F135" s="4">
        <v>1500000</v>
      </c>
      <c r="G135" s="30">
        <v>867870</v>
      </c>
      <c r="H135" s="201"/>
      <c r="I135" s="4">
        <v>200000</v>
      </c>
      <c r="J135" s="30">
        <v>3804</v>
      </c>
      <c r="K135" s="201"/>
      <c r="L135" s="4">
        <f t="shared" si="20"/>
        <v>3800000</v>
      </c>
      <c r="M135" s="61">
        <f t="shared" si="21"/>
        <v>2409309</v>
      </c>
    </row>
    <row r="136" spans="1:14" x14ac:dyDescent="0.2">
      <c r="A136" s="8" t="s">
        <v>24</v>
      </c>
      <c r="B136" s="201"/>
      <c r="C136" s="4">
        <v>3000000</v>
      </c>
      <c r="D136" s="30">
        <v>2326061</v>
      </c>
      <c r="E136" s="201"/>
      <c r="F136" s="4">
        <v>1700000</v>
      </c>
      <c r="G136" s="30">
        <v>1126235</v>
      </c>
      <c r="H136" s="201"/>
      <c r="I136" s="4">
        <v>200000</v>
      </c>
      <c r="J136" s="30">
        <v>107356</v>
      </c>
      <c r="K136" s="201"/>
      <c r="L136" s="4">
        <f t="shared" si="20"/>
        <v>4900000</v>
      </c>
      <c r="M136" s="61">
        <f t="shared" si="21"/>
        <v>3559652</v>
      </c>
    </row>
    <row r="137" spans="1:14" x14ac:dyDescent="0.2">
      <c r="A137" s="8" t="s">
        <v>25</v>
      </c>
      <c r="B137" s="16">
        <f t="shared" ref="B137:J137" si="22">+B26</f>
        <v>4558371</v>
      </c>
      <c r="C137" s="4">
        <f t="shared" si="22"/>
        <v>5000000</v>
      </c>
      <c r="D137" s="30">
        <f t="shared" si="22"/>
        <v>4100014</v>
      </c>
      <c r="E137" s="16">
        <f t="shared" si="22"/>
        <v>1776069</v>
      </c>
      <c r="F137" s="4">
        <f t="shared" si="22"/>
        <v>3000000</v>
      </c>
      <c r="G137" s="30">
        <f t="shared" si="22"/>
        <v>1948714.962260009</v>
      </c>
      <c r="H137" s="16">
        <f t="shared" si="22"/>
        <v>463132</v>
      </c>
      <c r="I137" s="4">
        <f t="shared" si="22"/>
        <v>400000</v>
      </c>
      <c r="J137" s="30">
        <f t="shared" si="22"/>
        <v>226352</v>
      </c>
      <c r="K137" s="16">
        <f t="shared" ref="K137:K142" si="23">+B137+E137+H137</f>
        <v>6797572</v>
      </c>
      <c r="L137" s="4">
        <f t="shared" si="20"/>
        <v>8400000</v>
      </c>
      <c r="M137" s="61">
        <f t="shared" si="21"/>
        <v>6275080.9622600088</v>
      </c>
    </row>
    <row r="138" spans="1:14" x14ac:dyDescent="0.2">
      <c r="A138" s="8" t="s">
        <v>26</v>
      </c>
      <c r="B138" s="16">
        <f t="shared" ref="B138:J138" si="24">+B38</f>
        <v>6886885</v>
      </c>
      <c r="C138" s="4">
        <f t="shared" si="24"/>
        <v>8000000</v>
      </c>
      <c r="D138" s="30">
        <f t="shared" si="24"/>
        <v>5656899</v>
      </c>
      <c r="E138" s="16">
        <f t="shared" si="24"/>
        <v>3579618</v>
      </c>
      <c r="F138" s="4">
        <f t="shared" si="24"/>
        <v>4300000</v>
      </c>
      <c r="G138" s="30">
        <f t="shared" si="24"/>
        <v>2514126.1774500068</v>
      </c>
      <c r="H138" s="16">
        <f t="shared" si="24"/>
        <v>756454</v>
      </c>
      <c r="I138" s="4">
        <f t="shared" si="24"/>
        <v>800000</v>
      </c>
      <c r="J138" s="30">
        <f t="shared" si="24"/>
        <v>358653</v>
      </c>
      <c r="K138" s="16">
        <f t="shared" si="23"/>
        <v>11222957</v>
      </c>
      <c r="L138" s="4">
        <f t="shared" si="20"/>
        <v>13100000</v>
      </c>
      <c r="M138" s="61">
        <f t="shared" si="21"/>
        <v>8529678.1774500068</v>
      </c>
    </row>
    <row r="139" spans="1:14" x14ac:dyDescent="0.2">
      <c r="A139" s="8" t="s">
        <v>27</v>
      </c>
      <c r="B139" s="16">
        <f t="shared" ref="B139:J139" si="25">+B50</f>
        <v>8158660</v>
      </c>
      <c r="C139" s="4">
        <f t="shared" si="25"/>
        <v>9500000</v>
      </c>
      <c r="D139" s="30">
        <f t="shared" si="25"/>
        <v>6936115</v>
      </c>
      <c r="E139" s="16">
        <f t="shared" si="25"/>
        <v>3956416</v>
      </c>
      <c r="F139" s="4">
        <f t="shared" si="25"/>
        <v>4300000</v>
      </c>
      <c r="G139" s="30">
        <f t="shared" si="25"/>
        <v>2634463</v>
      </c>
      <c r="H139" s="16">
        <f t="shared" si="25"/>
        <v>510229</v>
      </c>
      <c r="I139" s="4">
        <f t="shared" si="25"/>
        <v>1000000</v>
      </c>
      <c r="J139" s="30">
        <f t="shared" si="25"/>
        <v>450350</v>
      </c>
      <c r="K139" s="16">
        <f t="shared" si="23"/>
        <v>12625305</v>
      </c>
      <c r="L139" s="4">
        <f t="shared" si="20"/>
        <v>14800000</v>
      </c>
      <c r="M139" s="61">
        <f t="shared" si="21"/>
        <v>10020928</v>
      </c>
    </row>
    <row r="140" spans="1:14" x14ac:dyDescent="0.2">
      <c r="A140" s="15" t="s">
        <v>28</v>
      </c>
      <c r="B140" s="17">
        <f t="shared" ref="B140:J140" si="26">+B62</f>
        <v>10103421</v>
      </c>
      <c r="C140" s="25">
        <f t="shared" si="26"/>
        <v>11000000</v>
      </c>
      <c r="D140" s="57">
        <f t="shared" si="26"/>
        <v>8156359</v>
      </c>
      <c r="E140" s="17">
        <f t="shared" si="26"/>
        <v>4018264</v>
      </c>
      <c r="F140" s="25">
        <f t="shared" si="26"/>
        <v>5000000</v>
      </c>
      <c r="G140" s="57">
        <f t="shared" si="26"/>
        <v>3122520</v>
      </c>
      <c r="H140" s="17">
        <f t="shared" si="26"/>
        <v>666178</v>
      </c>
      <c r="I140" s="25">
        <f t="shared" si="26"/>
        <v>1500000</v>
      </c>
      <c r="J140" s="57">
        <f t="shared" si="26"/>
        <v>323967</v>
      </c>
      <c r="K140" s="17">
        <f t="shared" si="23"/>
        <v>14787863</v>
      </c>
      <c r="L140" s="25">
        <f t="shared" si="20"/>
        <v>17500000</v>
      </c>
      <c r="M140" s="64">
        <f t="shared" si="21"/>
        <v>11602846</v>
      </c>
    </row>
    <row r="141" spans="1:14" x14ac:dyDescent="0.2">
      <c r="A141" s="13" t="s">
        <v>85</v>
      </c>
      <c r="B141" s="17">
        <f t="shared" ref="B141:J141" si="27">+B74</f>
        <v>11594047</v>
      </c>
      <c r="C141" s="25">
        <f t="shared" si="27"/>
        <v>12500000</v>
      </c>
      <c r="D141" s="64">
        <f t="shared" si="27"/>
        <v>9291268</v>
      </c>
      <c r="E141" s="17">
        <f t="shared" si="27"/>
        <v>4511192</v>
      </c>
      <c r="F141" s="25">
        <f t="shared" si="27"/>
        <v>5600000</v>
      </c>
      <c r="G141" s="121">
        <f t="shared" si="27"/>
        <v>3806432</v>
      </c>
      <c r="H141" s="122">
        <f t="shared" si="27"/>
        <v>524239</v>
      </c>
      <c r="I141" s="25">
        <f t="shared" si="27"/>
        <v>1500000</v>
      </c>
      <c r="J141" s="50">
        <f t="shared" si="27"/>
        <v>356900</v>
      </c>
      <c r="K141" s="17">
        <f t="shared" si="23"/>
        <v>16629478</v>
      </c>
      <c r="L141" s="25">
        <f t="shared" ref="L141:M142" si="28">+C141+F141+I141</f>
        <v>19600000</v>
      </c>
      <c r="M141" s="64">
        <f t="shared" si="28"/>
        <v>13454600</v>
      </c>
      <c r="N141" s="5"/>
    </row>
    <row r="142" spans="1:14" x14ac:dyDescent="0.2">
      <c r="A142" s="13" t="s">
        <v>89</v>
      </c>
      <c r="B142" s="109">
        <f t="shared" ref="B142:J142" si="29">+B86</f>
        <v>12597846</v>
      </c>
      <c r="C142" s="25">
        <f t="shared" si="29"/>
        <v>12600000</v>
      </c>
      <c r="D142" s="57">
        <f t="shared" si="29"/>
        <v>10470502</v>
      </c>
      <c r="E142" s="17">
        <f t="shared" si="29"/>
        <v>5131361</v>
      </c>
      <c r="F142" s="25">
        <f t="shared" si="29"/>
        <v>5600000</v>
      </c>
      <c r="G142" s="57">
        <f t="shared" si="29"/>
        <v>4314599</v>
      </c>
      <c r="H142" s="110">
        <f t="shared" si="29"/>
        <v>536886</v>
      </c>
      <c r="I142" s="25">
        <f t="shared" si="29"/>
        <v>1500000</v>
      </c>
      <c r="J142" s="64">
        <f t="shared" si="29"/>
        <v>333730</v>
      </c>
      <c r="K142" s="102">
        <f t="shared" si="23"/>
        <v>18266093</v>
      </c>
      <c r="L142" s="25">
        <f t="shared" si="28"/>
        <v>19700000</v>
      </c>
      <c r="M142" s="50">
        <f t="shared" si="28"/>
        <v>15118831</v>
      </c>
      <c r="N142" s="2"/>
    </row>
    <row r="143" spans="1:14" x14ac:dyDescent="0.2">
      <c r="A143" s="13" t="s">
        <v>96</v>
      </c>
      <c r="B143" s="109">
        <f t="shared" ref="B143:J143" si="30">+B98</f>
        <v>12231411</v>
      </c>
      <c r="C143" s="25">
        <f t="shared" si="30"/>
        <v>14500000</v>
      </c>
      <c r="D143" s="57">
        <f t="shared" si="30"/>
        <v>11057316</v>
      </c>
      <c r="E143" s="17">
        <f t="shared" si="30"/>
        <v>5557758</v>
      </c>
      <c r="F143" s="25">
        <f t="shared" si="30"/>
        <v>6000000</v>
      </c>
      <c r="G143" s="57">
        <f t="shared" si="30"/>
        <v>4513874</v>
      </c>
      <c r="H143" s="110">
        <f t="shared" si="30"/>
        <v>477655</v>
      </c>
      <c r="I143" s="25">
        <f t="shared" si="30"/>
        <v>1500000</v>
      </c>
      <c r="J143" s="64">
        <f t="shared" si="30"/>
        <v>303368</v>
      </c>
      <c r="K143" s="102">
        <f t="shared" ref="K143:K145" si="31">+B143+E143+H143</f>
        <v>18266824</v>
      </c>
      <c r="L143" s="25">
        <f t="shared" ref="L143:L145" si="32">+C143+F143+I143</f>
        <v>22000000</v>
      </c>
      <c r="M143" s="50">
        <f t="shared" ref="M143:M145" si="33">+D143+G143+J143</f>
        <v>15874558</v>
      </c>
      <c r="N143" s="5"/>
    </row>
    <row r="144" spans="1:14" ht="13.5" thickBot="1" x14ac:dyDescent="0.25">
      <c r="A144" s="9" t="s">
        <v>102</v>
      </c>
      <c r="B144" s="116">
        <f t="shared" ref="B144:J144" si="34">+B110</f>
        <v>13052787</v>
      </c>
      <c r="C144" s="21">
        <f t="shared" si="34"/>
        <v>17100000</v>
      </c>
      <c r="D144" s="29">
        <f t="shared" si="34"/>
        <v>11757906</v>
      </c>
      <c r="E144" s="48">
        <f t="shared" si="34"/>
        <v>6276711</v>
      </c>
      <c r="F144" s="21">
        <f t="shared" si="34"/>
        <v>6800000</v>
      </c>
      <c r="G144" s="29">
        <f t="shared" si="34"/>
        <v>5019686</v>
      </c>
      <c r="H144" s="117">
        <f t="shared" si="34"/>
        <v>888486</v>
      </c>
      <c r="I144" s="21">
        <f t="shared" si="34"/>
        <v>1500000</v>
      </c>
      <c r="J144" s="62">
        <f t="shared" si="34"/>
        <v>309271</v>
      </c>
      <c r="K144" s="101">
        <f t="shared" si="31"/>
        <v>20217984</v>
      </c>
      <c r="L144" s="21">
        <f t="shared" si="32"/>
        <v>25400000</v>
      </c>
      <c r="M144" s="52">
        <f t="shared" si="33"/>
        <v>17086863</v>
      </c>
      <c r="N144" s="5"/>
    </row>
    <row r="145" spans="1:14" ht="14.25" thickTop="1" thickBot="1" x14ac:dyDescent="0.25">
      <c r="A145" s="9" t="s">
        <v>113</v>
      </c>
      <c r="B145" s="118">
        <f t="shared" ref="B145:J145" si="35">+B111</f>
        <v>13400068</v>
      </c>
      <c r="C145" s="20">
        <f t="shared" si="35"/>
        <v>17100000</v>
      </c>
      <c r="D145" s="58">
        <f t="shared" si="35"/>
        <v>11855128</v>
      </c>
      <c r="E145" s="26">
        <f t="shared" si="35"/>
        <v>6264453</v>
      </c>
      <c r="F145" s="20">
        <f t="shared" si="35"/>
        <v>6800000</v>
      </c>
      <c r="G145" s="58">
        <f t="shared" si="35"/>
        <v>5033644</v>
      </c>
      <c r="H145" s="119">
        <f t="shared" si="35"/>
        <v>752235</v>
      </c>
      <c r="I145" s="20">
        <f t="shared" si="35"/>
        <v>1500000</v>
      </c>
      <c r="J145" s="60">
        <f t="shared" si="35"/>
        <v>349051</v>
      </c>
      <c r="K145" s="100">
        <f t="shared" si="31"/>
        <v>20416756</v>
      </c>
      <c r="L145" s="20">
        <f t="shared" si="32"/>
        <v>25400000</v>
      </c>
      <c r="M145" s="51">
        <f t="shared" si="33"/>
        <v>17237823</v>
      </c>
      <c r="N145" s="5"/>
    </row>
    <row r="146" spans="1:14" ht="14.25" thickTop="1" thickBot="1" x14ac:dyDescent="0.25">
      <c r="A146" s="9">
        <v>41640</v>
      </c>
      <c r="B146" s="116">
        <v>16992173</v>
      </c>
      <c r="C146" s="21">
        <v>18100000</v>
      </c>
      <c r="D146" s="29">
        <v>12063959</v>
      </c>
      <c r="E146" s="48">
        <v>6406359</v>
      </c>
      <c r="F146" s="21">
        <v>6800000</v>
      </c>
      <c r="G146" s="29">
        <v>5246719</v>
      </c>
      <c r="H146" s="117">
        <v>992678</v>
      </c>
      <c r="I146" s="21">
        <v>1500000</v>
      </c>
      <c r="J146" s="62">
        <v>417258</v>
      </c>
      <c r="K146" s="101">
        <f t="shared" ref="K146" si="36">+H146+E146+B146</f>
        <v>24391210</v>
      </c>
      <c r="L146" s="21">
        <f t="shared" ref="L146" si="37">+I146+F146+C146</f>
        <v>26400000</v>
      </c>
      <c r="M146" s="52">
        <f t="shared" ref="M146" si="38">+J146+G146+D146</f>
        <v>17727936</v>
      </c>
      <c r="N146" s="2"/>
    </row>
    <row r="147" spans="1:14" ht="14.25" thickTop="1" thickBot="1" x14ac:dyDescent="0.25">
      <c r="A147" s="9">
        <v>41671</v>
      </c>
      <c r="B147" s="116">
        <v>16937377</v>
      </c>
      <c r="C147" s="21">
        <v>18100000</v>
      </c>
      <c r="D147" s="29">
        <v>12108039</v>
      </c>
      <c r="E147" s="48">
        <v>6378926</v>
      </c>
      <c r="F147" s="21">
        <v>6800000</v>
      </c>
      <c r="G147" s="29">
        <v>5243581</v>
      </c>
      <c r="H147" s="117">
        <v>1037618</v>
      </c>
      <c r="I147" s="21">
        <v>1500000</v>
      </c>
      <c r="J147" s="62">
        <v>426617</v>
      </c>
      <c r="K147" s="101">
        <v>24353921</v>
      </c>
      <c r="L147" s="21">
        <v>26400000</v>
      </c>
      <c r="M147" s="52">
        <v>17778237</v>
      </c>
      <c r="N147" s="2"/>
    </row>
    <row r="148" spans="1:14" ht="14.25" thickTop="1" thickBot="1" x14ac:dyDescent="0.25">
      <c r="A148" s="9">
        <v>41699</v>
      </c>
      <c r="B148" s="116">
        <v>16753201</v>
      </c>
      <c r="C148" s="21">
        <v>18100000</v>
      </c>
      <c r="D148" s="29">
        <v>12235292</v>
      </c>
      <c r="E148" s="48">
        <v>6321072</v>
      </c>
      <c r="F148" s="21">
        <v>6800000</v>
      </c>
      <c r="G148" s="29">
        <v>5224894</v>
      </c>
      <c r="H148" s="117">
        <v>1078460</v>
      </c>
      <c r="I148" s="21">
        <v>1500000</v>
      </c>
      <c r="J148" s="62">
        <v>450858</v>
      </c>
      <c r="K148" s="101">
        <v>24152733</v>
      </c>
      <c r="L148" s="21">
        <v>26400000</v>
      </c>
      <c r="M148" s="52">
        <v>17911044</v>
      </c>
      <c r="N148" s="2"/>
    </row>
    <row r="149" spans="1:14" ht="14.25" thickTop="1" thickBot="1" x14ac:dyDescent="0.25">
      <c r="A149" s="9">
        <v>41730</v>
      </c>
      <c r="B149" s="116">
        <v>17168228</v>
      </c>
      <c r="C149" s="21">
        <v>18100000</v>
      </c>
      <c r="D149" s="29">
        <v>12181006</v>
      </c>
      <c r="E149" s="48">
        <v>6251790</v>
      </c>
      <c r="F149" s="21">
        <v>6800000</v>
      </c>
      <c r="G149" s="29">
        <v>5212879</v>
      </c>
      <c r="H149" s="117">
        <v>1049141</v>
      </c>
      <c r="I149" s="21">
        <v>1500000</v>
      </c>
      <c r="J149" s="62">
        <v>456134</v>
      </c>
      <c r="K149" s="101">
        <f t="shared" ref="K149:K150" si="39">+H149+E149+B149</f>
        <v>24469159</v>
      </c>
      <c r="L149" s="21">
        <f t="shared" ref="L149:L150" si="40">+I149+F149+C149</f>
        <v>26400000</v>
      </c>
      <c r="M149" s="52">
        <f t="shared" ref="M149:M150" si="41">+J149+G149+D149</f>
        <v>17850019</v>
      </c>
      <c r="N149" s="2"/>
    </row>
    <row r="150" spans="1:14" ht="14.25" thickTop="1" thickBot="1" x14ac:dyDescent="0.25">
      <c r="A150" s="9">
        <v>41760</v>
      </c>
      <c r="B150" s="116">
        <v>17371192</v>
      </c>
      <c r="C150" s="21">
        <v>18100000</v>
      </c>
      <c r="D150" s="29">
        <v>12205422</v>
      </c>
      <c r="E150" s="48">
        <v>6301159</v>
      </c>
      <c r="F150" s="21">
        <v>6800000</v>
      </c>
      <c r="G150" s="29">
        <v>5188521</v>
      </c>
      <c r="H150" s="117">
        <v>1093069</v>
      </c>
      <c r="I150" s="21">
        <v>1500000</v>
      </c>
      <c r="J150" s="62">
        <v>461477</v>
      </c>
      <c r="K150" s="101">
        <f t="shared" si="39"/>
        <v>24765420</v>
      </c>
      <c r="L150" s="21">
        <f t="shared" si="40"/>
        <v>26400000</v>
      </c>
      <c r="M150" s="52">
        <f t="shared" si="41"/>
        <v>17855420</v>
      </c>
      <c r="N150" s="2"/>
    </row>
    <row r="151" spans="1:14" ht="14.25" thickTop="1" thickBot="1" x14ac:dyDescent="0.25">
      <c r="A151" s="9">
        <v>41791</v>
      </c>
      <c r="B151" s="116">
        <v>17199310</v>
      </c>
      <c r="C151" s="21">
        <v>18100000</v>
      </c>
      <c r="D151" s="29">
        <v>12225752</v>
      </c>
      <c r="E151" s="48">
        <v>6277079</v>
      </c>
      <c r="F151" s="21">
        <v>6800000</v>
      </c>
      <c r="G151" s="29">
        <v>5204947</v>
      </c>
      <c r="H151" s="117">
        <v>1051919</v>
      </c>
      <c r="I151" s="21">
        <v>1500000</v>
      </c>
      <c r="J151" s="62">
        <v>480845</v>
      </c>
      <c r="K151" s="101">
        <f t="shared" ref="K151" si="42">+H151+E151+B151</f>
        <v>24528308</v>
      </c>
      <c r="L151" s="21">
        <f t="shared" ref="L151" si="43">+I151+F151+C151</f>
        <v>26400000</v>
      </c>
      <c r="M151" s="52">
        <f t="shared" ref="M151" si="44">+J151+G151+D151</f>
        <v>17911544</v>
      </c>
      <c r="N151" s="2"/>
    </row>
    <row r="152" spans="1:14" ht="13.5" thickTop="1" x14ac:dyDescent="0.2">
      <c r="A152" s="155" t="s">
        <v>112</v>
      </c>
      <c r="K152" s="5"/>
      <c r="L152" s="5"/>
      <c r="M152" s="5"/>
    </row>
    <row r="153" spans="1:14" x14ac:dyDescent="0.2">
      <c r="A153" s="104" t="s">
        <v>75</v>
      </c>
      <c r="K153" s="124"/>
      <c r="L153" s="124"/>
      <c r="M153" s="124"/>
    </row>
    <row r="154" spans="1:14" s="11" customFormat="1" ht="4.5" customHeight="1" x14ac:dyDescent="0.25">
      <c r="D154" s="24"/>
      <c r="F154" s="24"/>
      <c r="G154" s="12"/>
      <c r="H154" s="2"/>
      <c r="I154" s="2"/>
      <c r="J154" s="2"/>
      <c r="K154" s="44"/>
      <c r="L154" s="44"/>
      <c r="M154" s="44"/>
    </row>
    <row r="155" spans="1:14" x14ac:dyDescent="0.2">
      <c r="A155" s="1" t="s">
        <v>76</v>
      </c>
      <c r="D155" s="44"/>
      <c r="F155" s="2"/>
      <c r="H155" s="2"/>
      <c r="I155" s="2"/>
      <c r="J155" s="2"/>
      <c r="K155" s="27"/>
      <c r="L155" s="27"/>
      <c r="M155" s="27"/>
    </row>
    <row r="156" spans="1:14" x14ac:dyDescent="0.2">
      <c r="A156" s="1" t="s">
        <v>77</v>
      </c>
      <c r="H156" s="2"/>
      <c r="I156" s="2"/>
      <c r="J156" s="2"/>
      <c r="K156" s="27"/>
      <c r="L156" s="2"/>
      <c r="M156" s="28"/>
    </row>
    <row r="157" spans="1:14" x14ac:dyDescent="0.2">
      <c r="A157" s="1" t="s">
        <v>78</v>
      </c>
    </row>
    <row r="158" spans="1:14" ht="12.75" customHeight="1" x14ac:dyDescent="0.25">
      <c r="A158" s="1" t="s">
        <v>79</v>
      </c>
      <c r="D158" s="44"/>
      <c r="H158" s="11"/>
      <c r="I158" s="11"/>
      <c r="J158" s="12"/>
      <c r="K158" s="11"/>
      <c r="L158" s="11"/>
      <c r="M158" s="12"/>
    </row>
    <row r="159" spans="1:14" x14ac:dyDescent="0.2">
      <c r="A159" s="1" t="s">
        <v>91</v>
      </c>
    </row>
    <row r="160" spans="1:14" x14ac:dyDescent="0.2">
      <c r="A160" s="155" t="s">
        <v>122</v>
      </c>
    </row>
    <row r="161" spans="1:15" x14ac:dyDescent="0.2">
      <c r="A161" s="301"/>
      <c r="B161" s="293"/>
      <c r="C161" s="293"/>
      <c r="D161" s="293"/>
      <c r="E161" s="293"/>
      <c r="F161" s="293"/>
      <c r="G161" s="293"/>
      <c r="H161" s="293"/>
      <c r="I161" s="293"/>
      <c r="J161" s="293"/>
      <c r="K161" s="293"/>
      <c r="L161" s="293"/>
      <c r="M161" s="293"/>
    </row>
    <row r="162" spans="1:15" x14ac:dyDescent="0.2">
      <c r="A162" s="301"/>
      <c r="B162" s="293"/>
      <c r="C162" s="293"/>
      <c r="D162" s="293"/>
      <c r="E162" s="293"/>
      <c r="F162" s="293"/>
      <c r="G162" s="293"/>
      <c r="H162" s="293"/>
      <c r="I162" s="293"/>
      <c r="J162" s="293"/>
      <c r="K162" s="293"/>
      <c r="L162" s="293"/>
      <c r="M162" s="293"/>
    </row>
    <row r="163" spans="1:15" x14ac:dyDescent="0.2">
      <c r="A163" s="293"/>
      <c r="B163" s="293"/>
      <c r="C163" s="293"/>
      <c r="D163" s="293"/>
      <c r="E163" s="293"/>
      <c r="F163" s="293"/>
      <c r="G163" s="293"/>
      <c r="H163" s="293"/>
      <c r="I163" s="293"/>
      <c r="J163" s="293"/>
      <c r="K163" s="293"/>
      <c r="L163" s="293"/>
      <c r="M163" s="293"/>
    </row>
    <row r="164" spans="1:15" x14ac:dyDescent="0.2">
      <c r="D164" s="2"/>
      <c r="E164" s="2"/>
      <c r="J164" s="2"/>
      <c r="L164" s="2"/>
      <c r="M164" s="68"/>
    </row>
    <row r="165" spans="1:15" x14ac:dyDescent="0.2">
      <c r="E165" s="2"/>
      <c r="J165" s="2"/>
      <c r="L165" s="2"/>
    </row>
    <row r="166" spans="1:15" s="216" customFormat="1" x14ac:dyDescent="0.2">
      <c r="E166" s="217"/>
      <c r="J166" s="217"/>
      <c r="L166" s="217"/>
    </row>
    <row r="167" spans="1:15" s="216" customFormat="1" x14ac:dyDescent="0.2">
      <c r="E167" s="217"/>
      <c r="J167" s="217"/>
      <c r="L167" s="217"/>
    </row>
    <row r="168" spans="1:15" s="216" customFormat="1" x14ac:dyDescent="0.2">
      <c r="E168" s="217"/>
      <c r="J168" s="217"/>
      <c r="L168" s="217"/>
    </row>
    <row r="169" spans="1:15" s="216" customFormat="1" x14ac:dyDescent="0.2"/>
    <row r="170" spans="1:15" s="216" customFormat="1" x14ac:dyDescent="0.2"/>
    <row r="171" spans="1:15" s="216" customFormat="1" x14ac:dyDescent="0.2"/>
    <row r="172" spans="1:15" s="216" customFormat="1" x14ac:dyDescent="0.2">
      <c r="E172" s="217"/>
      <c r="H172" s="217"/>
      <c r="K172" s="217"/>
    </row>
    <row r="173" spans="1:15" s="216" customFormat="1" x14ac:dyDescent="0.2">
      <c r="B173" s="217"/>
      <c r="C173" s="217"/>
      <c r="D173" s="217"/>
      <c r="E173" s="217"/>
      <c r="F173" s="217"/>
      <c r="G173" s="217"/>
      <c r="H173" s="217"/>
      <c r="I173" s="217"/>
      <c r="J173" s="217"/>
      <c r="K173" s="217"/>
      <c r="L173" s="217"/>
      <c r="O173" s="217"/>
    </row>
    <row r="174" spans="1:15" s="216" customFormat="1" x14ac:dyDescent="0.2">
      <c r="B174" s="217"/>
      <c r="C174" s="217"/>
      <c r="D174" s="217"/>
      <c r="E174" s="217"/>
      <c r="F174" s="217"/>
      <c r="G174" s="217"/>
      <c r="H174" s="217"/>
      <c r="I174" s="217"/>
      <c r="J174" s="217"/>
      <c r="K174" s="217"/>
      <c r="L174" s="217"/>
      <c r="O174" s="217"/>
    </row>
    <row r="175" spans="1:15" s="216" customFormat="1" x14ac:dyDescent="0.2">
      <c r="B175" s="217"/>
      <c r="C175" s="217"/>
      <c r="D175" s="217"/>
      <c r="E175" s="217"/>
      <c r="F175" s="217"/>
      <c r="G175" s="217"/>
      <c r="H175" s="217"/>
      <c r="I175" s="217"/>
      <c r="J175" s="217"/>
      <c r="K175" s="217"/>
      <c r="L175" s="217"/>
      <c r="O175" s="217"/>
    </row>
    <row r="176" spans="1:15" s="216" customFormat="1" x14ac:dyDescent="0.2">
      <c r="B176" s="217"/>
      <c r="C176" s="217"/>
      <c r="D176" s="217"/>
      <c r="E176" s="217"/>
      <c r="F176" s="217"/>
      <c r="G176" s="217"/>
      <c r="H176" s="217"/>
      <c r="I176" s="217"/>
      <c r="J176" s="217"/>
      <c r="K176" s="217"/>
      <c r="L176" s="217"/>
      <c r="O176" s="217"/>
    </row>
    <row r="177" spans="2:15" s="216" customFormat="1" x14ac:dyDescent="0.2">
      <c r="B177" s="217"/>
      <c r="C177" s="217"/>
      <c r="D177" s="217"/>
      <c r="E177" s="217"/>
      <c r="F177" s="217"/>
      <c r="G177" s="217"/>
      <c r="H177" s="217"/>
      <c r="I177" s="217"/>
      <c r="J177" s="217"/>
      <c r="K177" s="217"/>
      <c r="L177" s="217"/>
      <c r="O177" s="217"/>
    </row>
    <row r="178" spans="2:15" s="216" customFormat="1" x14ac:dyDescent="0.2">
      <c r="B178" s="217"/>
      <c r="C178" s="217"/>
      <c r="D178" s="217"/>
      <c r="E178" s="217"/>
      <c r="F178" s="217"/>
      <c r="G178" s="217"/>
      <c r="H178" s="217"/>
      <c r="I178" s="217"/>
      <c r="J178" s="217"/>
      <c r="K178" s="217"/>
    </row>
    <row r="179" spans="2:15" s="216" customFormat="1" x14ac:dyDescent="0.2">
      <c r="E179" s="217"/>
      <c r="G179" s="217"/>
      <c r="H179" s="217"/>
      <c r="K179" s="217"/>
    </row>
    <row r="180" spans="2:15" s="216" customFormat="1" x14ac:dyDescent="0.2">
      <c r="E180" s="217"/>
      <c r="H180" s="217"/>
      <c r="K180" s="217"/>
    </row>
    <row r="181" spans="2:15" s="216" customFormat="1" x14ac:dyDescent="0.2">
      <c r="E181" s="217"/>
      <c r="H181" s="217"/>
      <c r="K181" s="217"/>
    </row>
    <row r="182" spans="2:15" s="216" customFormat="1" x14ac:dyDescent="0.2"/>
    <row r="183" spans="2:15" s="216" customFormat="1" x14ac:dyDescent="0.2"/>
    <row r="184" spans="2:15" s="216" customFormat="1" x14ac:dyDescent="0.2"/>
    <row r="185" spans="2:15" s="216" customFormat="1" x14ac:dyDescent="0.2"/>
    <row r="186" spans="2:15" s="216" customFormat="1" x14ac:dyDescent="0.2"/>
    <row r="187" spans="2:15" s="216" customFormat="1" x14ac:dyDescent="0.2"/>
    <row r="188" spans="2:15" s="216" customFormat="1" x14ac:dyDescent="0.2"/>
    <row r="189" spans="2:15" s="216" customFormat="1" x14ac:dyDescent="0.2"/>
    <row r="190" spans="2:15" s="216" customFormat="1" x14ac:dyDescent="0.2"/>
    <row r="191" spans="2:15" s="216" customFormat="1" x14ac:dyDescent="0.2"/>
    <row r="192" spans="2:15" s="216" customFormat="1" x14ac:dyDescent="0.2"/>
    <row r="193" s="216" customFormat="1" x14ac:dyDescent="0.2"/>
    <row r="194" s="216" customFormat="1" x14ac:dyDescent="0.2"/>
    <row r="195" s="216" customFormat="1" x14ac:dyDescent="0.2"/>
    <row r="196" s="216" customFormat="1" x14ac:dyDescent="0.2"/>
    <row r="197" s="216" customFormat="1" x14ac:dyDescent="0.2"/>
    <row r="198" s="216" customFormat="1" x14ac:dyDescent="0.2"/>
    <row r="199" s="216" customFormat="1" x14ac:dyDescent="0.2"/>
    <row r="200" s="216" customFormat="1" x14ac:dyDescent="0.2"/>
  </sheetData>
  <sheetProtection algorithmName="SHA-512" hashValue="jcZkHk2JYuB2EFZGTx4tsSyZ9WGFwf9e5gHhtUNvGKXhIfgwf5fF2s6py+69tGOr60fY4JFGNg9rOvvBttd8Jg==" saltValue="WdGuTNKMBtMVuyZomRBYIw==" spinCount="100000" sheet="1" objects="1" scenarios="1"/>
  <mergeCells count="13">
    <mergeCell ref="H13:J13"/>
    <mergeCell ref="K13:M13"/>
    <mergeCell ref="B12:M12"/>
    <mergeCell ref="E13:G13"/>
    <mergeCell ref="B13:D13"/>
    <mergeCell ref="A163:M163"/>
    <mergeCell ref="B130:M130"/>
    <mergeCell ref="B131:D131"/>
    <mergeCell ref="E131:G131"/>
    <mergeCell ref="H131:J131"/>
    <mergeCell ref="K131:M131"/>
    <mergeCell ref="A162:M162"/>
    <mergeCell ref="A161:M161"/>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9"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159" t="s">
        <v>106</v>
      </c>
      <c r="C2" s="219"/>
      <c r="D2" s="219"/>
      <c r="E2" s="219"/>
      <c r="F2" s="219"/>
      <c r="G2" s="219"/>
      <c r="H2" s="219"/>
      <c r="I2" s="219"/>
      <c r="J2" s="219"/>
      <c r="K2" s="219"/>
      <c r="L2" s="219"/>
      <c r="M2" s="219"/>
      <c r="N2" s="220"/>
    </row>
    <row r="3" spans="2:14" ht="14.25" x14ac:dyDescent="0.2">
      <c r="B3" s="222" t="s">
        <v>108</v>
      </c>
      <c r="C3" s="219"/>
      <c r="D3" s="219"/>
      <c r="E3" s="219"/>
      <c r="F3" s="219"/>
      <c r="G3" s="219"/>
      <c r="H3" s="219"/>
      <c r="I3" s="219"/>
      <c r="J3" s="219"/>
      <c r="K3" s="219"/>
      <c r="L3" s="219"/>
      <c r="M3" s="219"/>
      <c r="N3" s="220"/>
    </row>
    <row r="4" spans="2:14" ht="14.25" x14ac:dyDescent="0.2">
      <c r="B4" s="223"/>
      <c r="C4" s="219"/>
      <c r="D4" s="219"/>
      <c r="E4" s="219"/>
      <c r="F4" s="219"/>
      <c r="G4" s="219"/>
      <c r="H4" s="219"/>
      <c r="I4" s="219"/>
      <c r="J4" s="219"/>
      <c r="K4" s="219"/>
      <c r="L4" s="219"/>
      <c r="M4" s="219"/>
      <c r="N4" s="220"/>
    </row>
    <row r="5" spans="2:14" ht="14.25" x14ac:dyDescent="0.2">
      <c r="B5" s="223"/>
      <c r="C5" s="219"/>
      <c r="D5" s="219"/>
      <c r="E5" s="219"/>
      <c r="F5" s="219"/>
      <c r="G5" s="219"/>
      <c r="H5" s="219"/>
      <c r="I5" s="219"/>
      <c r="J5" s="219"/>
      <c r="K5" s="219"/>
      <c r="L5" s="219"/>
      <c r="M5" s="219"/>
      <c r="N5" s="220"/>
    </row>
    <row r="6" spans="2:14" ht="14.25" x14ac:dyDescent="0.2">
      <c r="B6" s="223"/>
      <c r="C6" s="219"/>
      <c r="D6" s="219"/>
      <c r="E6" s="219"/>
      <c r="F6" s="219"/>
      <c r="G6" s="219"/>
      <c r="H6" s="219"/>
      <c r="I6" s="219"/>
      <c r="J6" s="219"/>
      <c r="K6" s="219"/>
      <c r="L6" s="219"/>
      <c r="M6" s="219"/>
      <c r="N6" s="220"/>
    </row>
    <row r="7" spans="2:14" ht="14.25" x14ac:dyDescent="0.2">
      <c r="B7" s="223"/>
      <c r="C7" s="219"/>
      <c r="D7" s="219"/>
      <c r="E7" s="219"/>
      <c r="F7" s="219"/>
      <c r="G7" s="219"/>
      <c r="H7" s="219"/>
      <c r="I7" s="219"/>
      <c r="J7" s="219"/>
      <c r="K7" s="219"/>
      <c r="L7" s="219"/>
      <c r="M7" s="219"/>
      <c r="N7" s="220"/>
    </row>
    <row r="8" spans="2:14" x14ac:dyDescent="0.2">
      <c r="B8" s="224" t="str">
        <f>'[1]4-Fijo (CA)'!A8</f>
        <v xml:space="preserve">      Fecha de publicación:  junio de 2014</v>
      </c>
      <c r="C8" s="219"/>
      <c r="D8" s="219"/>
      <c r="E8" s="219"/>
      <c r="F8" s="219"/>
      <c r="G8" s="219"/>
      <c r="H8" s="219"/>
      <c r="I8" s="219"/>
      <c r="J8" s="219"/>
      <c r="K8" s="219"/>
      <c r="L8" s="219"/>
      <c r="M8" s="219"/>
      <c r="N8" s="220"/>
    </row>
    <row r="9" spans="2:14" x14ac:dyDescent="0.2">
      <c r="B9" s="225"/>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6"/>
      <c r="C11" s="226"/>
      <c r="D11" s="226"/>
      <c r="E11" s="226"/>
      <c r="F11" s="226"/>
      <c r="G11" s="226"/>
      <c r="H11" s="226"/>
      <c r="I11" s="226"/>
      <c r="J11" s="226"/>
      <c r="K11" s="226"/>
      <c r="L11" s="226"/>
      <c r="M11" s="226"/>
      <c r="N11" s="220"/>
    </row>
    <row r="12" spans="2:14" ht="15.75" customHeight="1" thickBot="1" x14ac:dyDescent="0.25">
      <c r="B12" s="227"/>
      <c r="N12" s="228"/>
    </row>
    <row r="13" spans="2:14" ht="18.75" thickBot="1" x14ac:dyDescent="0.25">
      <c r="F13" s="303" t="s">
        <v>50</v>
      </c>
      <c r="G13" s="304"/>
      <c r="H13" s="304"/>
      <c r="I13" s="305"/>
      <c r="N13" s="228"/>
    </row>
    <row r="14" spans="2:14" x14ac:dyDescent="0.2">
      <c r="F14" s="229" t="s">
        <v>44</v>
      </c>
      <c r="G14" s="230" t="s">
        <v>86</v>
      </c>
      <c r="H14" s="230" t="s">
        <v>53</v>
      </c>
      <c r="I14" s="231" t="s">
        <v>49</v>
      </c>
    </row>
    <row r="15" spans="2:14" x14ac:dyDescent="0.2">
      <c r="F15" s="232" t="s">
        <v>45</v>
      </c>
      <c r="G15" s="233">
        <v>211</v>
      </c>
      <c r="H15" s="233">
        <v>0</v>
      </c>
      <c r="I15" s="234">
        <f>SUM(G15:G15)</f>
        <v>211</v>
      </c>
    </row>
    <row r="16" spans="2:14" x14ac:dyDescent="0.2">
      <c r="F16" s="232" t="s">
        <v>46</v>
      </c>
      <c r="G16" s="233">
        <v>237</v>
      </c>
      <c r="H16" s="233">
        <v>0</v>
      </c>
      <c r="I16" s="234">
        <f>SUM(G16:G16)</f>
        <v>237</v>
      </c>
    </row>
    <row r="17" spans="3:12" x14ac:dyDescent="0.2">
      <c r="F17" s="232" t="s">
        <v>47</v>
      </c>
      <c r="G17" s="233">
        <v>247</v>
      </c>
      <c r="H17" s="233">
        <v>0</v>
      </c>
      <c r="I17" s="234">
        <f>SUM(G17:G17)</f>
        <v>247</v>
      </c>
    </row>
    <row r="18" spans="3:12" x14ac:dyDescent="0.2">
      <c r="F18" s="232" t="s">
        <v>48</v>
      </c>
      <c r="G18" s="233">
        <v>276</v>
      </c>
      <c r="H18" s="233">
        <v>0</v>
      </c>
      <c r="I18" s="234">
        <f>SUM(G18:G18)</f>
        <v>276</v>
      </c>
    </row>
    <row r="19" spans="3:12" x14ac:dyDescent="0.2">
      <c r="F19" s="232" t="s">
        <v>84</v>
      </c>
      <c r="G19" s="235">
        <v>224</v>
      </c>
      <c r="H19" s="235">
        <v>1</v>
      </c>
      <c r="I19" s="234">
        <f>SUM(G19:G19)</f>
        <v>224</v>
      </c>
    </row>
    <row r="20" spans="3:12" x14ac:dyDescent="0.2">
      <c r="F20" s="236" t="s">
        <v>90</v>
      </c>
      <c r="G20" s="237">
        <v>212</v>
      </c>
      <c r="H20" s="237">
        <v>1</v>
      </c>
      <c r="I20" s="234">
        <f>SUM(G20:H20)</f>
        <v>213</v>
      </c>
    </row>
    <row r="21" spans="3:12" x14ac:dyDescent="0.2">
      <c r="F21" s="236" t="s">
        <v>95</v>
      </c>
      <c r="G21" s="237">
        <v>218</v>
      </c>
      <c r="H21" s="237">
        <v>3</v>
      </c>
      <c r="I21" s="234">
        <f>SUM(G21:H21)</f>
        <v>221</v>
      </c>
    </row>
    <row r="22" spans="3:12" x14ac:dyDescent="0.2">
      <c r="F22" s="236" t="s">
        <v>101</v>
      </c>
      <c r="G22" s="237">
        <v>249</v>
      </c>
      <c r="H22" s="237">
        <v>3</v>
      </c>
      <c r="I22" s="234">
        <f>SUM(G22:H22)</f>
        <v>252</v>
      </c>
    </row>
    <row r="23" spans="3:12" x14ac:dyDescent="0.2">
      <c r="F23" s="236" t="s">
        <v>114</v>
      </c>
      <c r="G23" s="237">
        <v>275</v>
      </c>
      <c r="H23" s="237">
        <v>3</v>
      </c>
      <c r="I23" s="234">
        <f>SUM(G23:H23)</f>
        <v>278</v>
      </c>
    </row>
    <row r="24" spans="3:12" x14ac:dyDescent="0.2">
      <c r="F24" s="236">
        <v>41791</v>
      </c>
      <c r="G24" s="237">
        <v>302</v>
      </c>
      <c r="H24" s="237">
        <v>3</v>
      </c>
      <c r="I24" s="234">
        <f>SUM(G24:H24)</f>
        <v>305</v>
      </c>
    </row>
    <row r="25" spans="3:12" x14ac:dyDescent="0.2">
      <c r="F25" s="236">
        <v>41760</v>
      </c>
      <c r="G25" s="237">
        <v>299</v>
      </c>
      <c r="H25" s="237">
        <v>3</v>
      </c>
      <c r="I25" s="234">
        <f>+G25+H25</f>
        <v>302</v>
      </c>
    </row>
    <row r="26" spans="3:12" x14ac:dyDescent="0.2">
      <c r="F26" s="236">
        <v>41730</v>
      </c>
      <c r="G26" s="237">
        <v>299</v>
      </c>
      <c r="H26" s="237">
        <v>3</v>
      </c>
      <c r="I26" s="234">
        <f>+G26+H26</f>
        <v>302</v>
      </c>
    </row>
    <row r="27" spans="3:12" x14ac:dyDescent="0.2">
      <c r="F27" s="236">
        <v>41699</v>
      </c>
      <c r="G27" s="237">
        <v>299</v>
      </c>
      <c r="H27" s="237">
        <v>3</v>
      </c>
      <c r="I27" s="234">
        <f>+G27+H27</f>
        <v>302</v>
      </c>
    </row>
    <row r="28" spans="3:12" x14ac:dyDescent="0.2">
      <c r="F28" s="236">
        <v>41671</v>
      </c>
      <c r="G28" s="237">
        <v>275</v>
      </c>
      <c r="H28" s="237">
        <v>3</v>
      </c>
      <c r="I28" s="234">
        <f>+G28+H28</f>
        <v>278</v>
      </c>
    </row>
    <row r="29" spans="3:12" ht="13.5" thickBot="1" x14ac:dyDescent="0.25">
      <c r="F29" s="238">
        <v>41640</v>
      </c>
      <c r="G29" s="239">
        <v>275</v>
      </c>
      <c r="H29" s="239">
        <v>3</v>
      </c>
      <c r="I29" s="240">
        <f>+G29+H29</f>
        <v>278</v>
      </c>
    </row>
    <row r="30" spans="3:12" ht="13.5" thickBot="1" x14ac:dyDescent="0.25"/>
    <row r="31" spans="3:12" ht="18.75" thickBot="1" x14ac:dyDescent="0.3">
      <c r="C31" s="306" t="s">
        <v>51</v>
      </c>
      <c r="D31" s="307"/>
      <c r="E31" s="307"/>
      <c r="F31" s="307"/>
      <c r="G31" s="307"/>
      <c r="H31" s="307"/>
      <c r="I31" s="307"/>
      <c r="J31" s="307"/>
      <c r="K31" s="307"/>
      <c r="L31" s="308"/>
    </row>
    <row r="32" spans="3:12" ht="38.25" x14ac:dyDescent="0.2">
      <c r="C32" s="229" t="s">
        <v>44</v>
      </c>
      <c r="D32" s="230" t="s">
        <v>86</v>
      </c>
      <c r="E32" s="230" t="s">
        <v>115</v>
      </c>
      <c r="F32" s="230" t="s">
        <v>52</v>
      </c>
      <c r="G32" s="230" t="s">
        <v>53</v>
      </c>
      <c r="H32" s="241" t="s">
        <v>116</v>
      </c>
      <c r="I32" s="241" t="s">
        <v>117</v>
      </c>
      <c r="J32" s="230" t="s">
        <v>1</v>
      </c>
      <c r="K32" s="242" t="s">
        <v>2</v>
      </c>
      <c r="L32" s="231" t="s">
        <v>54</v>
      </c>
    </row>
    <row r="33" spans="3:12" x14ac:dyDescent="0.2">
      <c r="C33" s="243" t="s">
        <v>45</v>
      </c>
      <c r="D33" s="244">
        <v>1162</v>
      </c>
      <c r="E33" s="244">
        <v>0</v>
      </c>
      <c r="F33" s="245">
        <v>0</v>
      </c>
      <c r="G33" s="245">
        <v>0</v>
      </c>
      <c r="H33" s="245">
        <v>0</v>
      </c>
      <c r="I33" s="245">
        <v>0</v>
      </c>
      <c r="J33" s="245">
        <v>3</v>
      </c>
      <c r="K33" s="246">
        <v>9</v>
      </c>
      <c r="L33" s="247">
        <f t="shared" ref="L33:L42" si="0">SUM(D33:K33)</f>
        <v>1174</v>
      </c>
    </row>
    <row r="34" spans="3:12" x14ac:dyDescent="0.2">
      <c r="C34" s="243" t="s">
        <v>46</v>
      </c>
      <c r="D34" s="244">
        <v>1382</v>
      </c>
      <c r="E34" s="244">
        <v>0</v>
      </c>
      <c r="F34" s="245">
        <v>0</v>
      </c>
      <c r="G34" s="245">
        <v>0</v>
      </c>
      <c r="H34" s="245">
        <v>0</v>
      </c>
      <c r="I34" s="245">
        <v>0</v>
      </c>
      <c r="J34" s="245">
        <v>0</v>
      </c>
      <c r="K34" s="246">
        <v>3</v>
      </c>
      <c r="L34" s="247">
        <f t="shared" si="0"/>
        <v>1385</v>
      </c>
    </row>
    <row r="35" spans="3:12" x14ac:dyDescent="0.2">
      <c r="C35" s="243" t="s">
        <v>47</v>
      </c>
      <c r="D35" s="244">
        <v>1405</v>
      </c>
      <c r="E35" s="244">
        <v>0</v>
      </c>
      <c r="F35" s="245">
        <v>0</v>
      </c>
      <c r="G35" s="245">
        <v>0</v>
      </c>
      <c r="H35" s="245">
        <v>0</v>
      </c>
      <c r="I35" s="245">
        <v>0</v>
      </c>
      <c r="J35" s="245">
        <v>0</v>
      </c>
      <c r="K35" s="246">
        <v>5</v>
      </c>
      <c r="L35" s="247">
        <f t="shared" si="0"/>
        <v>1410</v>
      </c>
    </row>
    <row r="36" spans="3:12" x14ac:dyDescent="0.2">
      <c r="C36" s="243" t="s">
        <v>48</v>
      </c>
      <c r="D36" s="244">
        <v>1920</v>
      </c>
      <c r="E36" s="244">
        <v>0</v>
      </c>
      <c r="F36" s="245">
        <v>2</v>
      </c>
      <c r="G36" s="245">
        <v>0</v>
      </c>
      <c r="H36" s="245">
        <v>10</v>
      </c>
      <c r="I36" s="245">
        <v>0</v>
      </c>
      <c r="J36" s="245">
        <v>0</v>
      </c>
      <c r="K36" s="246">
        <v>18</v>
      </c>
      <c r="L36" s="247">
        <f t="shared" si="0"/>
        <v>1950</v>
      </c>
    </row>
    <row r="37" spans="3:12" x14ac:dyDescent="0.2">
      <c r="C37" s="243" t="s">
        <v>84</v>
      </c>
      <c r="D37" s="248">
        <v>1822</v>
      </c>
      <c r="E37" s="248">
        <v>0</v>
      </c>
      <c r="F37" s="249">
        <v>2</v>
      </c>
      <c r="G37" s="249">
        <v>2</v>
      </c>
      <c r="H37" s="249">
        <v>10</v>
      </c>
      <c r="I37" s="249">
        <v>0</v>
      </c>
      <c r="J37" s="249">
        <v>0</v>
      </c>
      <c r="K37" s="246">
        <v>22</v>
      </c>
      <c r="L37" s="247">
        <f t="shared" si="0"/>
        <v>1858</v>
      </c>
    </row>
    <row r="38" spans="3:12" x14ac:dyDescent="0.2">
      <c r="C38" s="250" t="s">
        <v>90</v>
      </c>
      <c r="D38" s="251">
        <v>1816</v>
      </c>
      <c r="E38" s="251">
        <v>3</v>
      </c>
      <c r="F38" s="252">
        <v>2</v>
      </c>
      <c r="G38" s="252">
        <v>1</v>
      </c>
      <c r="H38" s="252">
        <v>0</v>
      </c>
      <c r="I38" s="252">
        <v>1</v>
      </c>
      <c r="J38" s="252">
        <v>0</v>
      </c>
      <c r="K38" s="246">
        <v>23</v>
      </c>
      <c r="L38" s="247">
        <f t="shared" si="0"/>
        <v>1846</v>
      </c>
    </row>
    <row r="39" spans="3:12" x14ac:dyDescent="0.2">
      <c r="C39" s="250" t="s">
        <v>95</v>
      </c>
      <c r="D39" s="251">
        <v>1699</v>
      </c>
      <c r="E39" s="251">
        <v>8</v>
      </c>
      <c r="F39" s="252">
        <v>2</v>
      </c>
      <c r="G39" s="252">
        <v>63</v>
      </c>
      <c r="H39" s="252">
        <v>0</v>
      </c>
      <c r="I39" s="252">
        <v>1</v>
      </c>
      <c r="J39" s="252">
        <v>0</v>
      </c>
      <c r="K39" s="246">
        <v>23</v>
      </c>
      <c r="L39" s="247">
        <f t="shared" si="0"/>
        <v>1796</v>
      </c>
    </row>
    <row r="40" spans="3:12" x14ac:dyDescent="0.2">
      <c r="C40" s="250" t="s">
        <v>101</v>
      </c>
      <c r="D40" s="251">
        <v>1792</v>
      </c>
      <c r="E40" s="251">
        <v>11</v>
      </c>
      <c r="F40" s="252">
        <v>2</v>
      </c>
      <c r="G40" s="252">
        <v>63</v>
      </c>
      <c r="H40" s="252">
        <v>0</v>
      </c>
      <c r="I40" s="252">
        <v>1</v>
      </c>
      <c r="J40" s="252">
        <v>3</v>
      </c>
      <c r="K40" s="246">
        <v>23</v>
      </c>
      <c r="L40" s="247">
        <f t="shared" si="0"/>
        <v>1895</v>
      </c>
    </row>
    <row r="41" spans="3:12" x14ac:dyDescent="0.2">
      <c r="C41" s="250" t="s">
        <v>114</v>
      </c>
      <c r="D41" s="251">
        <v>1937</v>
      </c>
      <c r="E41" s="251">
        <v>20</v>
      </c>
      <c r="F41" s="252">
        <v>2</v>
      </c>
      <c r="G41" s="252">
        <v>65</v>
      </c>
      <c r="H41" s="252">
        <v>0</v>
      </c>
      <c r="I41" s="252">
        <v>1</v>
      </c>
      <c r="J41" s="252">
        <v>3</v>
      </c>
      <c r="K41" s="246">
        <v>24</v>
      </c>
      <c r="L41" s="247">
        <f t="shared" si="0"/>
        <v>2052</v>
      </c>
    </row>
    <row r="42" spans="3:12" x14ac:dyDescent="0.2">
      <c r="C42" s="250">
        <v>41791</v>
      </c>
      <c r="D42" s="251">
        <v>2029</v>
      </c>
      <c r="E42" s="251">
        <v>22</v>
      </c>
      <c r="F42" s="252">
        <v>2</v>
      </c>
      <c r="G42" s="252">
        <v>65</v>
      </c>
      <c r="H42" s="252">
        <v>1</v>
      </c>
      <c r="I42" s="252">
        <v>1</v>
      </c>
      <c r="J42" s="252">
        <v>3</v>
      </c>
      <c r="K42" s="246">
        <v>27</v>
      </c>
      <c r="L42" s="247">
        <f t="shared" si="0"/>
        <v>2150</v>
      </c>
    </row>
    <row r="43" spans="3:12" x14ac:dyDescent="0.2">
      <c r="C43" s="250">
        <v>41760</v>
      </c>
      <c r="D43" s="251">
        <v>2016</v>
      </c>
      <c r="E43" s="251">
        <v>22</v>
      </c>
      <c r="F43" s="252">
        <v>2</v>
      </c>
      <c r="G43" s="252">
        <v>65</v>
      </c>
      <c r="H43" s="252">
        <v>1</v>
      </c>
      <c r="I43" s="252">
        <v>1</v>
      </c>
      <c r="J43" s="252">
        <v>3</v>
      </c>
      <c r="K43" s="246">
        <v>27</v>
      </c>
      <c r="L43" s="247">
        <f>+D43+E43+F43+G43+H43+I43+J43+K43</f>
        <v>2137</v>
      </c>
    </row>
    <row r="44" spans="3:12" x14ac:dyDescent="0.2">
      <c r="C44" s="250">
        <v>41730</v>
      </c>
      <c r="D44" s="251">
        <v>2018</v>
      </c>
      <c r="E44" s="251">
        <v>21</v>
      </c>
      <c r="F44" s="252">
        <v>2</v>
      </c>
      <c r="G44" s="252">
        <v>65</v>
      </c>
      <c r="H44" s="252">
        <v>0</v>
      </c>
      <c r="I44" s="252">
        <v>1</v>
      </c>
      <c r="J44" s="252">
        <v>3</v>
      </c>
      <c r="K44" s="246">
        <v>24</v>
      </c>
      <c r="L44" s="247">
        <f>+D44+E44+F44+G44+H44+I44+J44+K44</f>
        <v>2134</v>
      </c>
    </row>
    <row r="45" spans="3:12" x14ac:dyDescent="0.2">
      <c r="C45" s="250">
        <v>41699</v>
      </c>
      <c r="D45" s="251">
        <v>2019</v>
      </c>
      <c r="E45" s="251">
        <v>21</v>
      </c>
      <c r="F45" s="252">
        <v>2</v>
      </c>
      <c r="G45" s="252">
        <v>65</v>
      </c>
      <c r="H45" s="252">
        <v>0</v>
      </c>
      <c r="I45" s="252">
        <v>1</v>
      </c>
      <c r="J45" s="252">
        <v>3</v>
      </c>
      <c r="K45" s="246">
        <v>24</v>
      </c>
      <c r="L45" s="247">
        <f>+D45+E45+F45+G45+H45+I45+J45+K45</f>
        <v>2135</v>
      </c>
    </row>
    <row r="46" spans="3:12" x14ac:dyDescent="0.2">
      <c r="C46" s="250">
        <v>41671</v>
      </c>
      <c r="D46" s="251">
        <v>1953</v>
      </c>
      <c r="E46" s="251">
        <v>21</v>
      </c>
      <c r="F46" s="252">
        <v>2</v>
      </c>
      <c r="G46" s="252">
        <v>65</v>
      </c>
      <c r="H46" s="252">
        <v>0</v>
      </c>
      <c r="I46" s="252">
        <v>1</v>
      </c>
      <c r="J46" s="252">
        <v>3</v>
      </c>
      <c r="K46" s="246">
        <v>24</v>
      </c>
      <c r="L46" s="247">
        <f>+D46+E46+F46+G46+H46+I46+J46+K46</f>
        <v>2069</v>
      </c>
    </row>
    <row r="47" spans="3:12" ht="13.5" thickBot="1" x14ac:dyDescent="0.25">
      <c r="C47" s="253">
        <v>41640</v>
      </c>
      <c r="D47" s="257">
        <v>1946</v>
      </c>
      <c r="E47" s="257">
        <v>21</v>
      </c>
      <c r="F47" s="258">
        <v>2</v>
      </c>
      <c r="G47" s="258">
        <v>65</v>
      </c>
      <c r="H47" s="258">
        <v>0</v>
      </c>
      <c r="I47" s="258">
        <v>1</v>
      </c>
      <c r="J47" s="258">
        <v>3</v>
      </c>
      <c r="K47" s="259">
        <v>24</v>
      </c>
      <c r="L47" s="260">
        <f>+D47+E47+F47+G47+H47+I47+J47+K47</f>
        <v>2062</v>
      </c>
    </row>
  </sheetData>
  <sheetProtection algorithmName="SHA-512" hashValue="YIfbSqzcZUFjYQk0xI0+rhTJM8L3CszoSx/c6ZrCmuK3HdgWox0r2c5e3lXuPlFJRRYeGXMPUL+RWLE/NXTFOw==" saltValue="oDq/BZCkfhl0xaMwTydb6g==" spinCount="100000" sheet="1" objects="1" scenarios="1"/>
  <mergeCells count="2">
    <mergeCell ref="F13:I13"/>
    <mergeCell ref="C31:L31"/>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2" sqref="B2"/>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106</v>
      </c>
      <c r="C2" s="254"/>
      <c r="D2" s="254"/>
      <c r="E2" s="254"/>
      <c r="F2" s="254"/>
      <c r="G2" s="254"/>
      <c r="H2" s="254"/>
      <c r="I2" s="254"/>
      <c r="J2" s="254"/>
      <c r="K2" s="254"/>
      <c r="L2" s="254"/>
      <c r="M2" s="254"/>
      <c r="N2" s="254"/>
    </row>
    <row r="3" spans="2:14" ht="14.25" x14ac:dyDescent="0.2">
      <c r="B3" s="222" t="s">
        <v>118</v>
      </c>
      <c r="C3" s="254"/>
      <c r="D3" s="254"/>
      <c r="E3" s="254"/>
      <c r="F3" s="254"/>
      <c r="G3" s="254"/>
      <c r="H3" s="254"/>
      <c r="I3" s="254"/>
      <c r="J3" s="254"/>
      <c r="K3" s="254"/>
      <c r="L3" s="254"/>
      <c r="M3" s="254"/>
      <c r="N3" s="254"/>
    </row>
    <row r="4" spans="2:14" ht="14.25" x14ac:dyDescent="0.2">
      <c r="B4" s="255" t="s">
        <v>119</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
        <v>123</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2014-07-22T14:40:44Z</dcterms:modified>
</cp:coreProperties>
</file>