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'3-Fijo'!$A$11:$L$72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B8" i="63" l="1"/>
  <c r="B8" i="62"/>
  <c r="L51" i="61"/>
  <c r="L50" i="61"/>
  <c r="L49" i="61"/>
  <c r="L48" i="61"/>
  <c r="L47" i="61"/>
  <c r="L46" i="61"/>
  <c r="L45" i="61"/>
  <c r="L44" i="61"/>
  <c r="L43" i="61"/>
  <c r="L42" i="61"/>
  <c r="L41" i="61"/>
  <c r="L40" i="61"/>
  <c r="L39" i="61"/>
  <c r="L38" i="61"/>
  <c r="L37" i="61"/>
  <c r="L36" i="61"/>
  <c r="L35" i="61"/>
  <c r="I31" i="61"/>
  <c r="I30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101" i="53" l="1"/>
  <c r="I78" i="53"/>
  <c r="I54" i="53"/>
  <c r="I31" i="53"/>
  <c r="K56" i="33"/>
  <c r="J56" i="33"/>
  <c r="H56" i="33"/>
  <c r="G56" i="33"/>
  <c r="F56" i="33"/>
  <c r="D56" i="33"/>
  <c r="B56" i="33"/>
  <c r="K55" i="33"/>
  <c r="J55" i="33"/>
  <c r="H55" i="33"/>
  <c r="G55" i="33"/>
  <c r="F55" i="33"/>
  <c r="D55" i="33"/>
  <c r="B55" i="33"/>
  <c r="L31" i="33"/>
  <c r="I30" i="53" l="1"/>
  <c r="I100" i="53" l="1"/>
  <c r="I77" i="53"/>
  <c r="I53" i="53"/>
  <c r="K54" i="33"/>
  <c r="J54" i="33"/>
  <c r="H54" i="33"/>
  <c r="G54" i="33"/>
  <c r="F54" i="33"/>
  <c r="D54" i="33"/>
  <c r="B54" i="33"/>
  <c r="L30" i="33"/>
  <c r="L29" i="33" l="1"/>
  <c r="K53" i="33"/>
  <c r="J53" i="33"/>
  <c r="H53" i="33"/>
  <c r="G53" i="33"/>
  <c r="F53" i="33"/>
  <c r="D53" i="33"/>
  <c r="B53" i="33"/>
  <c r="I99" i="53"/>
  <c r="I76" i="53"/>
  <c r="I52" i="53"/>
  <c r="I29" i="53"/>
  <c r="I98" i="53" l="1"/>
  <c r="I75" i="53"/>
  <c r="I28" i="53"/>
  <c r="I51" i="53"/>
  <c r="K52" i="33"/>
  <c r="J52" i="33"/>
  <c r="H52" i="33"/>
  <c r="G52" i="33"/>
  <c r="F52" i="33"/>
  <c r="D52" i="33"/>
  <c r="B52" i="33"/>
  <c r="L28" i="33"/>
  <c r="I97" i="53" l="1"/>
  <c r="I74" i="53"/>
  <c r="I50" i="53"/>
  <c r="I27" i="53"/>
  <c r="K51" i="33" l="1"/>
  <c r="J51" i="33"/>
  <c r="H51" i="33"/>
  <c r="G51" i="33"/>
  <c r="F51" i="33"/>
  <c r="D51" i="33"/>
  <c r="B51" i="33"/>
  <c r="L27" i="33"/>
  <c r="K50" i="33" l="1"/>
  <c r="J50" i="33"/>
  <c r="H50" i="33"/>
  <c r="G50" i="33"/>
  <c r="F50" i="33"/>
  <c r="D50" i="33"/>
  <c r="B50" i="33"/>
  <c r="I96" i="53" l="1"/>
  <c r="I73" i="53"/>
  <c r="I26" i="53"/>
  <c r="I49" i="53"/>
  <c r="L26" i="33"/>
  <c r="I95" i="53" l="1"/>
  <c r="I72" i="53"/>
  <c r="I48" i="53"/>
  <c r="I25" i="53"/>
  <c r="K49" i="33"/>
  <c r="J49" i="33"/>
  <c r="H49" i="33"/>
  <c r="G49" i="33"/>
  <c r="F49" i="33"/>
  <c r="D49" i="33"/>
  <c r="B49" i="33"/>
  <c r="L25" i="33"/>
  <c r="I93" i="53" l="1"/>
  <c r="I94" i="53"/>
  <c r="I91" i="53"/>
  <c r="I92" i="53"/>
  <c r="I68" i="53"/>
  <c r="I69" i="53"/>
  <c r="I70" i="53"/>
  <c r="I71" i="53"/>
  <c r="I102" i="53"/>
  <c r="I79" i="53"/>
  <c r="I55" i="53"/>
  <c r="L24" i="33"/>
  <c r="L23" i="33"/>
  <c r="L22" i="33"/>
  <c r="L21" i="33"/>
  <c r="L20" i="33"/>
  <c r="L19" i="33"/>
  <c r="L18" i="33"/>
  <c r="L17" i="33"/>
  <c r="L16" i="33"/>
  <c r="L15" i="33"/>
  <c r="L14" i="33"/>
  <c r="L32" i="33"/>
  <c r="D13" i="35" l="1"/>
  <c r="L94" i="33"/>
  <c r="L50" i="33" s="1"/>
  <c r="L95" i="33"/>
  <c r="L51" i="33" s="1"/>
  <c r="L96" i="33"/>
  <c r="L52" i="33" s="1"/>
  <c r="L97" i="33"/>
  <c r="L53" i="33" s="1"/>
  <c r="L98" i="33"/>
  <c r="L54" i="33" s="1"/>
  <c r="L99" i="33"/>
  <c r="L55" i="33" s="1"/>
  <c r="L100" i="33"/>
  <c r="L101" i="33"/>
  <c r="L56" i="33" s="1"/>
  <c r="L102" i="33"/>
  <c r="L103" i="33"/>
  <c r="L104" i="33"/>
  <c r="L105" i="33"/>
  <c r="L106" i="33"/>
  <c r="I32" i="53" l="1"/>
  <c r="C13" i="35" l="1"/>
  <c r="K48" i="33" l="1"/>
  <c r="J48" i="33"/>
  <c r="H48" i="33"/>
  <c r="G48" i="33"/>
  <c r="F48" i="33"/>
  <c r="D48" i="33"/>
  <c r="B48" i="33"/>
  <c r="I47" i="53" l="1"/>
  <c r="I24" i="53"/>
  <c r="K47" i="33" l="1"/>
  <c r="J47" i="33"/>
  <c r="I47" i="33"/>
  <c r="H47" i="33"/>
  <c r="G47" i="33"/>
  <c r="F47" i="33"/>
  <c r="D47" i="33"/>
  <c r="B47" i="33"/>
  <c r="I46" i="53"/>
  <c r="I23" i="53"/>
  <c r="L92" i="33" l="1"/>
  <c r="L47" i="33" s="1"/>
  <c r="I38" i="53" l="1"/>
  <c r="I39" i="53"/>
  <c r="I40" i="53"/>
  <c r="I41" i="53"/>
  <c r="I42" i="53"/>
  <c r="I43" i="53"/>
  <c r="I44" i="53"/>
  <c r="I45" i="53"/>
  <c r="I37" i="53"/>
  <c r="I15" i="53" l="1"/>
  <c r="I16" i="53"/>
  <c r="I17" i="53"/>
  <c r="I18" i="53"/>
  <c r="I19" i="53"/>
  <c r="I20" i="53"/>
  <c r="I21" i="53"/>
  <c r="I22" i="53"/>
  <c r="I14" i="53"/>
  <c r="K46" i="33" l="1"/>
  <c r="J46" i="33"/>
  <c r="I46" i="33"/>
  <c r="H46" i="33"/>
  <c r="G46" i="33"/>
  <c r="F46" i="33"/>
  <c r="D46" i="33"/>
  <c r="B46" i="33"/>
  <c r="L91" i="33" l="1"/>
  <c r="L46" i="33" s="1"/>
  <c r="E45" i="33" l="1"/>
  <c r="E44" i="33"/>
  <c r="E43" i="33"/>
  <c r="E42" i="33"/>
  <c r="E41" i="33"/>
  <c r="E18" i="35"/>
  <c r="F45" i="33"/>
  <c r="K45" i="33"/>
  <c r="J45" i="33"/>
  <c r="I45" i="33"/>
  <c r="H45" i="33"/>
  <c r="G45" i="33"/>
  <c r="D45" i="33"/>
  <c r="B45" i="33"/>
  <c r="L90" i="33"/>
  <c r="B60" i="35"/>
  <c r="L89" i="33"/>
  <c r="E22" i="35"/>
  <c r="E23" i="35"/>
  <c r="B44" i="33"/>
  <c r="B43" i="33"/>
  <c r="K44" i="33"/>
  <c r="J44" i="33"/>
  <c r="I44" i="33"/>
  <c r="H44" i="33"/>
  <c r="G44" i="33"/>
  <c r="F44" i="33"/>
  <c r="D44" i="33"/>
  <c r="L88" i="33"/>
  <c r="K43" i="33"/>
  <c r="J43" i="33"/>
  <c r="I43" i="33"/>
  <c r="H43" i="33"/>
  <c r="G43" i="33"/>
  <c r="F43" i="33"/>
  <c r="D43" i="33"/>
  <c r="L87" i="33"/>
  <c r="C62" i="35"/>
  <c r="C63" i="35"/>
  <c r="B59" i="35"/>
  <c r="C14" i="35"/>
  <c r="D65" i="35" s="1"/>
  <c r="C15" i="35"/>
  <c r="E68" i="35" s="1"/>
  <c r="D15" i="35"/>
  <c r="E69" i="35" s="1"/>
  <c r="L86" i="33"/>
  <c r="L85" i="33"/>
  <c r="L84" i="33"/>
  <c r="L93" i="33"/>
  <c r="E26" i="35"/>
  <c r="E25" i="35"/>
  <c r="E24" i="35"/>
  <c r="E21" i="35"/>
  <c r="E20" i="35"/>
  <c r="E19" i="35"/>
  <c r="E17" i="35"/>
  <c r="E16" i="35"/>
  <c r="I41" i="33"/>
  <c r="K42" i="33"/>
  <c r="J42" i="33"/>
  <c r="I42" i="33"/>
  <c r="H41" i="33"/>
  <c r="G41" i="33"/>
  <c r="H42" i="33"/>
  <c r="G42" i="33"/>
  <c r="F42" i="33"/>
  <c r="F41" i="33"/>
  <c r="F40" i="33"/>
  <c r="F39" i="33"/>
  <c r="D42" i="33"/>
  <c r="D41" i="33"/>
  <c r="D40" i="33"/>
  <c r="D39" i="33"/>
  <c r="D38" i="33"/>
  <c r="C42" i="33"/>
  <c r="C41" i="33"/>
  <c r="C40" i="33"/>
  <c r="C39" i="33"/>
  <c r="C38" i="33"/>
  <c r="B42" i="33"/>
  <c r="B41" i="33"/>
  <c r="B40" i="33"/>
  <c r="B39" i="33"/>
  <c r="B38" i="33"/>
  <c r="L48" i="33" l="1"/>
  <c r="L49" i="33"/>
  <c r="L44" i="33"/>
  <c r="C64" i="35"/>
  <c r="L42" i="33"/>
  <c r="L39" i="33"/>
  <c r="L43" i="33"/>
  <c r="L40" i="33"/>
  <c r="L38" i="33"/>
  <c r="B61" i="35"/>
  <c r="E15" i="35"/>
  <c r="E13" i="35"/>
  <c r="E70" i="35"/>
  <c r="L45" i="33"/>
  <c r="L41" i="33"/>
  <c r="E14" i="35"/>
  <c r="D66" i="35" l="1"/>
  <c r="D67" i="35" s="1"/>
</calcChain>
</file>

<file path=xl/sharedStrings.xml><?xml version="1.0" encoding="utf-8"?>
<sst xmlns="http://schemas.openxmlformats.org/spreadsheetml/2006/main" count="333" uniqueCount="107">
  <si>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</si>
  <si>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</si>
  <si>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</si>
  <si>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</si>
  <si>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</si>
  <si>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</si>
  <si>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</si>
  <si>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</si>
  <si>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</si>
  <si>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</si>
  <si>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</si>
  <si>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</si>
  <si>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</si>
  <si>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</si>
  <si>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</si>
  <si>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</si>
  <si>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</si>
  <si>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</si>
  <si>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</si>
  <si>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</si>
  <si>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</si>
  <si>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</si>
  <si>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</si>
  <si>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</si>
  <si>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</si>
  <si>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</si>
  <si>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</si>
  <si>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</si>
  <si>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</si>
  <si>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</si>
  <si>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</si>
  <si>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</si>
  <si>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</si>
  <si>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</si>
  <si>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</si>
  <si>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</si>
  <si>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</si>
  <si>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</si>
  <si>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</si>
  <si>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</si>
  <si>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</si>
  <si>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</si>
  <si>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</si>
  <si>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</si>
  <si>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</si>
  <si>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</si>
  <si>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</si>
  <si>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</si>
  <si>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</si>
  <si>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</si>
  <si>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</si>
  <si>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</si>
  <si>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</si>
  <si>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</si>
  <si>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</si>
  <si>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</si>
  <si>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</si>
  <si>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</si>
  <si>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</si>
  <si>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</si>
  <si>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</si>
  <si>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</si>
  <si>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</si>
  <si>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</si>
  <si>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</si>
  <si>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</si>
  <si>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</si>
  <si>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</si>
  <si>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</si>
  <si>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</si>
  <si>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</si>
  <si>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</si>
  <si>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</si>
  <si>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</si>
  <si>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</si>
  <si>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</si>
  <si>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</si>
  <si>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</si>
  <si>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</si>
  <si>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</si>
  <si>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</si>
  <si>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</si>
  <si>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</si>
  <si>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</si>
  <si>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</si>
  <si>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</si>
  <si>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</si>
  <si>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</si>
  <si>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</si>
  <si>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</si>
  <si>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</si>
  <si>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</si>
  <si>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</si>
  <si>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</si>
  <si>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</si>
  <si>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</si>
  <si>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</si>
  <si>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</si>
  <si>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</si>
  <si>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</si>
  <si>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</si>
  <si>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</si>
  <si>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</si>
  <si>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</si>
  <si>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agosto de 2014</t>
  </si>
  <si>
    <t xml:space="preserve">      Fecha de publicación:  agosto de 2014</t>
  </si>
  <si>
    <t xml:space="preserve">      Fecha de publicación: agostos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</si>
</sst>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0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18" fillId="4" borderId="0" xfId="6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0" fontId="1" fillId="2" borderId="0" xfId="1" applyFont="1" applyFill="1" applyBorder="1"/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4565654</c:v>
                </c:pt>
                <c:pt idx="1">
                  <c:v>51434346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2.373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2.997.627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2373</c:v>
                </c:pt>
                <c:pt idx="1">
                  <c:v>2997627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(CA)'!$B$59:$G$59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(CA)'!$A$61:$A$79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</c:numCache>
            </c:numRef>
          </c:cat>
          <c:val>
            <c:numRef>
              <c:f>'4-Fijo (CA)'!$I$61:$I$79</c:f>
              <c:numCache>
                <c:formatCode>#,##0</c:formatCode>
                <c:ptCount val="19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  <c:pt idx="18">
                  <c:v>3313996</c:v>
                </c:pt>
              </c:numCache>
            </c:numRef>
          </c:val>
        </c:ser>
        <c:ser>
          <c:idx val="3"/>
          <c:order val="2"/>
          <c:tx>
            <c:strRef>
              <c:f>'4-Fijo (CA)'!$B$35:$G$35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(CA)'!$A$61:$A$79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</c:numCache>
            </c:numRef>
          </c:cat>
          <c:val>
            <c:numRef>
              <c:f>'4-Fijo (CA)'!$I$37:$I$55</c:f>
              <c:numCache>
                <c:formatCode>#,##0</c:formatCode>
                <c:ptCount val="19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  <c:pt idx="18">
                  <c:v>4580484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586976"/>
        <c:axId val="364583616"/>
      </c:barChart>
      <c:lineChart>
        <c:grouping val="standard"/>
        <c:varyColors val="0"/>
        <c:ser>
          <c:idx val="2"/>
          <c:order val="1"/>
          <c:tx>
            <c:strRef>
              <c:f>'4-Fijo (CA)'!$B$82:$G$82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(CA)'!$A$84:$A$102</c:f>
              <c:numCache>
                <c:formatCode>0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</c:numCache>
            </c:numRef>
          </c:cat>
          <c:val>
            <c:numRef>
              <c:f>'4-Fijo (CA)'!$I$84:$I$102</c:f>
              <c:numCache>
                <c:formatCode>#,##0</c:formatCode>
                <c:ptCount val="19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  <c:pt idx="18">
                  <c:v>2421791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586976"/>
        <c:axId val="364583616"/>
      </c:lineChart>
      <c:catAx>
        <c:axId val="364586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64583616"/>
        <c:crosses val="autoZero"/>
        <c:auto val="1"/>
        <c:lblAlgn val="ctr"/>
        <c:lblOffset val="100"/>
        <c:tickLblSkip val="1"/>
        <c:noMultiLvlLbl val="0"/>
      </c:catAx>
      <c:valAx>
        <c:axId val="3645836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64586976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'5-RI'!$F$15:$F$26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  <c:pt idx="11">
                  <c:v>jun-14</c:v>
                </c:pt>
              </c:strCache>
            </c:strRef>
          </c:cat>
          <c:val>
            <c:numRef>
              <c:f>'5-RI'!$G$15:$G$25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305</c:v>
                </c:pt>
                <c:pt idx="10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'5-RI'!$F$15:$F$26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  <c:pt idx="11">
                  <c:v>jun-14</c:v>
                </c:pt>
              </c:strCache>
            </c:strRef>
          </c:cat>
          <c:val>
            <c:numRef>
              <c:f>'5-RI'!$H$15:$H$25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364590896"/>
        <c:axId val="364588096"/>
      </c:barChart>
      <c:catAx>
        <c:axId val="36459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64588096"/>
        <c:crosses val="autoZero"/>
        <c:auto val="1"/>
        <c:lblAlgn val="ctr"/>
        <c:lblOffset val="100"/>
        <c:noMultiLvlLbl val="0"/>
      </c:catAx>
      <c:valAx>
        <c:axId val="364588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6459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'5-RI'!$D$35:$D$45</c:f>
              <c:numCache>
                <c:formatCode>#,##0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1944</c:v>
                </c:pt>
                <c:pt idx="10">
                  <c:v>2038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'5-RI'!$E$34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'5-RI'!$E$35:$E$45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'5-RI'!$F$34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'5-RI'!$F$35:$F$45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'5-RI'!$G$35:$G$45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'5-RI'!$H$34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'5-RI'!$H$35:$H$45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'5-RI'!$I$34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'5-RI'!$I$35:$I$45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'5-RI'!$J$34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'5-RI'!$J$35:$J$45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'5-RI'!$K$34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'5-RI'!$C$35:$C$45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ago-14</c:v>
                </c:pt>
                <c:pt idx="10">
                  <c:v>jul-14</c:v>
                </c:pt>
              </c:strCache>
            </c:strRef>
          </c:cat>
          <c:val>
            <c:numRef>
              <c:f>'5-RI'!$K$35:$K$45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58384"/>
        <c:axId val="256960624"/>
      </c:barChart>
      <c:catAx>
        <c:axId val="25695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56960624"/>
        <c:crosses val="autoZero"/>
        <c:auto val="1"/>
        <c:lblAlgn val="ctr"/>
        <c:lblOffset val="100"/>
        <c:noMultiLvlLbl val="0"/>
      </c:catAx>
      <c:valAx>
        <c:axId val="25696062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56958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276225</xdr:colOff>
      <xdr:row>3</xdr:row>
      <xdr:rowOff>57150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285750</xdr:colOff>
      <xdr:row>3</xdr:row>
      <xdr:rowOff>9525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59</xdr:row>
      <xdr:rowOff>0</xdr:rowOff>
    </xdr:from>
    <xdr:to>
      <xdr:col>7</xdr:col>
      <xdr:colOff>595842</xdr:colOff>
      <xdr:row>60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110</xdr:row>
      <xdr:rowOff>19050</xdr:rowOff>
    </xdr:from>
    <xdr:to>
      <xdr:col>5</xdr:col>
      <xdr:colOff>986367</xdr:colOff>
      <xdr:row>111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52</xdr:row>
      <xdr:rowOff>66675</xdr:rowOff>
    </xdr:from>
    <xdr:to>
      <xdr:col>8</xdr:col>
      <xdr:colOff>205317</xdr:colOff>
      <xdr:row>54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91916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oneCellAnchor>
    <xdr:from>
      <xdr:col>9</xdr:col>
      <xdr:colOff>676275</xdr:colOff>
      <xdr:row>3</xdr:row>
      <xdr:rowOff>47625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nyue5JzbSK0/SyUOaERbJwPDK6pSM46R/hl6Ag4VVT2xUxmk5jrb0F0wkOMcDBDfHjirJ769YtPVHUaVRM/PPw==" saltValue="8Fo8lz5xueA5S2A4+9z9Tg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3" t="s">
        <v>52</v>
      </c>
      <c r="C12" s="284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+'3-Fijo'!L32</f>
        <v>4565654</v>
      </c>
      <c r="E13" s="47">
        <f>+D13/C13</f>
        <v>8.1529535714285714E-2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+'5-RI'!I24+'5-RI'!L44</f>
        <v>2373</v>
      </c>
      <c r="E14" s="36">
        <f>+D14/C14</f>
        <v>7.9100000000000004E-4</v>
      </c>
      <c r="F14" s="57"/>
      <c r="G14" s="54"/>
    </row>
    <row r="15" spans="1:21" ht="25.5" customHeight="1" x14ac:dyDescent="0.2">
      <c r="A15" s="280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81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81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81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81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1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81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1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1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1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81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2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8"/>
      <c r="B36" s="218"/>
      <c r="C36" s="219"/>
      <c r="D36" s="218"/>
      <c r="E36" s="218"/>
      <c r="F36" s="220"/>
    </row>
    <row r="37" spans="1:6" x14ac:dyDescent="0.2">
      <c r="A37" s="218"/>
      <c r="B37" s="218"/>
      <c r="C37" s="219"/>
      <c r="D37" s="218"/>
      <c r="E37" s="218"/>
      <c r="F37" s="220"/>
    </row>
    <row r="38" spans="1:6" x14ac:dyDescent="0.2">
      <c r="A38" s="218"/>
      <c r="B38" s="218"/>
      <c r="C38" s="219"/>
      <c r="D38" s="218"/>
      <c r="E38" s="218"/>
      <c r="F38" s="220"/>
    </row>
    <row r="39" spans="1:6" x14ac:dyDescent="0.2">
      <c r="A39" s="218"/>
      <c r="B39" s="218"/>
      <c r="C39" s="219"/>
      <c r="D39" s="218"/>
      <c r="E39" s="218"/>
      <c r="F39" s="220"/>
    </row>
    <row r="40" spans="1:6" x14ac:dyDescent="0.2">
      <c r="A40" s="218"/>
      <c r="B40" s="218"/>
      <c r="C40" s="219"/>
      <c r="D40" s="218"/>
      <c r="E40" s="218"/>
      <c r="F40" s="220"/>
    </row>
    <row r="41" spans="1:6" x14ac:dyDescent="0.2">
      <c r="A41" s="218"/>
      <c r="B41" s="218"/>
      <c r="C41" s="219"/>
      <c r="D41" s="218"/>
      <c r="E41" s="218"/>
      <c r="F41" s="220"/>
    </row>
    <row r="42" spans="1:6" x14ac:dyDescent="0.2">
      <c r="A42" s="218"/>
      <c r="B42" s="218"/>
      <c r="C42" s="219"/>
      <c r="D42" s="218"/>
      <c r="E42" s="218"/>
      <c r="F42" s="220"/>
    </row>
    <row r="43" spans="1:6" x14ac:dyDescent="0.2">
      <c r="A43" s="218"/>
      <c r="B43" s="218"/>
      <c r="C43" s="219"/>
      <c r="D43" s="218"/>
      <c r="E43" s="218"/>
      <c r="F43" s="220"/>
    </row>
    <row r="44" spans="1:6" x14ac:dyDescent="0.2">
      <c r="A44" s="218"/>
      <c r="B44" s="218"/>
      <c r="C44" s="219"/>
      <c r="D44" s="218"/>
      <c r="E44" s="218"/>
      <c r="F44" s="220"/>
    </row>
    <row r="45" spans="1:6" x14ac:dyDescent="0.2">
      <c r="A45" s="218"/>
      <c r="B45" s="218"/>
      <c r="C45" s="219"/>
      <c r="D45" s="218"/>
      <c r="E45" s="218"/>
      <c r="F45" s="220"/>
    </row>
    <row r="46" spans="1:6" x14ac:dyDescent="0.2">
      <c r="A46" s="218"/>
      <c r="B46" s="218"/>
      <c r="C46" s="219"/>
      <c r="D46" s="218"/>
      <c r="E46" s="218"/>
      <c r="F46" s="220"/>
    </row>
    <row r="47" spans="1:6" x14ac:dyDescent="0.2">
      <c r="A47" s="218"/>
      <c r="B47" s="218"/>
      <c r="C47" s="219"/>
      <c r="D47" s="218"/>
      <c r="E47" s="218"/>
      <c r="F47" s="220"/>
    </row>
    <row r="48" spans="1:6" x14ac:dyDescent="0.2">
      <c r="A48" s="218"/>
      <c r="B48" s="218"/>
      <c r="C48" s="219"/>
      <c r="D48" s="218"/>
      <c r="E48" s="218"/>
      <c r="F48" s="220"/>
    </row>
    <row r="49" spans="1:8" x14ac:dyDescent="0.2">
      <c r="A49" s="218"/>
      <c r="B49" s="218"/>
      <c r="C49" s="219"/>
      <c r="D49" s="218"/>
      <c r="E49" s="218"/>
      <c r="F49" s="220"/>
      <c r="G49" s="72"/>
      <c r="H49" s="72"/>
    </row>
    <row r="50" spans="1:8" x14ac:dyDescent="0.2">
      <c r="A50" s="218"/>
      <c r="B50" s="218"/>
      <c r="C50" s="219"/>
      <c r="D50" s="218"/>
      <c r="E50" s="218"/>
      <c r="F50" s="220"/>
      <c r="G50" s="72"/>
      <c r="H50" s="72"/>
    </row>
    <row r="51" spans="1:8" x14ac:dyDescent="0.2">
      <c r="A51" s="218"/>
      <c r="B51" s="218"/>
      <c r="C51" s="219"/>
      <c r="D51" s="218"/>
      <c r="E51" s="218"/>
      <c r="F51" s="220"/>
      <c r="G51" s="72"/>
      <c r="H51" s="72"/>
    </row>
    <row r="52" spans="1:8" x14ac:dyDescent="0.2">
      <c r="A52" s="218"/>
      <c r="B52" s="218"/>
      <c r="C52" s="219"/>
      <c r="D52" s="218"/>
      <c r="E52" s="218"/>
      <c r="F52" s="220"/>
      <c r="G52" s="72"/>
      <c r="H52" s="72"/>
    </row>
    <row r="53" spans="1:8" ht="13.5" customHeight="1" x14ac:dyDescent="0.2">
      <c r="A53" s="218"/>
      <c r="B53" s="218"/>
      <c r="C53" s="219"/>
      <c r="D53" s="218"/>
      <c r="E53" s="218"/>
      <c r="F53" s="220"/>
      <c r="G53" s="72"/>
      <c r="H53" s="72"/>
    </row>
    <row r="54" spans="1:8" x14ac:dyDescent="0.2">
      <c r="A54" s="117"/>
      <c r="B54" s="117"/>
      <c r="C54" s="118"/>
      <c r="D54" s="117"/>
      <c r="E54" s="117"/>
      <c r="F54" s="220"/>
      <c r="G54" s="72"/>
      <c r="H54" s="72"/>
    </row>
    <row r="55" spans="1:8" x14ac:dyDescent="0.2">
      <c r="A55" s="117"/>
      <c r="B55" s="117"/>
      <c r="C55" s="118"/>
      <c r="D55" s="117"/>
      <c r="E55" s="117"/>
      <c r="F55" s="220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0"/>
      <c r="G56" s="116"/>
      <c r="H56" s="72"/>
    </row>
    <row r="57" spans="1:8" x14ac:dyDescent="0.2">
      <c r="A57" s="117"/>
      <c r="B57" s="117"/>
      <c r="C57" s="118"/>
      <c r="D57" s="117"/>
      <c r="E57" s="117"/>
      <c r="F57" s="220"/>
      <c r="G57" s="116"/>
      <c r="H57" s="72"/>
    </row>
    <row r="58" spans="1:8" x14ac:dyDescent="0.2">
      <c r="A58" s="117"/>
      <c r="B58" s="117"/>
      <c r="C58" s="118"/>
      <c r="D58" s="117"/>
      <c r="E58" s="117"/>
      <c r="F58" s="220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0"/>
      <c r="G59" s="116"/>
      <c r="H59" s="72"/>
    </row>
    <row r="60" spans="1:8" x14ac:dyDescent="0.2">
      <c r="A60" s="117" t="s">
        <v>33</v>
      </c>
      <c r="B60" s="118">
        <f>+D13</f>
        <v>4565654</v>
      </c>
      <c r="C60" s="118"/>
      <c r="D60" s="117"/>
      <c r="E60" s="117"/>
      <c r="F60" s="220"/>
      <c r="G60" s="116"/>
      <c r="H60" s="72"/>
    </row>
    <row r="61" spans="1:8" x14ac:dyDescent="0.2">
      <c r="A61" s="117" t="s">
        <v>34</v>
      </c>
      <c r="B61" s="118">
        <f>+B59-B60</f>
        <v>51434346</v>
      </c>
      <c r="C61" s="118"/>
      <c r="D61" s="117"/>
      <c r="E61" s="117"/>
      <c r="F61" s="220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0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0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0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0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2373</v>
      </c>
      <c r="E66" s="117"/>
      <c r="F66" s="220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2997627</v>
      </c>
      <c r="E67" s="117"/>
      <c r="F67" s="220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0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0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0"/>
      <c r="G70" s="116"/>
      <c r="H70" s="72"/>
    </row>
    <row r="71" spans="1:8" x14ac:dyDescent="0.2">
      <c r="A71" s="117"/>
      <c r="B71" s="117"/>
      <c r="C71" s="118"/>
      <c r="D71" s="117"/>
      <c r="E71" s="117"/>
      <c r="F71" s="220"/>
      <c r="G71" s="116"/>
      <c r="H71" s="72"/>
    </row>
    <row r="72" spans="1:8" x14ac:dyDescent="0.2">
      <c r="A72" s="117"/>
      <c r="B72" s="117"/>
      <c r="C72" s="118"/>
      <c r="D72" s="117"/>
      <c r="E72" s="117"/>
      <c r="F72" s="220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I4KhfdxBaQU3cSzfBO4FTFTUiURKIjSHFQXNxfJ7nyVc8mU6ZMMN2o03qlc5+svHBUKW9bYONtgU5Ey1myCRcA==" saltValue="+M+giX8CboSjf5DCczqAU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20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7" t="s">
        <v>6</v>
      </c>
      <c r="C12" s="298"/>
      <c r="D12" s="298"/>
      <c r="E12" s="298"/>
      <c r="F12" s="298"/>
      <c r="G12" s="298"/>
      <c r="H12" s="298"/>
      <c r="I12" s="298"/>
      <c r="J12" s="298"/>
      <c r="K12" s="299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300">
        <v>2333334</v>
      </c>
      <c r="C19" s="301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300">
        <v>2329068</v>
      </c>
      <c r="C20" s="301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05">
        <v>2559276</v>
      </c>
      <c r="C21" s="306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07">
        <v>3026484</v>
      </c>
      <c r="C22" s="308"/>
      <c r="D22" s="309">
        <v>259800</v>
      </c>
      <c r="E22" s="308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13">
        <v>3336796</v>
      </c>
      <c r="C23" s="312"/>
      <c r="D23" s="311">
        <v>259800</v>
      </c>
      <c r="E23" s="312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10">
        <v>3654996</v>
      </c>
      <c r="C24" s="291"/>
      <c r="D24" s="290">
        <v>264800</v>
      </c>
      <c r="E24" s="291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1">
        <v>5000</v>
      </c>
      <c r="L24" s="69">
        <f t="shared" si="0"/>
        <v>4296696</v>
      </c>
    </row>
    <row r="25" spans="1:12" s="232" customFormat="1" ht="14.25" thickTop="1" thickBot="1" x14ac:dyDescent="0.25">
      <c r="A25" s="160">
        <v>41640</v>
      </c>
      <c r="B25" s="288">
        <v>3726296</v>
      </c>
      <c r="C25" s="289"/>
      <c r="D25" s="290">
        <v>264800</v>
      </c>
      <c r="E25" s="291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1">
        <v>5000</v>
      </c>
      <c r="L25" s="69">
        <f t="shared" ref="L25:L32" si="1">SUM(B25:K25)</f>
        <v>4367996</v>
      </c>
    </row>
    <row r="26" spans="1:12" s="232" customFormat="1" ht="14.25" thickTop="1" thickBot="1" x14ac:dyDescent="0.25">
      <c r="A26" s="160">
        <v>41671</v>
      </c>
      <c r="B26" s="288">
        <v>3726296</v>
      </c>
      <c r="C26" s="289"/>
      <c r="D26" s="290">
        <v>264800</v>
      </c>
      <c r="E26" s="291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1">
        <v>5000</v>
      </c>
      <c r="L26" s="69">
        <f t="shared" si="1"/>
        <v>4397996</v>
      </c>
    </row>
    <row r="27" spans="1:12" s="232" customFormat="1" ht="14.25" thickTop="1" thickBot="1" x14ac:dyDescent="0.25">
      <c r="A27" s="160">
        <v>41699</v>
      </c>
      <c r="B27" s="288">
        <v>3812524</v>
      </c>
      <c r="C27" s="289"/>
      <c r="D27" s="290">
        <v>264800</v>
      </c>
      <c r="E27" s="291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1">
        <v>5000</v>
      </c>
      <c r="L27" s="69">
        <f t="shared" si="1"/>
        <v>4514224</v>
      </c>
    </row>
    <row r="28" spans="1:12" s="232" customFormat="1" ht="14.25" thickTop="1" thickBot="1" x14ac:dyDescent="0.25">
      <c r="A28" s="160">
        <v>41730</v>
      </c>
      <c r="B28" s="288">
        <v>3824524</v>
      </c>
      <c r="C28" s="289"/>
      <c r="D28" s="290">
        <v>264800</v>
      </c>
      <c r="E28" s="291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1">
        <v>5000</v>
      </c>
      <c r="L28" s="69">
        <f t="shared" si="1"/>
        <v>4526224</v>
      </c>
    </row>
    <row r="29" spans="1:12" s="232" customFormat="1" ht="14.25" thickTop="1" thickBot="1" x14ac:dyDescent="0.25">
      <c r="A29" s="160">
        <v>41760</v>
      </c>
      <c r="B29" s="288">
        <v>3855424</v>
      </c>
      <c r="C29" s="289"/>
      <c r="D29" s="290">
        <v>264800</v>
      </c>
      <c r="E29" s="291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21">
        <v>5000</v>
      </c>
      <c r="L29" s="69">
        <f t="shared" si="1"/>
        <v>4557124</v>
      </c>
    </row>
    <row r="30" spans="1:12" s="232" customFormat="1" ht="14.25" thickTop="1" thickBot="1" x14ac:dyDescent="0.25">
      <c r="A30" s="160">
        <v>41791</v>
      </c>
      <c r="B30" s="288">
        <v>3858224</v>
      </c>
      <c r="C30" s="289"/>
      <c r="D30" s="290">
        <v>264800</v>
      </c>
      <c r="E30" s="291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21">
        <v>5000</v>
      </c>
      <c r="L30" s="69">
        <f t="shared" ref="L30:L31" si="2">SUM(B30:K30)</f>
        <v>4559924</v>
      </c>
    </row>
    <row r="31" spans="1:12" s="232" customFormat="1" ht="14.25" thickTop="1" thickBot="1" x14ac:dyDescent="0.25">
      <c r="A31" s="160">
        <v>41821</v>
      </c>
      <c r="B31" s="288">
        <v>3863624</v>
      </c>
      <c r="C31" s="289"/>
      <c r="D31" s="290">
        <v>264800</v>
      </c>
      <c r="E31" s="291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21">
        <v>5000</v>
      </c>
      <c r="L31" s="69">
        <f t="shared" si="2"/>
        <v>4565324</v>
      </c>
    </row>
    <row r="32" spans="1:12" ht="14.25" thickTop="1" thickBot="1" x14ac:dyDescent="0.25">
      <c r="A32" s="160">
        <v>41852</v>
      </c>
      <c r="B32" s="288">
        <v>3863954</v>
      </c>
      <c r="C32" s="289"/>
      <c r="D32" s="290">
        <v>264800</v>
      </c>
      <c r="E32" s="291"/>
      <c r="F32" s="166">
        <v>21900</v>
      </c>
      <c r="G32" s="166">
        <v>140000</v>
      </c>
      <c r="H32" s="166">
        <v>250000</v>
      </c>
      <c r="I32" s="166" t="s">
        <v>84</v>
      </c>
      <c r="J32" s="166">
        <v>20000</v>
      </c>
      <c r="K32" s="221">
        <v>5000</v>
      </c>
      <c r="L32" s="69">
        <f t="shared" si="1"/>
        <v>4565654</v>
      </c>
    </row>
    <row r="33" spans="1:14" ht="13.5" thickTop="1" x14ac:dyDescent="0.2">
      <c r="A33" s="5"/>
      <c r="B33" s="123"/>
      <c r="C33" s="123"/>
      <c r="D33" s="10"/>
      <c r="E33" s="10"/>
      <c r="F33" s="10"/>
      <c r="G33" s="10"/>
      <c r="H33" s="10"/>
      <c r="I33" s="10"/>
      <c r="J33" s="10"/>
      <c r="K33" s="10"/>
      <c r="L33" s="12"/>
    </row>
    <row r="34" spans="1:14" x14ac:dyDescent="0.2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38"/>
      <c r="M34" s="10"/>
      <c r="N34" s="2"/>
    </row>
    <row r="35" spans="1:14" ht="13.5" thickBot="1" x14ac:dyDescent="0.25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38"/>
      <c r="M35" s="10"/>
      <c r="N35" s="2"/>
    </row>
    <row r="36" spans="1:14" ht="17.25" thickTop="1" thickBot="1" x14ac:dyDescent="0.3">
      <c r="B36" s="302" t="s">
        <v>56</v>
      </c>
      <c r="C36" s="303"/>
      <c r="D36" s="303"/>
      <c r="E36" s="303"/>
      <c r="F36" s="303"/>
      <c r="G36" s="303"/>
      <c r="H36" s="303"/>
      <c r="I36" s="303"/>
      <c r="J36" s="303"/>
      <c r="K36" s="304"/>
      <c r="L36" s="13"/>
      <c r="M36" s="13"/>
    </row>
    <row r="37" spans="1:14" s="4" customFormat="1" ht="45" customHeight="1" thickTop="1" thickBot="1" x14ac:dyDescent="0.25">
      <c r="A37" s="8" t="s">
        <v>0</v>
      </c>
      <c r="B37" s="41" t="s">
        <v>80</v>
      </c>
      <c r="C37" s="9" t="s">
        <v>81</v>
      </c>
      <c r="D37" s="42" t="s">
        <v>78</v>
      </c>
      <c r="E37" s="9" t="s">
        <v>79</v>
      </c>
      <c r="F37" s="42" t="s">
        <v>25</v>
      </c>
      <c r="G37" s="42" t="s">
        <v>26</v>
      </c>
      <c r="H37" s="9" t="s">
        <v>30</v>
      </c>
      <c r="I37" s="9" t="s">
        <v>31</v>
      </c>
      <c r="J37" s="9" t="s">
        <v>87</v>
      </c>
      <c r="K37" s="129" t="s">
        <v>50</v>
      </c>
      <c r="L37" s="28" t="s">
        <v>3</v>
      </c>
    </row>
    <row r="38" spans="1:14" ht="13.5" thickTop="1" x14ac:dyDescent="0.2">
      <c r="A38" s="40">
        <v>2003</v>
      </c>
      <c r="B38" s="43">
        <f t="shared" ref="B38:D42" si="3">+B83/B14</f>
        <v>0</v>
      </c>
      <c r="C38" s="15">
        <f t="shared" si="3"/>
        <v>0</v>
      </c>
      <c r="D38" s="15">
        <f t="shared" si="3"/>
        <v>0</v>
      </c>
      <c r="E38" s="190" t="s">
        <v>5</v>
      </c>
      <c r="F38" s="190" t="s">
        <v>5</v>
      </c>
      <c r="G38" s="190" t="s">
        <v>5</v>
      </c>
      <c r="H38" s="190" t="s">
        <v>5</v>
      </c>
      <c r="I38" s="190" t="s">
        <v>5</v>
      </c>
      <c r="J38" s="190" t="s">
        <v>5</v>
      </c>
      <c r="K38" s="192" t="s">
        <v>5</v>
      </c>
      <c r="L38" s="128">
        <f t="shared" ref="L38:L48" si="4">+L83/L14</f>
        <v>0</v>
      </c>
    </row>
    <row r="39" spans="1:14" x14ac:dyDescent="0.2">
      <c r="A39" s="37">
        <v>2004</v>
      </c>
      <c r="B39" s="44">
        <f t="shared" si="3"/>
        <v>0.79758204597531224</v>
      </c>
      <c r="C39" s="3">
        <f t="shared" si="3"/>
        <v>0.77157122201392547</v>
      </c>
      <c r="D39" s="3">
        <f t="shared" si="3"/>
        <v>0.81937449228269699</v>
      </c>
      <c r="E39" s="191" t="s">
        <v>5</v>
      </c>
      <c r="F39" s="14">
        <f t="shared" ref="F39:F48" si="5">+F84/F15</f>
        <v>5.9821428571428574E-2</v>
      </c>
      <c r="G39" s="191" t="s">
        <v>5</v>
      </c>
      <c r="H39" s="191" t="s">
        <v>5</v>
      </c>
      <c r="I39" s="191" t="s">
        <v>5</v>
      </c>
      <c r="J39" s="191" t="s">
        <v>5</v>
      </c>
      <c r="K39" s="193" t="s">
        <v>5</v>
      </c>
      <c r="L39" s="126">
        <f t="shared" si="4"/>
        <v>0.78036518276078715</v>
      </c>
    </row>
    <row r="40" spans="1:14" x14ac:dyDescent="0.2">
      <c r="A40" s="37">
        <v>2005</v>
      </c>
      <c r="B40" s="44">
        <f t="shared" si="3"/>
        <v>0.80596213528634786</v>
      </c>
      <c r="C40" s="3">
        <f t="shared" si="3"/>
        <v>0.81637914219712404</v>
      </c>
      <c r="D40" s="3">
        <f t="shared" si="3"/>
        <v>0.79782509505703425</v>
      </c>
      <c r="E40" s="191" t="s">
        <v>5</v>
      </c>
      <c r="F40" s="14">
        <f t="shared" si="5"/>
        <v>8.3120567375886523E-2</v>
      </c>
      <c r="G40" s="191" t="s">
        <v>5</v>
      </c>
      <c r="H40" s="191" t="s">
        <v>5</v>
      </c>
      <c r="I40" s="191" t="s">
        <v>5</v>
      </c>
      <c r="J40" s="191" t="s">
        <v>5</v>
      </c>
      <c r="K40" s="193" t="s">
        <v>5</v>
      </c>
      <c r="L40" s="126">
        <f t="shared" si="4"/>
        <v>0.7857253025846106</v>
      </c>
    </row>
    <row r="41" spans="1:14" x14ac:dyDescent="0.2">
      <c r="A41" s="37">
        <v>2006</v>
      </c>
      <c r="B41" s="44">
        <f t="shared" si="3"/>
        <v>0.81433856209483901</v>
      </c>
      <c r="C41" s="3">
        <f t="shared" si="3"/>
        <v>0.73050257259890772</v>
      </c>
      <c r="D41" s="3">
        <f t="shared" si="3"/>
        <v>0.80707093821510301</v>
      </c>
      <c r="E41" s="14">
        <f>+E86/E17</f>
        <v>0.83250000000000002</v>
      </c>
      <c r="F41" s="14">
        <f t="shared" si="5"/>
        <v>0.15148936170212765</v>
      </c>
      <c r="G41" s="14">
        <f t="shared" ref="G41:I47" si="6">+G86/G17</f>
        <v>0.10850769230769231</v>
      </c>
      <c r="H41" s="14">
        <f t="shared" si="6"/>
        <v>1.5474999999999999E-2</v>
      </c>
      <c r="I41" s="14">
        <f t="shared" si="6"/>
        <v>0</v>
      </c>
      <c r="J41" s="14"/>
      <c r="K41" s="124"/>
      <c r="L41" s="126">
        <f t="shared" si="4"/>
        <v>0.74267887540899524</v>
      </c>
    </row>
    <row r="42" spans="1:14" x14ac:dyDescent="0.2">
      <c r="A42" s="37">
        <v>2007</v>
      </c>
      <c r="B42" s="44">
        <f t="shared" si="3"/>
        <v>0.81738826088224636</v>
      </c>
      <c r="C42" s="3">
        <f t="shared" si="3"/>
        <v>0.73189491171464238</v>
      </c>
      <c r="D42" s="3">
        <f t="shared" si="3"/>
        <v>0.60841296928327648</v>
      </c>
      <c r="E42" s="14">
        <f>+E87/E18</f>
        <v>0.1119298245614035</v>
      </c>
      <c r="F42" s="14">
        <f t="shared" si="5"/>
        <v>0.2652482269503546</v>
      </c>
      <c r="G42" s="14">
        <f t="shared" si="6"/>
        <v>0.12261607142857144</v>
      </c>
      <c r="H42" s="14">
        <f t="shared" si="6"/>
        <v>2.0799999999999999E-2</v>
      </c>
      <c r="I42" s="14">
        <f t="shared" si="6"/>
        <v>0</v>
      </c>
      <c r="J42" s="14">
        <f t="shared" ref="J42:K48" si="7">+J87/J18</f>
        <v>0</v>
      </c>
      <c r="K42" s="124">
        <f t="shared" si="7"/>
        <v>0</v>
      </c>
      <c r="L42" s="126">
        <f t="shared" si="4"/>
        <v>0.71507156324436771</v>
      </c>
    </row>
    <row r="43" spans="1:14" x14ac:dyDescent="0.2">
      <c r="A43" s="37">
        <v>2008</v>
      </c>
      <c r="B43" s="286">
        <f t="shared" ref="B43:B48" si="8">(+B88+C88)/B19</f>
        <v>0.74159721668650946</v>
      </c>
      <c r="C43" s="287"/>
      <c r="D43" s="3">
        <f t="shared" ref="D43:D48" si="9">+D88/D19</f>
        <v>0.72414905450500555</v>
      </c>
      <c r="E43" s="14">
        <f>+E88/E19</f>
        <v>0.22688172043010751</v>
      </c>
      <c r="F43" s="14">
        <f t="shared" si="5"/>
        <v>0.37709219858156029</v>
      </c>
      <c r="G43" s="14">
        <f t="shared" si="6"/>
        <v>0.30005357142857142</v>
      </c>
      <c r="H43" s="14">
        <f t="shared" si="6"/>
        <v>7.5745454545454546E-2</v>
      </c>
      <c r="I43" s="14">
        <f t="shared" si="6"/>
        <v>0</v>
      </c>
      <c r="J43" s="14">
        <f t="shared" si="7"/>
        <v>0</v>
      </c>
      <c r="K43" s="124">
        <f t="shared" si="7"/>
        <v>0</v>
      </c>
      <c r="L43" s="126">
        <f t="shared" si="4"/>
        <v>0.68660806532903573</v>
      </c>
    </row>
    <row r="44" spans="1:14" x14ac:dyDescent="0.2">
      <c r="A44" s="37">
        <v>2009</v>
      </c>
      <c r="B44" s="286">
        <f t="shared" si="8"/>
        <v>0.77854017143338017</v>
      </c>
      <c r="C44" s="287"/>
      <c r="D44" s="3">
        <f t="shared" si="9"/>
        <v>0.74695054945054951</v>
      </c>
      <c r="E44" s="14">
        <f>+E89/E20</f>
        <v>0.25424528301886795</v>
      </c>
      <c r="F44" s="14">
        <f t="shared" si="5"/>
        <v>0.45</v>
      </c>
      <c r="G44" s="14">
        <f t="shared" si="6"/>
        <v>0.27402158273381294</v>
      </c>
      <c r="H44" s="14">
        <f t="shared" si="6"/>
        <v>0.1227</v>
      </c>
      <c r="I44" s="14">
        <f t="shared" si="6"/>
        <v>0</v>
      </c>
      <c r="J44" s="14">
        <f t="shared" si="7"/>
        <v>9.1399999999999995E-2</v>
      </c>
      <c r="K44" s="124">
        <f t="shared" si="7"/>
        <v>4.0000000000000001E-3</v>
      </c>
      <c r="L44" s="126">
        <f t="shared" si="4"/>
        <v>0.71600246069018947</v>
      </c>
    </row>
    <row r="45" spans="1:14" x14ac:dyDescent="0.2">
      <c r="A45" s="37">
        <v>2010</v>
      </c>
      <c r="B45" s="314">
        <f t="shared" si="8"/>
        <v>0.72595218335185419</v>
      </c>
      <c r="C45" s="315"/>
      <c r="D45" s="79">
        <f t="shared" si="9"/>
        <v>0.64157437070938217</v>
      </c>
      <c r="E45" s="80">
        <f>+E90/E21</f>
        <v>0.23254716981132076</v>
      </c>
      <c r="F45" s="80">
        <f t="shared" si="5"/>
        <v>0.32783653846153848</v>
      </c>
      <c r="G45" s="80">
        <f t="shared" si="6"/>
        <v>0.29584172661870506</v>
      </c>
      <c r="H45" s="80">
        <f t="shared" si="6"/>
        <v>0.32144545454545453</v>
      </c>
      <c r="I45" s="80">
        <f t="shared" si="6"/>
        <v>0</v>
      </c>
      <c r="J45" s="80">
        <f t="shared" si="7"/>
        <v>0.18779999999999999</v>
      </c>
      <c r="K45" s="125">
        <f t="shared" si="7"/>
        <v>3.8E-3</v>
      </c>
      <c r="L45" s="127">
        <f t="shared" si="4"/>
        <v>0.67689175225613496</v>
      </c>
    </row>
    <row r="46" spans="1:14" x14ac:dyDescent="0.2">
      <c r="A46" s="74">
        <v>2011</v>
      </c>
      <c r="B46" s="294">
        <f t="shared" si="8"/>
        <v>0.64395681589593734</v>
      </c>
      <c r="C46" s="295"/>
      <c r="D46" s="296">
        <f t="shared" si="9"/>
        <v>0.56033872209391844</v>
      </c>
      <c r="E46" s="295"/>
      <c r="F46" s="145">
        <f t="shared" si="5"/>
        <v>0.41528846153846155</v>
      </c>
      <c r="G46" s="145">
        <f t="shared" si="6"/>
        <v>0.3406043165467626</v>
      </c>
      <c r="H46" s="145">
        <f t="shared" si="6"/>
        <v>0.52148000000000005</v>
      </c>
      <c r="I46" s="145">
        <f t="shared" si="6"/>
        <v>0</v>
      </c>
      <c r="J46" s="145">
        <f t="shared" si="7"/>
        <v>0.24990000000000001</v>
      </c>
      <c r="K46" s="146">
        <f t="shared" si="7"/>
        <v>2E-3</v>
      </c>
      <c r="L46" s="147">
        <f t="shared" si="4"/>
        <v>0.61757473811195773</v>
      </c>
    </row>
    <row r="47" spans="1:14" ht="13.5" thickBot="1" x14ac:dyDescent="0.25">
      <c r="A47" s="162">
        <v>2012</v>
      </c>
      <c r="B47" s="294">
        <f t="shared" si="8"/>
        <v>0.60157288608593396</v>
      </c>
      <c r="C47" s="295"/>
      <c r="D47" s="296">
        <f t="shared" si="9"/>
        <v>0.57899923017705923</v>
      </c>
      <c r="E47" s="295"/>
      <c r="F47" s="145">
        <f t="shared" si="5"/>
        <v>0.32855769230769233</v>
      </c>
      <c r="G47" s="145">
        <f t="shared" si="6"/>
        <v>0.38789208633093525</v>
      </c>
      <c r="H47" s="145">
        <f t="shared" si="6"/>
        <v>0.46134054054054052</v>
      </c>
      <c r="I47" s="145">
        <f t="shared" si="6"/>
        <v>0</v>
      </c>
      <c r="J47" s="145">
        <f t="shared" si="7"/>
        <v>0.16355</v>
      </c>
      <c r="K47" s="146">
        <f t="shared" si="7"/>
        <v>2E-3</v>
      </c>
      <c r="L47" s="147">
        <f t="shared" si="4"/>
        <v>0.58046905899366874</v>
      </c>
    </row>
    <row r="48" spans="1:14" ht="13.5" thickTop="1" x14ac:dyDescent="0.2">
      <c r="A48" s="162">
        <v>2013</v>
      </c>
      <c r="B48" s="316">
        <f t="shared" si="8"/>
        <v>0.56445561089533336</v>
      </c>
      <c r="C48" s="317"/>
      <c r="D48" s="318">
        <f t="shared" si="9"/>
        <v>0.57598564954682785</v>
      </c>
      <c r="E48" s="317"/>
      <c r="F48" s="163">
        <f t="shared" si="5"/>
        <v>0.29095890410958902</v>
      </c>
      <c r="G48" s="163">
        <f>+G93/G24</f>
        <v>0.47155000000000002</v>
      </c>
      <c r="H48" s="163">
        <f>+H93/H24</f>
        <v>0.63793157894736841</v>
      </c>
      <c r="I48" s="222" t="s">
        <v>84</v>
      </c>
      <c r="J48" s="163">
        <f t="shared" si="7"/>
        <v>0.23430000000000001</v>
      </c>
      <c r="K48" s="164">
        <f t="shared" si="7"/>
        <v>1.4E-3</v>
      </c>
      <c r="L48" s="165">
        <f t="shared" si="4"/>
        <v>0.56180213820107361</v>
      </c>
    </row>
    <row r="49" spans="1:14" s="232" customFormat="1" x14ac:dyDescent="0.2">
      <c r="A49" s="160">
        <v>41640</v>
      </c>
      <c r="B49" s="286">
        <f t="shared" ref="B49" si="10">(+B93+C93)/B25</f>
        <v>0.5536551578296518</v>
      </c>
      <c r="C49" s="287"/>
      <c r="D49" s="292">
        <f t="shared" ref="D49" si="11">+D93/D25</f>
        <v>0.57598564954682785</v>
      </c>
      <c r="E49" s="287"/>
      <c r="F49" s="14">
        <f t="shared" ref="F49" si="12">+F93/F25</f>
        <v>0.29095890410958902</v>
      </c>
      <c r="G49" s="14">
        <f t="shared" ref="G49:H52" si="13">+G93/G25</f>
        <v>0.47155000000000002</v>
      </c>
      <c r="H49" s="14">
        <f t="shared" si="13"/>
        <v>0.63793157894736841</v>
      </c>
      <c r="I49" s="223" t="s">
        <v>84</v>
      </c>
      <c r="J49" s="14">
        <f t="shared" ref="J49:K49" si="14">+J93/J25</f>
        <v>0.23430000000000001</v>
      </c>
      <c r="K49" s="124">
        <f t="shared" si="14"/>
        <v>1.4E-3</v>
      </c>
      <c r="L49" s="161">
        <f t="shared" ref="L49" si="15">+L93/L25</f>
        <v>0.55263168739165514</v>
      </c>
    </row>
    <row r="50" spans="1:14" s="232" customFormat="1" x14ac:dyDescent="0.2">
      <c r="A50" s="160">
        <v>41671</v>
      </c>
      <c r="B50" s="286">
        <f>(+B94+C94)/B26</f>
        <v>0.55426085313673412</v>
      </c>
      <c r="C50" s="287"/>
      <c r="D50" s="292">
        <f>+D94/D26</f>
        <v>0.5752416918429003</v>
      </c>
      <c r="E50" s="287"/>
      <c r="F50" s="14">
        <f>+F94/F26</f>
        <v>0.316986301369863</v>
      </c>
      <c r="G50" s="14">
        <f t="shared" si="13"/>
        <v>0.48583571428571426</v>
      </c>
      <c r="H50" s="14">
        <f t="shared" si="13"/>
        <v>0.55229090909090905</v>
      </c>
      <c r="I50" s="223" t="s">
        <v>84</v>
      </c>
      <c r="J50" s="14">
        <f t="shared" ref="J50:L52" si="16">+J94/J26</f>
        <v>0.23580000000000001</v>
      </c>
      <c r="K50" s="124">
        <f t="shared" si="16"/>
        <v>1.4E-3</v>
      </c>
      <c r="L50" s="161">
        <f t="shared" si="16"/>
        <v>0.54998913141348926</v>
      </c>
    </row>
    <row r="51" spans="1:14" s="232" customFormat="1" x14ac:dyDescent="0.2">
      <c r="A51" s="160">
        <v>41699</v>
      </c>
      <c r="B51" s="286">
        <f>(+B94+C95)/B27</f>
        <v>0.54172511438616522</v>
      </c>
      <c r="C51" s="287"/>
      <c r="D51" s="292">
        <f>+D95/D27</f>
        <v>0.57549471299093657</v>
      </c>
      <c r="E51" s="287"/>
      <c r="F51" s="14">
        <f>+F95/F27</f>
        <v>0.31589041095890413</v>
      </c>
      <c r="G51" s="14">
        <f t="shared" si="13"/>
        <v>0.49162857142857141</v>
      </c>
      <c r="H51" s="14">
        <f t="shared" si="13"/>
        <v>0.49402800000000002</v>
      </c>
      <c r="J51" s="14">
        <f t="shared" si="16"/>
        <v>0.24274999999999999</v>
      </c>
      <c r="K51" s="124">
        <f t="shared" si="16"/>
        <v>1.4E-3</v>
      </c>
      <c r="L51" s="161">
        <f t="shared" si="16"/>
        <v>0.53812792630582795</v>
      </c>
    </row>
    <row r="52" spans="1:14" s="232" customFormat="1" x14ac:dyDescent="0.2">
      <c r="A52" s="160">
        <v>41730</v>
      </c>
      <c r="B52" s="286">
        <f>(+B96+C96)/B28</f>
        <v>0.54317739933126319</v>
      </c>
      <c r="C52" s="287"/>
      <c r="D52" s="286">
        <f>(+D96+E96)/D28</f>
        <v>0.57679380664652569</v>
      </c>
      <c r="E52" s="287"/>
      <c r="F52" s="14">
        <f>+F96/F28</f>
        <v>0.31534246575342467</v>
      </c>
      <c r="G52" s="14">
        <f t="shared" si="13"/>
        <v>0.49757142857142855</v>
      </c>
      <c r="H52" s="14">
        <f t="shared" si="13"/>
        <v>0.49891200000000002</v>
      </c>
      <c r="I52" s="223" t="s">
        <v>84</v>
      </c>
      <c r="J52" s="14">
        <f t="shared" si="16"/>
        <v>0.24424999999999999</v>
      </c>
      <c r="K52" s="14">
        <f t="shared" si="16"/>
        <v>0</v>
      </c>
      <c r="L52" s="14">
        <f t="shared" si="16"/>
        <v>0.53826522947163025</v>
      </c>
    </row>
    <row r="53" spans="1:14" s="232" customFormat="1" x14ac:dyDescent="0.2">
      <c r="A53" s="160">
        <v>41760</v>
      </c>
      <c r="B53" s="286">
        <f>(+B97+C97)/B28</f>
        <v>0.54277761101773714</v>
      </c>
      <c r="C53" s="287"/>
      <c r="D53" s="286">
        <f>(+D97+E97)/D28</f>
        <v>0.57663141993957701</v>
      </c>
      <c r="E53" s="287"/>
      <c r="F53" s="14">
        <f>+F97/F28</f>
        <v>0.28479452054794518</v>
      </c>
      <c r="G53" s="14">
        <f>+G97/G28</f>
        <v>0.50375000000000003</v>
      </c>
      <c r="H53" s="14">
        <f>+H97/H28</f>
        <v>0.44297599999999998</v>
      </c>
      <c r="I53" s="223" t="s">
        <v>84</v>
      </c>
      <c r="J53" s="14">
        <f>+J97/J28</f>
        <v>0.24424999999999999</v>
      </c>
      <c r="K53" s="14">
        <f>+K96/K28</f>
        <v>0</v>
      </c>
      <c r="L53" s="14">
        <f>+L97/L28</f>
        <v>0.53487167228135413</v>
      </c>
    </row>
    <row r="54" spans="1:14" s="232" customFormat="1" x14ac:dyDescent="0.2">
      <c r="A54" s="160">
        <v>41791</v>
      </c>
      <c r="B54" s="286">
        <f>(+B98+C98)/B30</f>
        <v>0.53767018192826543</v>
      </c>
      <c r="C54" s="287"/>
      <c r="D54" s="286">
        <f>(+D98+E98)/D30</f>
        <v>0.57694486404833834</v>
      </c>
      <c r="E54" s="287"/>
      <c r="F54" s="14">
        <f>+F98/F30</f>
        <v>0.28292237442922374</v>
      </c>
      <c r="G54" s="14">
        <f t="shared" ref="G54:H54" si="17">+G98/G30</f>
        <v>0.51019285714285711</v>
      </c>
      <c r="H54" s="14">
        <f t="shared" si="17"/>
        <v>0.44396400000000003</v>
      </c>
      <c r="I54" s="223" t="s">
        <v>84</v>
      </c>
      <c r="J54" s="14">
        <f>+J98/J30</f>
        <v>0.25724999999999998</v>
      </c>
      <c r="K54" s="14">
        <f>+K98/K30</f>
        <v>0</v>
      </c>
      <c r="L54" s="14">
        <f>+L98/L30</f>
        <v>0.53092683123666096</v>
      </c>
    </row>
    <row r="55" spans="1:14" s="232" customFormat="1" x14ac:dyDescent="0.2">
      <c r="A55" s="160">
        <v>41821</v>
      </c>
      <c r="B55" s="286">
        <f>(+B99+C99)/B31</f>
        <v>0.53698496541071283</v>
      </c>
      <c r="C55" s="287"/>
      <c r="D55" s="286">
        <f>(+D99+E99)/D31</f>
        <v>0.57718277945619334</v>
      </c>
      <c r="E55" s="287"/>
      <c r="F55" s="14">
        <f>+F99/F31</f>
        <v>0.28232876712328769</v>
      </c>
      <c r="G55" s="14">
        <f>+G99/G31</f>
        <v>0.51596428571428576</v>
      </c>
      <c r="H55" s="14">
        <f>+H99/H31</f>
        <v>0.44747599999999998</v>
      </c>
      <c r="I55" s="223" t="s">
        <v>84</v>
      </c>
      <c r="J55" s="14">
        <f>+J99/J31</f>
        <v>0.25424999999999998</v>
      </c>
      <c r="K55" s="14">
        <f t="shared" ref="K55" si="18">+K98/K31</f>
        <v>0</v>
      </c>
      <c r="L55" s="14">
        <f>+L99/L31</f>
        <v>0.53072202542470148</v>
      </c>
    </row>
    <row r="56" spans="1:14" x14ac:dyDescent="0.2">
      <c r="A56" s="160">
        <v>41852</v>
      </c>
      <c r="B56" s="286">
        <f>(+B101+C101)/B32</f>
        <v>0.53613578215475655</v>
      </c>
      <c r="C56" s="287"/>
      <c r="D56" s="286">
        <f>(+D101+E101)/D32</f>
        <v>0.57751510574018128</v>
      </c>
      <c r="E56" s="287"/>
      <c r="F56" s="14">
        <f>+F101/F32</f>
        <v>0.27968036529680368</v>
      </c>
      <c r="G56" s="14">
        <f>+G101/G32</f>
        <v>0.52456428571428571</v>
      </c>
      <c r="H56" s="14">
        <f>+H101/H32</f>
        <v>0.45097599999999999</v>
      </c>
      <c r="I56" s="223" t="s">
        <v>84</v>
      </c>
      <c r="J56" s="14">
        <f>+J101/J32</f>
        <v>0.24765000000000001</v>
      </c>
      <c r="K56" s="14">
        <f>+K101/K32</f>
        <v>0</v>
      </c>
      <c r="L56" s="14">
        <f>+L101/L32</f>
        <v>0.53043682241361256</v>
      </c>
    </row>
    <row r="57" spans="1:14" x14ac:dyDescent="0.2">
      <c r="A57" s="58">
        <v>2010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2"/>
    </row>
    <row r="58" spans="1:14" x14ac:dyDescent="0.2">
      <c r="A58" s="194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</row>
    <row r="61" spans="1:14" s="121" customFormat="1" x14ac:dyDescent="0.2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</row>
    <row r="62" spans="1:14" s="272" customFormat="1" x14ac:dyDescent="0.2"/>
    <row r="63" spans="1:14" s="274" customFormat="1" x14ac:dyDescent="0.2"/>
    <row r="64" spans="1:14" s="274" customFormat="1" x14ac:dyDescent="0.2"/>
    <row r="65" s="274" customFormat="1" x14ac:dyDescent="0.2"/>
    <row r="66" s="274" customFormat="1" x14ac:dyDescent="0.2"/>
    <row r="67" s="274" customFormat="1" x14ac:dyDescent="0.2"/>
    <row r="68" s="274" customFormat="1" x14ac:dyDescent="0.2"/>
    <row r="69" s="274" customFormat="1" x14ac:dyDescent="0.2"/>
    <row r="70" s="274" customFormat="1" x14ac:dyDescent="0.2"/>
    <row r="71" s="274" customFormat="1" x14ac:dyDescent="0.2"/>
    <row r="72" s="274" customFormat="1" x14ac:dyDescent="0.2"/>
    <row r="73" s="274" customFormat="1" x14ac:dyDescent="0.2"/>
    <row r="74" s="274" customFormat="1" x14ac:dyDescent="0.2"/>
    <row r="75" s="274" customFormat="1" x14ac:dyDescent="0.2"/>
    <row r="76" s="274" customFormat="1" x14ac:dyDescent="0.2"/>
    <row r="77" s="274" customFormat="1" x14ac:dyDescent="0.2"/>
    <row r="78" s="274" customFormat="1" x14ac:dyDescent="0.2"/>
    <row r="79" s="274" customFormat="1" x14ac:dyDescent="0.2"/>
    <row r="80" s="274" customFormat="1" x14ac:dyDescent="0.2"/>
    <row r="81" spans="1:14" s="274" customFormat="1" x14ac:dyDescent="0.2">
      <c r="B81" s="293"/>
      <c r="C81" s="293"/>
      <c r="D81" s="293"/>
      <c r="E81" s="293"/>
      <c r="F81" s="293"/>
      <c r="G81" s="293"/>
      <c r="H81" s="293"/>
      <c r="I81" s="293"/>
      <c r="J81" s="293"/>
      <c r="K81" s="293"/>
    </row>
    <row r="82" spans="1:14" s="213" customFormat="1" x14ac:dyDescent="0.2"/>
    <row r="83" spans="1:14" s="213" customFormat="1" x14ac:dyDescent="0.2"/>
    <row r="84" spans="1:14" s="213" customFormat="1" x14ac:dyDescent="0.2">
      <c r="A84" s="214">
        <v>2004</v>
      </c>
      <c r="B84" s="216">
        <v>863239</v>
      </c>
      <c r="C84" s="215">
        <v>647822</v>
      </c>
      <c r="D84" s="216">
        <v>100865</v>
      </c>
      <c r="E84" s="273" t="s">
        <v>5</v>
      </c>
      <c r="F84" s="216">
        <v>335</v>
      </c>
      <c r="G84" s="273" t="s">
        <v>5</v>
      </c>
      <c r="H84" s="273" t="s">
        <v>5</v>
      </c>
      <c r="I84" s="273" t="s">
        <v>5</v>
      </c>
      <c r="J84" s="273" t="s">
        <v>5</v>
      </c>
      <c r="K84" s="273" t="s">
        <v>5</v>
      </c>
      <c r="L84" s="215">
        <f t="shared" ref="L84:L90" si="19">SUM(B84:K84)</f>
        <v>1612261</v>
      </c>
      <c r="N84" s="215"/>
    </row>
    <row r="85" spans="1:14" s="213" customFormat="1" x14ac:dyDescent="0.2">
      <c r="A85" s="214">
        <v>2005</v>
      </c>
      <c r="B85" s="216">
        <v>900624</v>
      </c>
      <c r="C85" s="216">
        <v>694786</v>
      </c>
      <c r="D85" s="216">
        <v>104914</v>
      </c>
      <c r="E85" s="273" t="s">
        <v>5</v>
      </c>
      <c r="F85" s="216">
        <v>1172</v>
      </c>
      <c r="G85" s="273" t="s">
        <v>5</v>
      </c>
      <c r="H85" s="273" t="s">
        <v>5</v>
      </c>
      <c r="I85" s="273" t="s">
        <v>5</v>
      </c>
      <c r="J85" s="273" t="s">
        <v>5</v>
      </c>
      <c r="K85" s="273" t="s">
        <v>5</v>
      </c>
      <c r="L85" s="215">
        <f t="shared" si="19"/>
        <v>1701496</v>
      </c>
      <c r="N85" s="215"/>
    </row>
    <row r="86" spans="1:14" s="213" customFormat="1" x14ac:dyDescent="0.2">
      <c r="A86" s="214">
        <v>2006</v>
      </c>
      <c r="B86" s="216">
        <v>957347</v>
      </c>
      <c r="C86" s="216">
        <v>701937</v>
      </c>
      <c r="D86" s="216">
        <v>105807</v>
      </c>
      <c r="E86" s="216">
        <v>333</v>
      </c>
      <c r="F86" s="216">
        <v>2136</v>
      </c>
      <c r="G86" s="216">
        <v>7053</v>
      </c>
      <c r="H86" s="216">
        <v>619</v>
      </c>
      <c r="I86" s="216">
        <v>0</v>
      </c>
      <c r="J86" s="215">
        <v>0</v>
      </c>
      <c r="K86" s="215">
        <v>0</v>
      </c>
      <c r="L86" s="215">
        <f t="shared" si="19"/>
        <v>1775232</v>
      </c>
      <c r="N86" s="215"/>
    </row>
    <row r="87" spans="1:14" s="213" customFormat="1" x14ac:dyDescent="0.2">
      <c r="A87" s="214">
        <v>2007</v>
      </c>
      <c r="B87" s="216">
        <v>980870</v>
      </c>
      <c r="C87" s="216">
        <v>716348</v>
      </c>
      <c r="D87" s="216">
        <v>106959</v>
      </c>
      <c r="E87" s="216">
        <v>638</v>
      </c>
      <c r="F87" s="216">
        <v>3740</v>
      </c>
      <c r="G87" s="216">
        <v>13733</v>
      </c>
      <c r="H87" s="216">
        <v>832</v>
      </c>
      <c r="I87" s="216">
        <v>0</v>
      </c>
      <c r="J87" s="215">
        <v>0</v>
      </c>
      <c r="K87" s="215">
        <v>0</v>
      </c>
      <c r="L87" s="215">
        <f t="shared" si="19"/>
        <v>1823120</v>
      </c>
      <c r="N87" s="215"/>
    </row>
    <row r="88" spans="1:14" s="213" customFormat="1" x14ac:dyDescent="0.2">
      <c r="A88" s="214">
        <v>2008</v>
      </c>
      <c r="B88" s="216">
        <v>1011022</v>
      </c>
      <c r="C88" s="215">
        <v>719372</v>
      </c>
      <c r="D88" s="216">
        <v>130202</v>
      </c>
      <c r="E88" s="216">
        <v>2110</v>
      </c>
      <c r="F88" s="216">
        <v>5317</v>
      </c>
      <c r="G88" s="216">
        <v>33606</v>
      </c>
      <c r="H88" s="216">
        <v>8332</v>
      </c>
      <c r="I88" s="216">
        <v>0</v>
      </c>
      <c r="J88" s="215">
        <v>0</v>
      </c>
      <c r="K88" s="215">
        <v>0</v>
      </c>
      <c r="L88" s="215">
        <f t="shared" si="19"/>
        <v>1909961</v>
      </c>
      <c r="N88" s="215"/>
    </row>
    <row r="89" spans="1:14" s="213" customFormat="1" x14ac:dyDescent="0.2">
      <c r="A89" s="214">
        <v>2009</v>
      </c>
      <c r="B89" s="285">
        <v>1813273</v>
      </c>
      <c r="C89" s="285"/>
      <c r="D89" s="216">
        <v>135945</v>
      </c>
      <c r="E89" s="216">
        <v>2695</v>
      </c>
      <c r="F89" s="216">
        <v>6795</v>
      </c>
      <c r="G89" s="216">
        <v>38089</v>
      </c>
      <c r="H89" s="216">
        <v>13497</v>
      </c>
      <c r="I89" s="216">
        <v>0</v>
      </c>
      <c r="J89" s="216">
        <v>914</v>
      </c>
      <c r="K89" s="216">
        <v>20</v>
      </c>
      <c r="L89" s="215">
        <f t="shared" si="19"/>
        <v>2011228</v>
      </c>
      <c r="N89" s="215"/>
    </row>
    <row r="90" spans="1:14" s="213" customFormat="1" x14ac:dyDescent="0.2">
      <c r="A90" s="214">
        <v>2010</v>
      </c>
      <c r="B90" s="285">
        <v>1857912</v>
      </c>
      <c r="C90" s="285"/>
      <c r="D90" s="216">
        <v>140184</v>
      </c>
      <c r="E90" s="216">
        <v>2465</v>
      </c>
      <c r="F90" s="216">
        <v>6819</v>
      </c>
      <c r="G90" s="216">
        <v>41122</v>
      </c>
      <c r="H90" s="216">
        <v>35359</v>
      </c>
      <c r="I90" s="216">
        <v>0</v>
      </c>
      <c r="J90" s="216">
        <v>1878</v>
      </c>
      <c r="K90" s="216">
        <v>19</v>
      </c>
      <c r="L90" s="215">
        <f t="shared" si="19"/>
        <v>2085758</v>
      </c>
      <c r="M90" s="275"/>
      <c r="N90" s="215"/>
    </row>
    <row r="91" spans="1:14" s="213" customFormat="1" x14ac:dyDescent="0.2">
      <c r="A91" s="214">
        <v>2011</v>
      </c>
      <c r="B91" s="285">
        <v>1948925</v>
      </c>
      <c r="C91" s="285"/>
      <c r="D91" s="216">
        <v>145576</v>
      </c>
      <c r="E91" s="216">
        <v>1562</v>
      </c>
      <c r="F91" s="216">
        <v>8638</v>
      </c>
      <c r="G91" s="216">
        <v>47344</v>
      </c>
      <c r="H91" s="216">
        <v>65185</v>
      </c>
      <c r="I91" s="216">
        <v>0</v>
      </c>
      <c r="J91" s="216">
        <v>2499</v>
      </c>
      <c r="K91" s="216">
        <v>10</v>
      </c>
      <c r="L91" s="215">
        <f t="shared" ref="L91:L92" si="20">SUM(B91:K91)</f>
        <v>2219739</v>
      </c>
      <c r="M91" s="275"/>
      <c r="N91" s="215"/>
    </row>
    <row r="92" spans="1:14" s="213" customFormat="1" x14ac:dyDescent="0.2">
      <c r="A92" s="214">
        <v>2012</v>
      </c>
      <c r="B92" s="285">
        <v>2007326</v>
      </c>
      <c r="C92" s="285"/>
      <c r="D92" s="285">
        <v>150424</v>
      </c>
      <c r="E92" s="285"/>
      <c r="F92" s="216">
        <v>6834</v>
      </c>
      <c r="G92" s="216">
        <v>53917</v>
      </c>
      <c r="H92" s="216">
        <v>85348</v>
      </c>
      <c r="I92" s="216">
        <v>0</v>
      </c>
      <c r="J92" s="216">
        <v>3271</v>
      </c>
      <c r="K92" s="216">
        <v>10</v>
      </c>
      <c r="L92" s="215">
        <f t="shared" si="20"/>
        <v>2307130</v>
      </c>
      <c r="M92" s="275"/>
      <c r="N92" s="215"/>
    </row>
    <row r="93" spans="1:14" s="213" customFormat="1" x14ac:dyDescent="0.2">
      <c r="A93" s="214">
        <v>2013</v>
      </c>
      <c r="B93" s="285">
        <v>2063083</v>
      </c>
      <c r="C93" s="285"/>
      <c r="D93" s="285">
        <v>152521</v>
      </c>
      <c r="E93" s="285"/>
      <c r="F93" s="216">
        <v>6372</v>
      </c>
      <c r="G93" s="216">
        <v>66017</v>
      </c>
      <c r="H93" s="216">
        <v>121207</v>
      </c>
      <c r="I93" s="216">
        <v>0</v>
      </c>
      <c r="J93" s="216">
        <v>4686</v>
      </c>
      <c r="K93" s="216">
        <v>7</v>
      </c>
      <c r="L93" s="215">
        <f t="shared" ref="L93:L106" si="21">SUM(B93:K93)</f>
        <v>2413893</v>
      </c>
      <c r="M93" s="275"/>
      <c r="N93" s="215"/>
    </row>
    <row r="94" spans="1:14" s="213" customFormat="1" x14ac:dyDescent="0.2">
      <c r="A94" s="217">
        <v>41640</v>
      </c>
      <c r="B94" s="285">
        <v>2065340</v>
      </c>
      <c r="C94" s="285"/>
      <c r="D94" s="285">
        <v>152324</v>
      </c>
      <c r="E94" s="285"/>
      <c r="F94" s="216">
        <v>6942</v>
      </c>
      <c r="G94" s="216">
        <v>68017</v>
      </c>
      <c r="H94" s="216">
        <v>121504</v>
      </c>
      <c r="I94" s="216">
        <v>0</v>
      </c>
      <c r="J94" s="216">
        <v>4716</v>
      </c>
      <c r="K94" s="216">
        <v>7</v>
      </c>
      <c r="L94" s="215">
        <f t="shared" si="21"/>
        <v>2418850</v>
      </c>
      <c r="M94" s="275"/>
      <c r="N94" s="215"/>
    </row>
    <row r="95" spans="1:14" s="213" customFormat="1" x14ac:dyDescent="0.2">
      <c r="A95" s="217">
        <v>41671</v>
      </c>
      <c r="B95" s="285">
        <v>2072724</v>
      </c>
      <c r="C95" s="285"/>
      <c r="D95" s="285">
        <v>152391</v>
      </c>
      <c r="E95" s="285"/>
      <c r="F95" s="216">
        <v>6918</v>
      </c>
      <c r="G95" s="216">
        <v>68828</v>
      </c>
      <c r="H95" s="216">
        <v>123507</v>
      </c>
      <c r="I95" s="216">
        <v>0</v>
      </c>
      <c r="J95" s="216">
        <v>4855</v>
      </c>
      <c r="K95" s="216">
        <v>7</v>
      </c>
      <c r="L95" s="215">
        <f t="shared" si="21"/>
        <v>2429230</v>
      </c>
      <c r="M95" s="275"/>
      <c r="N95" s="215"/>
    </row>
    <row r="96" spans="1:14" s="213" customFormat="1" x14ac:dyDescent="0.2">
      <c r="A96" s="217">
        <v>41699</v>
      </c>
      <c r="B96" s="285">
        <v>2077395</v>
      </c>
      <c r="C96" s="285"/>
      <c r="D96" s="285">
        <v>152735</v>
      </c>
      <c r="E96" s="285"/>
      <c r="F96" s="216">
        <v>6906</v>
      </c>
      <c r="G96" s="216">
        <v>69660</v>
      </c>
      <c r="H96" s="216">
        <v>124728</v>
      </c>
      <c r="I96" s="216">
        <v>0</v>
      </c>
      <c r="J96" s="216">
        <v>4885</v>
      </c>
      <c r="K96" s="216">
        <v>0</v>
      </c>
      <c r="L96" s="215">
        <f t="shared" si="21"/>
        <v>2436309</v>
      </c>
      <c r="M96" s="275"/>
      <c r="N96" s="215"/>
    </row>
    <row r="97" spans="1:14" s="213" customFormat="1" x14ac:dyDescent="0.2">
      <c r="A97" s="217">
        <v>41730</v>
      </c>
      <c r="B97" s="285">
        <v>2075866</v>
      </c>
      <c r="C97" s="285"/>
      <c r="D97" s="285">
        <v>152692</v>
      </c>
      <c r="E97" s="285"/>
      <c r="F97" s="216">
        <v>6237</v>
      </c>
      <c r="G97" s="216">
        <v>70525</v>
      </c>
      <c r="H97" s="216">
        <v>110744</v>
      </c>
      <c r="I97" s="216">
        <v>0</v>
      </c>
      <c r="J97" s="216">
        <v>4885</v>
      </c>
      <c r="K97" s="216">
        <v>0</v>
      </c>
      <c r="L97" s="215">
        <f t="shared" si="21"/>
        <v>2420949</v>
      </c>
      <c r="M97" s="275"/>
      <c r="N97" s="215"/>
    </row>
    <row r="98" spans="1:14" s="213" customFormat="1" x14ac:dyDescent="0.2">
      <c r="A98" s="217">
        <v>41760</v>
      </c>
      <c r="B98" s="285">
        <v>2074452</v>
      </c>
      <c r="C98" s="285"/>
      <c r="D98" s="285">
        <v>152775</v>
      </c>
      <c r="E98" s="285"/>
      <c r="F98" s="216">
        <v>6196</v>
      </c>
      <c r="G98" s="216">
        <v>71427</v>
      </c>
      <c r="H98" s="216">
        <v>110991</v>
      </c>
      <c r="I98" s="216">
        <v>0</v>
      </c>
      <c r="J98" s="216">
        <v>5145</v>
      </c>
      <c r="K98" s="216">
        <v>0</v>
      </c>
      <c r="L98" s="215">
        <f t="shared" si="21"/>
        <v>2420986</v>
      </c>
      <c r="M98" s="275"/>
      <c r="N98" s="215"/>
    </row>
    <row r="99" spans="1:14" s="213" customFormat="1" x14ac:dyDescent="0.2">
      <c r="A99" s="217">
        <v>41791</v>
      </c>
      <c r="B99" s="285">
        <v>2074708</v>
      </c>
      <c r="C99" s="285"/>
      <c r="D99" s="285">
        <v>152838</v>
      </c>
      <c r="E99" s="285"/>
      <c r="F99" s="216">
        <v>6183</v>
      </c>
      <c r="G99" s="216">
        <v>72235</v>
      </c>
      <c r="H99" s="216">
        <v>111869</v>
      </c>
      <c r="I99" s="216">
        <v>0</v>
      </c>
      <c r="J99" s="216">
        <v>5085</v>
      </c>
      <c r="K99" s="216">
        <v>0</v>
      </c>
      <c r="L99" s="215">
        <f t="shared" si="21"/>
        <v>2422918</v>
      </c>
      <c r="M99" s="275"/>
      <c r="N99" s="215"/>
    </row>
    <row r="100" spans="1:14" s="213" customFormat="1" x14ac:dyDescent="0.2">
      <c r="A100" s="217">
        <v>41821</v>
      </c>
      <c r="B100" s="285">
        <v>2068593</v>
      </c>
      <c r="C100" s="285"/>
      <c r="D100" s="285">
        <v>152838</v>
      </c>
      <c r="E100" s="285"/>
      <c r="F100" s="216">
        <v>6153</v>
      </c>
      <c r="G100" s="216">
        <v>72758</v>
      </c>
      <c r="H100" s="216">
        <v>112591</v>
      </c>
      <c r="I100" s="216">
        <v>0</v>
      </c>
      <c r="J100" s="216">
        <v>5085</v>
      </c>
      <c r="K100" s="216">
        <v>0</v>
      </c>
      <c r="L100" s="215">
        <f t="shared" si="21"/>
        <v>2418018</v>
      </c>
      <c r="M100" s="275"/>
      <c r="N100" s="215"/>
    </row>
    <row r="101" spans="1:14" s="213" customFormat="1" x14ac:dyDescent="0.2">
      <c r="A101" s="217">
        <v>41852</v>
      </c>
      <c r="B101" s="285">
        <v>2071604</v>
      </c>
      <c r="C101" s="285"/>
      <c r="D101" s="285">
        <v>152926</v>
      </c>
      <c r="E101" s="285"/>
      <c r="F101" s="216">
        <v>6125</v>
      </c>
      <c r="G101" s="216">
        <v>73439</v>
      </c>
      <c r="H101" s="216">
        <v>112744</v>
      </c>
      <c r="I101" s="216">
        <v>0</v>
      </c>
      <c r="J101" s="216">
        <v>4953</v>
      </c>
      <c r="K101" s="216">
        <v>0</v>
      </c>
      <c r="L101" s="215">
        <f t="shared" si="21"/>
        <v>2421791</v>
      </c>
    </row>
    <row r="102" spans="1:14" s="213" customFormat="1" x14ac:dyDescent="0.2">
      <c r="A102" s="217">
        <v>41883</v>
      </c>
      <c r="B102" s="285"/>
      <c r="C102" s="285"/>
      <c r="L102" s="215">
        <f t="shared" si="21"/>
        <v>0</v>
      </c>
    </row>
    <row r="103" spans="1:14" s="213" customFormat="1" x14ac:dyDescent="0.2">
      <c r="A103" s="217">
        <v>41913</v>
      </c>
      <c r="B103" s="285"/>
      <c r="C103" s="285"/>
      <c r="L103" s="215">
        <f t="shared" si="21"/>
        <v>0</v>
      </c>
    </row>
    <row r="104" spans="1:14" s="213" customFormat="1" x14ac:dyDescent="0.2">
      <c r="A104" s="217">
        <v>41944</v>
      </c>
      <c r="B104" s="285"/>
      <c r="C104" s="285"/>
      <c r="L104" s="215">
        <f t="shared" si="21"/>
        <v>0</v>
      </c>
    </row>
    <row r="105" spans="1:14" s="213" customFormat="1" x14ac:dyDescent="0.2">
      <c r="A105" s="217">
        <v>41974</v>
      </c>
      <c r="B105" s="285"/>
      <c r="C105" s="285"/>
      <c r="L105" s="215">
        <f t="shared" si="21"/>
        <v>0</v>
      </c>
    </row>
    <row r="106" spans="1:14" s="213" customFormat="1" x14ac:dyDescent="0.2">
      <c r="L106" s="215">
        <f t="shared" si="21"/>
        <v>0</v>
      </c>
    </row>
    <row r="107" spans="1:14" s="213" customFormat="1" x14ac:dyDescent="0.2"/>
    <row r="108" spans="1:14" s="213" customFormat="1" x14ac:dyDescent="0.2"/>
    <row r="109" spans="1:14" s="274" customFormat="1" x14ac:dyDescent="0.2"/>
    <row r="110" spans="1:14" s="274" customFormat="1" x14ac:dyDescent="0.2"/>
    <row r="111" spans="1:14" s="274" customFormat="1" x14ac:dyDescent="0.2"/>
    <row r="112" spans="1:14" s="271" customFormat="1" x14ac:dyDescent="0.2"/>
    <row r="113" spans="1:12" s="271" customFormat="1" x14ac:dyDescent="0.2"/>
    <row r="114" spans="1:12" s="271" customFormat="1" x14ac:dyDescent="0.2"/>
    <row r="115" spans="1:12" s="271" customFormat="1" x14ac:dyDescent="0.2"/>
    <row r="116" spans="1:12" x14ac:dyDescent="0.2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</row>
    <row r="117" spans="1:12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</row>
    <row r="118" spans="1:12" x14ac:dyDescent="0.2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</row>
    <row r="119" spans="1:12" x14ac:dyDescent="0.2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</row>
    <row r="120" spans="1:12" x14ac:dyDescent="0.2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</row>
  </sheetData>
  <sheetProtection algorithmName="SHA-512" hashValue="h5JUcJq0kt57buD08lwAvnPr9y/ZjVtJ0D+ROKubd6sikrjaJN4tomiBZVGqXa0LXuxCkpri0fTKJ7d4T2oZHg==" saltValue="rMBebtzar1yqB4ho+tvA/A==" spinCount="100000" sheet="1" objects="1" scenarios="1"/>
  <mergeCells count="81">
    <mergeCell ref="B105:C105"/>
    <mergeCell ref="B101:C101"/>
    <mergeCell ref="D101:E101"/>
    <mergeCell ref="B102:C102"/>
    <mergeCell ref="B103:C103"/>
    <mergeCell ref="B104:C104"/>
    <mergeCell ref="B26:C26"/>
    <mergeCell ref="B53:C53"/>
    <mergeCell ref="D53:E53"/>
    <mergeCell ref="B29:C29"/>
    <mergeCell ref="D29:E29"/>
    <mergeCell ref="D26:E26"/>
    <mergeCell ref="D32:E32"/>
    <mergeCell ref="B45:C45"/>
    <mergeCell ref="B46:C46"/>
    <mergeCell ref="D46:E46"/>
    <mergeCell ref="B48:C48"/>
    <mergeCell ref="D48:E48"/>
    <mergeCell ref="B30:C30"/>
    <mergeCell ref="D30:E30"/>
    <mergeCell ref="B31:C31"/>
    <mergeCell ref="D31:E31"/>
    <mergeCell ref="D94:E94"/>
    <mergeCell ref="B12:K12"/>
    <mergeCell ref="B44:C44"/>
    <mergeCell ref="B20:C20"/>
    <mergeCell ref="B19:C19"/>
    <mergeCell ref="B36:K36"/>
    <mergeCell ref="B43:C43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97:C97"/>
    <mergeCell ref="D97:E97"/>
    <mergeCell ref="B96:C96"/>
    <mergeCell ref="D96:E96"/>
    <mergeCell ref="D95:E95"/>
    <mergeCell ref="B95:C95"/>
    <mergeCell ref="B100:C100"/>
    <mergeCell ref="D100:E100"/>
    <mergeCell ref="B98:C98"/>
    <mergeCell ref="D98:E98"/>
    <mergeCell ref="B99:C99"/>
    <mergeCell ref="D99:E99"/>
    <mergeCell ref="B94:C94"/>
    <mergeCell ref="B81:K81"/>
    <mergeCell ref="B32:C32"/>
    <mergeCell ref="B50:C50"/>
    <mergeCell ref="D50:E50"/>
    <mergeCell ref="B49:C49"/>
    <mergeCell ref="D49:E49"/>
    <mergeCell ref="B47:C47"/>
    <mergeCell ref="D47:E47"/>
    <mergeCell ref="B52:C52"/>
    <mergeCell ref="B93:C93"/>
    <mergeCell ref="D93:E93"/>
    <mergeCell ref="A61:L61"/>
    <mergeCell ref="D92:E92"/>
    <mergeCell ref="B92:C92"/>
    <mergeCell ref="B91:C91"/>
    <mergeCell ref="B90:C90"/>
    <mergeCell ref="B89:C89"/>
    <mergeCell ref="D52:E52"/>
    <mergeCell ref="B27:C27"/>
    <mergeCell ref="D27:E27"/>
    <mergeCell ref="B51:C51"/>
    <mergeCell ref="D51:E51"/>
    <mergeCell ref="B28:C28"/>
    <mergeCell ref="D28:E28"/>
    <mergeCell ref="B56:C56"/>
    <mergeCell ref="D56:E56"/>
    <mergeCell ref="B54:C54"/>
    <mergeCell ref="D54:E54"/>
    <mergeCell ref="B55:C55"/>
    <mergeCell ref="D55:E55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6:L105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1" t="s">
        <v>64</v>
      </c>
      <c r="C12" s="322"/>
      <c r="D12" s="322"/>
      <c r="E12" s="322"/>
      <c r="F12" s="322"/>
      <c r="G12" s="322"/>
      <c r="H12" s="322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1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si="0"/>
        <v>56000000</v>
      </c>
    </row>
    <row r="32" spans="1:9" ht="14.25" thickTop="1" thickBot="1" x14ac:dyDescent="0.25">
      <c r="A32" s="159">
        <v>41852</v>
      </c>
      <c r="B32" s="98">
        <v>8000000</v>
      </c>
      <c r="C32" s="99">
        <v>8000000</v>
      </c>
      <c r="D32" s="99">
        <v>8000000</v>
      </c>
      <c r="E32" s="99">
        <v>8000000</v>
      </c>
      <c r="F32" s="99">
        <v>8000000</v>
      </c>
      <c r="G32" s="99">
        <v>8000000</v>
      </c>
      <c r="H32" s="99">
        <v>8000000</v>
      </c>
      <c r="I32" s="136">
        <f t="shared" ref="I32" si="1">SUM(B32:H32)</f>
        <v>56000000</v>
      </c>
    </row>
    <row r="33" spans="1:9" ht="13.5" thickTop="1" x14ac:dyDescent="0.2">
      <c r="A33" s="91"/>
      <c r="B33" s="92"/>
      <c r="C33" s="92"/>
      <c r="D33" s="92"/>
      <c r="E33" s="92"/>
      <c r="F33" s="92"/>
      <c r="G33" s="92"/>
      <c r="H33" s="93"/>
      <c r="I33" s="94"/>
    </row>
    <row r="34" spans="1:9" ht="13.5" thickBot="1" x14ac:dyDescent="0.25">
      <c r="A34" s="91"/>
      <c r="B34" s="92"/>
      <c r="C34" s="92"/>
      <c r="D34" s="92"/>
      <c r="E34" s="92"/>
      <c r="F34" s="92"/>
      <c r="G34" s="92"/>
      <c r="H34" s="93"/>
      <c r="I34" s="94"/>
    </row>
    <row r="35" spans="1:9" ht="17.25" thickTop="1" thickBot="1" x14ac:dyDescent="0.3">
      <c r="B35" s="321" t="s">
        <v>71</v>
      </c>
      <c r="C35" s="322"/>
      <c r="D35" s="322"/>
      <c r="E35" s="322"/>
      <c r="F35" s="322"/>
      <c r="G35" s="322"/>
      <c r="H35" s="322"/>
    </row>
    <row r="36" spans="1:9" s="85" customFormat="1" ht="26.25" customHeight="1" thickTop="1" thickBot="1" x14ac:dyDescent="0.25">
      <c r="A36" s="82" t="s">
        <v>0</v>
      </c>
      <c r="B36" s="83" t="s">
        <v>65</v>
      </c>
      <c r="C36" s="83" t="s">
        <v>66</v>
      </c>
      <c r="D36" s="83" t="s">
        <v>67</v>
      </c>
      <c r="E36" s="83" t="s">
        <v>68</v>
      </c>
      <c r="F36" s="83" t="s">
        <v>69</v>
      </c>
      <c r="G36" s="83" t="s">
        <v>70</v>
      </c>
      <c r="H36" s="83" t="s">
        <v>83</v>
      </c>
      <c r="I36" s="84" t="s">
        <v>3</v>
      </c>
    </row>
    <row r="37" spans="1:9" ht="13.5" thickTop="1" x14ac:dyDescent="0.2">
      <c r="A37" s="89">
        <v>2003</v>
      </c>
      <c r="B37" s="87">
        <v>737811</v>
      </c>
      <c r="C37" s="88">
        <v>131712</v>
      </c>
      <c r="D37" s="88">
        <v>571399</v>
      </c>
      <c r="E37" s="88">
        <v>135536</v>
      </c>
      <c r="F37" s="88">
        <v>94692</v>
      </c>
      <c r="G37" s="130">
        <v>276664</v>
      </c>
      <c r="H37" s="151">
        <v>0</v>
      </c>
      <c r="I37" s="135">
        <f t="shared" ref="I37:I47" si="2">SUM(B37:H37)</f>
        <v>1947814</v>
      </c>
    </row>
    <row r="38" spans="1:9" x14ac:dyDescent="0.2">
      <c r="A38" s="89">
        <v>2004</v>
      </c>
      <c r="B38" s="95">
        <v>761920</v>
      </c>
      <c r="C38" s="96">
        <v>189555</v>
      </c>
      <c r="D38" s="97">
        <v>567710</v>
      </c>
      <c r="E38" s="97">
        <v>135848</v>
      </c>
      <c r="F38" s="97">
        <v>136845</v>
      </c>
      <c r="G38" s="132">
        <v>274156</v>
      </c>
      <c r="H38" s="152">
        <v>0</v>
      </c>
      <c r="I38" s="90">
        <f t="shared" si="2"/>
        <v>2066034</v>
      </c>
    </row>
    <row r="39" spans="1:9" x14ac:dyDescent="0.2">
      <c r="A39" s="89">
        <v>2005</v>
      </c>
      <c r="B39" s="95">
        <v>804452</v>
      </c>
      <c r="C39" s="97">
        <v>191455</v>
      </c>
      <c r="D39" s="97">
        <v>599454</v>
      </c>
      <c r="E39" s="97">
        <v>136548</v>
      </c>
      <c r="F39" s="97">
        <v>137545</v>
      </c>
      <c r="G39" s="132">
        <v>296056</v>
      </c>
      <c r="H39" s="152">
        <v>0</v>
      </c>
      <c r="I39" s="90">
        <f t="shared" si="2"/>
        <v>2165510</v>
      </c>
    </row>
    <row r="40" spans="1:9" x14ac:dyDescent="0.2">
      <c r="A40" s="89">
        <v>2006</v>
      </c>
      <c r="B40" s="95">
        <v>845031</v>
      </c>
      <c r="C40" s="97">
        <v>204757</v>
      </c>
      <c r="D40" s="97">
        <v>721696</v>
      </c>
      <c r="E40" s="97">
        <v>159376</v>
      </c>
      <c r="F40" s="97">
        <v>141825</v>
      </c>
      <c r="G40" s="132">
        <v>314424</v>
      </c>
      <c r="H40" s="148" t="s">
        <v>84</v>
      </c>
      <c r="I40" s="90">
        <f t="shared" si="2"/>
        <v>2387109</v>
      </c>
    </row>
    <row r="41" spans="1:9" x14ac:dyDescent="0.2">
      <c r="A41" s="89">
        <v>2007</v>
      </c>
      <c r="B41" s="95">
        <v>913823</v>
      </c>
      <c r="C41" s="97">
        <v>214557</v>
      </c>
      <c r="D41" s="97">
        <v>727100</v>
      </c>
      <c r="E41" s="97">
        <v>175376</v>
      </c>
      <c r="F41" s="97">
        <v>150325</v>
      </c>
      <c r="G41" s="132">
        <v>363382</v>
      </c>
      <c r="H41" s="148" t="s">
        <v>84</v>
      </c>
      <c r="I41" s="90">
        <f t="shared" si="2"/>
        <v>2544563</v>
      </c>
    </row>
    <row r="42" spans="1:9" x14ac:dyDescent="0.2">
      <c r="A42" s="89">
        <v>2008</v>
      </c>
      <c r="B42" s="95">
        <v>1034791</v>
      </c>
      <c r="C42" s="97">
        <v>243757</v>
      </c>
      <c r="D42" s="97">
        <v>782400</v>
      </c>
      <c r="E42" s="97">
        <v>176176</v>
      </c>
      <c r="F42" s="97">
        <v>168328</v>
      </c>
      <c r="G42" s="132">
        <v>376282</v>
      </c>
      <c r="H42" s="148" t="s">
        <v>84</v>
      </c>
      <c r="I42" s="90">
        <f t="shared" si="2"/>
        <v>2781734</v>
      </c>
    </row>
    <row r="43" spans="1:9" x14ac:dyDescent="0.2">
      <c r="A43" s="89">
        <v>2009</v>
      </c>
      <c r="B43" s="95">
        <v>1057887</v>
      </c>
      <c r="C43" s="97">
        <v>251757</v>
      </c>
      <c r="D43" s="97">
        <v>728900</v>
      </c>
      <c r="E43" s="97">
        <v>174264</v>
      </c>
      <c r="F43" s="97">
        <v>174928</v>
      </c>
      <c r="G43" s="132">
        <v>421232</v>
      </c>
      <c r="H43" s="148" t="s">
        <v>84</v>
      </c>
      <c r="I43" s="90">
        <f t="shared" si="2"/>
        <v>2808968</v>
      </c>
    </row>
    <row r="44" spans="1:9" x14ac:dyDescent="0.2">
      <c r="A44" s="109">
        <v>2010</v>
      </c>
      <c r="B44" s="110">
        <v>1113695</v>
      </c>
      <c r="C44" s="111">
        <v>282957</v>
      </c>
      <c r="D44" s="111">
        <v>776000</v>
      </c>
      <c r="E44" s="111">
        <v>209064</v>
      </c>
      <c r="F44" s="111">
        <v>209528</v>
      </c>
      <c r="G44" s="133">
        <v>490132</v>
      </c>
      <c r="H44" s="149" t="s">
        <v>84</v>
      </c>
      <c r="I44" s="90">
        <f t="shared" si="2"/>
        <v>3081376</v>
      </c>
    </row>
    <row r="45" spans="1:9" x14ac:dyDescent="0.2">
      <c r="A45" s="109">
        <v>2011</v>
      </c>
      <c r="B45" s="110">
        <v>1191995</v>
      </c>
      <c r="C45" s="111">
        <v>324357</v>
      </c>
      <c r="D45" s="111">
        <v>983700</v>
      </c>
      <c r="E45" s="111">
        <v>252764</v>
      </c>
      <c r="F45" s="111">
        <v>237928</v>
      </c>
      <c r="G45" s="133">
        <v>603540</v>
      </c>
      <c r="H45" s="150" t="s">
        <v>84</v>
      </c>
      <c r="I45" s="153">
        <f t="shared" si="2"/>
        <v>3594284</v>
      </c>
    </row>
    <row r="46" spans="1:9" ht="13.5" thickBot="1" x14ac:dyDescent="0.25">
      <c r="A46" s="109">
        <v>2012</v>
      </c>
      <c r="B46" s="98">
        <v>1267047</v>
      </c>
      <c r="C46" s="99">
        <v>372857</v>
      </c>
      <c r="D46" s="99">
        <v>1072100</v>
      </c>
      <c r="E46" s="99">
        <v>286564</v>
      </c>
      <c r="F46" s="99">
        <v>302528</v>
      </c>
      <c r="G46" s="134">
        <v>673500</v>
      </c>
      <c r="H46" s="99">
        <v>0</v>
      </c>
      <c r="I46" s="136">
        <f t="shared" si="2"/>
        <v>3974596</v>
      </c>
    </row>
    <row r="47" spans="1:9" ht="14.25" thickTop="1" thickBot="1" x14ac:dyDescent="0.25">
      <c r="A47" s="109">
        <v>2013</v>
      </c>
      <c r="B47" s="98">
        <v>1352047</v>
      </c>
      <c r="C47" s="99">
        <v>400157</v>
      </c>
      <c r="D47" s="99">
        <v>1193200</v>
      </c>
      <c r="E47" s="99">
        <v>311364</v>
      </c>
      <c r="F47" s="99">
        <v>327428</v>
      </c>
      <c r="G47" s="134">
        <v>712500</v>
      </c>
      <c r="H47" s="99">
        <v>0</v>
      </c>
      <c r="I47" s="135">
        <f t="shared" si="2"/>
        <v>4296696</v>
      </c>
    </row>
    <row r="48" spans="1:9" ht="14.25" thickTop="1" thickBot="1" x14ac:dyDescent="0.25">
      <c r="A48" s="159">
        <v>41640</v>
      </c>
      <c r="B48" s="98">
        <v>1363447</v>
      </c>
      <c r="C48" s="99">
        <v>407857</v>
      </c>
      <c r="D48" s="99">
        <v>1225700</v>
      </c>
      <c r="E48" s="99">
        <v>315464</v>
      </c>
      <c r="F48" s="99">
        <v>335428</v>
      </c>
      <c r="G48" s="134">
        <v>720100</v>
      </c>
      <c r="H48" s="99">
        <v>0</v>
      </c>
      <c r="I48" s="136">
        <f t="shared" ref="I48:I55" si="3">SUM(B48:H48)</f>
        <v>4367996</v>
      </c>
    </row>
    <row r="49" spans="1:9" ht="14.25" thickTop="1" thickBot="1" x14ac:dyDescent="0.25">
      <c r="A49" s="159">
        <v>41671</v>
      </c>
      <c r="B49" s="98">
        <v>1393447</v>
      </c>
      <c r="C49" s="99">
        <v>407857</v>
      </c>
      <c r="D49" s="99">
        <v>1225700</v>
      </c>
      <c r="E49" s="99">
        <v>315464</v>
      </c>
      <c r="F49" s="99">
        <v>335428</v>
      </c>
      <c r="G49" s="134">
        <v>720100</v>
      </c>
      <c r="H49" s="99">
        <v>0</v>
      </c>
      <c r="I49" s="136">
        <f t="shared" si="3"/>
        <v>4397996</v>
      </c>
    </row>
    <row r="50" spans="1:9" ht="14.25" thickTop="1" thickBot="1" x14ac:dyDescent="0.25">
      <c r="A50" s="159">
        <v>41699</v>
      </c>
      <c r="B50" s="98">
        <v>1417547</v>
      </c>
      <c r="C50" s="99">
        <v>416085</v>
      </c>
      <c r="D50" s="99">
        <v>1287000</v>
      </c>
      <c r="E50" s="99">
        <v>319464</v>
      </c>
      <c r="F50" s="99">
        <v>343028</v>
      </c>
      <c r="G50" s="134">
        <v>731100</v>
      </c>
      <c r="H50" s="99">
        <v>0</v>
      </c>
      <c r="I50" s="136">
        <f t="shared" si="3"/>
        <v>4514224</v>
      </c>
    </row>
    <row r="51" spans="1:9" ht="14.25" thickTop="1" thickBot="1" x14ac:dyDescent="0.25">
      <c r="A51" s="159">
        <v>41730</v>
      </c>
      <c r="B51" s="98">
        <v>1418147</v>
      </c>
      <c r="C51" s="99">
        <v>416085</v>
      </c>
      <c r="D51" s="99">
        <v>1294400</v>
      </c>
      <c r="E51" s="99">
        <v>319564</v>
      </c>
      <c r="F51" s="99">
        <v>346428</v>
      </c>
      <c r="G51" s="134">
        <v>731600</v>
      </c>
      <c r="H51" s="99">
        <v>0</v>
      </c>
      <c r="I51" s="136">
        <f t="shared" si="3"/>
        <v>4526224</v>
      </c>
    </row>
    <row r="52" spans="1:9" ht="14.25" thickTop="1" thickBot="1" x14ac:dyDescent="0.25">
      <c r="A52" s="159">
        <v>41760</v>
      </c>
      <c r="B52" s="98">
        <v>1419347</v>
      </c>
      <c r="C52" s="99">
        <v>419685</v>
      </c>
      <c r="D52" s="99">
        <v>1302200</v>
      </c>
      <c r="E52" s="99">
        <v>330364</v>
      </c>
      <c r="F52" s="99">
        <v>346428</v>
      </c>
      <c r="G52" s="134">
        <v>739100</v>
      </c>
      <c r="H52" s="99">
        <v>0</v>
      </c>
      <c r="I52" s="136">
        <f t="shared" si="3"/>
        <v>4557124</v>
      </c>
    </row>
    <row r="53" spans="1:9" ht="14.25" thickTop="1" thickBot="1" x14ac:dyDescent="0.25">
      <c r="A53" s="159">
        <v>41791</v>
      </c>
      <c r="B53" s="98">
        <v>1430247</v>
      </c>
      <c r="C53" s="99">
        <v>420085</v>
      </c>
      <c r="D53" s="99">
        <v>1302200</v>
      </c>
      <c r="E53" s="99">
        <v>330364</v>
      </c>
      <c r="F53" s="99">
        <v>346728</v>
      </c>
      <c r="G53" s="134">
        <v>740000</v>
      </c>
      <c r="H53" s="99">
        <v>0</v>
      </c>
      <c r="I53" s="136">
        <f t="shared" ref="I53:I54" si="4">SUM(B53:H53)</f>
        <v>4569624</v>
      </c>
    </row>
    <row r="54" spans="1:9" ht="14.25" thickTop="1" thickBot="1" x14ac:dyDescent="0.25">
      <c r="A54" s="159">
        <v>41821</v>
      </c>
      <c r="B54" s="98">
        <v>1433347</v>
      </c>
      <c r="C54" s="99">
        <v>420085</v>
      </c>
      <c r="D54" s="99">
        <v>1303700</v>
      </c>
      <c r="E54" s="99">
        <v>330364</v>
      </c>
      <c r="F54" s="99">
        <v>346728</v>
      </c>
      <c r="G54" s="134">
        <v>740100</v>
      </c>
      <c r="H54" s="99">
        <v>0</v>
      </c>
      <c r="I54" s="136">
        <f t="shared" si="4"/>
        <v>4574324</v>
      </c>
    </row>
    <row r="55" spans="1:9" ht="14.25" thickTop="1" thickBot="1" x14ac:dyDescent="0.25">
      <c r="A55" s="159">
        <v>41852</v>
      </c>
      <c r="B55" s="98">
        <v>1434507</v>
      </c>
      <c r="C55" s="99">
        <v>420085</v>
      </c>
      <c r="D55" s="99">
        <v>1303700</v>
      </c>
      <c r="E55" s="99">
        <v>331364</v>
      </c>
      <c r="F55" s="99">
        <v>346828</v>
      </c>
      <c r="G55" s="134">
        <v>744000</v>
      </c>
      <c r="H55" s="99">
        <v>0</v>
      </c>
      <c r="I55" s="136">
        <f t="shared" si="3"/>
        <v>4580484</v>
      </c>
    </row>
    <row r="56" spans="1:9" ht="13.5" thickTop="1" x14ac:dyDescent="0.2"/>
    <row r="57" spans="1:9" x14ac:dyDescent="0.2">
      <c r="A57" s="91"/>
      <c r="B57" s="92"/>
      <c r="C57" s="92"/>
      <c r="D57" s="92"/>
      <c r="E57" s="92"/>
      <c r="F57" s="92"/>
      <c r="G57" s="92"/>
      <c r="H57" s="93"/>
      <c r="I57" s="94"/>
    </row>
    <row r="58" spans="1:9" ht="13.5" thickBot="1" x14ac:dyDescent="0.25">
      <c r="A58" s="91"/>
      <c r="B58" s="92"/>
      <c r="C58" s="92"/>
      <c r="D58" s="92"/>
      <c r="E58" s="92"/>
      <c r="F58" s="92"/>
      <c r="G58" s="92"/>
      <c r="H58" s="93"/>
      <c r="I58" s="94"/>
    </row>
    <row r="59" spans="1:9" ht="17.25" thickTop="1" thickBot="1" x14ac:dyDescent="0.3">
      <c r="B59" s="321" t="s">
        <v>72</v>
      </c>
      <c r="C59" s="322"/>
      <c r="D59" s="322"/>
      <c r="E59" s="322"/>
      <c r="F59" s="322"/>
      <c r="G59" s="322"/>
      <c r="H59" s="322"/>
    </row>
    <row r="60" spans="1:9" s="85" customFormat="1" ht="26.25" customHeight="1" thickTop="1" thickBot="1" x14ac:dyDescent="0.25">
      <c r="A60" s="82" t="s">
        <v>0</v>
      </c>
      <c r="B60" s="83" t="s">
        <v>65</v>
      </c>
      <c r="C60" s="83" t="s">
        <v>66</v>
      </c>
      <c r="D60" s="83" t="s">
        <v>67</v>
      </c>
      <c r="E60" s="83" t="s">
        <v>68</v>
      </c>
      <c r="F60" s="83" t="s">
        <v>69</v>
      </c>
      <c r="G60" s="83" t="s">
        <v>70</v>
      </c>
      <c r="H60" s="83" t="s">
        <v>83</v>
      </c>
      <c r="I60" s="84" t="s">
        <v>3</v>
      </c>
    </row>
    <row r="61" spans="1:9" ht="13.5" thickTop="1" x14ac:dyDescent="0.2">
      <c r="A61" s="138">
        <v>2003</v>
      </c>
      <c r="B61" s="224" t="s">
        <v>5</v>
      </c>
      <c r="C61" s="200" t="s">
        <v>5</v>
      </c>
      <c r="D61" s="200" t="s">
        <v>5</v>
      </c>
      <c r="E61" s="200" t="s">
        <v>5</v>
      </c>
      <c r="F61" s="200" t="s">
        <v>5</v>
      </c>
      <c r="G61" s="201" t="s">
        <v>5</v>
      </c>
      <c r="H61" s="151">
        <v>0</v>
      </c>
      <c r="I61" s="225"/>
    </row>
    <row r="62" spans="1:9" x14ac:dyDescent="0.2">
      <c r="A62" s="139">
        <v>2004</v>
      </c>
      <c r="B62" s="199" t="s">
        <v>5</v>
      </c>
      <c r="C62" s="200" t="s">
        <v>5</v>
      </c>
      <c r="D62" s="200" t="s">
        <v>5</v>
      </c>
      <c r="E62" s="200" t="s">
        <v>5</v>
      </c>
      <c r="F62" s="200" t="s">
        <v>5</v>
      </c>
      <c r="G62" s="201" t="s">
        <v>5</v>
      </c>
      <c r="H62" s="152">
        <v>0</v>
      </c>
      <c r="I62" s="226"/>
    </row>
    <row r="63" spans="1:9" x14ac:dyDescent="0.2">
      <c r="A63" s="139">
        <v>2005</v>
      </c>
      <c r="B63" s="199" t="s">
        <v>5</v>
      </c>
      <c r="C63" s="200" t="s">
        <v>5</v>
      </c>
      <c r="D63" s="200" t="s">
        <v>5</v>
      </c>
      <c r="E63" s="200" t="s">
        <v>5</v>
      </c>
      <c r="F63" s="200" t="s">
        <v>5</v>
      </c>
      <c r="G63" s="201" t="s">
        <v>5</v>
      </c>
      <c r="H63" s="152">
        <v>0</v>
      </c>
      <c r="I63" s="226"/>
    </row>
    <row r="64" spans="1:9" x14ac:dyDescent="0.2">
      <c r="A64" s="139">
        <v>2006</v>
      </c>
      <c r="B64" s="199" t="s">
        <v>5</v>
      </c>
      <c r="C64" s="200" t="s">
        <v>5</v>
      </c>
      <c r="D64" s="200" t="s">
        <v>5</v>
      </c>
      <c r="E64" s="200" t="s">
        <v>5</v>
      </c>
      <c r="F64" s="200" t="s">
        <v>5</v>
      </c>
      <c r="G64" s="201" t="s">
        <v>5</v>
      </c>
      <c r="H64" s="148" t="s">
        <v>84</v>
      </c>
      <c r="I64" s="226"/>
    </row>
    <row r="65" spans="1:9" x14ac:dyDescent="0.2">
      <c r="A65" s="139">
        <v>2007</v>
      </c>
      <c r="B65" s="199" t="s">
        <v>5</v>
      </c>
      <c r="C65" s="200" t="s">
        <v>5</v>
      </c>
      <c r="D65" s="200" t="s">
        <v>5</v>
      </c>
      <c r="E65" s="200" t="s">
        <v>5</v>
      </c>
      <c r="F65" s="200" t="s">
        <v>5</v>
      </c>
      <c r="G65" s="201" t="s">
        <v>5</v>
      </c>
      <c r="H65" s="148" t="s">
        <v>84</v>
      </c>
      <c r="I65" s="226"/>
    </row>
    <row r="66" spans="1:9" x14ac:dyDescent="0.2">
      <c r="A66" s="139">
        <v>2008</v>
      </c>
      <c r="B66" s="199" t="s">
        <v>5</v>
      </c>
      <c r="C66" s="200" t="s">
        <v>5</v>
      </c>
      <c r="D66" s="200" t="s">
        <v>5</v>
      </c>
      <c r="E66" s="200" t="s">
        <v>5</v>
      </c>
      <c r="F66" s="200" t="s">
        <v>5</v>
      </c>
      <c r="G66" s="201" t="s">
        <v>5</v>
      </c>
      <c r="H66" s="148" t="s">
        <v>84</v>
      </c>
      <c r="I66" s="226"/>
    </row>
    <row r="67" spans="1:9" x14ac:dyDescent="0.2">
      <c r="A67" s="139">
        <v>2009</v>
      </c>
      <c r="B67" s="199" t="s">
        <v>5</v>
      </c>
      <c r="C67" s="200" t="s">
        <v>5</v>
      </c>
      <c r="D67" s="200" t="s">
        <v>5</v>
      </c>
      <c r="E67" s="200" t="s">
        <v>5</v>
      </c>
      <c r="F67" s="200" t="s">
        <v>5</v>
      </c>
      <c r="G67" s="201" t="s">
        <v>5</v>
      </c>
      <c r="H67" s="148" t="s">
        <v>84</v>
      </c>
      <c r="I67" s="226"/>
    </row>
    <row r="68" spans="1:9" ht="13.5" thickBot="1" x14ac:dyDescent="0.25">
      <c r="A68" s="140">
        <v>2010</v>
      </c>
      <c r="B68" s="137">
        <v>949365</v>
      </c>
      <c r="C68" s="120">
        <v>266224</v>
      </c>
      <c r="D68" s="120">
        <v>657298</v>
      </c>
      <c r="E68" s="120">
        <v>143770</v>
      </c>
      <c r="F68" s="120">
        <v>202143</v>
      </c>
      <c r="G68" s="131">
        <v>310112</v>
      </c>
      <c r="H68" s="149" t="s">
        <v>84</v>
      </c>
      <c r="I68" s="212">
        <f t="shared" ref="I68:I71" si="5">SUM(B68:H68)</f>
        <v>2528912</v>
      </c>
    </row>
    <row r="69" spans="1:9" ht="14.25" thickTop="1" thickBot="1" x14ac:dyDescent="0.25">
      <c r="A69" s="140">
        <v>2011</v>
      </c>
      <c r="B69" s="142">
        <v>1011926</v>
      </c>
      <c r="C69" s="111">
        <v>290986</v>
      </c>
      <c r="D69" s="111">
        <v>731205</v>
      </c>
      <c r="E69" s="111">
        <v>180479</v>
      </c>
      <c r="F69" s="111">
        <v>225211</v>
      </c>
      <c r="G69" s="133">
        <v>380672</v>
      </c>
      <c r="H69" s="150" t="s">
        <v>84</v>
      </c>
      <c r="I69" s="212">
        <f t="shared" si="5"/>
        <v>2820479</v>
      </c>
    </row>
    <row r="70" spans="1:9" ht="14.25" thickTop="1" thickBot="1" x14ac:dyDescent="0.25">
      <c r="A70" s="140">
        <v>2012</v>
      </c>
      <c r="B70" s="95">
        <v>1062927</v>
      </c>
      <c r="C70" s="97">
        <v>303818</v>
      </c>
      <c r="D70" s="97">
        <v>838426</v>
      </c>
      <c r="E70" s="97">
        <v>183005</v>
      </c>
      <c r="F70" s="97">
        <v>232752</v>
      </c>
      <c r="G70" s="97">
        <v>399968</v>
      </c>
      <c r="H70" s="99">
        <v>0</v>
      </c>
      <c r="I70" s="212">
        <f t="shared" si="5"/>
        <v>3020896</v>
      </c>
    </row>
    <row r="71" spans="1:9" ht="14.25" thickTop="1" thickBot="1" x14ac:dyDescent="0.25">
      <c r="A71" s="109">
        <v>2013</v>
      </c>
      <c r="B71" s="231">
        <v>1066874</v>
      </c>
      <c r="C71" s="229">
        <v>310205</v>
      </c>
      <c r="D71" s="229">
        <v>906820</v>
      </c>
      <c r="E71" s="229">
        <v>228614</v>
      </c>
      <c r="F71" s="229">
        <v>228644</v>
      </c>
      <c r="G71" s="230">
        <v>484876</v>
      </c>
      <c r="H71" s="210">
        <v>0</v>
      </c>
      <c r="I71" s="212">
        <f t="shared" si="5"/>
        <v>3226033</v>
      </c>
    </row>
    <row r="72" spans="1:9" ht="14.25" thickTop="1" thickBot="1" x14ac:dyDescent="0.25">
      <c r="A72" s="159">
        <v>41640</v>
      </c>
      <c r="B72" s="209">
        <v>1066286</v>
      </c>
      <c r="C72" s="210">
        <v>310343</v>
      </c>
      <c r="D72" s="210">
        <v>855925</v>
      </c>
      <c r="E72" s="210">
        <v>230883</v>
      </c>
      <c r="F72" s="210">
        <v>230397</v>
      </c>
      <c r="G72" s="211">
        <v>484698</v>
      </c>
      <c r="H72" s="210">
        <v>0</v>
      </c>
      <c r="I72" s="212">
        <f t="shared" ref="I72:I79" si="6">SUM(B72:H72)</f>
        <v>3178532</v>
      </c>
    </row>
    <row r="73" spans="1:9" ht="14.25" thickTop="1" thickBot="1" x14ac:dyDescent="0.25">
      <c r="A73" s="159">
        <v>41671</v>
      </c>
      <c r="B73" s="209">
        <v>1072897</v>
      </c>
      <c r="C73" s="210">
        <v>311049</v>
      </c>
      <c r="D73" s="210">
        <v>935935</v>
      </c>
      <c r="E73" s="210">
        <v>231067</v>
      </c>
      <c r="F73" s="210">
        <v>233003</v>
      </c>
      <c r="G73" s="211">
        <v>485524</v>
      </c>
      <c r="H73" s="210">
        <v>0</v>
      </c>
      <c r="I73" s="212">
        <f t="shared" si="6"/>
        <v>3269475</v>
      </c>
    </row>
    <row r="74" spans="1:9" ht="14.25" thickTop="1" thickBot="1" x14ac:dyDescent="0.25">
      <c r="A74" s="159">
        <v>41699</v>
      </c>
      <c r="B74" s="209">
        <v>1079880</v>
      </c>
      <c r="C74" s="210">
        <v>312932</v>
      </c>
      <c r="D74" s="210">
        <v>944334</v>
      </c>
      <c r="E74" s="210">
        <v>231554</v>
      </c>
      <c r="F74" s="210">
        <v>234317</v>
      </c>
      <c r="G74" s="211">
        <v>486216</v>
      </c>
      <c r="H74" s="210">
        <v>0</v>
      </c>
      <c r="I74" s="212">
        <f t="shared" si="6"/>
        <v>3289233</v>
      </c>
    </row>
    <row r="75" spans="1:9" ht="14.25" thickTop="1" thickBot="1" x14ac:dyDescent="0.25">
      <c r="A75" s="159">
        <v>41730</v>
      </c>
      <c r="B75" s="209">
        <v>1077738</v>
      </c>
      <c r="C75" s="210">
        <v>313205</v>
      </c>
      <c r="D75" s="210">
        <v>940255</v>
      </c>
      <c r="E75" s="210">
        <v>231601</v>
      </c>
      <c r="F75" s="210">
        <v>234700</v>
      </c>
      <c r="G75" s="211">
        <v>485844</v>
      </c>
      <c r="H75" s="210">
        <v>0</v>
      </c>
      <c r="I75" s="212">
        <f t="shared" si="6"/>
        <v>3283343</v>
      </c>
    </row>
    <row r="76" spans="1:9" ht="14.25" thickTop="1" thickBot="1" x14ac:dyDescent="0.25">
      <c r="A76" s="159">
        <v>41760</v>
      </c>
      <c r="B76" s="209">
        <v>1082423</v>
      </c>
      <c r="C76" s="210">
        <v>313400</v>
      </c>
      <c r="D76" s="210">
        <v>955120</v>
      </c>
      <c r="E76" s="210">
        <v>232134</v>
      </c>
      <c r="F76" s="210">
        <v>234941</v>
      </c>
      <c r="G76" s="211">
        <v>486175</v>
      </c>
      <c r="H76" s="210">
        <v>0</v>
      </c>
      <c r="I76" s="212">
        <f t="shared" si="6"/>
        <v>3304193</v>
      </c>
    </row>
    <row r="77" spans="1:9" ht="14.25" thickTop="1" thickBot="1" x14ac:dyDescent="0.25">
      <c r="A77" s="159">
        <v>41791</v>
      </c>
      <c r="B77" s="209">
        <v>1083077</v>
      </c>
      <c r="C77" s="210">
        <v>313433</v>
      </c>
      <c r="D77" s="210">
        <v>956009</v>
      </c>
      <c r="E77" s="210">
        <v>232179</v>
      </c>
      <c r="F77" s="210">
        <v>234982</v>
      </c>
      <c r="G77" s="211">
        <v>486149</v>
      </c>
      <c r="H77" s="210">
        <v>0</v>
      </c>
      <c r="I77" s="212">
        <f t="shared" ref="I77:I78" si="7">SUM(B77:H77)</f>
        <v>3305829</v>
      </c>
    </row>
    <row r="78" spans="1:9" ht="14.25" thickTop="1" thickBot="1" x14ac:dyDescent="0.25">
      <c r="A78" s="159">
        <v>41821</v>
      </c>
      <c r="B78" s="209">
        <v>1076087</v>
      </c>
      <c r="C78" s="210">
        <v>313899</v>
      </c>
      <c r="D78" s="210">
        <v>958450</v>
      </c>
      <c r="E78" s="210">
        <v>233469</v>
      </c>
      <c r="F78" s="210">
        <v>234656</v>
      </c>
      <c r="G78" s="211">
        <v>488039</v>
      </c>
      <c r="H78" s="210">
        <v>0</v>
      </c>
      <c r="I78" s="212">
        <f t="shared" si="7"/>
        <v>3304600</v>
      </c>
    </row>
    <row r="79" spans="1:9" ht="14.25" thickTop="1" thickBot="1" x14ac:dyDescent="0.25">
      <c r="A79" s="159">
        <v>41852</v>
      </c>
      <c r="B79" s="209">
        <v>1081413</v>
      </c>
      <c r="C79" s="210">
        <v>314223</v>
      </c>
      <c r="D79" s="210">
        <v>959943</v>
      </c>
      <c r="E79" s="210">
        <v>233650</v>
      </c>
      <c r="F79" s="210">
        <v>236248</v>
      </c>
      <c r="G79" s="211">
        <v>488519</v>
      </c>
      <c r="H79" s="210">
        <v>0</v>
      </c>
      <c r="I79" s="212">
        <f t="shared" si="6"/>
        <v>3313996</v>
      </c>
    </row>
    <row r="80" spans="1:9" ht="13.5" thickTop="1" x14ac:dyDescent="0.2">
      <c r="A80" s="91"/>
      <c r="B80" s="92"/>
      <c r="C80" s="92"/>
      <c r="D80" s="92"/>
      <c r="E80" s="92"/>
      <c r="F80" s="92"/>
      <c r="G80" s="92"/>
      <c r="H80" s="93"/>
      <c r="I80" s="94"/>
    </row>
    <row r="81" spans="1:11" ht="13.5" thickBot="1" x14ac:dyDescent="0.25">
      <c r="A81" s="91"/>
      <c r="B81" s="92"/>
      <c r="C81" s="92"/>
      <c r="D81" s="92"/>
      <c r="E81" s="92"/>
      <c r="F81" s="92"/>
      <c r="G81" s="92"/>
      <c r="H81" s="93"/>
      <c r="I81" s="94"/>
    </row>
    <row r="82" spans="1:11" ht="17.25" thickTop="1" thickBot="1" x14ac:dyDescent="0.3">
      <c r="B82" s="321" t="s">
        <v>73</v>
      </c>
      <c r="C82" s="322"/>
      <c r="D82" s="322"/>
      <c r="E82" s="322"/>
      <c r="F82" s="322"/>
      <c r="G82" s="322"/>
      <c r="H82" s="322"/>
    </row>
    <row r="83" spans="1:11" s="85" customFormat="1" ht="26.25" customHeight="1" thickTop="1" thickBot="1" x14ac:dyDescent="0.25">
      <c r="A83" s="82" t="s">
        <v>0</v>
      </c>
      <c r="B83" s="83" t="s">
        <v>65</v>
      </c>
      <c r="C83" s="83" t="s">
        <v>66</v>
      </c>
      <c r="D83" s="83" t="s">
        <v>67</v>
      </c>
      <c r="E83" s="83" t="s">
        <v>68</v>
      </c>
      <c r="F83" s="83" t="s">
        <v>69</v>
      </c>
      <c r="G83" s="83" t="s">
        <v>70</v>
      </c>
      <c r="H83" s="83" t="s">
        <v>83</v>
      </c>
      <c r="I83" s="84" t="s">
        <v>3</v>
      </c>
    </row>
    <row r="84" spans="1:11" ht="14.25" thickTop="1" thickBot="1" x14ac:dyDescent="0.25">
      <c r="A84" s="138">
        <v>2003</v>
      </c>
      <c r="B84" s="199" t="s">
        <v>5</v>
      </c>
      <c r="C84" s="200" t="s">
        <v>5</v>
      </c>
      <c r="D84" s="200" t="s">
        <v>5</v>
      </c>
      <c r="E84" s="200" t="s">
        <v>5</v>
      </c>
      <c r="F84" s="200" t="s">
        <v>5</v>
      </c>
      <c r="G84" s="201" t="s">
        <v>5</v>
      </c>
      <c r="H84" s="151">
        <v>0</v>
      </c>
      <c r="I84" s="212">
        <v>1549046</v>
      </c>
      <c r="K84" s="73"/>
    </row>
    <row r="85" spans="1:11" ht="14.25" thickTop="1" thickBot="1" x14ac:dyDescent="0.25">
      <c r="A85" s="139">
        <v>2004</v>
      </c>
      <c r="B85" s="199" t="s">
        <v>5</v>
      </c>
      <c r="C85" s="200" t="s">
        <v>5</v>
      </c>
      <c r="D85" s="200" t="s">
        <v>5</v>
      </c>
      <c r="E85" s="200" t="s">
        <v>5</v>
      </c>
      <c r="F85" s="200" t="s">
        <v>5</v>
      </c>
      <c r="G85" s="201" t="s">
        <v>5</v>
      </c>
      <c r="H85" s="152">
        <v>0</v>
      </c>
      <c r="I85" s="212">
        <v>1612261</v>
      </c>
      <c r="K85" s="73"/>
    </row>
    <row r="86" spans="1:11" ht="14.25" thickTop="1" thickBot="1" x14ac:dyDescent="0.25">
      <c r="A86" s="139">
        <v>2005</v>
      </c>
      <c r="B86" s="199" t="s">
        <v>5</v>
      </c>
      <c r="C86" s="200" t="s">
        <v>5</v>
      </c>
      <c r="D86" s="200" t="s">
        <v>5</v>
      </c>
      <c r="E86" s="200" t="s">
        <v>5</v>
      </c>
      <c r="F86" s="200" t="s">
        <v>5</v>
      </c>
      <c r="G86" s="201" t="s">
        <v>5</v>
      </c>
      <c r="H86" s="152">
        <v>0</v>
      </c>
      <c r="I86" s="212">
        <v>1701496</v>
      </c>
      <c r="K86" s="73"/>
    </row>
    <row r="87" spans="1:11" ht="14.25" thickTop="1" thickBot="1" x14ac:dyDescent="0.25">
      <c r="A87" s="139">
        <v>2006</v>
      </c>
      <c r="B87" s="199" t="s">
        <v>5</v>
      </c>
      <c r="C87" s="200" t="s">
        <v>5</v>
      </c>
      <c r="D87" s="200" t="s">
        <v>5</v>
      </c>
      <c r="E87" s="200" t="s">
        <v>5</v>
      </c>
      <c r="F87" s="200" t="s">
        <v>5</v>
      </c>
      <c r="G87" s="201" t="s">
        <v>5</v>
      </c>
      <c r="H87" s="148" t="s">
        <v>84</v>
      </c>
      <c r="I87" s="212">
        <v>1775232</v>
      </c>
      <c r="K87" s="73"/>
    </row>
    <row r="88" spans="1:11" ht="14.25" thickTop="1" thickBot="1" x14ac:dyDescent="0.25">
      <c r="A88" s="139">
        <v>2007</v>
      </c>
      <c r="B88" s="199" t="s">
        <v>5</v>
      </c>
      <c r="C88" s="200" t="s">
        <v>5</v>
      </c>
      <c r="D88" s="200" t="s">
        <v>5</v>
      </c>
      <c r="E88" s="200" t="s">
        <v>5</v>
      </c>
      <c r="F88" s="200" t="s">
        <v>5</v>
      </c>
      <c r="G88" s="201" t="s">
        <v>5</v>
      </c>
      <c r="H88" s="148" t="s">
        <v>84</v>
      </c>
      <c r="I88" s="212">
        <v>1823120</v>
      </c>
      <c r="K88" s="55"/>
    </row>
    <row r="89" spans="1:11" ht="14.25" thickTop="1" thickBot="1" x14ac:dyDescent="0.25">
      <c r="A89" s="139">
        <v>2008</v>
      </c>
      <c r="B89" s="199" t="s">
        <v>5</v>
      </c>
      <c r="C89" s="200" t="s">
        <v>5</v>
      </c>
      <c r="D89" s="200" t="s">
        <v>5</v>
      </c>
      <c r="E89" s="200" t="s">
        <v>5</v>
      </c>
      <c r="F89" s="200" t="s">
        <v>5</v>
      </c>
      <c r="G89" s="201" t="s">
        <v>5</v>
      </c>
      <c r="H89" s="148" t="s">
        <v>84</v>
      </c>
      <c r="I89" s="212">
        <v>1909961</v>
      </c>
    </row>
    <row r="90" spans="1:11" ht="14.25" thickTop="1" thickBot="1" x14ac:dyDescent="0.25">
      <c r="A90" s="139">
        <v>2009</v>
      </c>
      <c r="B90" s="199" t="s">
        <v>5</v>
      </c>
      <c r="C90" s="200" t="s">
        <v>5</v>
      </c>
      <c r="D90" s="200" t="s">
        <v>5</v>
      </c>
      <c r="E90" s="200" t="s">
        <v>5</v>
      </c>
      <c r="F90" s="200" t="s">
        <v>5</v>
      </c>
      <c r="G90" s="201" t="s">
        <v>5</v>
      </c>
      <c r="H90" s="148" t="s">
        <v>84</v>
      </c>
      <c r="I90" s="212">
        <v>2011228</v>
      </c>
    </row>
    <row r="91" spans="1:11" ht="14.25" thickTop="1" thickBot="1" x14ac:dyDescent="0.25">
      <c r="A91" s="139">
        <v>2010</v>
      </c>
      <c r="B91" s="141">
        <v>810431</v>
      </c>
      <c r="C91" s="97">
        <v>197536</v>
      </c>
      <c r="D91" s="97">
        <v>516715</v>
      </c>
      <c r="E91" s="97">
        <v>117233</v>
      </c>
      <c r="F91" s="97">
        <v>143356</v>
      </c>
      <c r="G91" s="132">
        <v>300487</v>
      </c>
      <c r="H91" s="149" t="s">
        <v>84</v>
      </c>
      <c r="I91" s="212">
        <f t="shared" ref="I91:I94" si="8">SUM(B91:H91)</f>
        <v>2085758</v>
      </c>
    </row>
    <row r="92" spans="1:11" ht="14.25" thickTop="1" thickBot="1" x14ac:dyDescent="0.25">
      <c r="A92" s="140">
        <v>2011</v>
      </c>
      <c r="B92" s="142">
        <v>817393</v>
      </c>
      <c r="C92" s="111">
        <v>207241</v>
      </c>
      <c r="D92" s="111">
        <v>545270</v>
      </c>
      <c r="E92" s="111">
        <v>137285</v>
      </c>
      <c r="F92" s="111">
        <v>156600</v>
      </c>
      <c r="G92" s="133">
        <v>355950</v>
      </c>
      <c r="H92" s="150" t="s">
        <v>84</v>
      </c>
      <c r="I92" s="212">
        <f t="shared" si="8"/>
        <v>2219739</v>
      </c>
    </row>
    <row r="93" spans="1:11" ht="14.25" thickTop="1" thickBot="1" x14ac:dyDescent="0.25">
      <c r="A93" s="139">
        <v>2012</v>
      </c>
      <c r="B93" s="95">
        <v>842206</v>
      </c>
      <c r="C93" s="97">
        <v>218436</v>
      </c>
      <c r="D93" s="97">
        <v>575432</v>
      </c>
      <c r="E93" s="97">
        <v>140569</v>
      </c>
      <c r="F93" s="97">
        <v>160446</v>
      </c>
      <c r="G93" s="97">
        <v>370041</v>
      </c>
      <c r="H93" s="152">
        <v>0</v>
      </c>
      <c r="I93" s="212">
        <f t="shared" si="8"/>
        <v>2307130</v>
      </c>
    </row>
    <row r="94" spans="1:11" ht="14.25" thickTop="1" thickBot="1" x14ac:dyDescent="0.25">
      <c r="A94" s="227">
        <v>2013</v>
      </c>
      <c r="B94" s="228">
        <v>876284</v>
      </c>
      <c r="C94" s="229">
        <v>228443</v>
      </c>
      <c r="D94" s="229">
        <v>605304</v>
      </c>
      <c r="E94" s="229">
        <v>151101</v>
      </c>
      <c r="F94" s="229">
        <v>170770</v>
      </c>
      <c r="G94" s="230">
        <v>382558</v>
      </c>
      <c r="H94" s="152">
        <v>0</v>
      </c>
      <c r="I94" s="212">
        <f t="shared" si="8"/>
        <v>2414460</v>
      </c>
    </row>
    <row r="95" spans="1:11" ht="14.25" thickTop="1" thickBot="1" x14ac:dyDescent="0.25">
      <c r="A95" s="159">
        <v>41640</v>
      </c>
      <c r="B95" s="209">
        <v>878804</v>
      </c>
      <c r="C95" s="210">
        <v>229129</v>
      </c>
      <c r="D95" s="210">
        <v>605972</v>
      </c>
      <c r="E95" s="210">
        <v>151325</v>
      </c>
      <c r="F95" s="210">
        <v>171257</v>
      </c>
      <c r="G95" s="211">
        <v>382363</v>
      </c>
      <c r="H95" s="152">
        <v>0</v>
      </c>
      <c r="I95" s="212">
        <f t="shared" ref="I95:I102" si="9">SUM(B95:H95)</f>
        <v>2418850</v>
      </c>
    </row>
    <row r="96" spans="1:11" ht="14.25" thickTop="1" thickBot="1" x14ac:dyDescent="0.25">
      <c r="A96" s="159">
        <v>41671</v>
      </c>
      <c r="B96" s="209">
        <v>881612</v>
      </c>
      <c r="C96" s="210">
        <v>229962</v>
      </c>
      <c r="D96" s="210">
        <v>610032</v>
      </c>
      <c r="E96" s="210">
        <v>152077</v>
      </c>
      <c r="F96" s="210">
        <v>172430</v>
      </c>
      <c r="G96" s="211">
        <v>383117</v>
      </c>
      <c r="H96" s="152">
        <v>0</v>
      </c>
      <c r="I96" s="212">
        <f t="shared" si="9"/>
        <v>2429230</v>
      </c>
    </row>
    <row r="97" spans="1:9" ht="14.25" thickTop="1" thickBot="1" x14ac:dyDescent="0.25">
      <c r="A97" s="159">
        <v>41699</v>
      </c>
      <c r="B97" s="209">
        <v>882544</v>
      </c>
      <c r="C97" s="210">
        <v>230172</v>
      </c>
      <c r="D97" s="210">
        <v>614351</v>
      </c>
      <c r="E97" s="210">
        <v>152549</v>
      </c>
      <c r="F97" s="210">
        <v>173062</v>
      </c>
      <c r="G97" s="211">
        <v>383631</v>
      </c>
      <c r="H97" s="152">
        <v>0</v>
      </c>
      <c r="I97" s="212">
        <f t="shared" si="9"/>
        <v>2436309</v>
      </c>
    </row>
    <row r="98" spans="1:9" ht="14.25" thickTop="1" thickBot="1" x14ac:dyDescent="0.25">
      <c r="A98" s="159">
        <v>41730</v>
      </c>
      <c r="B98" s="209">
        <v>877893</v>
      </c>
      <c r="C98" s="210">
        <v>229984</v>
      </c>
      <c r="D98" s="210">
        <v>605015</v>
      </c>
      <c r="E98" s="210">
        <v>152205</v>
      </c>
      <c r="F98" s="210">
        <v>173031</v>
      </c>
      <c r="G98" s="211">
        <v>382821</v>
      </c>
      <c r="H98" s="152">
        <v>0</v>
      </c>
      <c r="I98" s="212">
        <f t="shared" si="9"/>
        <v>2420949</v>
      </c>
    </row>
    <row r="99" spans="1:9" ht="14.25" thickTop="1" thickBot="1" x14ac:dyDescent="0.25">
      <c r="A99" s="159">
        <v>41760</v>
      </c>
      <c r="B99" s="209">
        <v>878047</v>
      </c>
      <c r="C99" s="210">
        <v>229905</v>
      </c>
      <c r="D99" s="210">
        <v>605008</v>
      </c>
      <c r="E99" s="210">
        <v>152294</v>
      </c>
      <c r="F99" s="210">
        <v>173176</v>
      </c>
      <c r="G99" s="211">
        <v>382556</v>
      </c>
      <c r="H99" s="152">
        <v>0</v>
      </c>
      <c r="I99" s="212">
        <f t="shared" si="9"/>
        <v>2420986</v>
      </c>
    </row>
    <row r="100" spans="1:9" ht="14.25" thickTop="1" thickBot="1" x14ac:dyDescent="0.25">
      <c r="A100" s="159">
        <v>41791</v>
      </c>
      <c r="B100" s="209">
        <v>877799</v>
      </c>
      <c r="C100" s="210">
        <v>230235</v>
      </c>
      <c r="D100" s="210">
        <v>605816</v>
      </c>
      <c r="E100" s="210">
        <v>153014</v>
      </c>
      <c r="F100" s="210">
        <v>173366</v>
      </c>
      <c r="G100" s="211">
        <v>382688</v>
      </c>
      <c r="H100" s="152">
        <v>0</v>
      </c>
      <c r="I100" s="212">
        <f t="shared" ref="I100:I101" si="10">SUM(B100:H100)</f>
        <v>2422918</v>
      </c>
    </row>
    <row r="101" spans="1:9" ht="14.25" thickTop="1" thickBot="1" x14ac:dyDescent="0.25">
      <c r="A101" s="159">
        <v>41821</v>
      </c>
      <c r="B101" s="209">
        <v>876495</v>
      </c>
      <c r="C101" s="210">
        <v>228902</v>
      </c>
      <c r="D101" s="210">
        <v>605216</v>
      </c>
      <c r="E101" s="210">
        <v>153234</v>
      </c>
      <c r="F101" s="210">
        <v>172253</v>
      </c>
      <c r="G101" s="211">
        <v>381918</v>
      </c>
      <c r="H101" s="152">
        <v>0</v>
      </c>
      <c r="I101" s="212">
        <f t="shared" si="10"/>
        <v>2418018</v>
      </c>
    </row>
    <row r="102" spans="1:9" ht="14.25" thickTop="1" thickBot="1" x14ac:dyDescent="0.25">
      <c r="A102" s="159">
        <v>41852</v>
      </c>
      <c r="B102" s="209">
        <v>876820</v>
      </c>
      <c r="C102" s="210">
        <v>229294</v>
      </c>
      <c r="D102" s="210">
        <v>607461</v>
      </c>
      <c r="E102" s="210">
        <v>153744</v>
      </c>
      <c r="F102" s="210">
        <v>172315</v>
      </c>
      <c r="G102" s="211">
        <v>382157</v>
      </c>
      <c r="H102" s="152">
        <v>0</v>
      </c>
      <c r="I102" s="212">
        <f t="shared" si="9"/>
        <v>2421791</v>
      </c>
    </row>
    <row r="103" spans="1:9" ht="12" customHeight="1" thickTop="1" x14ac:dyDescent="0.2"/>
    <row r="104" spans="1:9" x14ac:dyDescent="0.2">
      <c r="A104" s="202" t="s">
        <v>48</v>
      </c>
    </row>
    <row r="105" spans="1:9" x14ac:dyDescent="0.2">
      <c r="A105" s="203" t="s">
        <v>51</v>
      </c>
      <c r="D105" s="7"/>
      <c r="G105" s="94"/>
      <c r="H105" s="94"/>
    </row>
    <row r="106" spans="1:9" x14ac:dyDescent="0.2">
      <c r="A106" s="204" t="s">
        <v>74</v>
      </c>
      <c r="B106" s="92"/>
      <c r="C106" s="100"/>
      <c r="D106" s="92"/>
      <c r="E106" s="92"/>
      <c r="F106" s="92"/>
      <c r="G106" s="92"/>
      <c r="H106" s="92"/>
    </row>
    <row r="107" spans="1:9" x14ac:dyDescent="0.2">
      <c r="A107" s="204" t="s">
        <v>77</v>
      </c>
      <c r="B107" s="92"/>
      <c r="C107" s="100"/>
      <c r="D107" s="92"/>
      <c r="E107" s="92"/>
      <c r="F107" s="92"/>
      <c r="G107" s="92"/>
      <c r="H107" s="92"/>
    </row>
    <row r="108" spans="1:9" x14ac:dyDescent="0.2">
      <c r="A108" s="204" t="s">
        <v>85</v>
      </c>
      <c r="B108" s="92"/>
      <c r="C108" s="100"/>
      <c r="D108" s="92"/>
      <c r="E108" s="92"/>
      <c r="F108" s="92"/>
      <c r="G108" s="92"/>
      <c r="H108" s="92"/>
    </row>
    <row r="109" spans="1:9" x14ac:dyDescent="0.2">
      <c r="A109" s="203"/>
      <c r="H109" s="101"/>
    </row>
    <row r="110" spans="1:9" x14ac:dyDescent="0.2">
      <c r="A110" s="121"/>
    </row>
    <row r="111" spans="1:9" x14ac:dyDescent="0.2">
      <c r="A111" s="121"/>
    </row>
    <row r="118" spans="1:10" x14ac:dyDescent="0.2">
      <c r="A118" s="102"/>
      <c r="B118" s="102"/>
      <c r="C118" s="102"/>
      <c r="D118" s="102"/>
      <c r="E118" s="102"/>
      <c r="F118" s="102"/>
      <c r="G118" s="102"/>
      <c r="H118" s="102"/>
    </row>
    <row r="119" spans="1:10" x14ac:dyDescent="0.2">
      <c r="A119" s="102"/>
      <c r="B119" s="102"/>
      <c r="C119" s="102"/>
      <c r="D119" s="102"/>
      <c r="E119" s="102"/>
      <c r="F119" s="102"/>
      <c r="G119" s="102"/>
      <c r="H119" s="102"/>
    </row>
    <row r="120" spans="1:10" x14ac:dyDescent="0.2">
      <c r="A120" s="102"/>
      <c r="B120" s="102"/>
      <c r="C120" s="102"/>
      <c r="D120" s="102"/>
      <c r="E120" s="102"/>
      <c r="F120" s="102"/>
      <c r="G120" s="102"/>
      <c r="H120" s="102"/>
    </row>
    <row r="121" spans="1:10" x14ac:dyDescent="0.2">
      <c r="A121" s="102"/>
      <c r="B121" s="102"/>
      <c r="C121" s="102"/>
      <c r="D121" s="102"/>
      <c r="E121" s="102"/>
      <c r="F121" s="102"/>
      <c r="G121" s="102"/>
      <c r="H121" s="102"/>
      <c r="J121" s="102"/>
    </row>
    <row r="122" spans="1:10" x14ac:dyDescent="0.2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</row>
    <row r="123" spans="1:10" x14ac:dyDescent="0.2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</row>
    <row r="124" spans="1:10" x14ac:dyDescent="0.2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</row>
    <row r="125" spans="1:10" s="103" customFormat="1" x14ac:dyDescent="0.2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</row>
    <row r="126" spans="1:10" s="103" customFormat="1" ht="26.25" customHeight="1" x14ac:dyDescent="0.25">
      <c r="A126" s="102"/>
      <c r="B126" s="319"/>
      <c r="C126" s="319"/>
      <c r="D126" s="319"/>
      <c r="E126" s="319"/>
      <c r="F126" s="319"/>
      <c r="G126" s="319"/>
      <c r="H126" s="112"/>
      <c r="I126" s="102"/>
      <c r="J126" s="102"/>
    </row>
    <row r="127" spans="1:10" s="103" customFormat="1" x14ac:dyDescent="0.2">
      <c r="A127" s="113"/>
      <c r="B127" s="113"/>
      <c r="C127" s="113"/>
      <c r="D127" s="114"/>
      <c r="E127" s="114"/>
      <c r="F127" s="114"/>
      <c r="G127" s="113"/>
      <c r="H127" s="114"/>
      <c r="I127" s="102"/>
      <c r="J127" s="102"/>
    </row>
    <row r="128" spans="1:10" s="103" customFormat="1" x14ac:dyDescent="0.2">
      <c r="A128" s="115"/>
      <c r="B128" s="106"/>
      <c r="C128" s="106"/>
      <c r="D128" s="106"/>
      <c r="E128" s="107"/>
      <c r="F128" s="107"/>
      <c r="G128" s="107"/>
      <c r="H128" s="106"/>
      <c r="I128" s="106"/>
      <c r="J128" s="102"/>
    </row>
    <row r="129" spans="1:10" s="103" customFormat="1" x14ac:dyDescent="0.2">
      <c r="A129" s="115"/>
      <c r="B129" s="105"/>
      <c r="C129" s="106"/>
      <c r="D129" s="105"/>
      <c r="E129" s="105"/>
      <c r="F129" s="107"/>
      <c r="G129" s="107"/>
      <c r="H129" s="106"/>
      <c r="I129" s="106"/>
      <c r="J129" s="102"/>
    </row>
    <row r="130" spans="1:10" s="103" customFormat="1" x14ac:dyDescent="0.2">
      <c r="A130" s="115"/>
      <c r="B130" s="105"/>
      <c r="C130" s="105"/>
      <c r="D130" s="105"/>
      <c r="E130" s="105"/>
      <c r="F130" s="107"/>
      <c r="G130" s="107"/>
      <c r="H130" s="106"/>
      <c r="I130" s="106"/>
      <c r="J130" s="102"/>
    </row>
    <row r="131" spans="1:10" s="103" customFormat="1" x14ac:dyDescent="0.2">
      <c r="A131" s="115"/>
      <c r="B131" s="105"/>
      <c r="C131" s="105"/>
      <c r="D131" s="105"/>
      <c r="E131" s="105"/>
      <c r="F131" s="105"/>
      <c r="G131" s="105"/>
      <c r="H131" s="106"/>
      <c r="I131" s="106"/>
      <c r="J131" s="102"/>
    </row>
    <row r="132" spans="1:10" s="103" customFormat="1" x14ac:dyDescent="0.2">
      <c r="A132" s="115"/>
      <c r="B132" s="105"/>
      <c r="C132" s="105"/>
      <c r="D132" s="105"/>
      <c r="E132" s="105"/>
      <c r="F132" s="105"/>
      <c r="G132" s="105"/>
      <c r="H132" s="106"/>
      <c r="I132" s="106"/>
      <c r="J132" s="102"/>
    </row>
    <row r="133" spans="1:10" s="103" customFormat="1" x14ac:dyDescent="0.2">
      <c r="A133" s="115"/>
      <c r="B133" s="105"/>
      <c r="C133" s="106"/>
      <c r="D133" s="105"/>
      <c r="E133" s="105"/>
      <c r="F133" s="105"/>
      <c r="G133" s="105"/>
      <c r="H133" s="106"/>
      <c r="I133" s="106"/>
      <c r="J133" s="102"/>
    </row>
    <row r="134" spans="1:10" s="103" customFormat="1" x14ac:dyDescent="0.2">
      <c r="A134" s="115"/>
      <c r="B134" s="320"/>
      <c r="C134" s="320"/>
      <c r="D134" s="105"/>
      <c r="E134" s="105"/>
      <c r="F134" s="105"/>
      <c r="G134" s="105"/>
      <c r="H134" s="106"/>
      <c r="I134" s="106"/>
      <c r="J134" s="102"/>
    </row>
    <row r="135" spans="1:10" s="103" customFormat="1" x14ac:dyDescent="0.2">
      <c r="A135" s="104"/>
      <c r="B135" s="320"/>
      <c r="C135" s="320"/>
      <c r="D135" s="105"/>
      <c r="E135" s="105"/>
      <c r="F135" s="105"/>
      <c r="G135" s="105"/>
      <c r="H135" s="106"/>
      <c r="I135" s="106"/>
      <c r="J135" s="102"/>
    </row>
    <row r="136" spans="1:10" s="103" customFormat="1" x14ac:dyDescent="0.2">
      <c r="A136" s="104"/>
      <c r="B136" s="320"/>
      <c r="C136" s="320"/>
      <c r="D136" s="105"/>
      <c r="E136" s="105"/>
      <c r="F136" s="105"/>
      <c r="G136" s="105"/>
      <c r="H136" s="106"/>
      <c r="I136" s="106"/>
      <c r="J136" s="102"/>
    </row>
    <row r="137" spans="1:10" s="103" customFormat="1" x14ac:dyDescent="0.2">
      <c r="A137" s="104"/>
      <c r="B137" s="320"/>
      <c r="C137" s="320"/>
      <c r="D137" s="105"/>
      <c r="E137" s="105"/>
      <c r="F137" s="105"/>
      <c r="G137" s="105"/>
      <c r="H137" s="106"/>
      <c r="I137" s="106"/>
      <c r="J137" s="102"/>
    </row>
    <row r="138" spans="1:10" s="103" customFormat="1" x14ac:dyDescent="0.2">
      <c r="A138" s="104"/>
      <c r="B138" s="105"/>
      <c r="C138" s="105"/>
      <c r="D138" s="105"/>
      <c r="E138" s="105"/>
      <c r="F138" s="105"/>
      <c r="G138" s="105"/>
      <c r="H138" s="106"/>
      <c r="I138" s="106"/>
      <c r="J138" s="102"/>
    </row>
    <row r="139" spans="1:10" s="103" customFormat="1" x14ac:dyDescent="0.2">
      <c r="A139" s="104"/>
      <c r="B139" s="105"/>
      <c r="C139" s="105"/>
      <c r="D139" s="105"/>
      <c r="E139" s="105"/>
      <c r="F139" s="105"/>
      <c r="G139" s="105"/>
      <c r="H139" s="106"/>
      <c r="I139" s="106"/>
      <c r="J139" s="102"/>
    </row>
    <row r="140" spans="1:10" s="103" customFormat="1" x14ac:dyDescent="0.2">
      <c r="A140" s="104"/>
      <c r="B140" s="105"/>
      <c r="C140" s="105"/>
      <c r="D140" s="105"/>
      <c r="E140" s="105"/>
      <c r="F140" s="105"/>
      <c r="G140" s="105"/>
      <c r="H140" s="106"/>
      <c r="I140" s="106"/>
      <c r="J140" s="102"/>
    </row>
    <row r="141" spans="1:10" s="103" customFormat="1" x14ac:dyDescent="0.2">
      <c r="A141" s="104"/>
      <c r="B141" s="105"/>
      <c r="C141" s="105"/>
      <c r="D141" s="105"/>
      <c r="E141" s="105"/>
      <c r="F141" s="105"/>
      <c r="G141" s="105"/>
      <c r="H141" s="106"/>
      <c r="I141" s="102"/>
      <c r="J141" s="102"/>
    </row>
    <row r="142" spans="1:10" x14ac:dyDescent="0.2">
      <c r="A142" s="104"/>
      <c r="B142" s="320"/>
      <c r="C142" s="320"/>
      <c r="D142" s="105"/>
      <c r="E142" s="105"/>
      <c r="F142" s="105"/>
      <c r="G142" s="105"/>
      <c r="H142" s="106"/>
      <c r="I142" s="102"/>
    </row>
    <row r="143" spans="1:10" x14ac:dyDescent="0.2">
      <c r="A143" s="104"/>
      <c r="B143" s="320"/>
      <c r="C143" s="320"/>
      <c r="D143" s="105"/>
      <c r="E143" s="105"/>
      <c r="F143" s="105"/>
      <c r="G143" s="105"/>
      <c r="H143" s="106"/>
    </row>
    <row r="144" spans="1:10" x14ac:dyDescent="0.2">
      <c r="A144" s="104"/>
      <c r="B144" s="320"/>
      <c r="C144" s="320"/>
      <c r="D144" s="105"/>
      <c r="E144" s="105"/>
      <c r="F144" s="105"/>
      <c r="G144" s="105"/>
      <c r="H144" s="106"/>
      <c r="I144" s="102"/>
    </row>
    <row r="145" spans="1:9" x14ac:dyDescent="0.2">
      <c r="A145" s="104"/>
      <c r="B145" s="320"/>
      <c r="C145" s="320"/>
      <c r="D145" s="105"/>
      <c r="E145" s="105"/>
      <c r="F145" s="105"/>
      <c r="G145" s="105"/>
      <c r="H145" s="106"/>
      <c r="I145" s="102"/>
    </row>
    <row r="146" spans="1:9" x14ac:dyDescent="0.2">
      <c r="A146" s="104"/>
      <c r="B146" s="320"/>
      <c r="C146" s="320"/>
      <c r="D146" s="105"/>
      <c r="E146" s="105"/>
      <c r="F146" s="105"/>
      <c r="G146" s="105"/>
      <c r="H146" s="106"/>
      <c r="I146" s="102"/>
    </row>
    <row r="147" spans="1:9" x14ac:dyDescent="0.2">
      <c r="A147" s="102"/>
      <c r="B147" s="108"/>
      <c r="C147" s="108"/>
      <c r="D147" s="108"/>
      <c r="E147" s="108"/>
      <c r="F147" s="108"/>
      <c r="G147" s="108"/>
      <c r="H147" s="102"/>
      <c r="I147" s="102"/>
    </row>
    <row r="148" spans="1:9" x14ac:dyDescent="0.2">
      <c r="A148" s="102"/>
      <c r="B148" s="102"/>
      <c r="C148" s="102"/>
      <c r="D148" s="108"/>
      <c r="E148" s="108"/>
      <c r="F148" s="108"/>
      <c r="G148" s="108"/>
      <c r="H148" s="108"/>
      <c r="I148" s="102"/>
    </row>
    <row r="149" spans="1:9" x14ac:dyDescent="0.2">
      <c r="A149" s="102"/>
      <c r="B149" s="108"/>
      <c r="C149" s="108"/>
      <c r="D149" s="108"/>
      <c r="E149" s="108"/>
      <c r="F149" s="108"/>
      <c r="G149" s="108"/>
      <c r="H149" s="108"/>
      <c r="I149" s="102"/>
    </row>
    <row r="150" spans="1:9" x14ac:dyDescent="0.2">
      <c r="A150" s="102"/>
      <c r="B150" s="323"/>
      <c r="C150" s="323"/>
      <c r="D150" s="108"/>
      <c r="E150" s="108"/>
      <c r="F150" s="108"/>
      <c r="G150" s="108"/>
      <c r="H150" s="108"/>
      <c r="I150" s="102"/>
    </row>
    <row r="151" spans="1:9" x14ac:dyDescent="0.2">
      <c r="A151" s="102"/>
      <c r="B151" s="108"/>
      <c r="C151" s="108"/>
      <c r="D151" s="108"/>
      <c r="E151" s="108"/>
      <c r="F151" s="108"/>
      <c r="G151" s="108"/>
      <c r="H151" s="108"/>
      <c r="I151" s="102"/>
    </row>
    <row r="152" spans="1:9" x14ac:dyDescent="0.2">
      <c r="A152" s="102"/>
      <c r="B152" s="108"/>
      <c r="C152" s="108"/>
      <c r="D152" s="105"/>
      <c r="E152" s="105"/>
      <c r="F152" s="105"/>
      <c r="G152" s="105"/>
      <c r="H152" s="108"/>
      <c r="I152" s="102"/>
    </row>
    <row r="153" spans="1:9" x14ac:dyDescent="0.2">
      <c r="A153" s="102"/>
      <c r="B153" s="108"/>
      <c r="C153" s="108"/>
      <c r="D153" s="105"/>
      <c r="E153" s="105"/>
      <c r="F153" s="105"/>
      <c r="G153" s="105"/>
      <c r="H153" s="108"/>
      <c r="I153" s="102"/>
    </row>
    <row r="154" spans="1:9" x14ac:dyDescent="0.2">
      <c r="B154" s="108"/>
      <c r="C154" s="108"/>
      <c r="D154" s="105"/>
      <c r="E154" s="108"/>
      <c r="F154" s="108"/>
      <c r="G154" s="108"/>
      <c r="H154" s="108"/>
      <c r="I154" s="102"/>
    </row>
    <row r="155" spans="1:9" x14ac:dyDescent="0.2">
      <c r="B155" s="105"/>
      <c r="C155" s="105"/>
      <c r="D155" s="105"/>
      <c r="E155" s="105"/>
      <c r="F155" s="105"/>
      <c r="G155" s="105"/>
      <c r="H155" s="102"/>
    </row>
    <row r="156" spans="1:9" x14ac:dyDescent="0.2">
      <c r="B156" s="105"/>
      <c r="C156" s="105"/>
      <c r="D156" s="105"/>
      <c r="E156" s="105"/>
      <c r="F156" s="105"/>
      <c r="G156" s="105"/>
      <c r="H156" s="102"/>
    </row>
    <row r="157" spans="1:9" x14ac:dyDescent="0.2">
      <c r="B157" s="105"/>
      <c r="C157" s="105"/>
      <c r="D157" s="105"/>
      <c r="E157" s="105"/>
      <c r="F157" s="105"/>
      <c r="G157" s="105"/>
      <c r="H157" s="102"/>
    </row>
    <row r="158" spans="1:9" x14ac:dyDescent="0.2">
      <c r="B158" s="105"/>
      <c r="C158" s="105"/>
      <c r="D158" s="105"/>
      <c r="E158" s="105"/>
      <c r="F158" s="105"/>
      <c r="G158" s="105"/>
      <c r="H158" s="102"/>
    </row>
    <row r="159" spans="1:9" x14ac:dyDescent="0.2">
      <c r="B159" s="105"/>
      <c r="C159" s="105"/>
      <c r="D159" s="105"/>
      <c r="E159" s="105"/>
      <c r="F159" s="105"/>
      <c r="G159" s="105"/>
    </row>
    <row r="160" spans="1:9" x14ac:dyDescent="0.2">
      <c r="B160" s="105"/>
      <c r="C160" s="105"/>
      <c r="D160" s="105"/>
      <c r="E160" s="105"/>
      <c r="F160" s="105"/>
      <c r="G160" s="105"/>
    </row>
    <row r="161" spans="2:7" x14ac:dyDescent="0.2">
      <c r="B161" s="105"/>
      <c r="C161" s="105"/>
      <c r="D161" s="105"/>
      <c r="E161" s="105"/>
      <c r="F161" s="105"/>
      <c r="G161" s="105"/>
    </row>
    <row r="162" spans="2:7" x14ac:dyDescent="0.2">
      <c r="B162" s="105"/>
      <c r="C162" s="105"/>
      <c r="D162" s="105"/>
      <c r="E162" s="105"/>
      <c r="F162" s="105"/>
      <c r="G162" s="105"/>
    </row>
    <row r="163" spans="2:7" x14ac:dyDescent="0.2">
      <c r="B163" s="105"/>
      <c r="C163" s="105"/>
      <c r="D163" s="105"/>
      <c r="E163" s="105"/>
      <c r="F163" s="105"/>
      <c r="G163" s="105"/>
    </row>
    <row r="164" spans="2:7" x14ac:dyDescent="0.2">
      <c r="B164" s="108"/>
      <c r="C164" s="108"/>
      <c r="D164" s="108"/>
      <c r="E164" s="108"/>
      <c r="F164" s="108"/>
      <c r="G164" s="108"/>
    </row>
    <row r="165" spans="2:7" x14ac:dyDescent="0.2">
      <c r="B165" s="108"/>
      <c r="C165" s="108"/>
      <c r="D165" s="108"/>
      <c r="E165" s="108"/>
      <c r="F165" s="108"/>
      <c r="G165" s="108"/>
    </row>
    <row r="166" spans="2:7" x14ac:dyDescent="0.2">
      <c r="B166" s="108"/>
      <c r="C166" s="108"/>
      <c r="D166" s="108"/>
      <c r="E166" s="108"/>
      <c r="F166" s="108"/>
      <c r="G166" s="108"/>
    </row>
    <row r="167" spans="2:7" x14ac:dyDescent="0.2">
      <c r="B167" s="108"/>
      <c r="C167" s="108"/>
      <c r="D167" s="108"/>
      <c r="E167" s="108"/>
      <c r="F167" s="108"/>
      <c r="G167" s="108"/>
    </row>
  </sheetData>
  <sheetProtection algorithmName="SHA-512" hashValue="2UBeWQz/CR6xaibOiKkg2DiRWCPAABEo5VtmUSZAFOWfWabCYaB/HmbapssANQlHSXFLBEcesQNDl5DqyWMxOw==" saltValue="4Y60NZOs/djl3FvYtVrk0A==" spinCount="100000" sheet="1" objects="1" scenarios="1"/>
  <mergeCells count="15">
    <mergeCell ref="B144:C144"/>
    <mergeCell ref="B145:C145"/>
    <mergeCell ref="B146:C146"/>
    <mergeCell ref="B150:C150"/>
    <mergeCell ref="B136:C136"/>
    <mergeCell ref="B137:C137"/>
    <mergeCell ref="B142:C142"/>
    <mergeCell ref="B143:C143"/>
    <mergeCell ref="B126:G126"/>
    <mergeCell ref="B134:C134"/>
    <mergeCell ref="B135:C135"/>
    <mergeCell ref="B12:H12"/>
    <mergeCell ref="B35:H35"/>
    <mergeCell ref="B59:H59"/>
    <mergeCell ref="B82:H82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02 I32 I55 I79 I14:I24 I37:I47 I70:I7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1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4"/>
    <col min="2" max="3" width="12.42578125" style="234" customWidth="1"/>
    <col min="4" max="11" width="13" style="234" customWidth="1"/>
    <col min="12" max="13" width="12.42578125" style="234" customWidth="1"/>
    <col min="14" max="14" width="11" style="234" customWidth="1"/>
    <col min="15" max="16384" width="11.42578125" style="234"/>
  </cols>
  <sheetData>
    <row r="1" spans="2:14" x14ac:dyDescent="0.2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76"/>
    </row>
    <row r="2" spans="2:14" ht="18" x14ac:dyDescent="0.25">
      <c r="B2" s="168" t="s">
        <v>91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76"/>
    </row>
    <row r="3" spans="2:14" ht="14.25" x14ac:dyDescent="0.2">
      <c r="B3" s="235" t="s">
        <v>95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76"/>
    </row>
    <row r="4" spans="2:14" ht="14.25" x14ac:dyDescent="0.2">
      <c r="B4" s="236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76"/>
    </row>
    <row r="5" spans="2:14" ht="14.25" x14ac:dyDescent="0.2">
      <c r="B5" s="236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76"/>
    </row>
    <row r="6" spans="2:14" ht="14.25" x14ac:dyDescent="0.2">
      <c r="B6" s="236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76"/>
    </row>
    <row r="7" spans="2:14" ht="14.25" x14ac:dyDescent="0.2">
      <c r="B7" s="236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76"/>
    </row>
    <row r="8" spans="2:14" x14ac:dyDescent="0.2">
      <c r="B8" s="277" t="s">
        <v>106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76"/>
    </row>
    <row r="9" spans="2:14" x14ac:dyDescent="0.2">
      <c r="B9" s="237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76"/>
    </row>
    <row r="10" spans="2:14" x14ac:dyDescent="0.2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76"/>
    </row>
    <row r="11" spans="2:14" x14ac:dyDescent="0.2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76"/>
    </row>
    <row r="12" spans="2:14" ht="15.75" customHeight="1" thickBot="1" x14ac:dyDescent="0.25">
      <c r="B12" s="239"/>
      <c r="N12" s="240"/>
    </row>
    <row r="13" spans="2:14" ht="18.75" thickBot="1" x14ac:dyDescent="0.25">
      <c r="F13" s="324" t="s">
        <v>20</v>
      </c>
      <c r="G13" s="325"/>
      <c r="H13" s="325"/>
      <c r="I13" s="326"/>
      <c r="N13" s="240"/>
    </row>
    <row r="14" spans="2:14" x14ac:dyDescent="0.2">
      <c r="F14" s="241" t="s">
        <v>14</v>
      </c>
      <c r="G14" s="242" t="s">
        <v>60</v>
      </c>
      <c r="H14" s="242" t="s">
        <v>23</v>
      </c>
      <c r="I14" s="243" t="s">
        <v>19</v>
      </c>
    </row>
    <row r="15" spans="2:14" x14ac:dyDescent="0.2">
      <c r="F15" s="244" t="s">
        <v>15</v>
      </c>
      <c r="G15" s="245">
        <v>211</v>
      </c>
      <c r="H15" s="245">
        <v>0</v>
      </c>
      <c r="I15" s="246">
        <f>SUM(G15:G15)</f>
        <v>211</v>
      </c>
    </row>
    <row r="16" spans="2:14" x14ac:dyDescent="0.2">
      <c r="F16" s="244" t="s">
        <v>16</v>
      </c>
      <c r="G16" s="245">
        <v>237</v>
      </c>
      <c r="H16" s="245">
        <v>0</v>
      </c>
      <c r="I16" s="246">
        <f>SUM(G16:G16)</f>
        <v>237</v>
      </c>
    </row>
    <row r="17" spans="6:9" x14ac:dyDescent="0.2">
      <c r="F17" s="244" t="s">
        <v>17</v>
      </c>
      <c r="G17" s="245">
        <v>247</v>
      </c>
      <c r="H17" s="245">
        <v>0</v>
      </c>
      <c r="I17" s="246">
        <f>SUM(G17:G17)</f>
        <v>247</v>
      </c>
    </row>
    <row r="18" spans="6:9" x14ac:dyDescent="0.2">
      <c r="F18" s="244" t="s">
        <v>18</v>
      </c>
      <c r="G18" s="245">
        <v>276</v>
      </c>
      <c r="H18" s="245">
        <v>0</v>
      </c>
      <c r="I18" s="246">
        <f>SUM(G18:G18)</f>
        <v>276</v>
      </c>
    </row>
    <row r="19" spans="6:9" x14ac:dyDescent="0.2">
      <c r="F19" s="244" t="s">
        <v>57</v>
      </c>
      <c r="G19" s="247">
        <v>224</v>
      </c>
      <c r="H19" s="247">
        <v>1</v>
      </c>
      <c r="I19" s="246">
        <f>SUM(G19:G19)</f>
        <v>224</v>
      </c>
    </row>
    <row r="20" spans="6:9" x14ac:dyDescent="0.2">
      <c r="F20" s="248" t="s">
        <v>62</v>
      </c>
      <c r="G20" s="249">
        <v>212</v>
      </c>
      <c r="H20" s="249">
        <v>1</v>
      </c>
      <c r="I20" s="246">
        <f t="shared" ref="I20:I26" si="0">SUM(G20:H20)</f>
        <v>213</v>
      </c>
    </row>
    <row r="21" spans="6:9" x14ac:dyDescent="0.2">
      <c r="F21" s="248" t="s">
        <v>82</v>
      </c>
      <c r="G21" s="249">
        <v>218</v>
      </c>
      <c r="H21" s="249">
        <v>3</v>
      </c>
      <c r="I21" s="246">
        <f t="shared" si="0"/>
        <v>221</v>
      </c>
    </row>
    <row r="22" spans="6:9" x14ac:dyDescent="0.2">
      <c r="F22" s="248" t="s">
        <v>88</v>
      </c>
      <c r="G22" s="249">
        <v>249</v>
      </c>
      <c r="H22" s="249">
        <v>3</v>
      </c>
      <c r="I22" s="246">
        <f t="shared" si="0"/>
        <v>252</v>
      </c>
    </row>
    <row r="23" spans="6:9" x14ac:dyDescent="0.2">
      <c r="F23" s="248" t="s">
        <v>101</v>
      </c>
      <c r="G23" s="249">
        <v>275</v>
      </c>
      <c r="H23" s="249">
        <v>3</v>
      </c>
      <c r="I23" s="246">
        <f t="shared" si="0"/>
        <v>278</v>
      </c>
    </row>
    <row r="24" spans="6:9" x14ac:dyDescent="0.2">
      <c r="F24" s="248">
        <v>41852</v>
      </c>
      <c r="G24" s="249">
        <v>305</v>
      </c>
      <c r="H24" s="249">
        <v>3</v>
      </c>
      <c r="I24" s="246">
        <f t="shared" si="0"/>
        <v>308</v>
      </c>
    </row>
    <row r="25" spans="6:9" x14ac:dyDescent="0.2">
      <c r="F25" s="248">
        <v>41821</v>
      </c>
      <c r="G25" s="249">
        <v>302</v>
      </c>
      <c r="H25" s="249">
        <v>3</v>
      </c>
      <c r="I25" s="246">
        <f t="shared" si="0"/>
        <v>305</v>
      </c>
    </row>
    <row r="26" spans="6:9" x14ac:dyDescent="0.2">
      <c r="F26" s="248">
        <v>41791</v>
      </c>
      <c r="G26" s="249">
        <v>302</v>
      </c>
      <c r="H26" s="249">
        <v>3</v>
      </c>
      <c r="I26" s="246">
        <f t="shared" si="0"/>
        <v>305</v>
      </c>
    </row>
    <row r="27" spans="6:9" x14ac:dyDescent="0.2">
      <c r="F27" s="248">
        <v>41760</v>
      </c>
      <c r="G27" s="249">
        <v>299</v>
      </c>
      <c r="H27" s="249">
        <v>3</v>
      </c>
      <c r="I27" s="246">
        <f>+G27+H27</f>
        <v>302</v>
      </c>
    </row>
    <row r="28" spans="6:9" x14ac:dyDescent="0.2">
      <c r="F28" s="248">
        <v>41730</v>
      </c>
      <c r="G28" s="249">
        <v>299</v>
      </c>
      <c r="H28" s="249">
        <v>3</v>
      </c>
      <c r="I28" s="246">
        <f>+G28+H28</f>
        <v>302</v>
      </c>
    </row>
    <row r="29" spans="6:9" x14ac:dyDescent="0.2">
      <c r="F29" s="248">
        <v>41699</v>
      </c>
      <c r="G29" s="249">
        <v>299</v>
      </c>
      <c r="H29" s="249">
        <v>3</v>
      </c>
      <c r="I29" s="246">
        <f>+G29+H29</f>
        <v>302</v>
      </c>
    </row>
    <row r="30" spans="6:9" x14ac:dyDescent="0.2">
      <c r="F30" s="248">
        <v>41671</v>
      </c>
      <c r="G30" s="249">
        <v>275</v>
      </c>
      <c r="H30" s="249">
        <v>3</v>
      </c>
      <c r="I30" s="246">
        <f>+G30+H30</f>
        <v>278</v>
      </c>
    </row>
    <row r="31" spans="6:9" ht="13.5" thickBot="1" x14ac:dyDescent="0.25">
      <c r="F31" s="250">
        <v>41640</v>
      </c>
      <c r="G31" s="251">
        <v>275</v>
      </c>
      <c r="H31" s="251">
        <v>3</v>
      </c>
      <c r="I31" s="252">
        <f>+G31+H31</f>
        <v>278</v>
      </c>
    </row>
    <row r="32" spans="6:9" ht="13.5" thickBot="1" x14ac:dyDescent="0.25"/>
    <row r="33" spans="3:12" ht="18.75" thickBot="1" x14ac:dyDescent="0.3">
      <c r="C33" s="327" t="s">
        <v>21</v>
      </c>
      <c r="D33" s="328"/>
      <c r="E33" s="328"/>
      <c r="F33" s="328"/>
      <c r="G33" s="328"/>
      <c r="H33" s="328"/>
      <c r="I33" s="328"/>
      <c r="J33" s="328"/>
      <c r="K33" s="328"/>
      <c r="L33" s="329"/>
    </row>
    <row r="34" spans="3:12" ht="38.25" x14ac:dyDescent="0.2">
      <c r="C34" s="241" t="s">
        <v>14</v>
      </c>
      <c r="D34" s="242" t="s">
        <v>60</v>
      </c>
      <c r="E34" s="242" t="s">
        <v>58</v>
      </c>
      <c r="F34" s="242" t="s">
        <v>22</v>
      </c>
      <c r="G34" s="242" t="s">
        <v>23</v>
      </c>
      <c r="H34" s="253" t="s">
        <v>102</v>
      </c>
      <c r="I34" s="253" t="s">
        <v>103</v>
      </c>
      <c r="J34" s="242" t="s">
        <v>1</v>
      </c>
      <c r="K34" s="254" t="s">
        <v>2</v>
      </c>
      <c r="L34" s="243" t="s">
        <v>24</v>
      </c>
    </row>
    <row r="35" spans="3:12" x14ac:dyDescent="0.2">
      <c r="C35" s="255" t="s">
        <v>15</v>
      </c>
      <c r="D35" s="256">
        <v>1162</v>
      </c>
      <c r="E35" s="256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3</v>
      </c>
      <c r="K35" s="258">
        <v>9</v>
      </c>
      <c r="L35" s="259">
        <f t="shared" ref="L35:L46" si="1">SUM(D35:K35)</f>
        <v>1174</v>
      </c>
    </row>
    <row r="36" spans="3:12" x14ac:dyDescent="0.2">
      <c r="C36" s="255" t="s">
        <v>16</v>
      </c>
      <c r="D36" s="256">
        <v>1382</v>
      </c>
      <c r="E36" s="256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0</v>
      </c>
      <c r="K36" s="258">
        <v>3</v>
      </c>
      <c r="L36" s="259">
        <f t="shared" si="1"/>
        <v>1385</v>
      </c>
    </row>
    <row r="37" spans="3:12" x14ac:dyDescent="0.2">
      <c r="C37" s="255" t="s">
        <v>17</v>
      </c>
      <c r="D37" s="256">
        <v>1405</v>
      </c>
      <c r="E37" s="256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8">
        <v>5</v>
      </c>
      <c r="L37" s="259">
        <f t="shared" si="1"/>
        <v>1410</v>
      </c>
    </row>
    <row r="38" spans="3:12" x14ac:dyDescent="0.2">
      <c r="C38" s="255" t="s">
        <v>18</v>
      </c>
      <c r="D38" s="256">
        <v>1920</v>
      </c>
      <c r="E38" s="256">
        <v>0</v>
      </c>
      <c r="F38" s="257">
        <v>2</v>
      </c>
      <c r="G38" s="257">
        <v>0</v>
      </c>
      <c r="H38" s="257">
        <v>10</v>
      </c>
      <c r="I38" s="257">
        <v>0</v>
      </c>
      <c r="J38" s="257">
        <v>0</v>
      </c>
      <c r="K38" s="258">
        <v>18</v>
      </c>
      <c r="L38" s="259">
        <f t="shared" si="1"/>
        <v>1950</v>
      </c>
    </row>
    <row r="39" spans="3:12" x14ac:dyDescent="0.2">
      <c r="C39" s="255" t="s">
        <v>57</v>
      </c>
      <c r="D39" s="260">
        <v>1822</v>
      </c>
      <c r="E39" s="260">
        <v>0</v>
      </c>
      <c r="F39" s="261">
        <v>2</v>
      </c>
      <c r="G39" s="261">
        <v>2</v>
      </c>
      <c r="H39" s="261">
        <v>10</v>
      </c>
      <c r="I39" s="261">
        <v>0</v>
      </c>
      <c r="J39" s="261">
        <v>0</v>
      </c>
      <c r="K39" s="258">
        <v>22</v>
      </c>
      <c r="L39" s="259">
        <f t="shared" si="1"/>
        <v>1858</v>
      </c>
    </row>
    <row r="40" spans="3:12" x14ac:dyDescent="0.2">
      <c r="C40" s="262" t="s">
        <v>62</v>
      </c>
      <c r="D40" s="263">
        <v>1816</v>
      </c>
      <c r="E40" s="263">
        <v>3</v>
      </c>
      <c r="F40" s="264">
        <v>2</v>
      </c>
      <c r="G40" s="264">
        <v>1</v>
      </c>
      <c r="H40" s="264">
        <v>0</v>
      </c>
      <c r="I40" s="264">
        <v>1</v>
      </c>
      <c r="J40" s="264">
        <v>0</v>
      </c>
      <c r="K40" s="258">
        <v>23</v>
      </c>
      <c r="L40" s="259">
        <f t="shared" si="1"/>
        <v>1846</v>
      </c>
    </row>
    <row r="41" spans="3:12" x14ac:dyDescent="0.2">
      <c r="C41" s="262" t="s">
        <v>82</v>
      </c>
      <c r="D41" s="263">
        <v>1699</v>
      </c>
      <c r="E41" s="263">
        <v>8</v>
      </c>
      <c r="F41" s="264">
        <v>2</v>
      </c>
      <c r="G41" s="264">
        <v>63</v>
      </c>
      <c r="H41" s="264">
        <v>0</v>
      </c>
      <c r="I41" s="264">
        <v>1</v>
      </c>
      <c r="J41" s="264">
        <v>0</v>
      </c>
      <c r="K41" s="258">
        <v>23</v>
      </c>
      <c r="L41" s="259">
        <f t="shared" si="1"/>
        <v>1796</v>
      </c>
    </row>
    <row r="42" spans="3:12" x14ac:dyDescent="0.2">
      <c r="C42" s="262" t="s">
        <v>88</v>
      </c>
      <c r="D42" s="263">
        <v>1792</v>
      </c>
      <c r="E42" s="263">
        <v>11</v>
      </c>
      <c r="F42" s="264">
        <v>2</v>
      </c>
      <c r="G42" s="264">
        <v>63</v>
      </c>
      <c r="H42" s="264">
        <v>0</v>
      </c>
      <c r="I42" s="264">
        <v>1</v>
      </c>
      <c r="J42" s="264">
        <v>3</v>
      </c>
      <c r="K42" s="258">
        <v>23</v>
      </c>
      <c r="L42" s="259">
        <f t="shared" si="1"/>
        <v>1895</v>
      </c>
    </row>
    <row r="43" spans="3:12" x14ac:dyDescent="0.2">
      <c r="C43" s="262" t="s">
        <v>101</v>
      </c>
      <c r="D43" s="263">
        <v>1937</v>
      </c>
      <c r="E43" s="263">
        <v>20</v>
      </c>
      <c r="F43" s="264">
        <v>2</v>
      </c>
      <c r="G43" s="264">
        <v>65</v>
      </c>
      <c r="H43" s="264">
        <v>0</v>
      </c>
      <c r="I43" s="264">
        <v>1</v>
      </c>
      <c r="J43" s="264">
        <v>3</v>
      </c>
      <c r="K43" s="258">
        <v>24</v>
      </c>
      <c r="L43" s="259">
        <f t="shared" si="1"/>
        <v>2052</v>
      </c>
    </row>
    <row r="44" spans="3:12" x14ac:dyDescent="0.2">
      <c r="C44" s="262">
        <v>41852</v>
      </c>
      <c r="D44" s="263">
        <v>1944</v>
      </c>
      <c r="E44" s="263">
        <v>21</v>
      </c>
      <c r="F44" s="264">
        <v>2</v>
      </c>
      <c r="G44" s="264">
        <v>65</v>
      </c>
      <c r="H44" s="264">
        <v>1</v>
      </c>
      <c r="I44" s="264">
        <v>1</v>
      </c>
      <c r="J44" s="264">
        <v>4</v>
      </c>
      <c r="K44" s="258">
        <v>27</v>
      </c>
      <c r="L44" s="259">
        <f t="shared" si="1"/>
        <v>2065</v>
      </c>
    </row>
    <row r="45" spans="3:12" x14ac:dyDescent="0.2">
      <c r="C45" s="262">
        <v>41821</v>
      </c>
      <c r="D45" s="263">
        <v>2038</v>
      </c>
      <c r="E45" s="263">
        <v>21</v>
      </c>
      <c r="F45" s="264">
        <v>2</v>
      </c>
      <c r="G45" s="264">
        <v>65</v>
      </c>
      <c r="H45" s="264">
        <v>1</v>
      </c>
      <c r="I45" s="264">
        <v>1</v>
      </c>
      <c r="J45" s="264">
        <v>3</v>
      </c>
      <c r="K45" s="258">
        <v>27</v>
      </c>
      <c r="L45" s="259">
        <f t="shared" si="1"/>
        <v>2158</v>
      </c>
    </row>
    <row r="46" spans="3:12" x14ac:dyDescent="0.2">
      <c r="C46" s="262">
        <v>41791</v>
      </c>
      <c r="D46" s="263">
        <v>2029</v>
      </c>
      <c r="E46" s="263">
        <v>22</v>
      </c>
      <c r="F46" s="264">
        <v>2</v>
      </c>
      <c r="G46" s="264">
        <v>65</v>
      </c>
      <c r="H46" s="264">
        <v>1</v>
      </c>
      <c r="I46" s="264">
        <v>1</v>
      </c>
      <c r="J46" s="264">
        <v>3</v>
      </c>
      <c r="K46" s="258">
        <v>27</v>
      </c>
      <c r="L46" s="259">
        <f t="shared" si="1"/>
        <v>2150</v>
      </c>
    </row>
    <row r="47" spans="3:12" x14ac:dyDescent="0.2">
      <c r="C47" s="262">
        <v>41760</v>
      </c>
      <c r="D47" s="263">
        <v>2016</v>
      </c>
      <c r="E47" s="263">
        <v>22</v>
      </c>
      <c r="F47" s="264">
        <v>2</v>
      </c>
      <c r="G47" s="264">
        <v>65</v>
      </c>
      <c r="H47" s="264">
        <v>1</v>
      </c>
      <c r="I47" s="264">
        <v>1</v>
      </c>
      <c r="J47" s="264">
        <v>3</v>
      </c>
      <c r="K47" s="258">
        <v>27</v>
      </c>
      <c r="L47" s="259">
        <f>+D47+E47+F47+G47+H47+I47+J47+K47</f>
        <v>2137</v>
      </c>
    </row>
    <row r="48" spans="3:12" x14ac:dyDescent="0.2">
      <c r="C48" s="262">
        <v>41730</v>
      </c>
      <c r="D48" s="263">
        <v>2018</v>
      </c>
      <c r="E48" s="263">
        <v>21</v>
      </c>
      <c r="F48" s="264">
        <v>2</v>
      </c>
      <c r="G48" s="264">
        <v>65</v>
      </c>
      <c r="H48" s="264">
        <v>0</v>
      </c>
      <c r="I48" s="264">
        <v>1</v>
      </c>
      <c r="J48" s="264">
        <v>3</v>
      </c>
      <c r="K48" s="258">
        <v>24</v>
      </c>
      <c r="L48" s="259">
        <f>+D48+E48+F48+G48+H48+I48+J48+K48</f>
        <v>2134</v>
      </c>
    </row>
    <row r="49" spans="3:12" x14ac:dyDescent="0.2">
      <c r="C49" s="262">
        <v>41699</v>
      </c>
      <c r="D49" s="263">
        <v>2019</v>
      </c>
      <c r="E49" s="263">
        <v>21</v>
      </c>
      <c r="F49" s="264">
        <v>2</v>
      </c>
      <c r="G49" s="264">
        <v>65</v>
      </c>
      <c r="H49" s="264">
        <v>0</v>
      </c>
      <c r="I49" s="264">
        <v>1</v>
      </c>
      <c r="J49" s="264">
        <v>3</v>
      </c>
      <c r="K49" s="258">
        <v>24</v>
      </c>
      <c r="L49" s="259">
        <f>+D49+E49+F49+G49+H49+I49+J49+K49</f>
        <v>2135</v>
      </c>
    </row>
    <row r="50" spans="3:12" x14ac:dyDescent="0.2">
      <c r="C50" s="262">
        <v>41671</v>
      </c>
      <c r="D50" s="263">
        <v>1953</v>
      </c>
      <c r="E50" s="263">
        <v>21</v>
      </c>
      <c r="F50" s="264">
        <v>2</v>
      </c>
      <c r="G50" s="264">
        <v>65</v>
      </c>
      <c r="H50" s="264">
        <v>0</v>
      </c>
      <c r="I50" s="264">
        <v>1</v>
      </c>
      <c r="J50" s="264">
        <v>3</v>
      </c>
      <c r="K50" s="258">
        <v>24</v>
      </c>
      <c r="L50" s="259">
        <f>+D50+E50+F50+G50+H50+I50+J50+K50</f>
        <v>2069</v>
      </c>
    </row>
    <row r="51" spans="3:12" ht="13.5" thickBot="1" x14ac:dyDescent="0.25">
      <c r="C51" s="265">
        <v>41640</v>
      </c>
      <c r="D51" s="267">
        <v>1946</v>
      </c>
      <c r="E51" s="267">
        <v>21</v>
      </c>
      <c r="F51" s="268">
        <v>2</v>
      </c>
      <c r="G51" s="268">
        <v>65</v>
      </c>
      <c r="H51" s="268">
        <v>0</v>
      </c>
      <c r="I51" s="268">
        <v>1</v>
      </c>
      <c r="J51" s="268">
        <v>3</v>
      </c>
      <c r="K51" s="269">
        <v>24</v>
      </c>
      <c r="L51" s="270">
        <f>+D51+E51+F51+G51+H51+I51+J51+K51</f>
        <v>2062</v>
      </c>
    </row>
  </sheetData>
  <sheetProtection algorithmName="SHA-512" hashValue="zdpnrkhZRrBV8IdDUj7MrtTJuneLxFiGgFnOY8QhpGKJv+y5NU3UDl74n0MDX18FS+NcKUj6dlgUxvdlNtrOEQ==" saltValue="eYsVHrYgMzT6kAOVWk7XOA==" spinCount="100000" sheet="1" objects="1" scenarios="1"/>
  <mergeCells count="2">
    <mergeCell ref="F13:I13"/>
    <mergeCell ref="C33:L33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6" sqref="O26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9" sqref="O19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6"/>
  </cols>
  <sheetData>
    <row r="1" spans="2:14" x14ac:dyDescent="0.2"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2:14" ht="18" x14ac:dyDescent="0.25">
      <c r="B2" s="168" t="s">
        <v>91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2:14" ht="14.25" x14ac:dyDescent="0.2">
      <c r="B3" s="235" t="s">
        <v>98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2:14" ht="14.25" x14ac:dyDescent="0.2">
      <c r="B4" s="266" t="s">
        <v>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2:14" ht="14.25" x14ac:dyDescent="0.2">
      <c r="B5" s="236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</row>
    <row r="6" spans="2:14" ht="14.25" x14ac:dyDescent="0.2">
      <c r="B6" s="236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2:14" ht="14.25" x14ac:dyDescent="0.2">
      <c r="B7" s="236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</row>
    <row r="8" spans="2:14" x14ac:dyDescent="0.2">
      <c r="B8" s="277" t="str">
        <f>'5-RI'!B8</f>
        <v xml:space="preserve">      Fecha de publicación: agostos de 2014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2:14" x14ac:dyDescent="0.2"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2:14" x14ac:dyDescent="0.2"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</row>
    <row r="11" spans="2:14" x14ac:dyDescent="0.2"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6"/>
  </cols>
  <sheetData>
    <row r="1" spans="2:14" x14ac:dyDescent="0.2"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</row>
    <row r="2" spans="2:14" ht="18" x14ac:dyDescent="0.25">
      <c r="B2" s="168" t="s">
        <v>91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</row>
    <row r="3" spans="2:14" ht="14.25" x14ac:dyDescent="0.2">
      <c r="B3" s="235" t="s">
        <v>100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2:14" ht="14.25" x14ac:dyDescent="0.2">
      <c r="B4" s="266" t="s">
        <v>99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2:14" ht="14.25" x14ac:dyDescent="0.2">
      <c r="B5" s="236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</row>
    <row r="6" spans="2:14" ht="14.25" x14ac:dyDescent="0.2">
      <c r="B6" s="236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2:14" ht="14.25" x14ac:dyDescent="0.2">
      <c r="B7" s="236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</row>
    <row r="8" spans="2:14" x14ac:dyDescent="0.2">
      <c r="B8" s="277" t="str">
        <f>'5-RI'!B8</f>
        <v xml:space="preserve">      Fecha de publicación: agostos de 2014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2:14" x14ac:dyDescent="0.2"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</row>
    <row r="10" spans="2:14" x14ac:dyDescent="0.2"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</row>
    <row r="11" spans="2:14" x14ac:dyDescent="0.2"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2014-09-22T20:24:41Z</dcterms:modified>
</cp:coreProperties>
</file>