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85" yWindow="-105" windowWidth="18600" windowHeight="5910" tabRatio="853" activeTab="4"/>
  </bookViews>
  <sheets>
    <sheet name="LÍNEAS DE AB+TTUP " sheetId="14" r:id="rId1"/>
    <sheet name="AB POR TIPO DE ACCESO" sheetId="17" r:id="rId2"/>
    <sheet name="PARTICIPACIÓN DE MERCADO" sheetId="12" r:id="rId3"/>
    <sheet name="NÚMERO DE NODOS" sheetId="16" r:id="rId4"/>
    <sheet name="REGISTRO DE INFRAESTRUCTURA" sheetId="9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D132" i="9" l="1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62" i="9"/>
  <c r="C106" i="9"/>
  <c r="C105" i="9"/>
  <c r="C103" i="9"/>
  <c r="D131" i="9" l="1"/>
  <c r="F86" i="9" l="1"/>
  <c r="E86" i="9"/>
  <c r="D86" i="9"/>
  <c r="C86" i="9"/>
  <c r="G86" i="9" l="1"/>
  <c r="D125" i="9" l="1"/>
  <c r="D126" i="9"/>
  <c r="D127" i="9"/>
  <c r="D128" i="9"/>
  <c r="D129" i="9"/>
  <c r="D130" i="9"/>
  <c r="D124" i="9"/>
  <c r="B15" i="9"/>
  <c r="B16" i="9" s="1"/>
  <c r="B17" i="9" s="1"/>
  <c r="B18" i="9" s="1"/>
  <c r="B19" i="9" s="1"/>
  <c r="B20" i="9" s="1"/>
  <c r="B21" i="9" s="1"/>
  <c r="C108" i="9"/>
  <c r="E102" i="9" s="1"/>
  <c r="E104" i="9" l="1"/>
  <c r="E107" i="9"/>
  <c r="E106" i="9"/>
  <c r="E105" i="9"/>
  <c r="E103" i="9"/>
  <c r="E108" i="9" l="1"/>
</calcChain>
</file>

<file path=xl/sharedStrings.xml><?xml version="1.0" encoding="utf-8"?>
<sst xmlns="http://schemas.openxmlformats.org/spreadsheetml/2006/main" count="119" uniqueCount="77">
  <si>
    <t>CNT EP</t>
  </si>
  <si>
    <t>ETAPA EP</t>
  </si>
  <si>
    <t>SETEL</t>
  </si>
  <si>
    <t>GRUPOCORIPAR</t>
  </si>
  <si>
    <t>TOTAL</t>
  </si>
  <si>
    <t>TOTAL ABONADOS + TTUP</t>
  </si>
  <si>
    <t>OPERADORA</t>
  </si>
  <si>
    <t xml:space="preserve">OPERADORA 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</si>
  <si>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</si>
  <si>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</si>
  <si>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</si>
  <si>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</si>
  <si>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</si>
  <si>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</si>
  <si>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</si>
  <si>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</si>
  <si>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</si>
  <si>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</si>
  <si>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</si>
  <si>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</si>
  <si>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</si>
  <si>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</si>
  <si>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</si>
  <si>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</si>
  <si>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</si>
  <si>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</si>
  <si>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</si>
  <si>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</si>
  <si>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</t>
  </si>
  <si>
    <t>SUCUMBIOS</t>
  </si>
  <si>
    <t>TUNGURAHUA</t>
  </si>
  <si>
    <t>ZAMORA CHINCHIPE</t>
  </si>
  <si>
    <t>TTUP</t>
  </si>
  <si>
    <t xml:space="preserve">TOTAL </t>
  </si>
  <si>
    <t xml:space="preserve">PARTICIPACIÓN </t>
  </si>
  <si>
    <t>LEVEL 3</t>
  </si>
  <si>
    <t>SETEL SA</t>
  </si>
  <si>
    <t>ECUADORTELECOM SA</t>
  </si>
  <si>
    <t xml:space="preserve">LINKOTEL SA </t>
  </si>
  <si>
    <t>MES</t>
  </si>
  <si>
    <t>Servicio Telefonía Fija</t>
  </si>
  <si>
    <t>AÑOS</t>
  </si>
  <si>
    <t>CNT</t>
  </si>
  <si>
    <t>ETAPA</t>
  </si>
  <si>
    <t>ETAPATELECOM</t>
  </si>
  <si>
    <t>ECUTEL</t>
  </si>
  <si>
    <t>LINKOTEL</t>
  </si>
  <si>
    <t>ABONADOS</t>
  </si>
  <si>
    <t>N° NODOS</t>
  </si>
  <si>
    <t xml:space="preserve"> CRECIMIENTO</t>
  </si>
  <si>
    <t>Histórico por Abonado y TTUP</t>
  </si>
  <si>
    <t>Servicios de Telefonía Fija</t>
  </si>
  <si>
    <t>Servicios Telefonía FIja</t>
  </si>
  <si>
    <t xml:space="preserve">    Servicios Telefonía FIja</t>
  </si>
  <si>
    <t xml:space="preserve">      Participación del Mercado</t>
  </si>
  <si>
    <t xml:space="preserve">  -    </t>
  </si>
  <si>
    <t xml:space="preserve"> </t>
  </si>
  <si>
    <t>TTUP INALÁMBRICO</t>
  </si>
  <si>
    <t>* La empresa GRUPOCORIPAR S.A. reportó 0 abonados, como consecuencia de la Resolución de cancelación de la concesión.</t>
  </si>
  <si>
    <t>* GRUPOCORIPAR</t>
  </si>
  <si>
    <t>LEVEL 3 S.A.</t>
  </si>
  <si>
    <t xml:space="preserve"> INALÁMBRICO (CDMA 450 - WIMAX - FWA)</t>
  </si>
  <si>
    <t xml:space="preserve">                Lineas por tipo de acceso (convencional e inalámbrico) y Provincia</t>
  </si>
  <si>
    <t>TTUP CONVENCIONAL</t>
  </si>
  <si>
    <t>ABONADOS CONVENCIONAL</t>
  </si>
  <si>
    <t xml:space="preserve">      Número de Nodos a nivel nacional</t>
  </si>
  <si>
    <t>Número de Nodos a Nivel Nacional (tolas las prestadoras)</t>
  </si>
  <si>
    <t>Fecha de publicación:15 de julio de 2014</t>
  </si>
  <si>
    <t xml:space="preserve">                 Fecha de publicación: 15 de julio de 2014</t>
  </si>
  <si>
    <t xml:space="preserve">     Fecha de publicación: 15 de julio de 2014</t>
  </si>
  <si>
    <t>Fecha de publicación: 15 de julio de 2014</t>
  </si>
  <si>
    <t>Abonados por Tipo de acceso (conencional e inalámbrico) y Provincia a Junio 2014</t>
  </si>
  <si>
    <t>Participación de Mercado a junio 2014</t>
  </si>
  <si>
    <t>Líneas de Abonados y TTUP por operadora a Junio 2014</t>
  </si>
  <si>
    <t>Datos  Junio 2014</t>
  </si>
  <si>
    <t xml:space="preserve">                 Datos  Junio 2014</t>
  </si>
  <si>
    <t xml:space="preserve">                  Abonados y TTUP por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</si>
</sst>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107">
    <xf numFmtId="0" fontId="0" fillId="0" borderId="0" xfId="0"/>
    <xf numFmtId="0" fontId="0" fillId="0" borderId="0" xfId="0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0" borderId="0" xfId="0" applyBorder="1"/>
    <xf numFmtId="0" fontId="6" fillId="5" borderId="0" xfId="0" applyFont="1" applyFill="1" applyAlignment="1"/>
    <xf numFmtId="0" fontId="7" fillId="5" borderId="0" xfId="0" applyFont="1" applyFill="1" applyAlignment="1"/>
    <xf numFmtId="0" fontId="8" fillId="5" borderId="0" xfId="0" applyFont="1" applyFill="1" applyAlignment="1"/>
    <xf numFmtId="3" fontId="3" fillId="4" borderId="0" xfId="0" applyNumberFormat="1" applyFont="1" applyFill="1" applyBorder="1"/>
    <xf numFmtId="165" fontId="5" fillId="2" borderId="0" xfId="12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5" fillId="5" borderId="0" xfId="0" applyFont="1" applyFill="1"/>
    <xf numFmtId="0" fontId="8" fillId="5" borderId="0" xfId="0" applyFont="1" applyFill="1"/>
    <xf numFmtId="0" fontId="9" fillId="7" borderId="0" xfId="0" applyFont="1" applyFill="1" applyAlignment="1"/>
    <xf numFmtId="0" fontId="10" fillId="8" borderId="0" xfId="0" applyFont="1" applyFill="1" applyBorder="1" applyAlignment="1"/>
    <xf numFmtId="0" fontId="12" fillId="5" borderId="0" xfId="0" applyFont="1" applyFill="1"/>
    <xf numFmtId="0" fontId="16" fillId="6" borderId="2" xfId="0" applyFont="1" applyFill="1" applyBorder="1" applyAlignment="1">
      <alignment horizontal="center" vertical="center" wrapText="1"/>
    </xf>
    <xf numFmtId="17" fontId="5" fillId="2" borderId="0" xfId="12" applyNumberFormat="1" applyFont="1" applyFill="1" applyBorder="1" applyAlignment="1">
      <alignment horizontal="right"/>
    </xf>
    <xf numFmtId="0" fontId="14" fillId="7" borderId="0" xfId="0" applyFont="1" applyFill="1" applyAlignment="1"/>
    <xf numFmtId="165" fontId="4" fillId="2" borderId="0" xfId="12" applyNumberFormat="1" applyFont="1" applyFill="1" applyBorder="1" applyAlignment="1">
      <alignment horizontal="center"/>
    </xf>
    <xf numFmtId="10" fontId="17" fillId="4" borderId="0" xfId="1" applyNumberFormat="1" applyFont="1" applyFill="1" applyBorder="1"/>
    <xf numFmtId="0" fontId="8" fillId="3" borderId="0" xfId="0" applyFont="1" applyFill="1" applyAlignment="1"/>
    <xf numFmtId="0" fontId="5" fillId="3" borderId="0" xfId="0" applyFont="1" applyFill="1"/>
    <xf numFmtId="0" fontId="10" fillId="3" borderId="0" xfId="0" applyFont="1" applyFill="1" applyBorder="1" applyAlignment="1"/>
    <xf numFmtId="165" fontId="4" fillId="2" borderId="0" xfId="12" applyNumberFormat="1" applyFont="1" applyFill="1" applyBorder="1" applyAlignment="1">
      <alignment horizontal="right"/>
    </xf>
    <xf numFmtId="9" fontId="4" fillId="4" borderId="0" xfId="1" applyFont="1" applyFill="1" applyBorder="1"/>
    <xf numFmtId="0" fontId="6" fillId="3" borderId="0" xfId="0" applyFont="1" applyFill="1" applyAlignment="1">
      <alignment horizontal="left"/>
    </xf>
    <xf numFmtId="0" fontId="16" fillId="6" borderId="10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7" fontId="5" fillId="2" borderId="12" xfId="12" applyNumberFormat="1" applyFont="1" applyFill="1" applyBorder="1" applyAlignment="1">
      <alignment horizontal="right"/>
    </xf>
    <xf numFmtId="165" fontId="5" fillId="2" borderId="9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5" xfId="12" applyNumberFormat="1" applyFont="1" applyFill="1" applyBorder="1" applyAlignment="1">
      <alignment horizontal="center"/>
    </xf>
    <xf numFmtId="165" fontId="5" fillId="2" borderId="16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center"/>
    </xf>
    <xf numFmtId="165" fontId="5" fillId="2" borderId="3" xfId="12" applyNumberFormat="1" applyFont="1" applyFill="1" applyBorder="1" applyAlignment="1">
      <alignment horizontal="right"/>
    </xf>
    <xf numFmtId="165" fontId="5" fillId="2" borderId="11" xfId="12" applyNumberFormat="1" applyFont="1" applyFill="1" applyBorder="1" applyAlignment="1">
      <alignment horizontal="right"/>
    </xf>
    <xf numFmtId="10" fontId="17" fillId="4" borderId="9" xfId="1" applyNumberFormat="1" applyFont="1" applyFill="1" applyBorder="1"/>
    <xf numFmtId="10" fontId="17" fillId="4" borderId="13" xfId="1" applyNumberFormat="1" applyFont="1" applyFill="1" applyBorder="1"/>
    <xf numFmtId="165" fontId="5" fillId="2" borderId="15" xfId="12" applyNumberFormat="1" applyFont="1" applyFill="1" applyBorder="1" applyAlignment="1">
      <alignment horizontal="right"/>
    </xf>
    <xf numFmtId="165" fontId="5" fillId="2" borderId="16" xfId="12" applyNumberFormat="1" applyFont="1" applyFill="1" applyBorder="1" applyAlignment="1">
      <alignment horizontal="right"/>
    </xf>
    <xf numFmtId="165" fontId="5" fillId="3" borderId="17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center"/>
    </xf>
    <xf numFmtId="0" fontId="16" fillId="6" borderId="24" xfId="0" applyFont="1" applyFill="1" applyBorder="1" applyAlignment="1">
      <alignment horizontal="center" vertical="center" wrapText="1"/>
    </xf>
    <xf numFmtId="0" fontId="18" fillId="0" borderId="15" xfId="0" applyFont="1" applyBorder="1"/>
    <xf numFmtId="2" fontId="18" fillId="0" borderId="16" xfId="0" applyNumberFormat="1" applyFont="1" applyBorder="1"/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5" fillId="2" borderId="25" xfId="12" applyNumberFormat="1" applyFont="1" applyFill="1" applyBorder="1" applyAlignment="1">
      <alignment horizontal="right"/>
    </xf>
    <xf numFmtId="165" fontId="5" fillId="2" borderId="23" xfId="12" applyNumberFormat="1" applyFont="1" applyFill="1" applyBorder="1" applyAlignment="1">
      <alignment horizontal="right"/>
    </xf>
    <xf numFmtId="165" fontId="5" fillId="2" borderId="26" xfId="12" applyNumberFormat="1" applyFont="1" applyFill="1" applyBorder="1" applyAlignment="1">
      <alignment horizontal="right"/>
    </xf>
    <xf numFmtId="0" fontId="16" fillId="6" borderId="18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9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right"/>
    </xf>
    <xf numFmtId="165" fontId="4" fillId="2" borderId="6" xfId="12" applyNumberFormat="1" applyFont="1" applyFill="1" applyBorder="1" applyAlignment="1">
      <alignment horizontal="center"/>
    </xf>
    <xf numFmtId="165" fontId="4" fillId="2" borderId="27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165" fontId="4" fillId="2" borderId="28" xfId="12" applyNumberFormat="1" applyFont="1" applyFill="1" applyBorder="1" applyAlignment="1">
      <alignment horizontal="center"/>
    </xf>
    <xf numFmtId="10" fontId="17" fillId="4" borderId="26" xfId="1" applyNumberFormat="1" applyFont="1" applyFill="1" applyBorder="1"/>
    <xf numFmtId="165" fontId="4" fillId="2" borderId="6" xfId="12" applyNumberFormat="1" applyFont="1" applyFill="1" applyBorder="1" applyAlignment="1">
      <alignment horizontal="right"/>
    </xf>
    <xf numFmtId="9" fontId="4" fillId="4" borderId="7" xfId="1" applyFont="1" applyFill="1" applyBorder="1"/>
    <xf numFmtId="165" fontId="5" fillId="2" borderId="1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17" xfId="12" applyNumberFormat="1" applyFont="1" applyFill="1" applyBorder="1" applyAlignment="1">
      <alignment horizontal="right"/>
    </xf>
    <xf numFmtId="0" fontId="6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17" fontId="16" fillId="6" borderId="3" xfId="0" applyNumberFormat="1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165" fontId="5" fillId="2" borderId="3" xfId="12" applyNumberFormat="1" applyFont="1" applyFill="1" applyBorder="1" applyAlignment="1">
      <alignment horizontal="center"/>
    </xf>
    <xf numFmtId="165" fontId="5" fillId="2" borderId="4" xfId="12" applyNumberFormat="1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 vertical="center" wrapText="1"/>
    </xf>
    <xf numFmtId="165" fontId="5" fillId="2" borderId="9" xfId="12" applyNumberFormat="1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 vertical="center" wrapText="1"/>
    </xf>
    <xf numFmtId="165" fontId="5" fillId="2" borderId="11" xfId="12" applyNumberFormat="1" applyFont="1" applyFill="1" applyBorder="1" applyAlignment="1">
      <alignment horizontal="center"/>
    </xf>
    <xf numFmtId="165" fontId="5" fillId="2" borderId="21" xfId="12" applyNumberFormat="1" applyFont="1" applyFill="1" applyBorder="1" applyAlignment="1">
      <alignment horizontal="center"/>
    </xf>
    <xf numFmtId="165" fontId="5" fillId="2" borderId="13" xfId="12" applyNumberFormat="1" applyFont="1" applyFill="1" applyBorder="1" applyAlignment="1">
      <alignment horizontal="center"/>
    </xf>
    <xf numFmtId="165" fontId="5" fillId="2" borderId="12" xfId="12" applyNumberFormat="1" applyFont="1" applyFill="1" applyBorder="1" applyAlignment="1">
      <alignment horizontal="center"/>
    </xf>
    <xf numFmtId="165" fontId="5" fillId="2" borderId="14" xfId="12" applyNumberFormat="1" applyFont="1" applyFill="1" applyBorder="1" applyAlignment="1">
      <alignment horizontal="center"/>
    </xf>
    <xf numFmtId="165" fontId="5" fillId="2" borderId="22" xfId="12" applyNumberFormat="1" applyFont="1" applyFill="1" applyBorder="1" applyAlignment="1">
      <alignment horizontal="center"/>
    </xf>
    <xf numFmtId="165" fontId="5" fillId="2" borderId="25" xfId="12" applyNumberFormat="1" applyFont="1" applyFill="1" applyBorder="1" applyAlignment="1">
      <alignment horizontal="center"/>
    </xf>
    <xf numFmtId="165" fontId="5" fillId="2" borderId="26" xfId="12" applyNumberFormat="1" applyFont="1" applyFill="1" applyBorder="1" applyAlignment="1">
      <alignment horizontal="center"/>
    </xf>
    <xf numFmtId="165" fontId="4" fillId="2" borderId="6" xfId="12" applyNumberFormat="1" applyFont="1" applyFill="1" applyBorder="1" applyAlignment="1">
      <alignment horizontal="center"/>
    </xf>
    <xf numFmtId="165" fontId="4" fillId="2" borderId="7" xfId="12" applyNumberFormat="1" applyFont="1" applyFill="1" applyBorder="1" applyAlignment="1">
      <alignment horizontal="center"/>
    </xf>
    <xf numFmtId="0" fontId="8" fillId="5" borderId="0" xfId="0" applyFont="1" applyFill="1" applyAlignment="1">
      <alignment horizontal="left" vertical="top" wrapText="1"/>
    </xf>
  </cellXfs>
  <cellStyles count="14">
    <cellStyle name="=C:\WINNT\SYSTEM32\COMMAND.COM" xfId="12"/>
    <cellStyle name="ANCLAS,REZONES Y SUS PARTES,DE FUNDICION,DE HIERRO O DE ACERO" xfId="2"/>
    <cellStyle name="Cancel" xfId="11"/>
    <cellStyle name="Millares 2" xfId="6"/>
    <cellStyle name="Millares 3" xfId="5"/>
    <cellStyle name="Millares 4" xfId="10"/>
    <cellStyle name="Millares 5" xfId="3"/>
    <cellStyle name="Normal" xfId="0" builtinId="0"/>
    <cellStyle name="Normal 2" xfId="4"/>
    <cellStyle name="Normal 2 3" xfId="13"/>
    <cellStyle name="Normal 3" xfId="9"/>
    <cellStyle name="Porcentaje" xfId="1" builtinId="5"/>
    <cellStyle name="Porcentaje 2" xfId="7"/>
    <cellStyle name="Porcentaje 3" xfId="8"/>
  </cellStyles>
  <dxfs count="0"/>
  <tableStyles count="0" defaultTableStyle="TableStyleMedium2" defaultPivotStyle="PivotStyleLight16"/>
  <colors>
    <mruColors>
      <color rgb="FF12C709"/>
      <color rgb="FF2FF538"/>
      <color rgb="FFD8270A"/>
      <color rgb="FFDF652F"/>
      <color rgb="FFD36A3B"/>
      <color rgb="FF271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0703037120361E-2"/>
          <c:y val="1.5799403715312285E-2"/>
          <c:w val="0.88530886764154482"/>
          <c:h val="0.80542608872919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INFRAESTRUCTURA'!$D$42</c:f>
              <c:strCache>
                <c:ptCount val="1"/>
                <c:pt idx="0">
                  <c:v>ABONADOS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'REGISTRO DE INFRAESTRUCTURA'!$B$43:$B$48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'REGISTRO DE INFRAESTRUCTURA'!$B$43:$B$49</c15:sqref>
                  </c15:fullRef>
                </c:ext>
              </c:extLst>
            </c:strRef>
          </c:cat>
          <c:val>
            <c:numRef>
              <c:f>'REGISTRO DE INFRAESTRUCTURA'!$D$43:$D$48</c:f>
              <c:numCache>
                <c:formatCode>_ * #,##0_ ;_ * \-#,##0_ ;_ * "-"??_ ;_ @_ </c:formatCode>
                <c:ptCount val="6"/>
                <c:pt idx="0">
                  <c:v>2057405</c:v>
                </c:pt>
                <c:pt idx="1">
                  <c:v>151172</c:v>
                </c:pt>
                <c:pt idx="2">
                  <c:v>106411</c:v>
                </c:pt>
                <c:pt idx="3">
                  <c:v>67304</c:v>
                </c:pt>
                <c:pt idx="4">
                  <c:v>4854</c:v>
                </c:pt>
                <c:pt idx="5">
                  <c:v>5889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'REGISTRO DE INFRAESTRUCTURA'!$D$43:$D$49</c15:sqref>
                  </c15:fullRef>
                </c:ext>
              </c:extLst>
            </c:numRef>
          </c:val>
        </c:ser>
        <c:ser>
          <c:idx val="1"/>
          <c:order val="1"/>
          <c:tx>
            <c:strRef>
              <c:f>'REGISTRO DE INFRAESTRUCTURA'!$F$42</c:f>
              <c:strCache>
                <c:ptCount val="1"/>
                <c:pt idx="0">
                  <c:v>TTUP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'REGISTRO DE INFRAESTRUCTURA'!$B$43:$B$48</c:f>
              <c:strCache>
                <c:ptCount val="6"/>
                <c:pt idx="0">
                  <c:v>CNT</c:v>
                </c:pt>
                <c:pt idx="1">
                  <c:v>ETAPA</c:v>
                </c:pt>
                <c:pt idx="2">
                  <c:v>ECUTEL</c:v>
                </c:pt>
                <c:pt idx="3">
                  <c:v>SETEL</c:v>
                </c:pt>
                <c:pt idx="4">
                  <c:v>LEVEL 3</c:v>
                </c:pt>
                <c:pt idx="5">
                  <c:v>LINKOTEL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'REGISTRO DE INFRAESTRUCTURA'!$B$43:$B$49</c15:sqref>
                  </c15:fullRef>
                </c:ext>
              </c:extLst>
            </c:strRef>
          </c:cat>
          <c:val>
            <c:numRef>
              <c:f>'REGISTRO DE INFRAESTRUCTURA'!$F$43:$F$48</c:f>
              <c:numCache>
                <c:formatCode>_ * #,##0_ ;_ * \-#,##0_ ;_ * "-"??_ ;_ @_ </c:formatCode>
                <c:ptCount val="6"/>
                <c:pt idx="0">
                  <c:v>9654</c:v>
                </c:pt>
                <c:pt idx="1">
                  <c:v>602</c:v>
                </c:pt>
                <c:pt idx="2">
                  <c:v>5106</c:v>
                </c:pt>
                <c:pt idx="3">
                  <c:v>4876</c:v>
                </c:pt>
                <c:pt idx="4">
                  <c:v>0</c:v>
                </c:pt>
                <c:pt idx="5">
                  <c:v>294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'REGISTRO DE INFRAESTRUCTURA'!$F$43:$F$49</c15:sqref>
                  </c15:fullRef>
                </c:ext>
              </c:extLst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60960"/>
        <c:axId val="62369152"/>
      </c:barChart>
      <c:catAx>
        <c:axId val="10276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2369152"/>
        <c:crosses val="autoZero"/>
        <c:auto val="1"/>
        <c:lblAlgn val="ctr"/>
        <c:lblOffset val="100"/>
        <c:noMultiLvlLbl val="0"/>
      </c:catAx>
      <c:valAx>
        <c:axId val="62369152"/>
        <c:scaling>
          <c:logBase val="10"/>
          <c:orientation val="minMax"/>
        </c:scaling>
        <c:delete val="0"/>
        <c:axPos val="l"/>
        <c:majorGridlines>
          <c:spPr>
            <a:ln w="0"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102760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0424446944131983"/>
          <c:y val="0.88813475014652299"/>
          <c:w val="0.23980314960629923"/>
          <c:h val="4.9620263486481658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93444407763033E-2"/>
          <c:y val="2.1876886078895312E-2"/>
          <c:w val="0.94203886200219622"/>
          <c:h val="0.85725689461231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INFRAESTRUCTURA'!$C$61</c:f>
              <c:strCache>
                <c:ptCount val="1"/>
                <c:pt idx="0">
                  <c:v>ABONADOS CONVENCIONAL</c:v>
                </c:pt>
              </c:strCache>
            </c:strRef>
          </c:tx>
          <c:spPr>
            <a:solidFill>
              <a:srgbClr val="4272DE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INFRAESTRUCTURA'!$C$62:$C$85</c:f>
              <c:numCache>
                <c:formatCode>_ * #,##0_ ;_ * \-#,##0_ ;_ * "-"??_ ;_ @_ </c:formatCode>
                <c:ptCount val="24"/>
                <c:pt idx="0">
                  <c:v>152908</c:v>
                </c:pt>
                <c:pt idx="1">
                  <c:v>15664</c:v>
                </c:pt>
                <c:pt idx="2">
                  <c:v>23718</c:v>
                </c:pt>
                <c:pt idx="3">
                  <c:v>21192</c:v>
                </c:pt>
                <c:pt idx="4">
                  <c:v>54728</c:v>
                </c:pt>
                <c:pt idx="5">
                  <c:v>42540</c:v>
                </c:pt>
                <c:pt idx="6">
                  <c:v>74164</c:v>
                </c:pt>
                <c:pt idx="7">
                  <c:v>38554</c:v>
                </c:pt>
                <c:pt idx="8">
                  <c:v>4966</c:v>
                </c:pt>
                <c:pt idx="9">
                  <c:v>571628</c:v>
                </c:pt>
                <c:pt idx="10">
                  <c:v>61425</c:v>
                </c:pt>
                <c:pt idx="11">
                  <c:v>53757</c:v>
                </c:pt>
                <c:pt idx="12">
                  <c:v>41756</c:v>
                </c:pt>
                <c:pt idx="13">
                  <c:v>95183</c:v>
                </c:pt>
                <c:pt idx="14">
                  <c:v>13817</c:v>
                </c:pt>
                <c:pt idx="15">
                  <c:v>9874</c:v>
                </c:pt>
                <c:pt idx="16">
                  <c:v>10033</c:v>
                </c:pt>
                <c:pt idx="17">
                  <c:v>12281</c:v>
                </c:pt>
                <c:pt idx="18">
                  <c:v>803810</c:v>
                </c:pt>
                <c:pt idx="19">
                  <c:v>25182</c:v>
                </c:pt>
                <c:pt idx="20">
                  <c:v>52583</c:v>
                </c:pt>
                <c:pt idx="21">
                  <c:v>14744</c:v>
                </c:pt>
                <c:pt idx="22">
                  <c:v>83865</c:v>
                </c:pt>
                <c:pt idx="23">
                  <c:v>7083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INFRAESTRUCTURA'!$D$61</c:f>
              <c:strCache>
                <c:ptCount val="1"/>
                <c:pt idx="0">
                  <c:v> INALÁMBRICO (CDMA 450 - WIMAX - FWA)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INFRAESTRUCTURA'!$D$62:$D$85</c:f>
              <c:numCache>
                <c:formatCode>_ * #,##0_ ;_ * \-#,##0_ ;_ * "-"??_ ;_ @_ </c:formatCode>
                <c:ptCount val="24"/>
                <c:pt idx="0">
                  <c:v>23955</c:v>
                </c:pt>
                <c:pt idx="1">
                  <c:v>3980</c:v>
                </c:pt>
                <c:pt idx="2">
                  <c:v>5870</c:v>
                </c:pt>
                <c:pt idx="3">
                  <c:v>2788</c:v>
                </c:pt>
                <c:pt idx="4">
                  <c:v>5674</c:v>
                </c:pt>
                <c:pt idx="5">
                  <c:v>2594</c:v>
                </c:pt>
                <c:pt idx="6">
                  <c:v>3029</c:v>
                </c:pt>
                <c:pt idx="7">
                  <c:v>2657</c:v>
                </c:pt>
                <c:pt idx="8">
                  <c:v>2994</c:v>
                </c:pt>
                <c:pt idx="9">
                  <c:v>2034</c:v>
                </c:pt>
                <c:pt idx="10">
                  <c:v>4242</c:v>
                </c:pt>
                <c:pt idx="11">
                  <c:v>10138</c:v>
                </c:pt>
                <c:pt idx="12">
                  <c:v>618</c:v>
                </c:pt>
                <c:pt idx="13">
                  <c:v>6617</c:v>
                </c:pt>
                <c:pt idx="14">
                  <c:v>5790</c:v>
                </c:pt>
                <c:pt idx="15">
                  <c:v>1624</c:v>
                </c:pt>
                <c:pt idx="16">
                  <c:v>1501</c:v>
                </c:pt>
                <c:pt idx="17">
                  <c:v>1555</c:v>
                </c:pt>
                <c:pt idx="18">
                  <c:v>3204</c:v>
                </c:pt>
                <c:pt idx="19">
                  <c:v>739</c:v>
                </c:pt>
                <c:pt idx="20">
                  <c:v>4362</c:v>
                </c:pt>
                <c:pt idx="21">
                  <c:v>2028</c:v>
                </c:pt>
                <c:pt idx="22">
                  <c:v>4135</c:v>
                </c:pt>
                <c:pt idx="23">
                  <c:v>5452</c:v>
                </c:pt>
              </c:numCache>
            </c:numRef>
          </c:val>
        </c:ser>
        <c:ser>
          <c:idx val="2"/>
          <c:order val="2"/>
          <c:tx>
            <c:strRef>
              <c:f>'REGISTRO DE INFRAESTRUCTURA'!#REF!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E1860D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3"/>
            <c:invertIfNegative val="0"/>
            <c:bubble3D val="0"/>
            <c:spPr>
              <a:solidFill>
                <a:srgbClr val="E1860D"/>
              </a:solidFill>
              <a:ln>
                <a:solidFill>
                  <a:schemeClr val="bg1">
                    <a:alpha val="30000"/>
                  </a:schemeClr>
                </a:solidFill>
              </a:ln>
              <a:effectLst>
                <a:outerShdw blurRad="50800" dist="50800" dir="5400000" algn="ctr" rotWithShape="0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'REGISTRO DE INFRAESTRUCTURA'!$F$61</c:f>
              <c:strCache>
                <c:ptCount val="1"/>
                <c:pt idx="0">
                  <c:v>TTUP INALÁMBRICO</c:v>
                </c:pt>
              </c:strCache>
            </c:strRef>
          </c:tx>
          <c:spPr>
            <a:solidFill>
              <a:srgbClr val="AD23B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INFRAESTRUCTURA'!$F$62:$F$85</c:f>
              <c:numCache>
                <c:formatCode>_ * #,##0_ ;_ * \-#,##0_ ;_ * "-"??_ ;_ @_ </c:formatCode>
                <c:ptCount val="24"/>
                <c:pt idx="0">
                  <c:v>74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50</c:v>
                </c:pt>
                <c:pt idx="5">
                  <c:v>8</c:v>
                </c:pt>
                <c:pt idx="6">
                  <c:v>43</c:v>
                </c:pt>
                <c:pt idx="7">
                  <c:v>11</c:v>
                </c:pt>
                <c:pt idx="8">
                  <c:v>0</c:v>
                </c:pt>
                <c:pt idx="9">
                  <c:v>7</c:v>
                </c:pt>
                <c:pt idx="10">
                  <c:v>68</c:v>
                </c:pt>
                <c:pt idx="11">
                  <c:v>128</c:v>
                </c:pt>
                <c:pt idx="12">
                  <c:v>11</c:v>
                </c:pt>
                <c:pt idx="13">
                  <c:v>62</c:v>
                </c:pt>
                <c:pt idx="14">
                  <c:v>84</c:v>
                </c:pt>
                <c:pt idx="15">
                  <c:v>33</c:v>
                </c:pt>
                <c:pt idx="16">
                  <c:v>48</c:v>
                </c:pt>
                <c:pt idx="17">
                  <c:v>68</c:v>
                </c:pt>
                <c:pt idx="18">
                  <c:v>16</c:v>
                </c:pt>
                <c:pt idx="19">
                  <c:v>4</c:v>
                </c:pt>
                <c:pt idx="20">
                  <c:v>4</c:v>
                </c:pt>
                <c:pt idx="21">
                  <c:v>37</c:v>
                </c:pt>
                <c:pt idx="22">
                  <c:v>7</c:v>
                </c:pt>
                <c:pt idx="23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2763520"/>
        <c:axId val="112001600"/>
      </c:barChart>
      <c:lineChart>
        <c:grouping val="standard"/>
        <c:varyColors val="0"/>
        <c:ser>
          <c:idx val="4"/>
          <c:order val="4"/>
          <c:tx>
            <c:strRef>
              <c:f>'REGISTRO DE INFRAESTRUCTURA'!$E$61</c:f>
              <c:strCache>
                <c:ptCount val="1"/>
                <c:pt idx="0">
                  <c:v>TTUP CONVENCIONAL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[1]Hoja1!$A$2:$A$25</c:f>
              <c:strCache>
                <c:ptCount val="24"/>
                <c:pt idx="0">
                  <c:v>AZUAY</c:v>
                </c:pt>
                <c:pt idx="1">
                  <c:v>BOLIVAR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'REGISTRO DE INFRAESTRUCTURA'!$E$62:$E$85</c:f>
              <c:numCache>
                <c:formatCode>_ * #,##0_ ;_ * \-#,##0_ ;_ * "-"??_ ;_ @_ </c:formatCode>
                <c:ptCount val="24"/>
                <c:pt idx="0">
                  <c:v>604</c:v>
                </c:pt>
                <c:pt idx="1">
                  <c:v>196</c:v>
                </c:pt>
                <c:pt idx="2">
                  <c:v>11</c:v>
                </c:pt>
                <c:pt idx="3">
                  <c:v>195</c:v>
                </c:pt>
                <c:pt idx="4">
                  <c:v>547</c:v>
                </c:pt>
                <c:pt idx="5">
                  <c:v>290</c:v>
                </c:pt>
                <c:pt idx="6">
                  <c:v>156</c:v>
                </c:pt>
                <c:pt idx="7">
                  <c:v>287</c:v>
                </c:pt>
                <c:pt idx="8">
                  <c:v>2</c:v>
                </c:pt>
                <c:pt idx="9">
                  <c:v>3786</c:v>
                </c:pt>
                <c:pt idx="10">
                  <c:v>1026</c:v>
                </c:pt>
                <c:pt idx="11">
                  <c:v>89</c:v>
                </c:pt>
                <c:pt idx="12">
                  <c:v>18</c:v>
                </c:pt>
                <c:pt idx="13">
                  <c:v>153</c:v>
                </c:pt>
                <c:pt idx="14">
                  <c:v>66</c:v>
                </c:pt>
                <c:pt idx="15">
                  <c:v>141</c:v>
                </c:pt>
                <c:pt idx="16">
                  <c:v>56</c:v>
                </c:pt>
                <c:pt idx="17">
                  <c:v>91</c:v>
                </c:pt>
                <c:pt idx="18">
                  <c:v>10319</c:v>
                </c:pt>
                <c:pt idx="19">
                  <c:v>24</c:v>
                </c:pt>
                <c:pt idx="20">
                  <c:v>417</c:v>
                </c:pt>
                <c:pt idx="21">
                  <c:v>134</c:v>
                </c:pt>
                <c:pt idx="22">
                  <c:v>1051</c:v>
                </c:pt>
                <c:pt idx="23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84736"/>
        <c:axId val="112002176"/>
      </c:lineChart>
      <c:catAx>
        <c:axId val="102763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2001600"/>
        <c:crosses val="autoZero"/>
        <c:auto val="1"/>
        <c:lblAlgn val="ctr"/>
        <c:lblOffset val="100"/>
        <c:noMultiLvlLbl val="0"/>
      </c:catAx>
      <c:valAx>
        <c:axId val="112001600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crossAx val="102763520"/>
        <c:crosses val="autoZero"/>
        <c:crossBetween val="between"/>
      </c:valAx>
      <c:valAx>
        <c:axId val="112002176"/>
        <c:scaling>
          <c:logBase val="10"/>
          <c:orientation val="minMax"/>
          <c:min val="1.0000000000000012E-22"/>
        </c:scaling>
        <c:delete val="0"/>
        <c:axPos val="r"/>
        <c:numFmt formatCode="_ * #,##0_ ;_ * \-#,##0_ ;_ * &quot;-&quot;??_ ;_ @_ " sourceLinked="1"/>
        <c:majorTickMark val="none"/>
        <c:minorTickMark val="cross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68084736"/>
        <c:crosses val="max"/>
        <c:crossBetween val="between"/>
        <c:majorUnit val="1000"/>
        <c:minorUnit val="10"/>
      </c:valAx>
      <c:catAx>
        <c:axId val="6808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0021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solidFill>
      <a:schemeClr val="bg1"/>
    </a:solidFill>
    <a:ln>
      <a:solidFill>
        <a:schemeClr val="bg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800" b="1" i="0" baseline="0">
                <a:effectLst/>
              </a:rPr>
              <a:t>PARTICIPACION DEL MERCADO DE TELEFONIA FIJA-  JUNIO 2014</a:t>
            </a:r>
            <a:endParaRPr lang="es-EC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rich>
      </c:tx>
      <c:layout>
        <c:manualLayout>
          <c:xMode val="edge"/>
          <c:yMode val="edge"/>
          <c:x val="0.1975573428656539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290691210515572"/>
          <c:y val="0.2246588568816669"/>
          <c:w val="0.36397467742805606"/>
          <c:h val="0.76629844556228521"/>
        </c:manualLayout>
      </c:layout>
      <c:pieChart>
        <c:varyColors val="1"/>
        <c:ser>
          <c:idx val="0"/>
          <c:order val="0"/>
          <c:tx>
            <c:strRef>
              <c:f>'PARTICIPACIÓN DE MERCADO'!$J$38:$J$40</c:f>
              <c:strCache>
                <c:ptCount val="1"/>
              </c:strCache>
            </c:strRef>
          </c:tx>
          <c:explosion val="20"/>
          <c:dPt>
            <c:idx val="0"/>
            <c:bubble3D val="0"/>
            <c:explosion val="10"/>
            <c:spPr>
              <a:gradFill>
                <a:gsLst>
                  <a:gs pos="48000">
                    <a:schemeClr val="tx2">
                      <a:lumMod val="60000"/>
                      <a:lumOff val="40000"/>
                    </a:schemeClr>
                  </a:gs>
                  <a:gs pos="99000">
                    <a:schemeClr val="tx2">
                      <a:lumMod val="75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50000">
                    <a:schemeClr val="accent6">
                      <a:lumMod val="75000"/>
                    </a:schemeClr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95000">
                    <a:srgbClr val="7030A0"/>
                  </a:gs>
                  <a:gs pos="98000">
                    <a:schemeClr val="accent4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3"/>
            <c:bubble3D val="0"/>
            <c:spPr>
              <a:gradFill>
                <a:gsLst>
                  <a:gs pos="9000">
                    <a:schemeClr val="accent3">
                      <a:lumMod val="60000"/>
                      <a:lumOff val="40000"/>
                    </a:schemeClr>
                  </a:gs>
                  <a:gs pos="45000">
                    <a:srgbClr val="12C709"/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4"/>
            <c:bubble3D val="0"/>
            <c:spPr>
              <a:gradFill>
                <a:gsLst>
                  <a:gs pos="50000">
                    <a:srgbClr val="FF0000"/>
                  </a:gs>
                  <a:gs pos="6000">
                    <a:schemeClr val="accent6">
                      <a:lumMod val="60000"/>
                      <a:lumOff val="40000"/>
                    </a:schemeClr>
                  </a:gs>
                </a:gsLst>
                <a:path path="circle">
                  <a:fillToRect l="50000" t="50000" r="50000" b="50000"/>
                </a:path>
              </a:gradFill>
            </c:spPr>
          </c:dPt>
          <c:dPt>
            <c:idx val="5"/>
            <c:bubble3D val="0"/>
            <c:spPr>
              <a:gradFill>
                <a:gsLst>
                  <a:gs pos="95000">
                    <a:schemeClr val="tx1"/>
                  </a:gs>
                  <a:gs pos="61000">
                    <a:schemeClr val="tx1"/>
                  </a:gs>
                </a:gsLst>
                <a:path path="circle">
                  <a:fillToRect l="50000" t="50000" r="50000" b="50000"/>
                </a:path>
              </a:gradFill>
            </c:spPr>
          </c:dPt>
          <c:dLbls>
            <c:dLbl>
              <c:idx val="0"/>
              <c:layout>
                <c:manualLayout>
                  <c:x val="8.629095625781362E-2"/>
                  <c:y val="-0.22295082031976846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637584175972644E-2"/>
                  <c:y val="0.1029386841145686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41866683554636"/>
                  <c:y val="1.974088885851325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9770605081871465E-2"/>
                  <c:y val="-1.671296096937939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4.7499525025859704E-2"/>
                  <c:y val="-6.172299348666617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1699234646607512"/>
                  <c:y val="3.851526645330859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'REGISTRO DE INFRAESTRUCTURA'!$B$102:$B$107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INFRAESTRUCTURA'!$C$102:$C$107</c:f>
              <c:numCache>
                <c:formatCode>_ * #,##0_ ;_ * \-#,##0_ ;_ * "-"??_ ;_ @_ </c:formatCode>
                <c:ptCount val="6"/>
                <c:pt idx="0">
                  <c:v>2067059</c:v>
                </c:pt>
                <c:pt idx="1">
                  <c:v>151774</c:v>
                </c:pt>
                <c:pt idx="2">
                  <c:v>6183</c:v>
                </c:pt>
                <c:pt idx="3">
                  <c:v>72180</c:v>
                </c:pt>
                <c:pt idx="4">
                  <c:v>111517</c:v>
                </c:pt>
                <c:pt idx="5">
                  <c:v>4854</c:v>
                </c:pt>
              </c:numCache>
            </c:numRef>
          </c:val>
        </c:ser>
        <c:ser>
          <c:idx val="1"/>
          <c:order val="1"/>
          <c:tx>
            <c:strRef>
              <c:f>'REGISTRO DE INFRAESTRUCTURA'!$E$101</c:f>
              <c:strCache>
                <c:ptCount val="1"/>
                <c:pt idx="0">
                  <c:v>PARTICIPACIÓN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'REGISTRO DE INFRAESTRUCTURA'!$B$102:$B$107</c:f>
              <c:strCache>
                <c:ptCount val="6"/>
                <c:pt idx="0">
                  <c:v>CNT EP</c:v>
                </c:pt>
                <c:pt idx="1">
                  <c:v>ETAPA EP</c:v>
                </c:pt>
                <c:pt idx="2">
                  <c:v>LINKOTEL SA </c:v>
                </c:pt>
                <c:pt idx="3">
                  <c:v>SETEL SA</c:v>
                </c:pt>
                <c:pt idx="4">
                  <c:v>ECUADORTELECOM SA</c:v>
                </c:pt>
                <c:pt idx="5">
                  <c:v>LEVEL 3 S.A.</c:v>
                </c:pt>
              </c:strCache>
            </c:strRef>
          </c:cat>
          <c:val>
            <c:numRef>
              <c:f>'REGISTRO DE INFRAESTRUCTURA'!$E$102:$E$107</c:f>
              <c:numCache>
                <c:formatCode>0.00%</c:formatCode>
                <c:ptCount val="6"/>
                <c:pt idx="0">
                  <c:v>0.85643323761055734</c:v>
                </c:pt>
                <c:pt idx="1">
                  <c:v>6.2883690405114087E-2</c:v>
                </c:pt>
                <c:pt idx="2">
                  <c:v>2.5617685359470028E-3</c:v>
                </c:pt>
                <c:pt idx="3">
                  <c:v>2.990594418965788E-2</c:v>
                </c:pt>
                <c:pt idx="4">
                  <c:v>4.6204228016044305E-2</c:v>
                </c:pt>
                <c:pt idx="5">
                  <c:v>2.0111312426794037E-3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0288338286882E-2"/>
          <c:y val="3.3374749041221292E-2"/>
          <c:w val="0.83909305612290419"/>
          <c:h val="0.78447662256277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'REGISTRO DE INFRAESTRUCTURA'!$C$122</c:f>
              <c:strCache>
                <c:ptCount val="1"/>
                <c:pt idx="0">
                  <c:v>N° NODOS</c:v>
                </c:pt>
              </c:strCache>
            </c:strRef>
          </c:tx>
          <c:spPr>
            <a:gradFill>
              <a:gsLst>
                <a:gs pos="67000">
                  <a:schemeClr val="accent1">
                    <a:lumMod val="75000"/>
                  </a:schemeClr>
                </a:gs>
                <a:gs pos="8000">
                  <a:schemeClr val="tx2">
                    <a:lumMod val="60000"/>
                    <a:lumOff val="40000"/>
                  </a:schemeClr>
                </a:gs>
                <a:gs pos="0">
                  <a:schemeClr val="accent1">
                    <a:lumMod val="60000"/>
                    <a:lumOff val="40000"/>
                  </a:schemeClr>
                </a:gs>
              </a:gsLst>
              <a:path path="circle">
                <a:fillToRect l="50000" t="50000" r="50000" b="50000"/>
              </a:path>
            </a:gradFill>
            <a:effectLst>
              <a:glow rad="12700">
                <a:schemeClr val="accent1"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'REGISTRO DE INFRAESTRUCTURA'!$B$123:$B$132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 formatCode="mmm\-yy">
                  <c:v>41791</c:v>
                </c:pt>
              </c:numCache>
            </c:numRef>
          </c:cat>
          <c:val>
            <c:numRef>
              <c:f>'REGISTRO DE INFRAESTRUCTURA'!$C$123:$C$132</c:f>
              <c:numCache>
                <c:formatCode>_ * #,##0_ ;_ * \-#,##0_ ;_ * "-"??_ ;_ @_ </c:formatCode>
                <c:ptCount val="10"/>
                <c:pt idx="0">
                  <c:v>574</c:v>
                </c:pt>
                <c:pt idx="1">
                  <c:v>541</c:v>
                </c:pt>
                <c:pt idx="2">
                  <c:v>564</c:v>
                </c:pt>
                <c:pt idx="3">
                  <c:v>661</c:v>
                </c:pt>
                <c:pt idx="4">
                  <c:v>932</c:v>
                </c:pt>
                <c:pt idx="5">
                  <c:v>1097</c:v>
                </c:pt>
                <c:pt idx="6">
                  <c:v>1370</c:v>
                </c:pt>
                <c:pt idx="7">
                  <c:v>1636</c:v>
                </c:pt>
                <c:pt idx="8">
                  <c:v>1918</c:v>
                </c:pt>
                <c:pt idx="9">
                  <c:v>1978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83712"/>
        <c:axId val="112005632"/>
      </c:barChart>
      <c:lineChart>
        <c:grouping val="standard"/>
        <c:varyColors val="0"/>
        <c:ser>
          <c:idx val="1"/>
          <c:order val="1"/>
          <c:tx>
            <c:strRef>
              <c:f>'REGISTRO DE INFRAESTRUCTURA'!$D$122</c:f>
              <c:strCache>
                <c:ptCount val="1"/>
                <c:pt idx="0">
                  <c:v> CRECIMIENTO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accent3">
                    <a:lumMod val="50000"/>
                    <a:alpha val="45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3.0235563130637338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D045304D-B02D-49E9-B781-9A12D2DE9CFC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2.729583667873362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8E722112-2535-4AD6-88C3-869FD76A205A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2.6103230834964949E-2"/>
                  <c:y val="-2.2061355757167011E-2"/>
                </c:manualLayout>
              </c:layout>
              <c:tx>
                <c:rich>
                  <a:bodyPr/>
                  <a:lstStyle/>
                  <a:p>
                    <a:fld id="{F39E14C8-AB4B-4B31-B73D-4AD9000EC3D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2.3718019147427681E-2"/>
                  <c:y val="-3.033436416610465E-2"/>
                </c:manualLayout>
              </c:layout>
              <c:tx>
                <c:rich>
                  <a:bodyPr/>
                  <a:lstStyle/>
                  <a:p>
                    <a:fld id="{608C6706-1FF0-4C02-A3F9-1E4DD3BE34F3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2.3718019147427768E-2"/>
                  <c:y val="-2.7576694696458768E-2"/>
                </c:manualLayout>
              </c:layout>
              <c:tx>
                <c:rich>
                  <a:bodyPr/>
                  <a:lstStyle/>
                  <a:p>
                    <a:fld id="{EB2A461F-D1DA-4B8C-869D-1DC8349AB581}" type="VALUE">
                      <a:rPr lang="en-US"/>
                      <a:pPr/>
                      <a:t>[VALOR]</a:t>
                    </a:fld>
                    <a:r>
                      <a:rPr lang="en-US"/>
                      <a:t>% 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2.0140201616121865E-2"/>
                  <c:y val="-3.3092033635750508E-2"/>
                </c:manualLayout>
              </c:layout>
              <c:tx>
                <c:rich>
                  <a:bodyPr/>
                  <a:lstStyle/>
                  <a:p>
                    <a:fld id="{EA709D27-49A5-40F9-AADA-2E65A839DA1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8"/>
              <c:layout>
                <c:manualLayout>
                  <c:x val="-2.3718019147427681E-2"/>
                  <c:y val="-3.0334364166104636E-2"/>
                </c:manualLayout>
              </c:layout>
              <c:tx>
                <c:rich>
                  <a:bodyPr rot="0" vert="horz" wrap="square" lIns="38100" tIns="19050" rIns="38100" bIns="19050" anchor="ctr">
                    <a:spAutoFit/>
                  </a:bodyPr>
                  <a:lstStyle/>
                  <a:p>
                    <a:pPr>
                      <a:defRPr b="1" baseline="0">
                        <a:solidFill>
                          <a:schemeClr val="tx1"/>
                        </a:solidFill>
                      </a:defRPr>
                    </a:pPr>
                    <a:fld id="{83D05256-12D5-42ED-802B-AE7301FFBDC5}" type="VALUE">
                      <a:rPr lang="en-US" b="1"/>
                      <a:pPr>
                        <a:defRPr b="1" baseline="0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="1"/>
                      <a:t>%</a:t>
                    </a:r>
                  </a:p>
                </c:rich>
              </c:tx>
              <c:numFmt formatCode="#,##0.00" sourceLinked="0"/>
              <c:spPr>
                <a:gradFill>
                  <a:gsLst>
                    <a:gs pos="82000">
                      <a:schemeClr val="accent3">
                        <a:lumMod val="75000"/>
                      </a:schemeClr>
                    </a:gs>
                    <a:gs pos="19000">
                      <a:schemeClr val="accent3">
                        <a:lumMod val="75000"/>
                        <a:tint val="44500"/>
                        <a:satMod val="160000"/>
                      </a:schemeClr>
                    </a:gs>
                    <a:gs pos="100000">
                      <a:schemeClr val="accent3">
                        <a:lumMod val="75000"/>
                        <a:tint val="23500"/>
                        <a:satMod val="160000"/>
                      </a:schemeClr>
                    </a:gs>
                  </a:gsLst>
                  <a:path path="circle">
                    <a:fillToRect l="50000" t="50000" r="50000" b="50000"/>
                  </a:path>
                </a:gradFill>
                <a:ln>
                  <a:noFill/>
                </a:ln>
                <a:effectLst>
                  <a:glow rad="25400">
                    <a:schemeClr val="accent3">
                      <a:lumMod val="40000"/>
                      <a:lumOff val="60000"/>
                    </a:schemeClr>
                  </a:glow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2.3718019147427681E-2"/>
                  <c:y val="-3.3092033635750515E-2"/>
                </c:manualLayout>
              </c:layout>
              <c:tx>
                <c:rich>
                  <a:bodyPr/>
                  <a:lstStyle/>
                  <a:p>
                    <a:fld id="{7FABD2C0-ED29-498A-8E92-9602FFE613D5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#,##0.00" sourceLinked="0"/>
            <c:spPr>
              <a:gradFill>
                <a:gsLst>
                  <a:gs pos="82000">
                    <a:schemeClr val="accent3">
                      <a:lumMod val="75000"/>
                    </a:schemeClr>
                  </a:gs>
                  <a:gs pos="19000">
                    <a:schemeClr val="accent3">
                      <a:lumMod val="75000"/>
                      <a:tint val="44500"/>
                      <a:satMod val="160000"/>
                    </a:schemeClr>
                  </a:gs>
                  <a:gs pos="100000">
                    <a:schemeClr val="accent3">
                      <a:lumMod val="75000"/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</a:gradFill>
              <a:ln>
                <a:noFill/>
              </a:ln>
              <a:effectLst>
                <a:glow rad="25400">
                  <a:schemeClr val="accent3">
                    <a:lumMod val="40000"/>
                    <a:lumOff val="60000"/>
                  </a:schemeClr>
                </a:glow>
              </a:effectLst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b="1" baseline="0">
                    <a:solidFill>
                      <a:schemeClr val="tx1"/>
                    </a:solidFill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'REGISTRO DE INFRAESTRUCTURA'!$B$123:$B$132</c:f>
              <c:numCache>
                <c:formatCode>_ * #,##0_ ;_ * \-#,##0_ ;_ * "-"??_ ;_ @_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 formatCode="mmm\-yy">
                  <c:v>41791</c:v>
                </c:pt>
              </c:numCache>
            </c:numRef>
          </c:cat>
          <c:val>
            <c:numRef>
              <c:f>'REGISTRO DE INFRAESTRUCTURA'!$D$123:$D$132</c:f>
              <c:numCache>
                <c:formatCode>0.00</c:formatCode>
                <c:ptCount val="10"/>
                <c:pt idx="0" formatCode="General">
                  <c:v>0</c:v>
                </c:pt>
                <c:pt idx="1">
                  <c:v>-5.7491289198606275</c:v>
                </c:pt>
                <c:pt idx="2">
                  <c:v>4.251386321626617</c:v>
                </c:pt>
                <c:pt idx="3">
                  <c:v>17.198581560283689</c:v>
                </c:pt>
                <c:pt idx="4">
                  <c:v>40.998487140695914</c:v>
                </c:pt>
                <c:pt idx="5">
                  <c:v>17.703862660944207</c:v>
                </c:pt>
                <c:pt idx="6">
                  <c:v>24.886052871467641</c:v>
                </c:pt>
                <c:pt idx="7">
                  <c:v>19.416058394160586</c:v>
                </c:pt>
                <c:pt idx="8">
                  <c:v>17.237163814180928</c:v>
                </c:pt>
                <c:pt idx="9">
                  <c:v>3.1282586027111576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64032"/>
        <c:axId val="112006208"/>
      </c:lineChart>
      <c:catAx>
        <c:axId val="68083712"/>
        <c:scaling>
          <c:orientation val="minMax"/>
        </c:scaling>
        <c:delete val="0"/>
        <c:axPos val="b"/>
        <c:numFmt formatCode="_ * #,##0_ ;_ * \-#,##0_ ;_ * &quot;-&quot;??_ ;_ @_ " sourceLinked="1"/>
        <c:majorTickMark val="out"/>
        <c:minorTickMark val="none"/>
        <c:tickLblPos val="nextTo"/>
        <c:crossAx val="112005632"/>
        <c:crosses val="autoZero"/>
        <c:auto val="1"/>
        <c:lblAlgn val="ctr"/>
        <c:lblOffset val="100"/>
        <c:noMultiLvlLbl val="0"/>
      </c:catAx>
      <c:valAx>
        <c:axId val="112005632"/>
        <c:scaling>
          <c:logBase val="10"/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_ * #,##0_ ;_ * \-#,##0_ ;_ * &quot;-&quot;??_ ;_ @_ " sourceLinked="1"/>
        <c:majorTickMark val="out"/>
        <c:minorTickMark val="none"/>
        <c:tickLblPos val="nextTo"/>
        <c:crossAx val="68083712"/>
        <c:crosses val="autoZero"/>
        <c:crossBetween val="between"/>
      </c:valAx>
      <c:valAx>
        <c:axId val="112006208"/>
        <c:scaling>
          <c:logBase val="10"/>
          <c:orientation val="minMax"/>
          <c:max val="69"/>
          <c:min val="5.000000000000001E-3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C"/>
          </a:p>
        </c:txPr>
        <c:crossAx val="102764032"/>
        <c:crosses val="max"/>
        <c:crossBetween val="between"/>
        <c:majorUnit val="10"/>
        <c:minorUnit val="1"/>
      </c:valAx>
      <c:catAx>
        <c:axId val="102764032"/>
        <c:scaling>
          <c:orientation val="minMax"/>
        </c:scaling>
        <c:delete val="1"/>
        <c:axPos val="b"/>
        <c:numFmt formatCode="_ * #,##0_ ;_ * \-#,##0_ ;_ * &quot;-&quot;??_ ;_ @_ " sourceLinked="1"/>
        <c:majorTickMark val="out"/>
        <c:minorTickMark val="none"/>
        <c:tickLblPos val="nextTo"/>
        <c:crossAx val="1120062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146732776470913"/>
          <c:y val="0.8941180864466407"/>
          <c:w val="0.22754280938496288"/>
          <c:h val="5.5610684818356432E-2"/>
        </c:manualLayout>
      </c:layout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>
      <a:bevelT/>
      <a:bevelB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400050</xdr:colOff>
      <xdr:row>11</xdr:row>
      <xdr:rowOff>95249</xdr:rowOff>
    </xdr:from>
    <xdr:to>
      <xdr:col>16</xdr:col>
      <xdr:colOff>752475</xdr:colOff>
      <xdr:row>37</xdr:row>
      <xdr:rowOff>47624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638175</xdr:colOff>
      <xdr:row>3</xdr:row>
      <xdr:rowOff>152400</xdr:rowOff>
    </xdr:from>
    <xdr:to>
      <xdr:col>28</xdr:col>
      <xdr:colOff>171450</xdr:colOff>
      <xdr:row>7</xdr:row>
      <xdr:rowOff>9525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5" y="723900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206374</xdr:colOff>
      <xdr:row>11</xdr:row>
      <xdr:rowOff>47625</xdr:rowOff>
    </xdr:from>
    <xdr:to>
      <xdr:col>31</xdr:col>
      <xdr:colOff>15874</xdr:colOff>
      <xdr:row>45</xdr:row>
      <xdr:rowOff>15875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9524</xdr:colOff>
      <xdr:row>11</xdr:row>
      <xdr:rowOff>12606</xdr:rowOff>
    </xdr:from>
    <xdr:to>
      <xdr:col>16</xdr:col>
      <xdr:colOff>761999</xdr:colOff>
      <xdr:row>37</xdr:row>
      <xdr:rowOff>122144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4</xdr:row>
      <xdr:rowOff>66675</xdr:rowOff>
    </xdr:from>
    <xdr:to>
      <xdr:col>16</xdr:col>
      <xdr:colOff>47625</xdr:colOff>
      <xdr:row>7</xdr:row>
      <xdr:rowOff>114300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828675"/>
          <a:ext cx="18192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33337</xdr:rowOff>
    </xdr:from>
    <xdr:to>
      <xdr:col>16</xdr:col>
      <xdr:colOff>752475</xdr:colOff>
      <xdr:row>35</xdr:row>
      <xdr:rowOff>66675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438150</xdr:colOff>
      <xdr:row>2</xdr:row>
      <xdr:rowOff>0</xdr:rowOff>
    </xdr:from>
    <xdr:to>
      <xdr:col>16</xdr:col>
      <xdr:colOff>666750</xdr:colOff>
      <xdr:row>5</xdr:row>
      <xdr:rowOff>180975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38100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32</xdr:row>
      <xdr:rowOff>76120</xdr:rowOff>
    </xdr:from>
    <xdr:to>
      <xdr:col>6</xdr:col>
      <xdr:colOff>542925</xdr:colOff>
      <xdr:row>35</xdr:row>
      <xdr:rowOff>28574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628570"/>
          <a:ext cx="1695450" cy="457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211231</xdr:colOff>
      <xdr:row>51</xdr:row>
      <xdr:rowOff>172491</xdr:rowOff>
    </xdr:from>
    <xdr:to>
      <xdr:col>6</xdr:col>
      <xdr:colOff>652401</xdr:colOff>
      <xdr:row>53</xdr:row>
      <xdr:rowOff>205628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981" y="10154691"/>
          <a:ext cx="1231745" cy="414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91</xdr:row>
      <xdr:rowOff>85645</xdr:rowOff>
    </xdr:from>
    <xdr:to>
      <xdr:col>4</xdr:col>
      <xdr:colOff>722384</xdr:colOff>
      <xdr:row>93</xdr:row>
      <xdr:rowOff>142875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3517145"/>
          <a:ext cx="1322459" cy="438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923926</xdr:colOff>
      <xdr:row>113</xdr:row>
      <xdr:rowOff>190420</xdr:rowOff>
    </xdr:from>
    <xdr:to>
      <xdr:col>3</xdr:col>
      <xdr:colOff>959328</xdr:colOff>
      <xdr:row>115</xdr:row>
      <xdr:rowOff>180975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27974845"/>
          <a:ext cx="1121252" cy="371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redes/AppData/Local/Microsoft/Windows/Temporary%20Internet%20Files/Content.Outlook/QN2R6OON/Libr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B1" t="str">
            <v>CONVENCIONAL</v>
          </cell>
        </row>
        <row r="2">
          <cell r="A2" t="str">
            <v>AZUAY</v>
          </cell>
        </row>
        <row r="3">
          <cell r="A3" t="str">
            <v>BOLIVAR</v>
          </cell>
        </row>
        <row r="4">
          <cell r="A4" t="str">
            <v>CAÑAR</v>
          </cell>
        </row>
        <row r="5">
          <cell r="A5" t="str">
            <v>CARCHI</v>
          </cell>
        </row>
        <row r="6">
          <cell r="A6" t="str">
            <v>CHIMBORAZO</v>
          </cell>
        </row>
        <row r="7">
          <cell r="A7" t="str">
            <v>COTOPAXI</v>
          </cell>
        </row>
        <row r="8">
          <cell r="A8" t="str">
            <v>EL ORO</v>
          </cell>
        </row>
        <row r="9">
          <cell r="A9" t="str">
            <v>ESMERALDAS</v>
          </cell>
        </row>
        <row r="10">
          <cell r="A10" t="str">
            <v>GALÁPAGOS</v>
          </cell>
        </row>
        <row r="11">
          <cell r="A11" t="str">
            <v>GUAYAS</v>
          </cell>
        </row>
        <row r="12">
          <cell r="A12" t="str">
            <v>IMBABURA</v>
          </cell>
        </row>
        <row r="13">
          <cell r="A13" t="str">
            <v>LOJA</v>
          </cell>
        </row>
        <row r="14">
          <cell r="A14" t="str">
            <v>LOS RÍOS</v>
          </cell>
        </row>
        <row r="15">
          <cell r="A15" t="str">
            <v>MANABÍ</v>
          </cell>
        </row>
        <row r="16">
          <cell r="A16" t="str">
            <v>MORONA SANTIAGO</v>
          </cell>
        </row>
        <row r="17">
          <cell r="A17" t="str">
            <v>NAPO</v>
          </cell>
        </row>
        <row r="18">
          <cell r="A18" t="str">
            <v>ORELLANA</v>
          </cell>
        </row>
        <row r="19">
          <cell r="A19" t="str">
            <v>PASTAZA</v>
          </cell>
        </row>
        <row r="20">
          <cell r="A20" t="str">
            <v>PICHINCHA</v>
          </cell>
        </row>
        <row r="21">
          <cell r="A21" t="str">
            <v>SANTA ELENA</v>
          </cell>
        </row>
        <row r="22">
          <cell r="A22" t="str">
            <v>SANTO DOMINGO</v>
          </cell>
        </row>
        <row r="23">
          <cell r="A23" t="str">
            <v>SUCUMBIOS</v>
          </cell>
        </row>
        <row r="24">
          <cell r="A24" t="str">
            <v>TUNGURAHUA</v>
          </cell>
        </row>
        <row r="25">
          <cell r="A25" t="str">
            <v>ZAMORA CHINCHIPE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C1" zoomScale="85" zoomScaleNormal="85" workbookViewId="0">
      <selection activeCell="U18" sqref="U18"/>
    </sheetView>
  </sheetViews>
  <sheetFormatPr baseColWidth="10" defaultRowHeight="15" x14ac:dyDescent="0.25"/>
  <cols>
    <col min="1" max="3" width="6.140625" customWidth="1"/>
    <col min="9" max="9" width="14.140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74" t="s">
        <v>40</v>
      </c>
      <c r="F5" s="74"/>
      <c r="G5" s="74"/>
      <c r="H5" s="74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75" t="s">
        <v>73</v>
      </c>
      <c r="F6" s="75"/>
      <c r="G6" s="75"/>
      <c r="H6" s="75"/>
      <c r="I6" s="75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76" t="s">
        <v>70</v>
      </c>
      <c r="F9" s="76"/>
      <c r="G9" s="76"/>
      <c r="H9" s="76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AE11"/>
  <sheetViews>
    <sheetView zoomScale="85" zoomScaleNormal="85" workbookViewId="0">
      <selection activeCell="E6" sqref="E6"/>
    </sheetView>
  </sheetViews>
  <sheetFormatPr baseColWidth="10" defaultRowHeight="15" x14ac:dyDescent="0.25"/>
  <cols>
    <col min="1" max="3" width="3.140625" customWidth="1"/>
  </cols>
  <sheetData>
    <row r="4" spans="4:31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4:31" s="1" customFormat="1" ht="18" x14ac:dyDescent="0.25">
      <c r="D5" s="3"/>
      <c r="E5" s="6" t="s">
        <v>40</v>
      </c>
      <c r="F5" s="6"/>
      <c r="G5" s="6"/>
      <c r="H5" s="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4:31" s="1" customFormat="1" x14ac:dyDescent="0.25">
      <c r="D6" s="3"/>
      <c r="E6" s="7" t="s">
        <v>71</v>
      </c>
      <c r="F6" s="7"/>
      <c r="G6" s="7"/>
      <c r="H6" s="7"/>
      <c r="I6" s="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4:31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4:31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4:31" s="1" customFormat="1" x14ac:dyDescent="0.25">
      <c r="D9" s="3"/>
      <c r="E9" s="8" t="s">
        <v>70</v>
      </c>
      <c r="F9" s="8"/>
      <c r="G9" s="8"/>
      <c r="H9" s="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4:31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4:31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11"/>
  <sheetViews>
    <sheetView topLeftCell="B1" zoomScale="85" zoomScaleNormal="85" workbookViewId="0">
      <selection activeCell="S26" sqref="S26"/>
    </sheetView>
  </sheetViews>
  <sheetFormatPr baseColWidth="10" defaultRowHeight="15" x14ac:dyDescent="0.25"/>
  <cols>
    <col min="1" max="3" width="4.28515625" customWidth="1"/>
  </cols>
  <sheetData>
    <row r="4" spans="4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4:17" s="1" customFormat="1" ht="18" x14ac:dyDescent="0.25">
      <c r="D5" s="3"/>
      <c r="E5" s="74" t="s">
        <v>40</v>
      </c>
      <c r="F5" s="74"/>
      <c r="G5" s="74"/>
      <c r="H5" s="74"/>
      <c r="I5" s="3"/>
      <c r="J5" s="3"/>
      <c r="K5" s="3"/>
      <c r="L5" s="3"/>
      <c r="M5" s="3"/>
      <c r="N5" s="3"/>
      <c r="O5" s="3"/>
      <c r="P5" s="3"/>
      <c r="Q5" s="3"/>
    </row>
    <row r="6" spans="4:17" s="1" customFormat="1" x14ac:dyDescent="0.25">
      <c r="D6" s="3"/>
      <c r="E6" s="75" t="s">
        <v>72</v>
      </c>
      <c r="F6" s="75"/>
      <c r="G6" s="75"/>
      <c r="H6" s="75"/>
      <c r="I6" s="75"/>
      <c r="J6" s="3"/>
      <c r="K6" s="3"/>
      <c r="L6" s="3"/>
      <c r="M6" s="3"/>
      <c r="N6" s="3"/>
      <c r="O6" s="3"/>
      <c r="P6" s="3"/>
      <c r="Q6" s="3"/>
    </row>
    <row r="7" spans="4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4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4:17" s="1" customFormat="1" x14ac:dyDescent="0.25">
      <c r="D9" s="3"/>
      <c r="E9" s="76" t="s">
        <v>70</v>
      </c>
      <c r="F9" s="76"/>
      <c r="G9" s="76"/>
      <c r="H9" s="76"/>
      <c r="I9" s="3"/>
      <c r="J9" s="3"/>
      <c r="K9" s="3"/>
      <c r="L9" s="3"/>
      <c r="M9" s="3"/>
      <c r="N9" s="3"/>
      <c r="O9" s="3"/>
      <c r="P9" s="3"/>
      <c r="Q9" s="3"/>
    </row>
    <row r="10" spans="4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4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opLeftCell="A4" zoomScaleNormal="100" workbookViewId="0">
      <selection activeCell="J39" sqref="J39"/>
    </sheetView>
  </sheetViews>
  <sheetFormatPr baseColWidth="10" defaultRowHeight="15" x14ac:dyDescent="0.25"/>
  <cols>
    <col min="1" max="3" width="3" customWidth="1"/>
  </cols>
  <sheetData>
    <row r="1" spans="1:17" x14ac:dyDescent="0.25">
      <c r="A1" s="5"/>
      <c r="B1" s="5"/>
      <c r="C1" s="5"/>
    </row>
    <row r="2" spans="1:17" x14ac:dyDescent="0.25">
      <c r="A2" s="5"/>
      <c r="B2" s="5"/>
      <c r="C2" s="5"/>
    </row>
    <row r="3" spans="1:17" x14ac:dyDescent="0.25">
      <c r="A3" s="5"/>
      <c r="B3" s="5"/>
      <c r="C3" s="5"/>
    </row>
    <row r="4" spans="1:17" s="1" customForma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1" customFormat="1" ht="18" x14ac:dyDescent="0.25">
      <c r="D5" s="3"/>
      <c r="E5" s="74" t="s">
        <v>40</v>
      </c>
      <c r="F5" s="74"/>
      <c r="G5" s="74"/>
      <c r="H5" s="74"/>
      <c r="I5" s="3"/>
      <c r="J5" s="3"/>
      <c r="K5" s="3"/>
      <c r="L5" s="3"/>
      <c r="M5" s="3"/>
      <c r="N5" s="3"/>
      <c r="O5" s="3"/>
      <c r="P5" s="3"/>
      <c r="Q5" s="3"/>
    </row>
    <row r="6" spans="1:17" s="1" customFormat="1" x14ac:dyDescent="0.25">
      <c r="D6" s="3"/>
      <c r="E6" s="75" t="s">
        <v>66</v>
      </c>
      <c r="F6" s="75"/>
      <c r="G6" s="75"/>
      <c r="H6" s="75"/>
      <c r="I6" s="75"/>
      <c r="J6" s="3"/>
      <c r="K6" s="3"/>
      <c r="L6" s="3"/>
      <c r="M6" s="3"/>
      <c r="N6" s="3"/>
      <c r="O6" s="3"/>
      <c r="P6" s="3"/>
      <c r="Q6" s="3"/>
    </row>
    <row r="7" spans="1:17" s="1" customFormat="1" x14ac:dyDescent="0.2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1" customFormat="1" x14ac:dyDescent="0.25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1" customFormat="1" x14ac:dyDescent="0.25">
      <c r="D9" s="3"/>
      <c r="E9" s="76" t="s">
        <v>70</v>
      </c>
      <c r="F9" s="76"/>
      <c r="G9" s="76"/>
      <c r="H9" s="76"/>
      <c r="I9" s="3"/>
      <c r="J9" s="3"/>
      <c r="K9" s="3"/>
      <c r="L9" s="3"/>
      <c r="M9" s="3"/>
      <c r="N9" s="3"/>
      <c r="O9" s="3"/>
      <c r="P9" s="3"/>
      <c r="Q9" s="3"/>
    </row>
    <row r="10" spans="1:17" s="1" customFormat="1" x14ac:dyDescent="0.25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1" customFormat="1" x14ac:dyDescent="0.2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</sheetData>
  <mergeCells count="3">
    <mergeCell ref="E5:H5"/>
    <mergeCell ref="E6:I6"/>
    <mergeCell ref="E9:H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8"/>
  <sheetViews>
    <sheetView tabSelected="1" topLeftCell="A106" zoomScale="85" zoomScaleNormal="85" workbookViewId="0">
      <selection activeCell="F14" sqref="F14"/>
    </sheetView>
  </sheetViews>
  <sheetFormatPr baseColWidth="10" defaultRowHeight="15" x14ac:dyDescent="0.25"/>
  <cols>
    <col min="1" max="1" width="7.5703125" customWidth="1"/>
    <col min="2" max="2" width="20.28515625" customWidth="1"/>
    <col min="3" max="3" width="16.28515625" customWidth="1"/>
    <col min="4" max="4" width="15.85546875" customWidth="1"/>
    <col min="5" max="5" width="12.85546875" customWidth="1"/>
    <col min="6" max="6" width="11.85546875" customWidth="1"/>
    <col min="7" max="7" width="13.42578125" customWidth="1"/>
    <col min="9" max="9" width="13.7109375" customWidth="1"/>
  </cols>
  <sheetData>
    <row r="1" spans="1:18" s="1" customFormat="1" x14ac:dyDescent="0.25">
      <c r="A1" s="9"/>
      <c r="B1" s="12"/>
      <c r="C1" s="12"/>
      <c r="D1" s="12"/>
      <c r="E1" s="12"/>
      <c r="F1" s="12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18" s="1" customFormat="1" x14ac:dyDescent="0.25">
      <c r="A2" s="9"/>
      <c r="B2" s="12"/>
      <c r="C2" s="12"/>
      <c r="D2" s="12"/>
      <c r="E2" s="12"/>
      <c r="F2" s="12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18" s="1" customFormat="1" ht="18" x14ac:dyDescent="0.25">
      <c r="A3" s="9"/>
      <c r="B3" s="12"/>
      <c r="C3" s="90" t="s">
        <v>51</v>
      </c>
      <c r="D3" s="90"/>
      <c r="E3" s="90"/>
      <c r="F3" s="90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18" s="1" customFormat="1" x14ac:dyDescent="0.25">
      <c r="A4" s="9"/>
      <c r="B4" s="12"/>
      <c r="C4" s="76" t="s">
        <v>50</v>
      </c>
      <c r="D4" s="91"/>
      <c r="E4" s="12"/>
      <c r="F4" s="12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</row>
    <row r="5" spans="1:18" s="1" customFormat="1" x14ac:dyDescent="0.25">
      <c r="A5" s="9"/>
      <c r="B5" s="12"/>
      <c r="C5" s="12"/>
      <c r="D5" s="92"/>
      <c r="E5" s="92"/>
      <c r="F5" s="92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 s="1" customFormat="1" x14ac:dyDescent="0.25">
      <c r="A6" s="9"/>
      <c r="B6" s="12"/>
      <c r="C6" s="16"/>
      <c r="D6" s="12"/>
      <c r="E6" s="12"/>
      <c r="F6" s="12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18" s="1" customFormat="1" x14ac:dyDescent="0.25">
      <c r="A7" s="9"/>
      <c r="B7" s="12"/>
      <c r="C7" s="14" t="s">
        <v>74</v>
      </c>
      <c r="D7" s="12"/>
      <c r="E7" s="12"/>
      <c r="F7" s="12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</row>
    <row r="8" spans="1:18" s="1" customFormat="1" x14ac:dyDescent="0.25">
      <c r="A8" s="9"/>
      <c r="B8" s="12"/>
      <c r="C8" s="14" t="s">
        <v>67</v>
      </c>
      <c r="D8" s="19"/>
      <c r="E8" s="12"/>
      <c r="F8" s="12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</row>
    <row r="9" spans="1:18" s="1" customFormat="1" x14ac:dyDescent="0.25">
      <c r="A9" s="9"/>
      <c r="B9" s="12"/>
      <c r="C9" s="12"/>
      <c r="D9" s="12"/>
      <c r="E9" s="12"/>
      <c r="F9" s="12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</row>
    <row r="10" spans="1:18" s="1" customFormat="1" x14ac:dyDescent="0.25">
      <c r="A10" s="9"/>
      <c r="B10" s="12"/>
      <c r="C10" s="12"/>
      <c r="D10" s="12"/>
      <c r="E10" s="12"/>
      <c r="F10" s="12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</row>
    <row r="11" spans="1:18" s="1" customFormat="1" ht="16.5" thickBot="1" x14ac:dyDescent="0.3">
      <c r="A11" s="9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</row>
    <row r="12" spans="1:18" s="1" customFormat="1" ht="23.25" customHeight="1" thickBot="1" x14ac:dyDescent="0.3">
      <c r="A12" s="9"/>
      <c r="B12" s="17" t="s">
        <v>39</v>
      </c>
      <c r="C12" s="87" t="s">
        <v>42</v>
      </c>
      <c r="D12" s="88"/>
      <c r="E12" s="87" t="s">
        <v>43</v>
      </c>
      <c r="F12" s="88"/>
      <c r="G12" s="87" t="s">
        <v>44</v>
      </c>
      <c r="H12" s="88"/>
      <c r="I12" s="87" t="s">
        <v>45</v>
      </c>
      <c r="J12" s="88"/>
      <c r="K12" s="87" t="s">
        <v>2</v>
      </c>
      <c r="L12" s="88"/>
      <c r="M12" s="87" t="s">
        <v>35</v>
      </c>
      <c r="N12" s="88"/>
      <c r="O12" s="87" t="s">
        <v>46</v>
      </c>
      <c r="P12" s="88"/>
      <c r="Q12" s="87" t="s">
        <v>3</v>
      </c>
      <c r="R12" s="95"/>
    </row>
    <row r="13" spans="1:18" s="1" customFormat="1" ht="15.75" thickBot="1" x14ac:dyDescent="0.3">
      <c r="A13" s="9"/>
      <c r="B13" s="28"/>
      <c r="C13" s="28" t="s">
        <v>47</v>
      </c>
      <c r="D13" s="28" t="s">
        <v>32</v>
      </c>
      <c r="E13" s="28" t="s">
        <v>47</v>
      </c>
      <c r="F13" s="28" t="s">
        <v>32</v>
      </c>
      <c r="G13" s="45" t="s">
        <v>47</v>
      </c>
      <c r="H13" s="45" t="s">
        <v>32</v>
      </c>
      <c r="I13" s="28" t="s">
        <v>47</v>
      </c>
      <c r="J13" s="28" t="s">
        <v>32</v>
      </c>
      <c r="K13" s="28" t="s">
        <v>47</v>
      </c>
      <c r="L13" s="28" t="s">
        <v>32</v>
      </c>
      <c r="M13" s="28" t="s">
        <v>47</v>
      </c>
      <c r="N13" s="28" t="s">
        <v>32</v>
      </c>
      <c r="O13" s="28" t="s">
        <v>47</v>
      </c>
      <c r="P13" s="28" t="s">
        <v>32</v>
      </c>
      <c r="Q13" s="28" t="s">
        <v>47</v>
      </c>
      <c r="R13" s="28" t="s">
        <v>32</v>
      </c>
    </row>
    <row r="14" spans="1:18" s="1" customFormat="1" x14ac:dyDescent="0.25">
      <c r="A14" s="9"/>
      <c r="B14" s="29">
        <v>2001</v>
      </c>
      <c r="C14" s="29">
        <v>1243059</v>
      </c>
      <c r="D14" s="29">
        <v>2683</v>
      </c>
      <c r="E14" s="29">
        <v>77717</v>
      </c>
      <c r="F14" s="29">
        <v>249</v>
      </c>
      <c r="G14" s="34">
        <v>0</v>
      </c>
      <c r="H14" s="34">
        <v>0</v>
      </c>
      <c r="I14" s="29">
        <v>0</v>
      </c>
      <c r="J14" s="34">
        <v>0</v>
      </c>
      <c r="K14" s="34">
        <v>0</v>
      </c>
      <c r="L14" s="32">
        <v>0</v>
      </c>
      <c r="M14" s="32">
        <v>0</v>
      </c>
      <c r="N14" s="32"/>
      <c r="O14" s="32">
        <v>0</v>
      </c>
      <c r="P14" s="32"/>
      <c r="Q14" s="32">
        <v>0</v>
      </c>
      <c r="R14" s="32">
        <v>0</v>
      </c>
    </row>
    <row r="15" spans="1:18" s="1" customFormat="1" x14ac:dyDescent="0.25">
      <c r="A15" s="9"/>
      <c r="B15" s="30">
        <f>+B14+1</f>
        <v>2002</v>
      </c>
      <c r="C15" s="30">
        <v>1325920</v>
      </c>
      <c r="D15" s="30">
        <v>4547</v>
      </c>
      <c r="E15" s="30">
        <v>85135</v>
      </c>
      <c r="F15" s="30">
        <v>456</v>
      </c>
      <c r="G15" s="35">
        <v>0</v>
      </c>
      <c r="H15" s="35">
        <v>0</v>
      </c>
      <c r="I15" s="30">
        <v>0</v>
      </c>
      <c r="J15" s="35">
        <v>0</v>
      </c>
      <c r="K15" s="35">
        <v>0</v>
      </c>
      <c r="L15" s="33">
        <v>0</v>
      </c>
      <c r="M15" s="33">
        <v>0</v>
      </c>
      <c r="N15" s="33">
        <v>0</v>
      </c>
      <c r="O15" s="33">
        <v>0</v>
      </c>
      <c r="P15" s="33"/>
      <c r="Q15" s="33">
        <v>0</v>
      </c>
      <c r="R15" s="33">
        <v>0</v>
      </c>
    </row>
    <row r="16" spans="1:18" s="1" customFormat="1" x14ac:dyDescent="0.25">
      <c r="A16" s="9"/>
      <c r="B16" s="30">
        <f t="shared" ref="B16:B21" si="0">+B15+1</f>
        <v>2003</v>
      </c>
      <c r="C16" s="30">
        <v>1437038</v>
      </c>
      <c r="D16" s="30">
        <v>7571</v>
      </c>
      <c r="E16" s="30">
        <v>93662</v>
      </c>
      <c r="F16" s="30">
        <v>484</v>
      </c>
      <c r="G16" s="35">
        <v>0</v>
      </c>
      <c r="H16" s="35">
        <v>0</v>
      </c>
      <c r="I16" s="30">
        <v>0</v>
      </c>
      <c r="J16" s="35">
        <v>0</v>
      </c>
      <c r="K16" s="35">
        <v>0</v>
      </c>
      <c r="L16" s="33">
        <v>0</v>
      </c>
      <c r="M16" s="33">
        <v>0</v>
      </c>
      <c r="N16" s="33">
        <v>0</v>
      </c>
      <c r="O16" s="33">
        <v>0</v>
      </c>
      <c r="P16" s="33"/>
      <c r="Q16" s="33">
        <v>0</v>
      </c>
      <c r="R16" s="33">
        <v>0</v>
      </c>
    </row>
    <row r="17" spans="1:18" s="1" customFormat="1" x14ac:dyDescent="0.25">
      <c r="A17" s="9"/>
      <c r="B17" s="30">
        <f t="shared" si="0"/>
        <v>2004</v>
      </c>
      <c r="C17" s="30">
        <v>1490549</v>
      </c>
      <c r="D17" s="30">
        <v>10698</v>
      </c>
      <c r="E17" s="30">
        <v>99771</v>
      </c>
      <c r="F17" s="30">
        <v>608</v>
      </c>
      <c r="G17" s="35">
        <v>0</v>
      </c>
      <c r="H17" s="35">
        <v>0</v>
      </c>
      <c r="I17" s="30">
        <v>0</v>
      </c>
      <c r="J17" s="35">
        <v>0</v>
      </c>
      <c r="K17" s="35">
        <v>0</v>
      </c>
      <c r="L17" s="33">
        <v>0</v>
      </c>
      <c r="M17" s="33">
        <v>0</v>
      </c>
      <c r="N17" s="33">
        <v>0</v>
      </c>
      <c r="O17" s="33">
        <v>335</v>
      </c>
      <c r="P17" s="33"/>
      <c r="Q17" s="33">
        <v>0</v>
      </c>
      <c r="R17" s="33">
        <v>0</v>
      </c>
    </row>
    <row r="18" spans="1:18" s="1" customFormat="1" x14ac:dyDescent="0.25">
      <c r="A18" s="9"/>
      <c r="B18" s="30">
        <f t="shared" si="0"/>
        <v>2005</v>
      </c>
      <c r="C18" s="30">
        <v>1574588</v>
      </c>
      <c r="D18" s="30">
        <v>12535</v>
      </c>
      <c r="E18" s="30">
        <v>103808</v>
      </c>
      <c r="F18" s="30">
        <v>557</v>
      </c>
      <c r="G18" s="35">
        <v>0</v>
      </c>
      <c r="H18" s="35">
        <v>0</v>
      </c>
      <c r="I18" s="30">
        <v>0</v>
      </c>
      <c r="J18" s="35">
        <v>0</v>
      </c>
      <c r="K18" s="35">
        <v>0</v>
      </c>
      <c r="L18" s="33">
        <v>0</v>
      </c>
      <c r="M18" s="33">
        <v>0</v>
      </c>
      <c r="N18" s="33">
        <v>0</v>
      </c>
      <c r="O18" s="33">
        <v>1172</v>
      </c>
      <c r="P18" s="33"/>
      <c r="Q18" s="33">
        <v>0</v>
      </c>
      <c r="R18" s="33">
        <v>0</v>
      </c>
    </row>
    <row r="19" spans="1:18" s="1" customFormat="1" x14ac:dyDescent="0.25">
      <c r="A19" s="9"/>
      <c r="B19" s="30">
        <f t="shared" si="0"/>
        <v>2006</v>
      </c>
      <c r="C19" s="30">
        <v>1639546</v>
      </c>
      <c r="D19" s="30">
        <v>12626</v>
      </c>
      <c r="E19" s="30">
        <v>104693</v>
      </c>
      <c r="F19" s="30">
        <v>554</v>
      </c>
      <c r="G19" s="35">
        <v>333</v>
      </c>
      <c r="H19" s="35">
        <v>4</v>
      </c>
      <c r="I19" s="30">
        <v>906</v>
      </c>
      <c r="J19" s="35">
        <v>106</v>
      </c>
      <c r="K19" s="35">
        <v>6755</v>
      </c>
      <c r="L19" s="33">
        <v>390</v>
      </c>
      <c r="M19" s="33">
        <v>0</v>
      </c>
      <c r="N19" s="33">
        <v>0</v>
      </c>
      <c r="O19" s="33">
        <v>2136</v>
      </c>
      <c r="P19" s="33"/>
      <c r="Q19" s="33">
        <v>0</v>
      </c>
      <c r="R19" s="33">
        <v>0</v>
      </c>
    </row>
    <row r="20" spans="1:18" s="1" customFormat="1" x14ac:dyDescent="0.25">
      <c r="A20" s="9"/>
      <c r="B20" s="30">
        <f>+B19+1</f>
        <v>2007</v>
      </c>
      <c r="C20" s="30">
        <v>1681395</v>
      </c>
      <c r="D20" s="30">
        <v>13160</v>
      </c>
      <c r="E20" s="30">
        <v>105845</v>
      </c>
      <c r="F20" s="30">
        <v>554</v>
      </c>
      <c r="G20" s="35">
        <v>634</v>
      </c>
      <c r="H20" s="35">
        <v>4</v>
      </c>
      <c r="I20" s="30">
        <v>644</v>
      </c>
      <c r="J20" s="35">
        <v>98</v>
      </c>
      <c r="K20" s="35">
        <v>12664</v>
      </c>
      <c r="L20" s="33">
        <v>1022</v>
      </c>
      <c r="M20" s="33">
        <v>0</v>
      </c>
      <c r="N20" s="33">
        <v>0</v>
      </c>
      <c r="O20" s="33">
        <v>3649</v>
      </c>
      <c r="P20" s="33">
        <v>91</v>
      </c>
      <c r="Q20" s="33">
        <v>0</v>
      </c>
      <c r="R20" s="33">
        <v>0</v>
      </c>
    </row>
    <row r="21" spans="1:18" s="1" customFormat="1" x14ac:dyDescent="0.25">
      <c r="A21" s="9"/>
      <c r="B21" s="30">
        <f t="shared" si="0"/>
        <v>2008</v>
      </c>
      <c r="C21" s="30">
        <v>1715021</v>
      </c>
      <c r="D21" s="30">
        <v>6834</v>
      </c>
      <c r="E21" s="30">
        <v>129174</v>
      </c>
      <c r="F21" s="30">
        <v>519</v>
      </c>
      <c r="G21" s="35">
        <v>1844</v>
      </c>
      <c r="H21" s="35">
        <v>175</v>
      </c>
      <c r="I21" s="30">
        <v>7337</v>
      </c>
      <c r="J21" s="35">
        <v>911</v>
      </c>
      <c r="K21" s="35">
        <v>29924</v>
      </c>
      <c r="L21" s="33">
        <v>3635</v>
      </c>
      <c r="M21" s="33">
        <v>0</v>
      </c>
      <c r="N21" s="33">
        <v>0</v>
      </c>
      <c r="O21" s="33">
        <v>5167</v>
      </c>
      <c r="P21" s="33">
        <v>150</v>
      </c>
      <c r="Q21" s="33">
        <v>0</v>
      </c>
      <c r="R21" s="33">
        <v>0</v>
      </c>
    </row>
    <row r="22" spans="1:18" s="1" customFormat="1" x14ac:dyDescent="0.25">
      <c r="A22" s="9"/>
      <c r="B22" s="30">
        <v>2009</v>
      </c>
      <c r="C22" s="30">
        <v>1800214</v>
      </c>
      <c r="D22" s="30">
        <v>6900</v>
      </c>
      <c r="E22" s="30">
        <v>134865</v>
      </c>
      <c r="F22" s="30">
        <v>519</v>
      </c>
      <c r="G22" s="35">
        <v>2573</v>
      </c>
      <c r="H22" s="35">
        <v>60</v>
      </c>
      <c r="I22" s="30">
        <v>11858</v>
      </c>
      <c r="J22" s="35">
        <v>1563</v>
      </c>
      <c r="K22" s="35">
        <v>34529</v>
      </c>
      <c r="L22" s="33">
        <v>3513</v>
      </c>
      <c r="M22" s="33">
        <v>823</v>
      </c>
      <c r="N22" s="33">
        <v>0</v>
      </c>
      <c r="O22" s="33">
        <v>6616</v>
      </c>
      <c r="P22" s="33">
        <v>179</v>
      </c>
      <c r="Q22" s="33">
        <v>16</v>
      </c>
      <c r="R22" s="33">
        <v>0</v>
      </c>
    </row>
    <row r="23" spans="1:18" s="1" customFormat="1" x14ac:dyDescent="0.25">
      <c r="A23" s="9"/>
      <c r="B23" s="30">
        <v>2010</v>
      </c>
      <c r="C23" s="30">
        <v>1844189</v>
      </c>
      <c r="D23" s="30">
        <v>7246</v>
      </c>
      <c r="E23" s="30">
        <v>138829</v>
      </c>
      <c r="F23" s="30">
        <v>560</v>
      </c>
      <c r="G23" s="35">
        <v>2258</v>
      </c>
      <c r="H23" s="35">
        <v>9</v>
      </c>
      <c r="I23" s="30">
        <v>31773</v>
      </c>
      <c r="J23" s="35">
        <v>3533</v>
      </c>
      <c r="K23" s="35">
        <v>36707</v>
      </c>
      <c r="L23" s="33">
        <v>4368</v>
      </c>
      <c r="M23" s="33">
        <v>1769</v>
      </c>
      <c r="N23" s="33">
        <v>0</v>
      </c>
      <c r="O23" s="33">
        <v>7054</v>
      </c>
      <c r="P23" s="33">
        <v>215</v>
      </c>
      <c r="Q23" s="33">
        <v>10</v>
      </c>
      <c r="R23" s="33">
        <v>0</v>
      </c>
    </row>
    <row r="24" spans="1:18" s="1" customFormat="1" x14ac:dyDescent="0.25">
      <c r="A24" s="9"/>
      <c r="B24" s="30">
        <v>2011</v>
      </c>
      <c r="C24" s="30">
        <v>1934421</v>
      </c>
      <c r="D24" s="30">
        <v>7530</v>
      </c>
      <c r="E24" s="30">
        <v>145522</v>
      </c>
      <c r="F24" s="30">
        <v>606</v>
      </c>
      <c r="G24" s="35">
        <v>0</v>
      </c>
      <c r="H24" s="35">
        <v>0</v>
      </c>
      <c r="I24" s="30">
        <v>60940</v>
      </c>
      <c r="J24" s="35">
        <v>4154</v>
      </c>
      <c r="K24" s="35">
        <v>42463</v>
      </c>
      <c r="L24" s="33">
        <v>4834</v>
      </c>
      <c r="M24" s="33">
        <v>2390</v>
      </c>
      <c r="N24" s="33">
        <v>0</v>
      </c>
      <c r="O24" s="33">
        <v>7467</v>
      </c>
      <c r="P24" s="33">
        <v>271</v>
      </c>
      <c r="Q24" s="33">
        <v>10</v>
      </c>
      <c r="R24" s="33">
        <v>0</v>
      </c>
    </row>
    <row r="25" spans="1:18" s="1" customFormat="1" x14ac:dyDescent="0.25">
      <c r="A25" s="9"/>
      <c r="B25" s="30">
        <v>2012</v>
      </c>
      <c r="C25" s="30">
        <v>1990709</v>
      </c>
      <c r="D25" s="30">
        <v>9223</v>
      </c>
      <c r="E25" s="30">
        <v>148768</v>
      </c>
      <c r="F25" s="30">
        <v>610</v>
      </c>
      <c r="G25" s="35">
        <v>0</v>
      </c>
      <c r="H25" s="35">
        <v>0</v>
      </c>
      <c r="I25" s="30">
        <v>89965</v>
      </c>
      <c r="J25" s="35">
        <v>5639</v>
      </c>
      <c r="K25" s="44">
        <v>49230</v>
      </c>
      <c r="L25" s="33">
        <v>4632</v>
      </c>
      <c r="M25" s="33">
        <v>3052</v>
      </c>
      <c r="N25" s="33">
        <v>0</v>
      </c>
      <c r="O25" s="33">
        <v>6563</v>
      </c>
      <c r="P25" s="33">
        <v>271</v>
      </c>
      <c r="Q25" s="33">
        <v>10</v>
      </c>
      <c r="R25" s="33">
        <v>0</v>
      </c>
    </row>
    <row r="26" spans="1:18" s="1" customFormat="1" x14ac:dyDescent="0.25">
      <c r="A26" s="9"/>
      <c r="B26" s="48">
        <v>2013</v>
      </c>
      <c r="C26" s="48">
        <v>2046070</v>
      </c>
      <c r="D26" s="48">
        <v>9416</v>
      </c>
      <c r="E26" s="48">
        <v>150901</v>
      </c>
      <c r="F26" s="48">
        <v>601</v>
      </c>
      <c r="G26" s="42" t="s">
        <v>55</v>
      </c>
      <c r="H26" s="42" t="s">
        <v>55</v>
      </c>
      <c r="I26" s="48">
        <v>105146</v>
      </c>
      <c r="J26" s="48">
        <v>5038</v>
      </c>
      <c r="K26" s="44">
        <v>61619</v>
      </c>
      <c r="L26" s="49">
        <v>5172</v>
      </c>
      <c r="M26" s="49">
        <v>4455</v>
      </c>
      <c r="N26" s="42" t="s">
        <v>55</v>
      </c>
      <c r="O26" s="49">
        <v>6052</v>
      </c>
      <c r="P26" s="49">
        <v>294</v>
      </c>
      <c r="Q26" s="49">
        <v>7</v>
      </c>
      <c r="R26" s="52" t="s">
        <v>55</v>
      </c>
    </row>
    <row r="27" spans="1:18" s="1" customFormat="1" ht="15.75" thickBot="1" x14ac:dyDescent="0.3">
      <c r="A27" s="9"/>
      <c r="B27" s="31">
        <v>41791</v>
      </c>
      <c r="C27" s="36">
        <v>2057405</v>
      </c>
      <c r="D27" s="71">
        <v>9654</v>
      </c>
      <c r="E27" s="71">
        <v>151172</v>
      </c>
      <c r="F27" s="71">
        <v>602</v>
      </c>
      <c r="G27" s="73" t="s">
        <v>55</v>
      </c>
      <c r="H27" s="73" t="s">
        <v>55</v>
      </c>
      <c r="I27" s="71">
        <v>106411</v>
      </c>
      <c r="J27" s="71">
        <v>5106</v>
      </c>
      <c r="K27" s="36">
        <v>67304</v>
      </c>
      <c r="L27" s="72">
        <v>4876</v>
      </c>
      <c r="M27" s="36">
        <v>4854</v>
      </c>
      <c r="N27" s="63" t="s">
        <v>55</v>
      </c>
      <c r="O27" s="72">
        <v>5889</v>
      </c>
      <c r="P27" s="72">
        <v>294</v>
      </c>
      <c r="Q27" s="63" t="s">
        <v>55</v>
      </c>
      <c r="R27" s="63" t="s">
        <v>55</v>
      </c>
    </row>
    <row r="28" spans="1:18" s="1" customFormat="1" x14ac:dyDescent="0.25">
      <c r="A28" s="9"/>
      <c r="B28" s="1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s="1" customFormat="1" x14ac:dyDescent="0.25">
      <c r="A29" s="9"/>
      <c r="B29" s="18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s="1" customFormat="1" x14ac:dyDescent="0.25">
      <c r="A30" s="9"/>
      <c r="B30" s="12"/>
      <c r="C30" s="12"/>
      <c r="D30" s="12"/>
      <c r="E30" s="12"/>
      <c r="F30" s="12"/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s="1" customFormat="1" x14ac:dyDescent="0.25">
      <c r="A31" s="9"/>
      <c r="B31" s="12"/>
      <c r="C31" s="12"/>
      <c r="D31" s="12"/>
      <c r="E31" s="12"/>
      <c r="F31" s="12"/>
      <c r="G31" s="12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s="1" customFormat="1" ht="18" x14ac:dyDescent="0.25">
      <c r="A32" s="9"/>
      <c r="B32" s="80" t="s">
        <v>52</v>
      </c>
      <c r="C32" s="80"/>
      <c r="D32" s="80"/>
      <c r="E32" s="11"/>
      <c r="F32" s="11"/>
      <c r="G32" s="12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25" s="1" customFormat="1" x14ac:dyDescent="0.25">
      <c r="A33" s="9"/>
      <c r="B33" s="76" t="s">
        <v>76</v>
      </c>
      <c r="C33" s="76"/>
      <c r="D33" s="76"/>
      <c r="E33" s="12"/>
      <c r="F33" s="12"/>
      <c r="G33" s="12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25" s="1" customFormat="1" x14ac:dyDescent="0.25">
      <c r="A34" s="9"/>
      <c r="B34" s="12"/>
      <c r="C34" s="12"/>
      <c r="D34" s="89"/>
      <c r="E34" s="89"/>
      <c r="F34" s="89"/>
      <c r="G34" s="12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25" s="1" customFormat="1" x14ac:dyDescent="0.25">
      <c r="A35" s="9"/>
      <c r="B35" s="12"/>
      <c r="C35" s="13"/>
      <c r="D35" s="12"/>
      <c r="E35" s="12"/>
      <c r="F35" s="12"/>
      <c r="G35" s="12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25" s="1" customFormat="1" x14ac:dyDescent="0.25">
      <c r="A36" s="9"/>
      <c r="B36" s="14" t="s">
        <v>75</v>
      </c>
      <c r="C36" s="14"/>
      <c r="D36" s="12"/>
      <c r="E36" s="12"/>
      <c r="F36" s="12"/>
      <c r="G36" s="12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25" s="1" customFormat="1" x14ac:dyDescent="0.25">
      <c r="A37" s="9"/>
      <c r="B37" s="14" t="s">
        <v>68</v>
      </c>
      <c r="C37" s="14"/>
      <c r="D37" s="14"/>
      <c r="E37" s="12"/>
      <c r="F37" s="12"/>
      <c r="G37" s="12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25" s="1" customFormat="1" x14ac:dyDescent="0.25">
      <c r="A38" s="9"/>
      <c r="B38" s="12"/>
      <c r="C38" s="12"/>
      <c r="D38" s="12"/>
      <c r="E38" s="12"/>
      <c r="F38" s="12"/>
      <c r="G38" s="12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25" s="1" customFormat="1" x14ac:dyDescent="0.25">
      <c r="A39" s="9"/>
      <c r="B39" s="12"/>
      <c r="C39" s="12"/>
      <c r="D39" s="12"/>
      <c r="E39" s="12"/>
      <c r="F39" s="12"/>
      <c r="G39" s="12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25" s="1" customFormat="1" ht="16.5" thickBot="1" x14ac:dyDescent="0.3">
      <c r="A40" s="9"/>
      <c r="B40" s="15"/>
      <c r="C40" s="15"/>
      <c r="D40" s="15"/>
      <c r="E40" s="15"/>
      <c r="F40" s="15"/>
      <c r="G40" s="15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" customFormat="1" ht="15.75" thickBot="1" x14ac:dyDescent="0.3">
      <c r="A41" s="9"/>
      <c r="B41" s="77">
        <v>41791</v>
      </c>
      <c r="C41" s="78"/>
      <c r="D41" s="78"/>
      <c r="E41" s="78"/>
      <c r="F41" s="78"/>
      <c r="G41" s="79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" customFormat="1" ht="15.75" thickBot="1" x14ac:dyDescent="0.3">
      <c r="A42" s="9"/>
      <c r="B42" s="81" t="s">
        <v>6</v>
      </c>
      <c r="C42" s="82"/>
      <c r="D42" s="81" t="s">
        <v>47</v>
      </c>
      <c r="E42" s="82"/>
      <c r="F42" s="81" t="s">
        <v>32</v>
      </c>
      <c r="G42" s="85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" customFormat="1" x14ac:dyDescent="0.25">
      <c r="A43" s="9"/>
      <c r="B43" s="83" t="s">
        <v>42</v>
      </c>
      <c r="C43" s="84"/>
      <c r="D43" s="83">
        <v>2057405</v>
      </c>
      <c r="E43" s="86"/>
      <c r="F43" s="84">
        <v>9654</v>
      </c>
      <c r="G43" s="86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s="1" customFormat="1" x14ac:dyDescent="0.25">
      <c r="A44" s="9"/>
      <c r="B44" s="96" t="s">
        <v>43</v>
      </c>
      <c r="C44" s="97"/>
      <c r="D44" s="96">
        <v>151172</v>
      </c>
      <c r="E44" s="98"/>
      <c r="F44" s="97">
        <v>602</v>
      </c>
      <c r="G44" s="98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s="1" customFormat="1" x14ac:dyDescent="0.25">
      <c r="A45" s="9"/>
      <c r="B45" s="96" t="s">
        <v>45</v>
      </c>
      <c r="C45" s="97"/>
      <c r="D45" s="96">
        <v>106411</v>
      </c>
      <c r="E45" s="98"/>
      <c r="F45" s="97">
        <v>5106</v>
      </c>
      <c r="G45" s="98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s="1" customFormat="1" x14ac:dyDescent="0.25">
      <c r="A46" s="9"/>
      <c r="B46" s="96" t="s">
        <v>2</v>
      </c>
      <c r="C46" s="97"/>
      <c r="D46" s="96">
        <v>67304</v>
      </c>
      <c r="E46" s="98"/>
      <c r="F46" s="97">
        <v>4876</v>
      </c>
      <c r="G46" s="98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s="1" customFormat="1" x14ac:dyDescent="0.25">
      <c r="A47" s="9"/>
      <c r="B47" s="96" t="s">
        <v>35</v>
      </c>
      <c r="C47" s="97"/>
      <c r="D47" s="96">
        <v>4854</v>
      </c>
      <c r="E47" s="98"/>
      <c r="F47" s="97">
        <v>0</v>
      </c>
      <c r="G47" s="98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s="1" customFormat="1" x14ac:dyDescent="0.25">
      <c r="A48" s="9"/>
      <c r="B48" s="96" t="s">
        <v>46</v>
      </c>
      <c r="C48" s="97"/>
      <c r="D48" s="96">
        <v>5889</v>
      </c>
      <c r="E48" s="98"/>
      <c r="F48" s="97">
        <v>294</v>
      </c>
      <c r="G48" s="98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s="1" customFormat="1" ht="15.75" thickBot="1" x14ac:dyDescent="0.3">
      <c r="A49" s="9"/>
      <c r="B49" s="99" t="s">
        <v>59</v>
      </c>
      <c r="C49" s="101"/>
      <c r="D49" s="99">
        <v>0</v>
      </c>
      <c r="E49" s="100"/>
      <c r="F49" s="101">
        <v>0</v>
      </c>
      <c r="G49" s="10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s="1" customFormat="1" x14ac:dyDescent="0.25">
      <c r="A50" s="9"/>
      <c r="B50" t="s">
        <v>58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5" s="1" customFormat="1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5" s="1" customFormat="1" x14ac:dyDescent="0.25">
      <c r="A52" s="9"/>
      <c r="B52" s="12"/>
      <c r="C52" s="12"/>
      <c r="D52" s="12"/>
      <c r="E52" s="12"/>
      <c r="F52" s="12"/>
      <c r="G52" s="12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5" s="1" customFormat="1" x14ac:dyDescent="0.25">
      <c r="A53" s="9"/>
      <c r="B53" s="12"/>
      <c r="C53" s="12"/>
      <c r="D53" s="12"/>
      <c r="E53" s="12"/>
      <c r="F53" s="12"/>
      <c r="G53" s="12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5" s="1" customFormat="1" ht="18" x14ac:dyDescent="0.25">
      <c r="A54" s="9"/>
      <c r="B54" s="80" t="s">
        <v>52</v>
      </c>
      <c r="C54" s="80"/>
      <c r="D54" s="80"/>
      <c r="E54" s="11"/>
      <c r="F54" s="11"/>
      <c r="G54" s="12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5" s="1" customFormat="1" ht="19.5" customHeight="1" x14ac:dyDescent="0.25">
      <c r="A55" s="9"/>
      <c r="B55" s="106" t="s">
        <v>62</v>
      </c>
      <c r="C55" s="106"/>
      <c r="D55" s="106"/>
      <c r="E55" s="106"/>
      <c r="F55" s="106"/>
      <c r="G55" s="106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5" s="1" customFormat="1" x14ac:dyDescent="0.25">
      <c r="A56" s="9"/>
      <c r="B56" s="12"/>
      <c r="C56" s="12"/>
      <c r="D56" s="12"/>
      <c r="E56" s="12"/>
      <c r="F56" s="12"/>
      <c r="G56" s="12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5" s="1" customFormat="1" x14ac:dyDescent="0.25">
      <c r="A57" s="9"/>
      <c r="B57" s="14" t="s">
        <v>68</v>
      </c>
      <c r="C57" s="14"/>
      <c r="D57" s="14"/>
      <c r="E57" s="12"/>
      <c r="F57" s="12"/>
      <c r="G57" s="12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5" s="1" customFormat="1" x14ac:dyDescent="0.25">
      <c r="A58" s="9"/>
      <c r="B58" s="12"/>
      <c r="C58" s="12"/>
      <c r="D58" s="12"/>
      <c r="E58" s="12"/>
      <c r="F58" s="12"/>
      <c r="G58" s="12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5" s="1" customFormat="1" x14ac:dyDescent="0.25">
      <c r="A59" s="9"/>
      <c r="B59" s="12"/>
      <c r="C59" s="12"/>
      <c r="D59" s="12"/>
      <c r="E59" s="12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5" s="1" customFormat="1" ht="16.5" thickBot="1" x14ac:dyDescent="0.3">
      <c r="A60" s="9"/>
      <c r="B60" s="15"/>
      <c r="C60" s="15"/>
      <c r="D60" s="15"/>
      <c r="E60" s="15"/>
      <c r="F60" s="15"/>
      <c r="G60" s="15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5" s="1" customFormat="1" ht="34.5" thickBot="1" x14ac:dyDescent="0.3">
      <c r="A61" s="9"/>
      <c r="B61" s="28" t="s">
        <v>7</v>
      </c>
      <c r="C61" s="28" t="s">
        <v>64</v>
      </c>
      <c r="D61" s="28" t="s">
        <v>61</v>
      </c>
      <c r="E61" s="28" t="s">
        <v>63</v>
      </c>
      <c r="F61" s="53" t="s">
        <v>57</v>
      </c>
      <c r="G61" s="45" t="s">
        <v>33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5" s="1" customFormat="1" ht="15.75" thickBot="1" x14ac:dyDescent="0.3">
      <c r="A62" s="9"/>
      <c r="B62" s="54" t="s">
        <v>8</v>
      </c>
      <c r="C62" s="54">
        <v>152908</v>
      </c>
      <c r="D62" s="34">
        <v>23955</v>
      </c>
      <c r="E62" s="59">
        <v>604</v>
      </c>
      <c r="F62" s="55">
        <v>74</v>
      </c>
      <c r="G62" s="34">
        <f>SUM(C62:F62)</f>
        <v>177541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5" s="1" customFormat="1" ht="15.75" thickBot="1" x14ac:dyDescent="0.3">
      <c r="A63" s="9"/>
      <c r="B63" s="56" t="s">
        <v>9</v>
      </c>
      <c r="C63" s="56">
        <v>15664</v>
      </c>
      <c r="D63" s="35">
        <v>3980</v>
      </c>
      <c r="E63" s="58">
        <v>196</v>
      </c>
      <c r="F63" s="57">
        <v>4</v>
      </c>
      <c r="G63" s="34">
        <f t="shared" ref="G63:G85" si="1">SUM(C63:F63)</f>
        <v>19844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5" s="1" customFormat="1" ht="15.75" thickBot="1" x14ac:dyDescent="0.3">
      <c r="A64" s="9"/>
      <c r="B64" s="56" t="s">
        <v>10</v>
      </c>
      <c r="C64" s="56">
        <v>23718</v>
      </c>
      <c r="D64" s="35">
        <v>5870</v>
      </c>
      <c r="E64" s="58">
        <v>11</v>
      </c>
      <c r="F64" s="57">
        <v>3</v>
      </c>
      <c r="G64" s="34">
        <f t="shared" si="1"/>
        <v>29602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4" s="1" customFormat="1" ht="15.75" thickBot="1" x14ac:dyDescent="0.3">
      <c r="A65" s="9"/>
      <c r="B65" s="56" t="s">
        <v>11</v>
      </c>
      <c r="C65" s="56">
        <v>21192</v>
      </c>
      <c r="D65" s="35">
        <v>2788</v>
      </c>
      <c r="E65" s="58">
        <v>195</v>
      </c>
      <c r="F65" s="57">
        <v>3</v>
      </c>
      <c r="G65" s="34">
        <f t="shared" si="1"/>
        <v>24178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4" s="1" customFormat="1" ht="15.75" thickBot="1" x14ac:dyDescent="0.3">
      <c r="A66" s="9"/>
      <c r="B66" s="56" t="s">
        <v>12</v>
      </c>
      <c r="C66" s="56">
        <v>54728</v>
      </c>
      <c r="D66" s="35">
        <v>5674</v>
      </c>
      <c r="E66" s="58">
        <v>547</v>
      </c>
      <c r="F66" s="57">
        <v>50</v>
      </c>
      <c r="G66" s="34">
        <f t="shared" si="1"/>
        <v>60999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4" s="1" customFormat="1" ht="15.75" thickBot="1" x14ac:dyDescent="0.3">
      <c r="A67" s="9"/>
      <c r="B67" s="56" t="s">
        <v>13</v>
      </c>
      <c r="C67" s="56">
        <v>42540</v>
      </c>
      <c r="D67" s="35">
        <v>2594</v>
      </c>
      <c r="E67" s="58">
        <v>290</v>
      </c>
      <c r="F67" s="57">
        <v>8</v>
      </c>
      <c r="G67" s="34">
        <f t="shared" si="1"/>
        <v>45432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4" s="1" customFormat="1" ht="15.75" thickBot="1" x14ac:dyDescent="0.3">
      <c r="A68" s="9"/>
      <c r="B68" s="56" t="s">
        <v>14</v>
      </c>
      <c r="C68" s="56">
        <v>74164</v>
      </c>
      <c r="D68" s="35">
        <v>3029</v>
      </c>
      <c r="E68" s="58">
        <v>156</v>
      </c>
      <c r="F68" s="57">
        <v>43</v>
      </c>
      <c r="G68" s="34">
        <f t="shared" si="1"/>
        <v>77392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4" s="1" customFormat="1" ht="15.75" thickBot="1" x14ac:dyDescent="0.3">
      <c r="A69" s="9"/>
      <c r="B69" s="56" t="s">
        <v>15</v>
      </c>
      <c r="C69" s="56">
        <v>38554</v>
      </c>
      <c r="D69" s="35">
        <v>2657</v>
      </c>
      <c r="E69" s="58">
        <v>287</v>
      </c>
      <c r="F69" s="57">
        <v>11</v>
      </c>
      <c r="G69" s="34">
        <f t="shared" si="1"/>
        <v>41509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4" s="1" customFormat="1" ht="15.75" thickBot="1" x14ac:dyDescent="0.3">
      <c r="A70" s="9"/>
      <c r="B70" s="56" t="s">
        <v>16</v>
      </c>
      <c r="C70" s="56">
        <v>4966</v>
      </c>
      <c r="D70" s="35">
        <v>2994</v>
      </c>
      <c r="E70" s="58">
        <v>2</v>
      </c>
      <c r="F70" s="57">
        <v>0</v>
      </c>
      <c r="G70" s="34">
        <f t="shared" si="1"/>
        <v>7962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4" s="1" customFormat="1" ht="15.75" thickBot="1" x14ac:dyDescent="0.3">
      <c r="A71" s="9"/>
      <c r="B71" s="56" t="s">
        <v>17</v>
      </c>
      <c r="C71" s="56">
        <v>571628</v>
      </c>
      <c r="D71" s="35">
        <v>2034</v>
      </c>
      <c r="E71" s="58">
        <v>3786</v>
      </c>
      <c r="F71" s="57">
        <v>7</v>
      </c>
      <c r="G71" s="34">
        <f t="shared" si="1"/>
        <v>577455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4" s="1" customFormat="1" ht="15.75" thickBot="1" x14ac:dyDescent="0.3">
      <c r="A72" s="9"/>
      <c r="B72" s="56" t="s">
        <v>18</v>
      </c>
      <c r="C72" s="56">
        <v>61425</v>
      </c>
      <c r="D72" s="35">
        <v>4242</v>
      </c>
      <c r="E72" s="58">
        <v>1026</v>
      </c>
      <c r="F72" s="57">
        <v>68</v>
      </c>
      <c r="G72" s="34">
        <f t="shared" si="1"/>
        <v>66761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4" s="1" customFormat="1" ht="15.75" thickBot="1" x14ac:dyDescent="0.3">
      <c r="A73" s="9"/>
      <c r="B73" s="56" t="s">
        <v>19</v>
      </c>
      <c r="C73" s="56">
        <v>53757</v>
      </c>
      <c r="D73" s="35">
        <v>10138</v>
      </c>
      <c r="E73" s="58">
        <v>89</v>
      </c>
      <c r="F73" s="57">
        <v>128</v>
      </c>
      <c r="G73" s="34">
        <f t="shared" si="1"/>
        <v>64112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4" s="1" customFormat="1" ht="15.75" thickBot="1" x14ac:dyDescent="0.3">
      <c r="A74" s="9"/>
      <c r="B74" s="56" t="s">
        <v>20</v>
      </c>
      <c r="C74" s="56">
        <v>41756</v>
      </c>
      <c r="D74" s="35">
        <v>618</v>
      </c>
      <c r="E74" s="58">
        <v>18</v>
      </c>
      <c r="F74" s="57">
        <v>11</v>
      </c>
      <c r="G74" s="34">
        <f t="shared" si="1"/>
        <v>42403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4" s="1" customFormat="1" ht="15.75" thickBot="1" x14ac:dyDescent="0.3">
      <c r="A75" s="9"/>
      <c r="B75" s="56" t="s">
        <v>21</v>
      </c>
      <c r="C75" s="56">
        <v>95183</v>
      </c>
      <c r="D75" s="35">
        <v>6617</v>
      </c>
      <c r="E75" s="58">
        <v>153</v>
      </c>
      <c r="F75" s="57">
        <v>62</v>
      </c>
      <c r="G75" s="34">
        <f t="shared" si="1"/>
        <v>102015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4" s="1" customFormat="1" ht="15.75" thickBot="1" x14ac:dyDescent="0.3">
      <c r="A76" s="9"/>
      <c r="B76" s="56" t="s">
        <v>22</v>
      </c>
      <c r="C76" s="56">
        <v>13817</v>
      </c>
      <c r="D76" s="35">
        <v>5790</v>
      </c>
      <c r="E76" s="58">
        <v>66</v>
      </c>
      <c r="F76" s="57">
        <v>84</v>
      </c>
      <c r="G76" s="34">
        <f t="shared" si="1"/>
        <v>19757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4" s="1" customFormat="1" ht="15.75" thickBot="1" x14ac:dyDescent="0.3">
      <c r="A77" s="9"/>
      <c r="B77" s="56" t="s">
        <v>23</v>
      </c>
      <c r="C77" s="56">
        <v>9874</v>
      </c>
      <c r="D77" s="35">
        <v>1624</v>
      </c>
      <c r="E77" s="58">
        <v>141</v>
      </c>
      <c r="F77" s="57">
        <v>33</v>
      </c>
      <c r="G77" s="34">
        <f t="shared" si="1"/>
        <v>11672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4" s="1" customFormat="1" ht="15.75" thickBot="1" x14ac:dyDescent="0.3">
      <c r="A78" s="9"/>
      <c r="B78" s="56" t="s">
        <v>24</v>
      </c>
      <c r="C78" s="56">
        <v>10033</v>
      </c>
      <c r="D78" s="35">
        <v>1501</v>
      </c>
      <c r="E78" s="58">
        <v>56</v>
      </c>
      <c r="F78" s="57">
        <v>48</v>
      </c>
      <c r="G78" s="34">
        <f t="shared" si="1"/>
        <v>11638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2"/>
      <c r="V78" s="2"/>
      <c r="W78" s="2"/>
      <c r="X78" s="2"/>
    </row>
    <row r="79" spans="1:24" s="1" customFormat="1" ht="15.75" thickBot="1" x14ac:dyDescent="0.3">
      <c r="A79" s="9"/>
      <c r="B79" s="56" t="s">
        <v>25</v>
      </c>
      <c r="C79" s="56">
        <v>12281</v>
      </c>
      <c r="D79" s="35">
        <v>1555</v>
      </c>
      <c r="E79" s="58">
        <v>91</v>
      </c>
      <c r="F79" s="57">
        <v>68</v>
      </c>
      <c r="G79" s="34">
        <f t="shared" si="1"/>
        <v>13995</v>
      </c>
      <c r="H79" s="10"/>
      <c r="I79" s="10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s="1" customFormat="1" ht="15.75" thickBot="1" x14ac:dyDescent="0.3">
      <c r="A80" s="9"/>
      <c r="B80" s="56" t="s">
        <v>26</v>
      </c>
      <c r="C80" s="56">
        <v>803810</v>
      </c>
      <c r="D80" s="35">
        <v>3204</v>
      </c>
      <c r="E80" s="58">
        <v>10319</v>
      </c>
      <c r="F80" s="57">
        <v>16</v>
      </c>
      <c r="G80" s="34">
        <f t="shared" si="1"/>
        <v>817349</v>
      </c>
      <c r="H80" s="10"/>
      <c r="I80" s="10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s="1" customFormat="1" ht="15.75" thickBot="1" x14ac:dyDescent="0.3">
      <c r="A81" s="9"/>
      <c r="B81" s="56" t="s">
        <v>27</v>
      </c>
      <c r="C81" s="56">
        <v>25182</v>
      </c>
      <c r="D81" s="35">
        <v>739</v>
      </c>
      <c r="E81" s="58">
        <v>24</v>
      </c>
      <c r="F81" s="57">
        <v>4</v>
      </c>
      <c r="G81" s="34">
        <f t="shared" si="1"/>
        <v>25949</v>
      </c>
      <c r="H81" s="10"/>
      <c r="I81" s="1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s="1" customFormat="1" ht="15.75" thickBot="1" x14ac:dyDescent="0.3">
      <c r="A82" s="9"/>
      <c r="B82" s="56" t="s">
        <v>28</v>
      </c>
      <c r="C82" s="56">
        <v>52583</v>
      </c>
      <c r="D82" s="35">
        <v>4362</v>
      </c>
      <c r="E82" s="58">
        <v>417</v>
      </c>
      <c r="F82" s="57">
        <v>4</v>
      </c>
      <c r="G82" s="34">
        <f t="shared" si="1"/>
        <v>57366</v>
      </c>
      <c r="H82" s="10"/>
      <c r="I82" s="1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s="1" customFormat="1" ht="15.75" thickBot="1" x14ac:dyDescent="0.3">
      <c r="A83" s="9"/>
      <c r="B83" s="56" t="s">
        <v>29</v>
      </c>
      <c r="C83" s="56">
        <v>14744</v>
      </c>
      <c r="D83" s="35">
        <v>2028</v>
      </c>
      <c r="E83" s="58">
        <v>134</v>
      </c>
      <c r="F83" s="57">
        <v>37</v>
      </c>
      <c r="G83" s="34">
        <f t="shared" si="1"/>
        <v>16943</v>
      </c>
      <c r="H83" s="10"/>
      <c r="I83" s="1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s="1" customFormat="1" ht="15.75" thickBot="1" x14ac:dyDescent="0.3">
      <c r="A84" s="9"/>
      <c r="B84" s="56" t="s">
        <v>30</v>
      </c>
      <c r="C84" s="56">
        <v>83865</v>
      </c>
      <c r="D84" s="35">
        <v>4135</v>
      </c>
      <c r="E84" s="58">
        <v>1051</v>
      </c>
      <c r="F84" s="57">
        <v>7</v>
      </c>
      <c r="G84" s="34">
        <f t="shared" si="1"/>
        <v>89058</v>
      </c>
      <c r="H84" s="10"/>
      <c r="I84" s="1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s="1" customFormat="1" ht="15.75" thickBot="1" x14ac:dyDescent="0.3">
      <c r="A85" s="9"/>
      <c r="B85" s="60" t="s">
        <v>31</v>
      </c>
      <c r="C85" s="60">
        <v>7083</v>
      </c>
      <c r="D85" s="36">
        <v>5452</v>
      </c>
      <c r="E85" s="61">
        <v>55</v>
      </c>
      <c r="F85" s="62">
        <v>45</v>
      </c>
      <c r="G85" s="34">
        <f t="shared" si="1"/>
        <v>12635</v>
      </c>
      <c r="H85" s="10"/>
      <c r="I85" s="1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s="1" customFormat="1" ht="15.75" thickBot="1" x14ac:dyDescent="0.3">
      <c r="A86" s="9"/>
      <c r="B86" s="64" t="s">
        <v>4</v>
      </c>
      <c r="C86" s="64">
        <f>SUM(C62:C85)</f>
        <v>2285455</v>
      </c>
      <c r="D86" s="65">
        <f>SUM(D62:D85)</f>
        <v>107580</v>
      </c>
      <c r="E86" s="66">
        <f>SUM(E62:E85)</f>
        <v>19714</v>
      </c>
      <c r="F86" s="67">
        <f>SUM(F62:F85)</f>
        <v>818</v>
      </c>
      <c r="G86" s="65">
        <f>SUM(C86:F86)</f>
        <v>2413567</v>
      </c>
      <c r="H86" s="10"/>
      <c r="I86" s="10" t="s">
        <v>56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s="1" customFormat="1" x14ac:dyDescent="0.25">
      <c r="A87" s="9"/>
      <c r="B87" s="20"/>
      <c r="C87" s="20"/>
      <c r="D87" s="20"/>
      <c r="E87" s="20"/>
      <c r="F87" s="20"/>
      <c r="G87" s="2"/>
      <c r="H87" s="10"/>
      <c r="I87" s="1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s="2" customFormat="1" x14ac:dyDescent="0.25">
      <c r="A88" s="9"/>
      <c r="B88" s="18"/>
      <c r="C88" s="10"/>
      <c r="D88" s="10"/>
      <c r="E88" s="10"/>
      <c r="F88" s="10"/>
      <c r="G88" s="21"/>
      <c r="H88" s="10"/>
      <c r="I88" s="10"/>
    </row>
    <row r="89" spans="1:24" s="2" customFormat="1" x14ac:dyDescent="0.25">
      <c r="A89" s="9"/>
      <c r="B89" s="12"/>
      <c r="C89" s="12"/>
      <c r="D89" s="12"/>
      <c r="E89" s="12"/>
      <c r="G89" s="21"/>
      <c r="H89" s="10"/>
      <c r="I89" s="10"/>
    </row>
    <row r="90" spans="1:24" s="2" customFormat="1" x14ac:dyDescent="0.25">
      <c r="A90" s="9"/>
      <c r="B90" s="12"/>
      <c r="C90" s="12"/>
      <c r="D90" s="12"/>
      <c r="E90" s="12"/>
      <c r="G90" s="21"/>
      <c r="H90" s="10"/>
      <c r="I90" s="10"/>
    </row>
    <row r="91" spans="1:24" s="2" customFormat="1" ht="18" x14ac:dyDescent="0.25">
      <c r="A91" s="9"/>
      <c r="B91" s="6" t="s">
        <v>53</v>
      </c>
      <c r="C91" s="6"/>
      <c r="D91" s="6"/>
      <c r="E91" s="11"/>
      <c r="G91" s="21"/>
      <c r="H91" s="10"/>
      <c r="I91" s="10"/>
    </row>
    <row r="92" spans="1:24" s="2" customFormat="1" x14ac:dyDescent="0.25">
      <c r="A92" s="9"/>
      <c r="B92" s="8" t="s">
        <v>54</v>
      </c>
      <c r="C92" s="8"/>
      <c r="D92" s="8"/>
      <c r="E92" s="8"/>
      <c r="F92" s="22"/>
      <c r="G92" s="21"/>
      <c r="H92" s="10"/>
      <c r="I92" s="10"/>
    </row>
    <row r="93" spans="1:24" s="2" customFormat="1" x14ac:dyDescent="0.25">
      <c r="A93" s="9"/>
      <c r="B93" s="12"/>
      <c r="C93" s="12"/>
      <c r="D93" s="8"/>
      <c r="E93" s="8"/>
      <c r="F93" s="22"/>
      <c r="G93" s="21"/>
      <c r="H93" s="10"/>
      <c r="I93" s="10"/>
    </row>
    <row r="94" spans="1:24" s="2" customFormat="1" x14ac:dyDescent="0.25">
      <c r="A94" s="9"/>
      <c r="B94" s="12"/>
      <c r="C94" s="13"/>
      <c r="D94" s="8"/>
      <c r="E94" s="8"/>
      <c r="F94" s="22"/>
      <c r="G94" s="21"/>
      <c r="H94" s="10"/>
      <c r="I94" s="10"/>
    </row>
    <row r="95" spans="1:24" s="2" customFormat="1" x14ac:dyDescent="0.25">
      <c r="A95" s="9"/>
      <c r="B95" s="12"/>
      <c r="C95" s="12"/>
      <c r="D95" s="8"/>
      <c r="E95" s="8"/>
      <c r="F95" s="22"/>
      <c r="G95" s="21"/>
      <c r="H95" s="10"/>
      <c r="I95" s="10"/>
    </row>
    <row r="96" spans="1:24" s="2" customFormat="1" x14ac:dyDescent="0.25">
      <c r="A96" s="9"/>
      <c r="B96" s="14" t="s">
        <v>69</v>
      </c>
      <c r="C96" s="14"/>
      <c r="D96" s="8"/>
      <c r="E96" s="8"/>
      <c r="F96" s="22"/>
      <c r="G96" s="21"/>
      <c r="H96" s="10"/>
      <c r="I96" s="10"/>
    </row>
    <row r="97" spans="1:19" s="2" customFormat="1" x14ac:dyDescent="0.25">
      <c r="A97" s="9"/>
      <c r="B97" s="12"/>
      <c r="C97" s="12"/>
      <c r="D97" s="12"/>
      <c r="E97" s="12"/>
      <c r="F97" s="23"/>
      <c r="G97" s="21"/>
      <c r="H97" s="10"/>
      <c r="I97" s="10"/>
      <c r="K97" s="21"/>
      <c r="M97" s="21"/>
      <c r="O97" s="21"/>
      <c r="Q97" s="21"/>
      <c r="S97" s="21"/>
    </row>
    <row r="98" spans="1:19" s="2" customFormat="1" x14ac:dyDescent="0.25">
      <c r="A98" s="9"/>
      <c r="B98" s="12"/>
      <c r="C98" s="12"/>
      <c r="D98" s="12"/>
      <c r="E98" s="12"/>
      <c r="F98" s="23"/>
      <c r="G98" s="21"/>
      <c r="H98" s="10"/>
      <c r="I98" s="10"/>
      <c r="K98" s="21"/>
      <c r="M98" s="21"/>
      <c r="O98" s="21"/>
      <c r="Q98" s="21"/>
      <c r="S98" s="21"/>
    </row>
    <row r="99" spans="1:19" s="2" customFormat="1" ht="16.5" thickBot="1" x14ac:dyDescent="0.3">
      <c r="A99" s="9"/>
      <c r="B99" s="15"/>
      <c r="C99" s="15"/>
      <c r="D99" s="15"/>
      <c r="E99" s="15"/>
      <c r="F99" s="24"/>
      <c r="G99" s="21"/>
      <c r="H99" s="10"/>
      <c r="I99" s="10"/>
      <c r="K99" s="21"/>
      <c r="M99" s="21"/>
      <c r="O99" s="21"/>
      <c r="Q99" s="21"/>
      <c r="S99" s="21"/>
    </row>
    <row r="100" spans="1:19" s="1" customFormat="1" ht="15.75" thickBot="1" x14ac:dyDescent="0.3">
      <c r="A100" s="9"/>
      <c r="B100" s="77">
        <v>41791</v>
      </c>
      <c r="C100" s="78"/>
      <c r="D100" s="78"/>
      <c r="E100" s="78"/>
      <c r="F100" s="9"/>
      <c r="G100" s="21"/>
      <c r="H100" s="10"/>
      <c r="I100" s="10"/>
      <c r="J100" s="2"/>
      <c r="K100" s="21"/>
      <c r="L100" s="2"/>
      <c r="M100" s="21"/>
      <c r="N100" s="2"/>
      <c r="O100" s="21"/>
      <c r="P100" s="2"/>
      <c r="Q100" s="21"/>
      <c r="R100" s="2"/>
      <c r="S100" s="21"/>
    </row>
    <row r="101" spans="1:19" s="1" customFormat="1" ht="22.5" customHeight="1" thickBot="1" x14ac:dyDescent="0.3">
      <c r="A101" s="9"/>
      <c r="B101" s="28" t="s">
        <v>6</v>
      </c>
      <c r="C101" s="81" t="s">
        <v>5</v>
      </c>
      <c r="D101" s="82"/>
      <c r="E101" s="28" t="s">
        <v>34</v>
      </c>
      <c r="F101" s="9"/>
      <c r="G101" s="21"/>
      <c r="H101" s="10"/>
      <c r="I101" s="10"/>
      <c r="J101" s="2"/>
      <c r="K101" s="21"/>
      <c r="L101" s="2"/>
      <c r="M101" s="21"/>
      <c r="N101" s="2"/>
      <c r="O101" s="21"/>
      <c r="P101" s="2"/>
      <c r="Q101" s="21"/>
      <c r="R101" s="2"/>
      <c r="S101" s="21"/>
    </row>
    <row r="102" spans="1:19" s="1" customFormat="1" x14ac:dyDescent="0.25">
      <c r="A102" s="9"/>
      <c r="B102" s="37" t="s">
        <v>0</v>
      </c>
      <c r="C102" s="83">
        <v>2067059</v>
      </c>
      <c r="D102" s="86"/>
      <c r="E102" s="39">
        <f t="shared" ref="E102:E107" si="2">C102/$C$108</f>
        <v>0.85643323761055734</v>
      </c>
      <c r="F102" s="9"/>
      <c r="G102" s="21"/>
      <c r="H102" s="10"/>
      <c r="I102" s="10"/>
      <c r="J102" s="2"/>
      <c r="K102" s="21"/>
      <c r="L102" s="2"/>
      <c r="M102" s="21"/>
      <c r="N102" s="2"/>
      <c r="O102" s="21"/>
      <c r="P102" s="2"/>
      <c r="Q102" s="21"/>
      <c r="R102" s="2"/>
      <c r="S102" s="21"/>
    </row>
    <row r="103" spans="1:19" s="1" customFormat="1" x14ac:dyDescent="0.25">
      <c r="A103" s="9"/>
      <c r="B103" s="38" t="s">
        <v>1</v>
      </c>
      <c r="C103" s="96">
        <f>151172+602</f>
        <v>151774</v>
      </c>
      <c r="D103" s="98"/>
      <c r="E103" s="40">
        <f t="shared" si="2"/>
        <v>6.2883690405114087E-2</v>
      </c>
      <c r="F103" s="9"/>
      <c r="G103" s="21"/>
      <c r="H103" s="10"/>
      <c r="I103" s="10"/>
      <c r="J103" s="2"/>
      <c r="K103" s="21"/>
      <c r="L103" s="2"/>
      <c r="M103" s="21"/>
      <c r="N103" s="2"/>
      <c r="O103" s="21"/>
      <c r="P103" s="2"/>
      <c r="Q103" s="21"/>
      <c r="R103" s="2"/>
      <c r="S103" s="21"/>
    </row>
    <row r="104" spans="1:19" s="1" customFormat="1" x14ac:dyDescent="0.25">
      <c r="A104" s="9"/>
      <c r="B104" s="38" t="s">
        <v>38</v>
      </c>
      <c r="C104" s="96">
        <v>6183</v>
      </c>
      <c r="D104" s="98"/>
      <c r="E104" s="40">
        <f t="shared" si="2"/>
        <v>2.5617685359470028E-3</v>
      </c>
      <c r="F104" s="9"/>
      <c r="G104" s="21"/>
      <c r="H104" s="10"/>
      <c r="I104" s="10"/>
      <c r="J104" s="2"/>
      <c r="K104" s="21"/>
      <c r="L104" s="2"/>
      <c r="M104" s="21"/>
      <c r="N104" s="2"/>
      <c r="O104" s="21"/>
      <c r="P104" s="2"/>
      <c r="Q104" s="21"/>
      <c r="R104" s="2"/>
      <c r="S104" s="21"/>
    </row>
    <row r="105" spans="1:19" s="1" customFormat="1" x14ac:dyDescent="0.25">
      <c r="A105" s="9"/>
      <c r="B105" s="38" t="s">
        <v>36</v>
      </c>
      <c r="C105" s="96">
        <f>67304+4876</f>
        <v>72180</v>
      </c>
      <c r="D105" s="98"/>
      <c r="E105" s="40">
        <f t="shared" si="2"/>
        <v>2.990594418965788E-2</v>
      </c>
      <c r="F105" s="9"/>
      <c r="G105" s="21"/>
      <c r="H105" s="10"/>
      <c r="I105" s="10"/>
      <c r="J105" s="2"/>
      <c r="K105" s="21"/>
      <c r="L105" s="2"/>
      <c r="M105" s="21"/>
      <c r="N105" s="2"/>
      <c r="O105" s="21"/>
      <c r="P105" s="2"/>
      <c r="Q105" s="21"/>
      <c r="R105" s="2"/>
      <c r="S105" s="21"/>
    </row>
    <row r="106" spans="1:19" s="1" customFormat="1" x14ac:dyDescent="0.25">
      <c r="A106" s="9"/>
      <c r="B106" s="38" t="s">
        <v>37</v>
      </c>
      <c r="C106" s="96">
        <f>106411+5106</f>
        <v>111517</v>
      </c>
      <c r="D106" s="98"/>
      <c r="E106" s="40">
        <f t="shared" si="2"/>
        <v>4.6204228016044305E-2</v>
      </c>
      <c r="F106" s="9"/>
      <c r="G106" s="21"/>
      <c r="H106" s="10"/>
      <c r="I106" s="10"/>
      <c r="J106" s="2"/>
      <c r="K106" s="21"/>
      <c r="L106" s="2"/>
      <c r="M106" s="21"/>
      <c r="N106" s="2"/>
      <c r="O106" s="21"/>
      <c r="P106" s="2"/>
      <c r="Q106" s="21"/>
      <c r="R106" s="2"/>
      <c r="S106" s="21"/>
    </row>
    <row r="107" spans="1:19" s="1" customFormat="1" ht="15.75" thickBot="1" x14ac:dyDescent="0.3">
      <c r="A107" s="9"/>
      <c r="B107" s="50" t="s">
        <v>60</v>
      </c>
      <c r="C107" s="102">
        <v>4854</v>
      </c>
      <c r="D107" s="103"/>
      <c r="E107" s="68">
        <f t="shared" si="2"/>
        <v>2.0111312426794037E-3</v>
      </c>
      <c r="F107" s="9"/>
      <c r="G107" s="21"/>
      <c r="H107" s="10"/>
      <c r="I107" s="10"/>
      <c r="J107" s="2"/>
      <c r="K107" s="21"/>
      <c r="L107" s="2"/>
      <c r="M107" s="21"/>
      <c r="N107" s="2"/>
      <c r="O107" s="21"/>
      <c r="P107" s="2"/>
      <c r="Q107" s="21"/>
      <c r="R107" s="2"/>
      <c r="S107" s="21"/>
    </row>
    <row r="108" spans="1:19" s="1" customFormat="1" ht="15.75" thickBot="1" x14ac:dyDescent="0.3">
      <c r="A108" s="9"/>
      <c r="B108" s="69" t="s">
        <v>4</v>
      </c>
      <c r="C108" s="104">
        <f>SUM(C102:C107)</f>
        <v>2413567</v>
      </c>
      <c r="D108" s="105"/>
      <c r="E108" s="70">
        <f>SUM(E102:E107)</f>
        <v>1</v>
      </c>
      <c r="F108" s="9"/>
      <c r="G108" s="21"/>
      <c r="H108" s="10"/>
      <c r="I108" s="10"/>
      <c r="J108" s="2"/>
      <c r="K108" s="21"/>
      <c r="L108" s="2"/>
      <c r="M108" s="21"/>
      <c r="N108" s="2"/>
      <c r="O108" s="21"/>
      <c r="P108" s="2"/>
      <c r="Q108" s="21"/>
      <c r="R108" s="2"/>
      <c r="S108" s="21"/>
    </row>
    <row r="109" spans="1:19" s="1" customFormat="1" x14ac:dyDescent="0.25">
      <c r="A109" s="9"/>
      <c r="B109" s="25"/>
      <c r="C109" s="20"/>
      <c r="D109" s="20"/>
      <c r="E109" s="26"/>
      <c r="F109" s="9"/>
      <c r="G109" s="21"/>
      <c r="H109" s="10"/>
      <c r="I109" s="10"/>
      <c r="J109" s="2"/>
      <c r="K109" s="21"/>
      <c r="L109" s="2"/>
      <c r="M109" s="21"/>
      <c r="N109" s="2"/>
      <c r="O109" s="21"/>
      <c r="P109" s="2"/>
      <c r="Q109" s="21"/>
      <c r="R109" s="2"/>
      <c r="S109" s="21"/>
    </row>
    <row r="110" spans="1:19" s="1" customFormat="1" x14ac:dyDescent="0.25">
      <c r="A110" s="9"/>
      <c r="B110" s="25"/>
      <c r="C110" s="20"/>
      <c r="D110" s="20"/>
      <c r="E110" s="26"/>
      <c r="F110" s="9"/>
      <c r="G110" s="21"/>
      <c r="H110" s="2"/>
      <c r="I110" s="21"/>
      <c r="J110" s="2"/>
      <c r="K110" s="21"/>
      <c r="L110" s="2"/>
      <c r="M110" s="21"/>
      <c r="N110" s="2"/>
      <c r="O110" s="21"/>
      <c r="P110" s="2"/>
      <c r="Q110" s="21"/>
      <c r="R110" s="2"/>
      <c r="S110" s="21"/>
    </row>
    <row r="111" spans="1:19" s="1" customFormat="1" x14ac:dyDescent="0.25">
      <c r="A111" s="9"/>
      <c r="B111" s="12"/>
      <c r="C111" s="12"/>
      <c r="D111" s="12"/>
      <c r="E111" s="23"/>
      <c r="F111" s="9"/>
      <c r="G111" s="21"/>
      <c r="H111" s="2"/>
      <c r="I111" s="21"/>
      <c r="J111" s="2"/>
      <c r="K111" s="21"/>
      <c r="L111" s="2"/>
      <c r="M111" s="21"/>
      <c r="N111" s="2"/>
      <c r="O111" s="21"/>
      <c r="P111" s="2"/>
      <c r="Q111" s="21"/>
      <c r="R111" s="2"/>
      <c r="S111" s="21"/>
    </row>
    <row r="112" spans="1:19" s="1" customFormat="1" x14ac:dyDescent="0.25">
      <c r="A112" s="9"/>
      <c r="B112" s="12"/>
      <c r="C112" s="12"/>
      <c r="D112" s="12"/>
      <c r="E112" s="23"/>
      <c r="F112" s="9"/>
      <c r="G112" s="21"/>
      <c r="H112" s="2"/>
      <c r="I112" s="21"/>
      <c r="J112" s="2"/>
      <c r="K112" s="21"/>
      <c r="L112" s="2"/>
      <c r="M112" s="21"/>
      <c r="N112" s="2"/>
      <c r="O112" s="21"/>
      <c r="P112" s="2"/>
      <c r="Q112" s="21"/>
      <c r="R112" s="2"/>
      <c r="S112" s="21"/>
    </row>
    <row r="113" spans="1:23" s="1" customFormat="1" ht="18" x14ac:dyDescent="0.25">
      <c r="A113" s="9"/>
      <c r="B113" s="6" t="s">
        <v>53</v>
      </c>
      <c r="C113" s="6"/>
      <c r="D113" s="6"/>
      <c r="E113" s="27"/>
      <c r="F113" s="9"/>
      <c r="G113" s="21"/>
      <c r="H113" s="2"/>
      <c r="I113" s="21"/>
      <c r="J113" s="2"/>
      <c r="K113" s="21"/>
      <c r="L113" s="2"/>
      <c r="M113" s="21"/>
      <c r="N113" s="2"/>
      <c r="O113" s="21"/>
      <c r="P113" s="2"/>
      <c r="Q113" s="21"/>
      <c r="R113" s="2"/>
      <c r="S113" s="21"/>
    </row>
    <row r="114" spans="1:23" s="1" customFormat="1" x14ac:dyDescent="0.25">
      <c r="A114" s="9"/>
      <c r="B114" s="8" t="s">
        <v>65</v>
      </c>
      <c r="C114" s="8"/>
      <c r="D114" s="8"/>
      <c r="E114" s="22"/>
      <c r="F114" s="9"/>
      <c r="G114" s="21"/>
      <c r="H114" s="2"/>
      <c r="I114" s="21"/>
      <c r="J114" s="2"/>
      <c r="K114" s="21"/>
      <c r="L114" s="2"/>
      <c r="M114" s="21"/>
      <c r="N114" s="2"/>
      <c r="O114" s="21"/>
      <c r="P114" s="2"/>
      <c r="Q114" s="21"/>
      <c r="R114" s="2"/>
      <c r="S114" s="21"/>
    </row>
    <row r="115" spans="1:23" s="1" customFormat="1" x14ac:dyDescent="0.25">
      <c r="A115" s="9"/>
      <c r="B115" s="12"/>
      <c r="C115" s="12"/>
      <c r="D115" s="8"/>
      <c r="E115" s="22"/>
      <c r="F115" s="9"/>
      <c r="G115" s="21"/>
      <c r="H115" s="2"/>
      <c r="I115" s="21"/>
      <c r="J115" s="2"/>
      <c r="K115" s="21"/>
      <c r="L115" s="2"/>
      <c r="M115" s="21"/>
      <c r="N115" s="2"/>
      <c r="O115" s="21"/>
      <c r="P115" s="2"/>
      <c r="Q115" s="21"/>
      <c r="R115" s="2"/>
      <c r="S115" s="21"/>
    </row>
    <row r="116" spans="1:23" s="1" customFormat="1" x14ac:dyDescent="0.25">
      <c r="A116" s="9"/>
      <c r="B116" s="12"/>
      <c r="C116" s="13"/>
      <c r="D116" s="8"/>
      <c r="E116" s="22"/>
      <c r="F116" s="9"/>
      <c r="G116" s="21"/>
      <c r="H116" s="2"/>
      <c r="I116" s="21"/>
      <c r="J116" s="2"/>
      <c r="K116" s="21"/>
      <c r="L116" s="2"/>
      <c r="M116" s="21"/>
      <c r="N116" s="2"/>
      <c r="O116" s="21"/>
      <c r="P116" s="2"/>
      <c r="Q116" s="21"/>
      <c r="R116" s="2"/>
      <c r="S116" s="21"/>
    </row>
    <row r="117" spans="1:23" s="1" customFormat="1" x14ac:dyDescent="0.25">
      <c r="A117" s="9"/>
      <c r="B117" s="12"/>
      <c r="C117" s="12"/>
      <c r="D117" s="8"/>
      <c r="E117" s="22"/>
      <c r="F117" s="9"/>
      <c r="G117" s="21"/>
      <c r="H117" s="2"/>
      <c r="I117" s="21"/>
      <c r="J117" s="2"/>
      <c r="K117" s="21"/>
      <c r="L117" s="2"/>
      <c r="M117" s="21"/>
      <c r="N117" s="2"/>
      <c r="O117" s="21"/>
      <c r="P117" s="2"/>
      <c r="Q117" s="21"/>
      <c r="R117" s="2"/>
      <c r="S117" s="21"/>
    </row>
    <row r="118" spans="1:23" s="1" customFormat="1" x14ac:dyDescent="0.25">
      <c r="A118" s="9"/>
      <c r="B118" s="14" t="s">
        <v>69</v>
      </c>
      <c r="C118" s="14"/>
      <c r="D118" s="8"/>
      <c r="E118" s="22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s="1" customFormat="1" x14ac:dyDescent="0.25">
      <c r="A119" s="9"/>
      <c r="B119" s="12"/>
      <c r="C119" s="12"/>
      <c r="D119" s="12"/>
      <c r="E119" s="23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s="1" customFormat="1" x14ac:dyDescent="0.25">
      <c r="A120" s="9"/>
      <c r="B120" s="12"/>
      <c r="C120" s="12"/>
      <c r="D120" s="12"/>
      <c r="E120" s="2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s="1" customFormat="1" ht="16.5" thickBot="1" x14ac:dyDescent="0.3">
      <c r="A121" s="9"/>
      <c r="B121" s="15"/>
      <c r="C121" s="15"/>
      <c r="D121" s="15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ht="15.75" thickBot="1" x14ac:dyDescent="0.3">
      <c r="A122" s="9"/>
      <c r="B122" s="28" t="s">
        <v>41</v>
      </c>
      <c r="C122" s="28" t="s">
        <v>48</v>
      </c>
      <c r="D122" s="45" t="s">
        <v>49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ht="15" customHeight="1" x14ac:dyDescent="0.25">
      <c r="A123" s="9"/>
      <c r="B123" s="37">
        <v>2005</v>
      </c>
      <c r="C123" s="41">
        <v>574</v>
      </c>
      <c r="D123" s="46">
        <v>0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x14ac:dyDescent="0.25">
      <c r="A124" s="9"/>
      <c r="B124" s="38">
        <v>2006</v>
      </c>
      <c r="C124" s="42">
        <v>541</v>
      </c>
      <c r="D124" s="47">
        <f>((C124-C123)/C123)*100</f>
        <v>-5.7491289198606275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x14ac:dyDescent="0.25">
      <c r="A125" s="9"/>
      <c r="B125" s="38">
        <v>2007</v>
      </c>
      <c r="C125" s="42">
        <v>564</v>
      </c>
      <c r="D125" s="47">
        <f t="shared" ref="D125:D132" si="3">((C125-C124)/C124)*100</f>
        <v>4.251386321626617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x14ac:dyDescent="0.25">
      <c r="A126" s="9"/>
      <c r="B126" s="38">
        <v>2008</v>
      </c>
      <c r="C126" s="42">
        <v>661</v>
      </c>
      <c r="D126" s="47">
        <f t="shared" si="3"/>
        <v>17.198581560283689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x14ac:dyDescent="0.25">
      <c r="A127" s="9"/>
      <c r="B127" s="38">
        <v>2009</v>
      </c>
      <c r="C127" s="42">
        <v>932</v>
      </c>
      <c r="D127" s="47">
        <f t="shared" si="3"/>
        <v>40.998487140695914</v>
      </c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</row>
    <row r="128" spans="1:23" x14ac:dyDescent="0.25">
      <c r="A128" s="9"/>
      <c r="B128" s="38">
        <v>2010</v>
      </c>
      <c r="C128" s="42">
        <v>1097</v>
      </c>
      <c r="D128" s="47">
        <f t="shared" si="3"/>
        <v>17.703862660944207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</row>
    <row r="129" spans="1:23" x14ac:dyDescent="0.25">
      <c r="A129" s="9"/>
      <c r="B129" s="38">
        <v>2011</v>
      </c>
      <c r="C129" s="42">
        <v>1370</v>
      </c>
      <c r="D129" s="47">
        <f t="shared" si="3"/>
        <v>24.886052871467641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x14ac:dyDescent="0.25">
      <c r="A130" s="9"/>
      <c r="B130" s="38">
        <v>2012</v>
      </c>
      <c r="C130" s="42">
        <v>1636</v>
      </c>
      <c r="D130" s="47">
        <f t="shared" si="3"/>
        <v>19.416058394160586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s="1" customFormat="1" x14ac:dyDescent="0.25">
      <c r="A131" s="9"/>
      <c r="B131" s="50">
        <v>2013</v>
      </c>
      <c r="C131" s="51">
        <v>1918</v>
      </c>
      <c r="D131" s="47">
        <f t="shared" si="3"/>
        <v>17.237163814180928</v>
      </c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ht="15.75" thickBot="1" x14ac:dyDescent="0.3">
      <c r="A132" s="9"/>
      <c r="B132" s="31">
        <v>41791</v>
      </c>
      <c r="C132" s="43">
        <v>1978</v>
      </c>
      <c r="D132" s="47">
        <f t="shared" si="3"/>
        <v>3.1282586027111576</v>
      </c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ht="1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4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4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4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4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4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4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4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4" ht="1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4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4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s="1" customForma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s="1" customForma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s="1" customForma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31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E218" s="5"/>
    </row>
  </sheetData>
  <mergeCells count="59">
    <mergeCell ref="C107:D107"/>
    <mergeCell ref="C108:D108"/>
    <mergeCell ref="F47:G47"/>
    <mergeCell ref="B54:D54"/>
    <mergeCell ref="B47:C47"/>
    <mergeCell ref="B49:C49"/>
    <mergeCell ref="B48:C48"/>
    <mergeCell ref="C105:D105"/>
    <mergeCell ref="C106:D106"/>
    <mergeCell ref="B100:E100"/>
    <mergeCell ref="C101:D101"/>
    <mergeCell ref="C102:D102"/>
    <mergeCell ref="C103:D103"/>
    <mergeCell ref="C104:D104"/>
    <mergeCell ref="B55:G55"/>
    <mergeCell ref="B45:C45"/>
    <mergeCell ref="D46:E46"/>
    <mergeCell ref="F43:G43"/>
    <mergeCell ref="D47:E47"/>
    <mergeCell ref="D49:E49"/>
    <mergeCell ref="D48:E48"/>
    <mergeCell ref="F48:G48"/>
    <mergeCell ref="F49:G49"/>
    <mergeCell ref="B46:C46"/>
    <mergeCell ref="D44:E44"/>
    <mergeCell ref="D45:E45"/>
    <mergeCell ref="F44:G44"/>
    <mergeCell ref="F45:G45"/>
    <mergeCell ref="F46:G46"/>
    <mergeCell ref="B44:C44"/>
    <mergeCell ref="C3:F3"/>
    <mergeCell ref="C4:D4"/>
    <mergeCell ref="D5:F5"/>
    <mergeCell ref="M12:N12"/>
    <mergeCell ref="O12:P12"/>
    <mergeCell ref="G1:H10"/>
    <mergeCell ref="H11:M11"/>
    <mergeCell ref="N11:R11"/>
    <mergeCell ref="I1:J10"/>
    <mergeCell ref="K1:L10"/>
    <mergeCell ref="M1:N10"/>
    <mergeCell ref="O1:P10"/>
    <mergeCell ref="Q1:R10"/>
    <mergeCell ref="B11:G11"/>
    <mergeCell ref="Q12:R12"/>
    <mergeCell ref="C12:D12"/>
    <mergeCell ref="E12:F12"/>
    <mergeCell ref="G12:H12"/>
    <mergeCell ref="I12:J12"/>
    <mergeCell ref="K12:L12"/>
    <mergeCell ref="D34:F34"/>
    <mergeCell ref="B41:G41"/>
    <mergeCell ref="B32:D32"/>
    <mergeCell ref="B33:D33"/>
    <mergeCell ref="B42:C42"/>
    <mergeCell ref="B43:C43"/>
    <mergeCell ref="D42:E42"/>
    <mergeCell ref="F42:G42"/>
    <mergeCell ref="D43:E4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LÍNEAS DE AB+TTUP </vt:lpstr>
      <vt:lpstr>AB POR TIPO DE ACCESO</vt:lpstr>
      <vt:lpstr>PARTICIPACIÓN DE MERCADO</vt:lpstr>
      <vt:lpstr>NÚMERO DE NODOS</vt:lpstr>
      <vt:lpstr>REGISTRO DE INFRAESTRUCTURA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Morejon</dc:creator>
  <cp:lastModifiedBy>Ana Paredes</cp:lastModifiedBy>
  <dcterms:created xsi:type="dcterms:W3CDTF">2012-02-15T19:17:10Z</dcterms:created>
  <dcterms:modified xsi:type="dcterms:W3CDTF">2014-07-22T20:42:36Z</dcterms:modified>
</cp:coreProperties>
</file>