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externalReferences>
    <externalReference r:id="rId10"/>
  </externalReferences>
  <definedNames>
    <definedName name="_xlnm.Print_Area" localSheetId="2">'3-Fijo'!$A$11:$L$81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8" i="61"/>
  <c r="I24" i="61"/>
  <c r="B8" i="63" l="1"/>
  <c r="B8" i="62"/>
  <c r="L59" i="61"/>
  <c r="L58" i="61"/>
  <c r="L57" i="61"/>
  <c r="L56" i="61"/>
  <c r="L55" i="61"/>
  <c r="L54" i="61"/>
  <c r="L53" i="61"/>
  <c r="L52" i="61"/>
  <c r="L51" i="61"/>
  <c r="L50" i="61"/>
  <c r="L49" i="61"/>
  <c r="L47" i="61"/>
  <c r="L46" i="61"/>
  <c r="L45" i="61"/>
  <c r="L44" i="61"/>
  <c r="L43" i="61"/>
  <c r="L42" i="61"/>
  <c r="L41" i="61"/>
  <c r="L40" i="61"/>
  <c r="L39" i="61"/>
  <c r="I35" i="61"/>
  <c r="I34" i="61"/>
  <c r="I33" i="61"/>
  <c r="I32" i="61"/>
  <c r="I31" i="61"/>
  <c r="I30" i="61"/>
  <c r="I29" i="61"/>
  <c r="I28" i="61"/>
  <c r="I27" i="61"/>
  <c r="I26" i="61"/>
  <c r="I25" i="61"/>
  <c r="I23" i="61"/>
  <c r="I22" i="61"/>
  <c r="I21" i="61"/>
  <c r="I20" i="61"/>
  <c r="I19" i="61"/>
  <c r="I18" i="61"/>
  <c r="I17" i="61"/>
  <c r="I16" i="61"/>
  <c r="I15" i="61"/>
  <c r="E13" i="35" l="1"/>
  <c r="E16" i="35"/>
  <c r="E15" i="35"/>
  <c r="L64" i="33"/>
  <c r="J64" i="33"/>
  <c r="H64" i="33"/>
  <c r="G64" i="33"/>
  <c r="F64" i="33"/>
  <c r="D64" i="33"/>
  <c r="B64" i="33"/>
  <c r="L36" i="33"/>
  <c r="I118" i="53"/>
  <c r="I91" i="53"/>
  <c r="I63" i="53"/>
  <c r="I117" i="53" l="1"/>
  <c r="I90" i="53"/>
  <c r="I62" i="53"/>
  <c r="I35" i="53"/>
  <c r="L63" i="33"/>
  <c r="K63" i="33"/>
  <c r="J63" i="33"/>
  <c r="F63" i="33"/>
  <c r="G63" i="33"/>
  <c r="H63" i="33"/>
  <c r="D63" i="33"/>
  <c r="B63" i="33"/>
  <c r="L35" i="33"/>
  <c r="B56" i="33" l="1"/>
  <c r="K60" i="33"/>
  <c r="J60" i="33"/>
  <c r="H60" i="33"/>
  <c r="G60" i="33"/>
  <c r="F60" i="33"/>
  <c r="D60" i="33"/>
  <c r="B60" i="33"/>
  <c r="K61" i="33"/>
  <c r="J61" i="33"/>
  <c r="H61" i="33"/>
  <c r="G61" i="33"/>
  <c r="F61" i="33"/>
  <c r="D61" i="33"/>
  <c r="B61" i="33"/>
  <c r="B62" i="33"/>
  <c r="K62" i="33"/>
  <c r="J62" i="33"/>
  <c r="H62" i="33"/>
  <c r="G62" i="33"/>
  <c r="F62" i="33"/>
  <c r="D62" i="33"/>
  <c r="I36" i="53" l="1"/>
  <c r="I116" i="53"/>
  <c r="I89" i="53"/>
  <c r="I61" i="53"/>
  <c r="I34" i="53"/>
  <c r="L34" i="33"/>
  <c r="L62" i="33" s="1"/>
  <c r="C15" i="35" l="1"/>
  <c r="B54" i="33" l="1"/>
  <c r="D54" i="33"/>
  <c r="B53" i="33"/>
  <c r="B57" i="33"/>
  <c r="B58" i="33"/>
  <c r="I115" i="53" l="1"/>
  <c r="I88" i="53"/>
  <c r="I60" i="53"/>
  <c r="L33" i="33"/>
  <c r="L61" i="33" s="1"/>
  <c r="I33" i="53"/>
  <c r="I114" i="53" l="1"/>
  <c r="I87" i="53"/>
  <c r="I59" i="53"/>
  <c r="I32" i="53"/>
  <c r="L32" i="33"/>
  <c r="I113" i="53" l="1"/>
  <c r="I86" i="53"/>
  <c r="I58" i="53"/>
  <c r="I31" i="53"/>
  <c r="K59" i="33"/>
  <c r="J59" i="33"/>
  <c r="H59" i="33"/>
  <c r="G59" i="33"/>
  <c r="F59" i="33"/>
  <c r="D59" i="33"/>
  <c r="B59" i="33"/>
  <c r="L31" i="33"/>
  <c r="L60" i="33" s="1"/>
  <c r="I30" i="53" l="1"/>
  <c r="I112" i="53" l="1"/>
  <c r="I85" i="53"/>
  <c r="I57" i="53"/>
  <c r="K58" i="33"/>
  <c r="J58" i="33"/>
  <c r="H58" i="33"/>
  <c r="G58" i="33"/>
  <c r="F58" i="33"/>
  <c r="D58" i="33"/>
  <c r="L30" i="33"/>
  <c r="L29" i="33" l="1"/>
  <c r="K57" i="33"/>
  <c r="J57" i="33"/>
  <c r="H57" i="33"/>
  <c r="G57" i="33"/>
  <c r="F57" i="33"/>
  <c r="D57" i="33"/>
  <c r="I111" i="53"/>
  <c r="I84" i="53"/>
  <c r="I56" i="53"/>
  <c r="I29" i="53"/>
  <c r="I110" i="53" l="1"/>
  <c r="I83" i="53"/>
  <c r="I28" i="53"/>
  <c r="I55" i="53"/>
  <c r="K56" i="33"/>
  <c r="J56" i="33"/>
  <c r="H56" i="33"/>
  <c r="G56" i="33"/>
  <c r="F56" i="33"/>
  <c r="D56" i="33"/>
  <c r="L28" i="33"/>
  <c r="I109" i="53" l="1"/>
  <c r="I82" i="53"/>
  <c r="I54" i="53"/>
  <c r="I27" i="53"/>
  <c r="K55" i="33" l="1"/>
  <c r="J55" i="33"/>
  <c r="H55" i="33"/>
  <c r="G55" i="33"/>
  <c r="F55" i="33"/>
  <c r="D55" i="33"/>
  <c r="B55" i="33"/>
  <c r="L27" i="33"/>
  <c r="K54" i="33" l="1"/>
  <c r="J54" i="33"/>
  <c r="H54" i="33"/>
  <c r="G54" i="33"/>
  <c r="F54" i="33"/>
  <c r="I108" i="53" l="1"/>
  <c r="I81" i="53"/>
  <c r="I26" i="53"/>
  <c r="I53" i="53"/>
  <c r="L26" i="33"/>
  <c r="I107" i="53" l="1"/>
  <c r="I80" i="53"/>
  <c r="I52" i="53"/>
  <c r="I25" i="53"/>
  <c r="K53" i="33"/>
  <c r="J53" i="33"/>
  <c r="H53" i="33"/>
  <c r="G53" i="33"/>
  <c r="F53" i="33"/>
  <c r="D53" i="33"/>
  <c r="L25" i="33"/>
  <c r="I105" i="53" l="1"/>
  <c r="I106" i="53"/>
  <c r="I103" i="53"/>
  <c r="I104" i="53"/>
  <c r="I76" i="53"/>
  <c r="I77" i="53"/>
  <c r="I78" i="53"/>
  <c r="I79" i="53"/>
  <c r="L24" i="33"/>
  <c r="L23" i="33"/>
  <c r="L22" i="33"/>
  <c r="L21" i="33"/>
  <c r="L20" i="33"/>
  <c r="L19" i="33"/>
  <c r="L18" i="33"/>
  <c r="L17" i="33"/>
  <c r="L16" i="33"/>
  <c r="L15" i="33"/>
  <c r="L14" i="33"/>
  <c r="D13" i="35" l="1"/>
  <c r="L103" i="33"/>
  <c r="L54" i="33" s="1"/>
  <c r="L104" i="33"/>
  <c r="L55" i="33" s="1"/>
  <c r="L105" i="33"/>
  <c r="L56" i="33" s="1"/>
  <c r="L106" i="33"/>
  <c r="L57" i="33" s="1"/>
  <c r="L107" i="33"/>
  <c r="L58" i="33" s="1"/>
  <c r="L108" i="33"/>
  <c r="L59" i="33" s="1"/>
  <c r="L109" i="33"/>
  <c r="L110" i="33"/>
  <c r="L111" i="33"/>
  <c r="L112" i="33"/>
  <c r="L113" i="33"/>
  <c r="L114" i="33"/>
  <c r="C13" i="35" l="1"/>
  <c r="K52" i="33" l="1"/>
  <c r="J52" i="33"/>
  <c r="H52" i="33"/>
  <c r="G52" i="33"/>
  <c r="F52" i="33"/>
  <c r="D52" i="33"/>
  <c r="B52" i="33"/>
  <c r="I51" i="53" l="1"/>
  <c r="I24" i="53"/>
  <c r="K51" i="33" l="1"/>
  <c r="J51" i="33"/>
  <c r="I51" i="33"/>
  <c r="H51" i="33"/>
  <c r="G51" i="33"/>
  <c r="F51" i="33"/>
  <c r="D51" i="33"/>
  <c r="B51" i="33"/>
  <c r="I50" i="53"/>
  <c r="I23" i="53"/>
  <c r="L101" i="33" l="1"/>
  <c r="L51" i="33" s="1"/>
  <c r="I42" i="53" l="1"/>
  <c r="I43" i="53"/>
  <c r="I44" i="53"/>
  <c r="I45" i="53"/>
  <c r="I46" i="53"/>
  <c r="I47" i="53"/>
  <c r="I48" i="53"/>
  <c r="I49" i="53"/>
  <c r="I41" i="53"/>
  <c r="I15" i="53" l="1"/>
  <c r="I16" i="53"/>
  <c r="I17" i="53"/>
  <c r="I18" i="53"/>
  <c r="I19" i="53"/>
  <c r="I20" i="53"/>
  <c r="I21" i="53"/>
  <c r="I22" i="53"/>
  <c r="I14" i="53"/>
  <c r="K50" i="33" l="1"/>
  <c r="J50" i="33"/>
  <c r="I50" i="33"/>
  <c r="H50" i="33"/>
  <c r="G50" i="33"/>
  <c r="F50" i="33"/>
  <c r="D50" i="33"/>
  <c r="B50" i="33"/>
  <c r="L100" i="33" l="1"/>
  <c r="L50" i="33" s="1"/>
  <c r="E49" i="33" l="1"/>
  <c r="E48" i="33"/>
  <c r="E47" i="33"/>
  <c r="E46" i="33"/>
  <c r="E45" i="33"/>
  <c r="E18" i="35"/>
  <c r="F49" i="33"/>
  <c r="K49" i="33"/>
  <c r="J49" i="33"/>
  <c r="I49" i="33"/>
  <c r="H49" i="33"/>
  <c r="G49" i="33"/>
  <c r="D49" i="33"/>
  <c r="B49" i="33"/>
  <c r="L99" i="33"/>
  <c r="B60" i="35"/>
  <c r="L98" i="33"/>
  <c r="E23" i="35"/>
  <c r="B48" i="33"/>
  <c r="B47" i="33"/>
  <c r="K48" i="33"/>
  <c r="J48" i="33"/>
  <c r="I48" i="33"/>
  <c r="H48" i="33"/>
  <c r="G48" i="33"/>
  <c r="F48" i="33"/>
  <c r="D48" i="33"/>
  <c r="L97" i="33"/>
  <c r="K47" i="33"/>
  <c r="J47" i="33"/>
  <c r="I47" i="33"/>
  <c r="H47" i="33"/>
  <c r="G47" i="33"/>
  <c r="F47" i="33"/>
  <c r="D47" i="33"/>
  <c r="L96" i="33"/>
  <c r="C62" i="35"/>
  <c r="C63" i="35"/>
  <c r="B59" i="35"/>
  <c r="C14" i="35"/>
  <c r="D65" i="35" s="1"/>
  <c r="E68" i="35"/>
  <c r="D15" i="35"/>
  <c r="E69" i="35" s="1"/>
  <c r="L95" i="33"/>
  <c r="L94" i="33"/>
  <c r="L93" i="33"/>
  <c r="L102" i="33"/>
  <c r="E26" i="35"/>
  <c r="E25" i="35"/>
  <c r="E24" i="35"/>
  <c r="E21" i="35"/>
  <c r="E20" i="35"/>
  <c r="E19" i="35"/>
  <c r="E17" i="35"/>
  <c r="I45" i="33"/>
  <c r="K46" i="33"/>
  <c r="J46" i="33"/>
  <c r="I46" i="33"/>
  <c r="H45" i="33"/>
  <c r="G45" i="33"/>
  <c r="H46" i="33"/>
  <c r="G46" i="33"/>
  <c r="F46" i="33"/>
  <c r="F45" i="33"/>
  <c r="F44" i="33"/>
  <c r="F43" i="33"/>
  <c r="D46" i="33"/>
  <c r="D45" i="33"/>
  <c r="D44" i="33"/>
  <c r="D43" i="33"/>
  <c r="D42" i="33"/>
  <c r="C46" i="33"/>
  <c r="C45" i="33"/>
  <c r="C44" i="33"/>
  <c r="C43" i="33"/>
  <c r="C42" i="33"/>
  <c r="B46" i="33"/>
  <c r="B45" i="33"/>
  <c r="B44" i="33"/>
  <c r="B43" i="33"/>
  <c r="B42" i="33"/>
  <c r="L52" i="33" l="1"/>
  <c r="L53" i="33"/>
  <c r="L48" i="33"/>
  <c r="C64" i="35"/>
  <c r="L46" i="33"/>
  <c r="L43" i="33"/>
  <c r="L47" i="33"/>
  <c r="L44" i="33"/>
  <c r="L42" i="33"/>
  <c r="B61" i="35"/>
  <c r="E70" i="35"/>
  <c r="L49" i="33"/>
  <c r="L45" i="33"/>
  <c r="E14" i="35"/>
  <c r="D66" i="35" l="1"/>
  <c r="D67" i="35" s="1"/>
</calcChain>
</file>

<file path=xl/sharedStrings.xml><?xml version="1.0" encoding="utf-8"?>
<sst xmlns="http://schemas.openxmlformats.org/spreadsheetml/2006/main" count="341" uniqueCount="107">
  <si>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</si>
  <si>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</si>
  <si>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</si>
  <si>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</si>
  <si>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</si>
  <si>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</si>
  <si>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</si>
  <si>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</si>
  <si>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</si>
  <si>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</si>
  <si>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</si>
  <si>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</si>
  <si>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</si>
  <si>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</si>
  <si>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</si>
  <si>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</si>
  <si>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</si>
  <si>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</si>
  <si>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</si>
  <si>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</si>
  <si>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</si>
  <si>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</si>
  <si>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</si>
  <si>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</si>
  <si>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</si>
  <si>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</si>
  <si>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</si>
  <si>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</si>
  <si>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</si>
  <si>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</si>
  <si>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</si>
  <si>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</si>
  <si>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</si>
  <si>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</si>
  <si>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</si>
  <si>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</si>
  <si>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</si>
  <si>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</si>
  <si>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</si>
  <si>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</si>
  <si>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</si>
  <si>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</si>
  <si>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</si>
  <si>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</si>
  <si>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</si>
  <si>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</si>
  <si>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</si>
  <si>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</si>
  <si>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</si>
  <si>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</si>
  <si>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</si>
  <si>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</si>
  <si>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</si>
  <si>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</si>
  <si>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</si>
  <si>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</si>
  <si>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</si>
  <si>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</si>
  <si>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</si>
  <si>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</si>
  <si>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</si>
  <si>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</si>
  <si>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</si>
  <si>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</si>
  <si>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</si>
  <si>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</si>
  <si>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</si>
  <si>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</si>
  <si>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</si>
  <si>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</si>
  <si>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</si>
  <si>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</si>
  <si>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</si>
  <si>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</si>
  <si>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</si>
  <si>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</si>
  <si>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</si>
  <si>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</si>
  <si>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</si>
  <si>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</si>
  <si>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</si>
  <si>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</si>
  <si>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</si>
  <si>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</si>
  <si>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</si>
  <si>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</si>
  <si>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</si>
  <si>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</si>
  <si>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</si>
  <si>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</si>
  <si>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</si>
  <si>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</si>
  <si>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</si>
  <si>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</si>
  <si>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</si>
  <si>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</si>
  <si>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</si>
  <si>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</si>
  <si>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</si>
  <si>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</si>
  <si>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</si>
  <si>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</si>
  <si>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</si>
  <si>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</si>
  <si>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Diciembre de 2014</t>
  </si>
  <si>
    <t xml:space="preserve">      Fecha de publicación:  Diciembre de 2014</t>
  </si>
  <si>
    <t xml:space="preserve">      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</si>
</sst>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40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3" fontId="18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" fillId="2" borderId="0" xfId="1" applyFont="1" applyFill="1" applyBorder="1"/>
    <xf numFmtId="0" fontId="1" fillId="2" borderId="0" xfId="1" applyFont="1" applyFill="1" applyBorder="1"/>
    <xf numFmtId="0" fontId="17" fillId="2" borderId="0" xfId="1" applyFont="1" applyFill="1" applyBorder="1"/>
    <xf numFmtId="0" fontId="17" fillId="4" borderId="0" xfId="1" applyFont="1" applyFill="1" applyBorder="1"/>
    <xf numFmtId="0" fontId="1" fillId="2" borderId="0" xfId="1" applyFont="1" applyFill="1" applyBorder="1"/>
    <xf numFmtId="3" fontId="1" fillId="4" borderId="35" xfId="2" applyNumberFormat="1" applyFont="1" applyFill="1" applyBorder="1" applyAlignment="1">
      <alignment horizontal="right"/>
    </xf>
    <xf numFmtId="0" fontId="18" fillId="2" borderId="0" xfId="1" applyFont="1" applyFill="1" applyBorder="1"/>
    <xf numFmtId="0" fontId="1" fillId="2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3" fontId="18" fillId="4" borderId="0" xfId="1" applyNumberFormat="1" applyFont="1" applyFill="1" applyBorder="1" applyAlignment="1">
      <alignment horizontal="center"/>
    </xf>
    <xf numFmtId="9" fontId="18" fillId="4" borderId="0" xfId="6" applyFont="1" applyFill="1" applyBorder="1"/>
    <xf numFmtId="17" fontId="20" fillId="4" borderId="0" xfId="1" applyNumberFormat="1" applyFont="1" applyFill="1" applyBorder="1"/>
    <xf numFmtId="9" fontId="2" fillId="2" borderId="0" xfId="6" applyFont="1" applyFill="1" applyBorder="1" applyAlignment="1">
      <alignment horizontal="center"/>
    </xf>
    <xf numFmtId="9" fontId="2" fillId="2" borderId="0" xfId="6" applyFont="1" applyFill="1" applyBorder="1" applyAlignment="1">
      <alignment horizontal="right"/>
    </xf>
    <xf numFmtId="9" fontId="1" fillId="2" borderId="0" xfId="6" applyFont="1" applyFill="1" applyBorder="1" applyAlignment="1">
      <alignment horizontal="right"/>
    </xf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0" fontId="18" fillId="2" borderId="0" xfId="1" applyFont="1" applyFill="1" applyBorder="1"/>
    <xf numFmtId="0" fontId="1" fillId="2" borderId="0" xfId="1" applyFont="1" applyFill="1" applyBorder="1"/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  <xf numFmtId="0" fontId="1" fillId="4" borderId="0" xfId="9" applyFill="1"/>
    <xf numFmtId="0" fontId="23" fillId="6" borderId="0" xfId="9" applyFont="1" applyFill="1" applyAlignment="1"/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18" fillId="5" borderId="0" xfId="9" applyFont="1" applyFill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4,484.284  números asignados
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51,515.716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4484284</c:v>
                </c:pt>
                <c:pt idx="1">
                  <c:v>51515716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2.483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2.997.517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2483</c:v>
                </c:pt>
                <c:pt idx="1">
                  <c:v>2997517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236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734 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236</c:v>
                </c:pt>
                <c:pt idx="1">
                  <c:v>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(CA)'!$B$67:$G$67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(CA)'!$A$69:$A$91</c:f>
              <c:numCache>
                <c:formatCode>0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  <c:pt idx="21" formatCode="mmm\-yy">
                  <c:v>41944</c:v>
                </c:pt>
                <c:pt idx="22" formatCode="mmm\-yy">
                  <c:v>41974</c:v>
                </c:pt>
              </c:numCache>
            </c:numRef>
          </c:cat>
          <c:val>
            <c:numRef>
              <c:f>'4-Fijo (CA)'!$I$69:$I$91</c:f>
              <c:numCache>
                <c:formatCode>#,##0</c:formatCode>
                <c:ptCount val="23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  <c:pt idx="17">
                  <c:v>3304600</c:v>
                </c:pt>
                <c:pt idx="18">
                  <c:v>3313996</c:v>
                </c:pt>
                <c:pt idx="19">
                  <c:v>3313996</c:v>
                </c:pt>
                <c:pt idx="20">
                  <c:v>3351131</c:v>
                </c:pt>
                <c:pt idx="21">
                  <c:v>3327966</c:v>
                </c:pt>
                <c:pt idx="22">
                  <c:v>3361578</c:v>
                </c:pt>
              </c:numCache>
            </c:numRef>
          </c:val>
        </c:ser>
        <c:ser>
          <c:idx val="3"/>
          <c:order val="2"/>
          <c:tx>
            <c:strRef>
              <c:f>'4-Fijo (CA)'!$B$39:$G$39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(CA)'!$A$69:$A$91</c:f>
              <c:numCache>
                <c:formatCode>0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  <c:pt idx="21" formatCode="mmm\-yy">
                  <c:v>41944</c:v>
                </c:pt>
                <c:pt idx="22" formatCode="mmm\-yy">
                  <c:v>41974</c:v>
                </c:pt>
              </c:numCache>
            </c:numRef>
          </c:cat>
          <c:val>
            <c:numRef>
              <c:f>'4-Fijo (CA)'!$I$41:$I$63</c:f>
              <c:numCache>
                <c:formatCode>#,##0</c:formatCode>
                <c:ptCount val="23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  <c:pt idx="17">
                  <c:v>4574324</c:v>
                </c:pt>
                <c:pt idx="18">
                  <c:v>4580484</c:v>
                </c:pt>
                <c:pt idx="19">
                  <c:v>4580484</c:v>
                </c:pt>
                <c:pt idx="20">
                  <c:v>4619884</c:v>
                </c:pt>
                <c:pt idx="21">
                  <c:v>4545384</c:v>
                </c:pt>
                <c:pt idx="22">
                  <c:v>4474284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32880"/>
        <c:axId val="175733440"/>
      </c:barChart>
      <c:lineChart>
        <c:grouping val="standard"/>
        <c:varyColors val="0"/>
        <c:ser>
          <c:idx val="2"/>
          <c:order val="1"/>
          <c:tx>
            <c:strRef>
              <c:f>'4-Fijo (CA)'!$B$94:$G$94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(CA)'!$A$96:$A$118</c:f>
              <c:numCache>
                <c:formatCode>0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  <c:pt idx="21" formatCode="mmm\-yy">
                  <c:v>41944</c:v>
                </c:pt>
                <c:pt idx="22" formatCode="mmm\-yy">
                  <c:v>41974</c:v>
                </c:pt>
              </c:numCache>
            </c:numRef>
          </c:cat>
          <c:val>
            <c:numRef>
              <c:f>'4-Fijo (CA)'!$I$96:$I$118</c:f>
              <c:numCache>
                <c:formatCode>#,##0</c:formatCode>
                <c:ptCount val="23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  <c:pt idx="17">
                  <c:v>2418018</c:v>
                </c:pt>
                <c:pt idx="18">
                  <c:v>2421791</c:v>
                </c:pt>
                <c:pt idx="19">
                  <c:v>2421791</c:v>
                </c:pt>
                <c:pt idx="20">
                  <c:v>2453638</c:v>
                </c:pt>
                <c:pt idx="21">
                  <c:v>2444298</c:v>
                </c:pt>
                <c:pt idx="22">
                  <c:v>2478938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32880"/>
        <c:axId val="175733440"/>
      </c:lineChart>
      <c:catAx>
        <c:axId val="175732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5733440"/>
        <c:crosses val="autoZero"/>
        <c:auto val="1"/>
        <c:lblAlgn val="ctr"/>
        <c:lblOffset val="100"/>
        <c:tickLblSkip val="1"/>
        <c:noMultiLvlLbl val="0"/>
      </c:catAx>
      <c:valAx>
        <c:axId val="17573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5732880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'5-RI'!$F$15:$F$30</c:f>
              <c:strCache>
                <c:ptCount val="16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  <c:pt idx="15">
                  <c:v>jun-14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'5-RI'!$F$15:$F$30</c:f>
              <c:strCache>
                <c:ptCount val="16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  <c:pt idx="15">
                  <c:v>jun-14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70908176"/>
        <c:axId val="272144800"/>
      </c:barChart>
      <c:catAx>
        <c:axId val="27090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2144800"/>
        <c:crosses val="autoZero"/>
        <c:auto val="1"/>
        <c:lblAlgn val="ctr"/>
        <c:lblOffset val="100"/>
        <c:noMultiLvlLbl val="0"/>
      </c:catAx>
      <c:valAx>
        <c:axId val="2721448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090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'5-RI'!$D$38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'5-RI'!$D$39:$D$48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'5-RI'!$E$38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'5-RI'!$E$39:$E$48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'5-RI'!$F$38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'5-RI'!$F$39:$F$48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'5-RI'!$G$38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'5-RI'!$G$39:$G$48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'5-RI'!$H$38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'5-RI'!$H$39:$H$48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'5-RI'!$I$38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'5-RI'!$I$39:$I$48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'5-RI'!$J$38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'5-RI'!$J$39:$J$48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'5-RI'!$C$39:$C$53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dic-14</c:v>
                </c:pt>
                <c:pt idx="10">
                  <c:v>nov-14</c:v>
                </c:pt>
                <c:pt idx="11">
                  <c:v>oct-14</c:v>
                </c:pt>
                <c:pt idx="12">
                  <c:v>sep-14</c:v>
                </c:pt>
                <c:pt idx="13">
                  <c:v>ago-14</c:v>
                </c:pt>
                <c:pt idx="14">
                  <c:v>jul-14</c:v>
                </c:pt>
              </c:strCache>
            </c:strRef>
          </c:cat>
          <c:val>
            <c:numRef>
              <c:f>'5-RI'!$K$39:$K$48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48880"/>
        <c:axId val="270891360"/>
      </c:barChart>
      <c:catAx>
        <c:axId val="23114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0891360"/>
        <c:crosses val="autoZero"/>
        <c:auto val="1"/>
        <c:lblAlgn val="ctr"/>
        <c:lblOffset val="100"/>
        <c:noMultiLvlLbl val="0"/>
      </c:catAx>
      <c:valAx>
        <c:axId val="27089136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31148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68</xdr:row>
      <xdr:rowOff>0</xdr:rowOff>
    </xdr:from>
    <xdr:to>
      <xdr:col>7</xdr:col>
      <xdr:colOff>595842</xdr:colOff>
      <xdr:row>69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126</xdr:row>
      <xdr:rowOff>19050</xdr:rowOff>
    </xdr:from>
    <xdr:to>
      <xdr:col>5</xdr:col>
      <xdr:colOff>986367</xdr:colOff>
      <xdr:row>127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60</xdr:row>
      <xdr:rowOff>66675</xdr:rowOff>
    </xdr:from>
    <xdr:to>
      <xdr:col>8</xdr:col>
      <xdr:colOff>205317</xdr:colOff>
      <xdr:row>62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101631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oneCellAnchor>
    <xdr:from>
      <xdr:col>9</xdr:col>
      <xdr:colOff>676275</xdr:colOff>
      <xdr:row>3</xdr:row>
      <xdr:rowOff>47625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AGOSTO 2014  - 8,2 % asignado - 53 %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276225</xdr:colOff>
      <xdr:row>3</xdr:row>
      <xdr:rowOff>57150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285750</xdr:colOff>
      <xdr:row>3</xdr:row>
      <xdr:rowOff>9525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Protegidos/2014/11.%20NOVIEMBRE_2014/171-recurso_numerico_fijo_ptfn_dgp_sm_no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4">
          <cell r="F24">
            <v>41944</v>
          </cell>
          <cell r="G24">
            <v>314</v>
          </cell>
          <cell r="H24">
            <v>3</v>
          </cell>
        </row>
        <row r="25">
          <cell r="F25">
            <v>41913</v>
          </cell>
          <cell r="G25">
            <v>308</v>
          </cell>
          <cell r="H25">
            <v>3</v>
          </cell>
        </row>
        <row r="26">
          <cell r="F26">
            <v>41883</v>
          </cell>
          <cell r="G26">
            <v>306</v>
          </cell>
          <cell r="H26">
            <v>3</v>
          </cell>
        </row>
        <row r="27">
          <cell r="F27">
            <v>41852</v>
          </cell>
          <cell r="G27">
            <v>305</v>
          </cell>
          <cell r="H27">
            <v>3</v>
          </cell>
        </row>
        <row r="28">
          <cell r="F28">
            <v>41821</v>
          </cell>
          <cell r="G28">
            <v>302</v>
          </cell>
          <cell r="H28">
            <v>3</v>
          </cell>
        </row>
        <row r="29">
          <cell r="F29">
            <v>41791</v>
          </cell>
        </row>
        <row r="37">
          <cell r="D37" t="str">
            <v>CNT  E.P.</v>
          </cell>
          <cell r="E37" t="str">
            <v>ETAPA E.P</v>
          </cell>
          <cell r="F37" t="str">
            <v>LINKOTEL S.A.</v>
          </cell>
          <cell r="G37" t="str">
            <v>SETEL S.A.</v>
          </cell>
          <cell r="H37" t="str">
            <v>LEVEL 3 
ECUADOR LVLT S.A.</v>
          </cell>
          <cell r="I37" t="str">
            <v>GRUPO
 CORIPAR S.A.</v>
          </cell>
          <cell r="J37" t="str">
            <v>CONECEL S.A.</v>
          </cell>
          <cell r="K37" t="str">
            <v>OTECEL S.A.</v>
          </cell>
        </row>
        <row r="38">
          <cell r="C38" t="str">
            <v>AÑO 2005</v>
          </cell>
          <cell r="D38">
            <v>1162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9</v>
          </cell>
        </row>
        <row r="39">
          <cell r="C39" t="str">
            <v>AÑO 2006</v>
          </cell>
          <cell r="D39">
            <v>1382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</row>
        <row r="40">
          <cell r="C40" t="str">
            <v>AÑO 2007</v>
          </cell>
          <cell r="D40">
            <v>1405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5</v>
          </cell>
        </row>
        <row r="41">
          <cell r="C41" t="str">
            <v>AÑO 2008</v>
          </cell>
          <cell r="D41">
            <v>1920</v>
          </cell>
          <cell r="E41">
            <v>0</v>
          </cell>
          <cell r="F41">
            <v>2</v>
          </cell>
          <cell r="G41">
            <v>0</v>
          </cell>
          <cell r="H41">
            <v>10</v>
          </cell>
          <cell r="I41">
            <v>0</v>
          </cell>
          <cell r="J41">
            <v>0</v>
          </cell>
          <cell r="K41">
            <v>18</v>
          </cell>
        </row>
        <row r="42">
          <cell r="C42" t="str">
            <v>AÑO 2009</v>
          </cell>
          <cell r="D42">
            <v>1822</v>
          </cell>
          <cell r="E42">
            <v>0</v>
          </cell>
          <cell r="F42">
            <v>2</v>
          </cell>
          <cell r="G42">
            <v>2</v>
          </cell>
          <cell r="H42">
            <v>10</v>
          </cell>
          <cell r="I42">
            <v>0</v>
          </cell>
          <cell r="J42">
            <v>0</v>
          </cell>
          <cell r="K42">
            <v>22</v>
          </cell>
        </row>
        <row r="43">
          <cell r="C43" t="str">
            <v>AÑO 2010</v>
          </cell>
          <cell r="D43">
            <v>1816</v>
          </cell>
          <cell r="E43">
            <v>3</v>
          </cell>
          <cell r="F43">
            <v>2</v>
          </cell>
          <cell r="G43">
            <v>1</v>
          </cell>
          <cell r="H43">
            <v>0</v>
          </cell>
          <cell r="I43">
            <v>1</v>
          </cell>
          <cell r="J43">
            <v>0</v>
          </cell>
          <cell r="K43">
            <v>23</v>
          </cell>
        </row>
        <row r="44">
          <cell r="C44" t="str">
            <v>AÑO 2011</v>
          </cell>
          <cell r="D44">
            <v>1699</v>
          </cell>
          <cell r="E44">
            <v>8</v>
          </cell>
          <cell r="F44">
            <v>2</v>
          </cell>
          <cell r="G44">
            <v>63</v>
          </cell>
          <cell r="H44">
            <v>0</v>
          </cell>
          <cell r="I44">
            <v>1</v>
          </cell>
          <cell r="J44">
            <v>0</v>
          </cell>
          <cell r="K44">
            <v>23</v>
          </cell>
        </row>
        <row r="45">
          <cell r="C45" t="str">
            <v>AÑO 2012</v>
          </cell>
          <cell r="D45">
            <v>1792</v>
          </cell>
          <cell r="E45">
            <v>11</v>
          </cell>
          <cell r="F45">
            <v>2</v>
          </cell>
          <cell r="G45">
            <v>63</v>
          </cell>
          <cell r="H45">
            <v>0</v>
          </cell>
          <cell r="I45">
            <v>1</v>
          </cell>
          <cell r="J45">
            <v>3</v>
          </cell>
          <cell r="K45">
            <v>23</v>
          </cell>
        </row>
        <row r="46">
          <cell r="C46" t="str">
            <v>AÑO 2013</v>
          </cell>
          <cell r="D46">
            <v>1937</v>
          </cell>
          <cell r="E46">
            <v>20</v>
          </cell>
          <cell r="F46">
            <v>2</v>
          </cell>
          <cell r="G46">
            <v>65</v>
          </cell>
          <cell r="H46">
            <v>0</v>
          </cell>
          <cell r="I46">
            <v>1</v>
          </cell>
          <cell r="J46">
            <v>3</v>
          </cell>
          <cell r="K46">
            <v>24</v>
          </cell>
        </row>
        <row r="47">
          <cell r="C47">
            <v>41944</v>
          </cell>
          <cell r="D47">
            <v>2040</v>
          </cell>
          <cell r="E47">
            <v>22</v>
          </cell>
          <cell r="F47">
            <v>2</v>
          </cell>
          <cell r="G47">
            <v>65</v>
          </cell>
          <cell r="H47">
            <v>1</v>
          </cell>
          <cell r="I47">
            <v>1</v>
          </cell>
          <cell r="J47">
            <v>4</v>
          </cell>
          <cell r="K47">
            <v>27</v>
          </cell>
        </row>
        <row r="48">
          <cell r="C48">
            <v>41913</v>
          </cell>
          <cell r="D48">
            <v>2003</v>
          </cell>
          <cell r="E48">
            <v>22</v>
          </cell>
          <cell r="F48">
            <v>2</v>
          </cell>
          <cell r="G48">
            <v>65</v>
          </cell>
          <cell r="H48">
            <v>1</v>
          </cell>
          <cell r="I48">
            <v>1</v>
          </cell>
          <cell r="J48">
            <v>4</v>
          </cell>
          <cell r="K48">
            <v>27</v>
          </cell>
        </row>
        <row r="49">
          <cell r="C49">
            <v>41883</v>
          </cell>
          <cell r="D49">
            <v>1992</v>
          </cell>
          <cell r="E49">
            <v>22</v>
          </cell>
          <cell r="F49">
            <v>2</v>
          </cell>
          <cell r="G49">
            <v>65</v>
          </cell>
          <cell r="H49">
            <v>1</v>
          </cell>
          <cell r="I49">
            <v>1</v>
          </cell>
          <cell r="J49">
            <v>4</v>
          </cell>
          <cell r="K49">
            <v>27</v>
          </cell>
        </row>
        <row r="50">
          <cell r="C50">
            <v>41852</v>
          </cell>
          <cell r="D50">
            <v>1944</v>
          </cell>
          <cell r="E50">
            <v>21</v>
          </cell>
          <cell r="F50">
            <v>2</v>
          </cell>
          <cell r="G50">
            <v>65</v>
          </cell>
          <cell r="H50">
            <v>1</v>
          </cell>
          <cell r="I50">
            <v>1</v>
          </cell>
          <cell r="J50">
            <v>4</v>
          </cell>
          <cell r="K50">
            <v>27</v>
          </cell>
        </row>
        <row r="51">
          <cell r="C51">
            <v>41821</v>
          </cell>
          <cell r="D51">
            <v>2038</v>
          </cell>
          <cell r="E51">
            <v>21</v>
          </cell>
          <cell r="F51">
            <v>2</v>
          </cell>
          <cell r="G51">
            <v>65</v>
          </cell>
          <cell r="H51">
            <v>1</v>
          </cell>
          <cell r="I51">
            <v>1</v>
          </cell>
          <cell r="J51">
            <v>3</v>
          </cell>
          <cell r="K51">
            <v>27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ARS5SzYkVskELy9fenaODkNt0/evrE+w0cEi7rsTRDTFNSZiOgBJ8H/DE4hauU43vcIX92NokkOcK3Ljf0tgkA==" saltValue="6viCUjJAk/E0it0pZ3rvWA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8" t="s">
        <v>52</v>
      </c>
      <c r="C12" s="289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+'3-Fijo'!L36</f>
        <v>4484284</v>
      </c>
      <c r="E13" s="47">
        <f>+D13/C13</f>
        <v>8.0076499999999995E-2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+'5-RI'!I24+'5-RI'!L48</f>
        <v>2483</v>
      </c>
      <c r="E14" s="36">
        <f>+D14/C14</f>
        <v>8.2766666666666665E-4</v>
      </c>
      <c r="F14" s="57"/>
      <c r="G14" s="54"/>
    </row>
    <row r="15" spans="1:21" ht="25.5" customHeight="1" x14ac:dyDescent="0.2">
      <c r="A15" s="285" t="s">
        <v>11</v>
      </c>
      <c r="B15" s="32" t="s">
        <v>10</v>
      </c>
      <c r="C15" s="33">
        <f>SUM(C16:C26)</f>
        <v>970</v>
      </c>
      <c r="D15" s="60">
        <f>SUM(D16:D26)</f>
        <v>236</v>
      </c>
      <c r="E15" s="36">
        <f>+D15/C15</f>
        <v>0.24329896907216494</v>
      </c>
      <c r="F15" s="57"/>
      <c r="G15" s="59"/>
    </row>
    <row r="16" spans="1:21" x14ac:dyDescent="0.2">
      <c r="A16" s="286"/>
      <c r="B16" s="156" t="s">
        <v>90</v>
      </c>
      <c r="C16" s="48">
        <v>97</v>
      </c>
      <c r="D16" s="49">
        <v>34</v>
      </c>
      <c r="E16" s="36">
        <f>+D16/C16</f>
        <v>0.35051546391752575</v>
      </c>
      <c r="F16" s="53"/>
      <c r="G16" s="53"/>
    </row>
    <row r="17" spans="1:9" x14ac:dyDescent="0.2">
      <c r="A17" s="286"/>
      <c r="B17" s="34" t="s">
        <v>4</v>
      </c>
      <c r="C17" s="48">
        <v>97</v>
      </c>
      <c r="D17" s="49">
        <v>38</v>
      </c>
      <c r="E17" s="36">
        <f t="shared" ref="E17:E26" si="0">+D17/C17</f>
        <v>0.39175257731958762</v>
      </c>
      <c r="G17" s="54"/>
    </row>
    <row r="18" spans="1:9" ht="13.5" customHeight="1" x14ac:dyDescent="0.2">
      <c r="A18" s="286"/>
      <c r="B18" s="34" t="s">
        <v>63</v>
      </c>
      <c r="C18" s="48">
        <v>97</v>
      </c>
      <c r="D18" s="49">
        <v>17</v>
      </c>
      <c r="E18" s="36">
        <f>+D18/C18</f>
        <v>0.17525773195876287</v>
      </c>
      <c r="G18" s="54"/>
    </row>
    <row r="19" spans="1:9" x14ac:dyDescent="0.2">
      <c r="A19" s="286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6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9" x14ac:dyDescent="0.2">
      <c r="A21" s="286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6"/>
      <c r="B22" s="156" t="s">
        <v>89</v>
      </c>
      <c r="C22" s="48">
        <v>0</v>
      </c>
      <c r="D22" s="49">
        <v>0</v>
      </c>
      <c r="E22" s="36">
        <v>0</v>
      </c>
      <c r="G22" s="54"/>
      <c r="I22" s="19" t="s">
        <v>59</v>
      </c>
    </row>
    <row r="23" spans="1:9" x14ac:dyDescent="0.2">
      <c r="A23" s="286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6"/>
      <c r="B24" s="34" t="s">
        <v>28</v>
      </c>
      <c r="C24" s="48">
        <v>97</v>
      </c>
      <c r="D24" s="49">
        <v>21</v>
      </c>
      <c r="E24" s="36">
        <f t="shared" si="0"/>
        <v>0.21649484536082475</v>
      </c>
      <c r="G24" s="54"/>
    </row>
    <row r="25" spans="1:9" x14ac:dyDescent="0.2">
      <c r="A25" s="286"/>
      <c r="B25" s="34" t="s">
        <v>29</v>
      </c>
      <c r="C25" s="48">
        <v>97</v>
      </c>
      <c r="D25" s="49">
        <v>22</v>
      </c>
      <c r="E25" s="36">
        <f t="shared" si="0"/>
        <v>0.22680412371134021</v>
      </c>
      <c r="G25" s="54"/>
    </row>
    <row r="26" spans="1:9" ht="13.5" thickBot="1" x14ac:dyDescent="0.25">
      <c r="A26" s="287"/>
      <c r="B26" s="35" t="s">
        <v>61</v>
      </c>
      <c r="C26" s="50">
        <v>97</v>
      </c>
      <c r="D26" s="51">
        <v>24</v>
      </c>
      <c r="E26" s="52">
        <f t="shared" si="0"/>
        <v>0.24742268041237114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5"/>
      <c r="B36" s="215"/>
      <c r="C36" s="216"/>
      <c r="D36" s="215"/>
      <c r="E36" s="215"/>
      <c r="F36" s="217"/>
    </row>
    <row r="37" spans="1:6" x14ac:dyDescent="0.2">
      <c r="A37" s="215"/>
      <c r="B37" s="215"/>
      <c r="C37" s="216"/>
      <c r="D37" s="215"/>
      <c r="E37" s="215"/>
      <c r="F37" s="217"/>
    </row>
    <row r="38" spans="1:6" x14ac:dyDescent="0.2">
      <c r="A38" s="215"/>
      <c r="B38" s="215"/>
      <c r="C38" s="216"/>
      <c r="D38" s="215"/>
      <c r="E38" s="215"/>
      <c r="F38" s="217"/>
    </row>
    <row r="39" spans="1:6" x14ac:dyDescent="0.2">
      <c r="A39" s="215"/>
      <c r="B39" s="215"/>
      <c r="C39" s="216"/>
      <c r="D39" s="215"/>
      <c r="E39" s="215"/>
      <c r="F39" s="217"/>
    </row>
    <row r="40" spans="1:6" x14ac:dyDescent="0.2">
      <c r="A40" s="215"/>
      <c r="B40" s="215"/>
      <c r="C40" s="216"/>
      <c r="D40" s="215"/>
      <c r="E40" s="215"/>
      <c r="F40" s="217"/>
    </row>
    <row r="41" spans="1:6" x14ac:dyDescent="0.2">
      <c r="A41" s="215"/>
      <c r="B41" s="215"/>
      <c r="C41" s="216"/>
      <c r="D41" s="215"/>
      <c r="E41" s="215"/>
      <c r="F41" s="217"/>
    </row>
    <row r="42" spans="1:6" x14ac:dyDescent="0.2">
      <c r="A42" s="215"/>
      <c r="B42" s="215"/>
      <c r="C42" s="216"/>
      <c r="D42" s="215"/>
      <c r="E42" s="215"/>
      <c r="F42" s="217"/>
    </row>
    <row r="43" spans="1:6" x14ac:dyDescent="0.2">
      <c r="A43" s="215"/>
      <c r="B43" s="215"/>
      <c r="C43" s="216"/>
      <c r="D43" s="215"/>
      <c r="E43" s="215"/>
      <c r="F43" s="217"/>
    </row>
    <row r="44" spans="1:6" x14ac:dyDescent="0.2">
      <c r="A44" s="215"/>
      <c r="B44" s="215"/>
      <c r="C44" s="216"/>
      <c r="D44" s="215"/>
      <c r="E44" s="215"/>
      <c r="F44" s="217"/>
    </row>
    <row r="45" spans="1:6" x14ac:dyDescent="0.2">
      <c r="A45" s="215"/>
      <c r="B45" s="215"/>
      <c r="C45" s="216"/>
      <c r="D45" s="215"/>
      <c r="E45" s="215"/>
      <c r="F45" s="217"/>
    </row>
    <row r="46" spans="1:6" x14ac:dyDescent="0.2">
      <c r="A46" s="215"/>
      <c r="B46" s="215"/>
      <c r="C46" s="216"/>
      <c r="D46" s="215"/>
      <c r="E46" s="215"/>
      <c r="F46" s="217"/>
    </row>
    <row r="47" spans="1:6" x14ac:dyDescent="0.2">
      <c r="A47" s="215"/>
      <c r="B47" s="215"/>
      <c r="C47" s="216"/>
      <c r="D47" s="215"/>
      <c r="E47" s="215"/>
      <c r="F47" s="217"/>
    </row>
    <row r="48" spans="1:6" x14ac:dyDescent="0.2">
      <c r="A48" s="215"/>
      <c r="B48" s="215"/>
      <c r="C48" s="216"/>
      <c r="D48" s="215"/>
      <c r="E48" s="215"/>
      <c r="F48" s="217"/>
    </row>
    <row r="49" spans="1:8" x14ac:dyDescent="0.2">
      <c r="A49" s="215"/>
      <c r="B49" s="215"/>
      <c r="C49" s="216"/>
      <c r="D49" s="215"/>
      <c r="E49" s="215"/>
      <c r="F49" s="217"/>
      <c r="G49" s="72"/>
      <c r="H49" s="72"/>
    </row>
    <row r="50" spans="1:8" x14ac:dyDescent="0.2">
      <c r="A50" s="215"/>
      <c r="B50" s="215"/>
      <c r="C50" s="216"/>
      <c r="D50" s="215"/>
      <c r="E50" s="215"/>
      <c r="F50" s="217"/>
      <c r="G50" s="72"/>
      <c r="H50" s="72"/>
    </row>
    <row r="51" spans="1:8" x14ac:dyDescent="0.2">
      <c r="A51" s="215"/>
      <c r="B51" s="215"/>
      <c r="C51" s="216"/>
      <c r="D51" s="215"/>
      <c r="E51" s="215"/>
      <c r="F51" s="217"/>
      <c r="G51" s="72"/>
      <c r="H51" s="72"/>
    </row>
    <row r="52" spans="1:8" x14ac:dyDescent="0.2">
      <c r="A52" s="215"/>
      <c r="B52" s="215"/>
      <c r="C52" s="216"/>
      <c r="D52" s="215"/>
      <c r="E52" s="215"/>
      <c r="F52" s="217"/>
      <c r="G52" s="72"/>
      <c r="H52" s="72"/>
    </row>
    <row r="53" spans="1:8" ht="13.5" customHeight="1" x14ac:dyDescent="0.2">
      <c r="A53" s="215"/>
      <c r="B53" s="215"/>
      <c r="C53" s="216"/>
      <c r="D53" s="215"/>
      <c r="E53" s="215"/>
      <c r="F53" s="217"/>
      <c r="G53" s="72"/>
      <c r="H53" s="72"/>
    </row>
    <row r="54" spans="1:8" x14ac:dyDescent="0.2">
      <c r="A54" s="117"/>
      <c r="B54" s="117"/>
      <c r="C54" s="118"/>
      <c r="D54" s="117"/>
      <c r="E54" s="117"/>
      <c r="F54" s="217"/>
      <c r="G54" s="72"/>
      <c r="H54" s="72"/>
    </row>
    <row r="55" spans="1:8" x14ac:dyDescent="0.2">
      <c r="A55" s="117"/>
      <c r="B55" s="117"/>
      <c r="C55" s="118"/>
      <c r="D55" s="117"/>
      <c r="E55" s="117"/>
      <c r="F55" s="217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17"/>
      <c r="G56" s="116"/>
      <c r="H56" s="72"/>
    </row>
    <row r="57" spans="1:8" x14ac:dyDescent="0.2">
      <c r="A57" s="117"/>
      <c r="B57" s="117"/>
      <c r="C57" s="118"/>
      <c r="D57" s="117"/>
      <c r="E57" s="117"/>
      <c r="F57" s="217"/>
      <c r="G57" s="116"/>
      <c r="H57" s="72"/>
    </row>
    <row r="58" spans="1:8" x14ac:dyDescent="0.2">
      <c r="A58" s="117"/>
      <c r="B58" s="117"/>
      <c r="C58" s="118"/>
      <c r="D58" s="117"/>
      <c r="E58" s="117"/>
      <c r="F58" s="217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17"/>
      <c r="G59" s="116"/>
      <c r="H59" s="72"/>
    </row>
    <row r="60" spans="1:8" x14ac:dyDescent="0.2">
      <c r="A60" s="117" t="s">
        <v>33</v>
      </c>
      <c r="B60" s="118">
        <f>+D13</f>
        <v>4484284</v>
      </c>
      <c r="C60" s="118"/>
      <c r="D60" s="117"/>
      <c r="E60" s="117"/>
      <c r="F60" s="217"/>
      <c r="G60" s="116"/>
      <c r="H60" s="72"/>
    </row>
    <row r="61" spans="1:8" x14ac:dyDescent="0.2">
      <c r="A61" s="117" t="s">
        <v>34</v>
      </c>
      <c r="B61" s="118">
        <f>+B59-B60</f>
        <v>51515716</v>
      </c>
      <c r="C61" s="118"/>
      <c r="D61" s="117"/>
      <c r="E61" s="117"/>
      <c r="F61" s="217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17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17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17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17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2483</v>
      </c>
      <c r="E66" s="117"/>
      <c r="F66" s="217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2997517</v>
      </c>
      <c r="E67" s="117"/>
      <c r="F67" s="217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970</v>
      </c>
      <c r="F68" s="217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236</v>
      </c>
      <c r="F69" s="217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734</v>
      </c>
      <c r="F70" s="217"/>
      <c r="G70" s="116"/>
      <c r="H70" s="72"/>
    </row>
    <row r="71" spans="1:8" x14ac:dyDescent="0.2">
      <c r="A71" s="117"/>
      <c r="B71" s="117"/>
      <c r="C71" s="118"/>
      <c r="D71" s="117"/>
      <c r="E71" s="117"/>
      <c r="F71" s="217"/>
      <c r="G71" s="116"/>
      <c r="H71" s="72"/>
    </row>
    <row r="72" spans="1:8" x14ac:dyDescent="0.2">
      <c r="A72" s="117"/>
      <c r="B72" s="117"/>
      <c r="C72" s="118"/>
      <c r="D72" s="117"/>
      <c r="E72" s="117"/>
      <c r="F72" s="217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/QZH6TVLKz2/K+GwMpdy07XoUbyq/c9XA/cL0m7Hv3/66g3pMD8H1F11LnAj7crx/e9fQnOiMK2mRPrV6Rhskw==" saltValue="SIGgSX2xZ2uf5pvWzxqjr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30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303" t="s">
        <v>6</v>
      </c>
      <c r="C12" s="304"/>
      <c r="D12" s="304"/>
      <c r="E12" s="304"/>
      <c r="F12" s="304"/>
      <c r="G12" s="304"/>
      <c r="H12" s="304"/>
      <c r="I12" s="304"/>
      <c r="J12" s="304"/>
      <c r="K12" s="305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2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2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2" x14ac:dyDescent="0.2">
      <c r="A19" s="37">
        <v>2008</v>
      </c>
      <c r="B19" s="306">
        <v>2333334</v>
      </c>
      <c r="C19" s="307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2" x14ac:dyDescent="0.2">
      <c r="A20" s="37">
        <v>2009</v>
      </c>
      <c r="B20" s="306">
        <v>2329068</v>
      </c>
      <c r="C20" s="307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2" x14ac:dyDescent="0.2">
      <c r="A21" s="74">
        <v>2010</v>
      </c>
      <c r="B21" s="311">
        <v>2559276</v>
      </c>
      <c r="C21" s="312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2" x14ac:dyDescent="0.2">
      <c r="A22" s="74">
        <v>2011</v>
      </c>
      <c r="B22" s="313">
        <v>3026484</v>
      </c>
      <c r="C22" s="314"/>
      <c r="D22" s="315">
        <v>259800</v>
      </c>
      <c r="E22" s="314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2" ht="13.5" thickBot="1" x14ac:dyDescent="0.25">
      <c r="A23" s="155">
        <v>2012</v>
      </c>
      <c r="B23" s="319">
        <v>3336796</v>
      </c>
      <c r="C23" s="318"/>
      <c r="D23" s="317">
        <v>259800</v>
      </c>
      <c r="E23" s="318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2" ht="14.25" thickTop="1" thickBot="1" x14ac:dyDescent="0.25">
      <c r="A24" s="155">
        <v>2013</v>
      </c>
      <c r="B24" s="316">
        <v>3654996</v>
      </c>
      <c r="C24" s="296"/>
      <c r="D24" s="295">
        <v>264800</v>
      </c>
      <c r="E24" s="296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18">
        <v>5000</v>
      </c>
      <c r="L24" s="69">
        <f t="shared" si="0"/>
        <v>4296696</v>
      </c>
    </row>
    <row r="25" spans="1:12" s="229" customFormat="1" ht="14.25" thickTop="1" thickBot="1" x14ac:dyDescent="0.25">
      <c r="A25" s="160">
        <v>41640</v>
      </c>
      <c r="B25" s="293">
        <v>3726296</v>
      </c>
      <c r="C25" s="294"/>
      <c r="D25" s="295">
        <v>264800</v>
      </c>
      <c r="E25" s="296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18">
        <v>5000</v>
      </c>
      <c r="L25" s="69">
        <f t="shared" ref="L25:L29" si="1">SUM(B25:K25)</f>
        <v>4367996</v>
      </c>
    </row>
    <row r="26" spans="1:12" s="229" customFormat="1" ht="14.25" thickTop="1" thickBot="1" x14ac:dyDescent="0.25">
      <c r="A26" s="160">
        <v>41671</v>
      </c>
      <c r="B26" s="293">
        <v>3726296</v>
      </c>
      <c r="C26" s="294"/>
      <c r="D26" s="295">
        <v>264800</v>
      </c>
      <c r="E26" s="296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18">
        <v>5000</v>
      </c>
      <c r="L26" s="69">
        <f t="shared" si="1"/>
        <v>4397996</v>
      </c>
    </row>
    <row r="27" spans="1:12" s="229" customFormat="1" ht="14.25" thickTop="1" thickBot="1" x14ac:dyDescent="0.25">
      <c r="A27" s="160">
        <v>41699</v>
      </c>
      <c r="B27" s="293">
        <v>3812524</v>
      </c>
      <c r="C27" s="294"/>
      <c r="D27" s="295">
        <v>264800</v>
      </c>
      <c r="E27" s="296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18">
        <v>5000</v>
      </c>
      <c r="L27" s="69">
        <f t="shared" si="1"/>
        <v>4514224</v>
      </c>
    </row>
    <row r="28" spans="1:12" s="229" customFormat="1" ht="14.25" thickTop="1" thickBot="1" x14ac:dyDescent="0.25">
      <c r="A28" s="160">
        <v>41730</v>
      </c>
      <c r="B28" s="293">
        <v>3824524</v>
      </c>
      <c r="C28" s="294"/>
      <c r="D28" s="295">
        <v>264800</v>
      </c>
      <c r="E28" s="296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18">
        <v>5000</v>
      </c>
      <c r="L28" s="69">
        <f t="shared" si="1"/>
        <v>4526224</v>
      </c>
    </row>
    <row r="29" spans="1:12" s="229" customFormat="1" ht="14.25" thickTop="1" thickBot="1" x14ac:dyDescent="0.25">
      <c r="A29" s="160">
        <v>41760</v>
      </c>
      <c r="B29" s="293">
        <v>3855424</v>
      </c>
      <c r="C29" s="294"/>
      <c r="D29" s="295">
        <v>264800</v>
      </c>
      <c r="E29" s="296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18">
        <v>5000</v>
      </c>
      <c r="L29" s="69">
        <f t="shared" si="1"/>
        <v>4557124</v>
      </c>
    </row>
    <row r="30" spans="1:12" s="229" customFormat="1" ht="14.25" thickTop="1" thickBot="1" x14ac:dyDescent="0.25">
      <c r="A30" s="160">
        <v>41791</v>
      </c>
      <c r="B30" s="293">
        <v>3858224</v>
      </c>
      <c r="C30" s="294"/>
      <c r="D30" s="295">
        <v>264800</v>
      </c>
      <c r="E30" s="296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18">
        <v>5000</v>
      </c>
      <c r="L30" s="69">
        <f t="shared" ref="L30:L34" si="2">SUM(B30:K30)</f>
        <v>4559924</v>
      </c>
    </row>
    <row r="31" spans="1:12" s="229" customFormat="1" ht="14.25" thickTop="1" thickBot="1" x14ac:dyDescent="0.25">
      <c r="A31" s="160">
        <v>41821</v>
      </c>
      <c r="B31" s="293">
        <v>3863624</v>
      </c>
      <c r="C31" s="294"/>
      <c r="D31" s="295">
        <v>264800</v>
      </c>
      <c r="E31" s="296"/>
      <c r="F31" s="166">
        <v>21900</v>
      </c>
      <c r="G31" s="166">
        <v>140000</v>
      </c>
      <c r="H31" s="166">
        <v>250000</v>
      </c>
      <c r="I31" s="166" t="s">
        <v>84</v>
      </c>
      <c r="J31" s="166">
        <v>20000</v>
      </c>
      <c r="K31" s="218">
        <v>5000</v>
      </c>
      <c r="L31" s="69">
        <f t="shared" si="2"/>
        <v>4565324</v>
      </c>
    </row>
    <row r="32" spans="1:12" s="229" customFormat="1" ht="14.25" thickTop="1" thickBot="1" x14ac:dyDescent="0.25">
      <c r="A32" s="160">
        <v>41852</v>
      </c>
      <c r="B32" s="293">
        <v>3863954</v>
      </c>
      <c r="C32" s="294"/>
      <c r="D32" s="295">
        <v>264800</v>
      </c>
      <c r="E32" s="296"/>
      <c r="F32" s="166">
        <v>21900</v>
      </c>
      <c r="G32" s="166">
        <v>140000</v>
      </c>
      <c r="H32" s="166">
        <v>250000</v>
      </c>
      <c r="I32" s="166" t="s">
        <v>84</v>
      </c>
      <c r="J32" s="166">
        <v>20000</v>
      </c>
      <c r="K32" s="218">
        <v>5000</v>
      </c>
      <c r="L32" s="69">
        <f t="shared" si="2"/>
        <v>4565654</v>
      </c>
    </row>
    <row r="33" spans="1:14" s="229" customFormat="1" ht="14.25" thickTop="1" thickBot="1" x14ac:dyDescent="0.25">
      <c r="A33" s="160">
        <v>41883</v>
      </c>
      <c r="B33" s="293">
        <v>3863954</v>
      </c>
      <c r="C33" s="294"/>
      <c r="D33" s="295">
        <v>264800</v>
      </c>
      <c r="E33" s="296"/>
      <c r="F33" s="166">
        <v>21900</v>
      </c>
      <c r="G33" s="166">
        <v>140000</v>
      </c>
      <c r="H33" s="166">
        <v>250000</v>
      </c>
      <c r="I33" s="166" t="s">
        <v>84</v>
      </c>
      <c r="J33" s="166">
        <v>20000</v>
      </c>
      <c r="K33" s="218">
        <v>5000</v>
      </c>
      <c r="L33" s="69">
        <f t="shared" si="2"/>
        <v>4565654</v>
      </c>
    </row>
    <row r="34" spans="1:14" s="229" customFormat="1" ht="14.25" thickTop="1" thickBot="1" x14ac:dyDescent="0.25">
      <c r="A34" s="160">
        <v>41913</v>
      </c>
      <c r="B34" s="293">
        <v>3893184</v>
      </c>
      <c r="C34" s="294"/>
      <c r="D34" s="295">
        <v>284800</v>
      </c>
      <c r="E34" s="296"/>
      <c r="F34" s="166">
        <v>21900</v>
      </c>
      <c r="G34" s="166">
        <v>144000</v>
      </c>
      <c r="H34" s="166">
        <v>250000</v>
      </c>
      <c r="I34" s="166" t="s">
        <v>84</v>
      </c>
      <c r="J34" s="166">
        <v>20000</v>
      </c>
      <c r="K34" s="218">
        <v>5000</v>
      </c>
      <c r="L34" s="69">
        <f t="shared" si="2"/>
        <v>4618884</v>
      </c>
    </row>
    <row r="35" spans="1:14" s="229" customFormat="1" ht="14.25" thickTop="1" thickBot="1" x14ac:dyDescent="0.25">
      <c r="A35" s="160">
        <v>41944</v>
      </c>
      <c r="B35" s="293">
        <v>3819684</v>
      </c>
      <c r="C35" s="294"/>
      <c r="D35" s="295">
        <v>284800</v>
      </c>
      <c r="E35" s="296"/>
      <c r="F35" s="166">
        <v>21900</v>
      </c>
      <c r="G35" s="166">
        <v>144000</v>
      </c>
      <c r="H35" s="166">
        <v>250000</v>
      </c>
      <c r="I35" s="166" t="s">
        <v>84</v>
      </c>
      <c r="J35" s="166">
        <v>20000</v>
      </c>
      <c r="K35" s="218">
        <v>5000</v>
      </c>
      <c r="L35" s="69">
        <f t="shared" ref="L35:L36" si="3">SUM(B35:K35)</f>
        <v>4545384</v>
      </c>
    </row>
    <row r="36" spans="1:14" ht="14.25" thickTop="1" thickBot="1" x14ac:dyDescent="0.25">
      <c r="A36" s="160">
        <v>41974</v>
      </c>
      <c r="B36" s="293">
        <v>3761584</v>
      </c>
      <c r="C36" s="294"/>
      <c r="D36" s="295">
        <v>284800</v>
      </c>
      <c r="E36" s="296"/>
      <c r="F36" s="166">
        <v>21900</v>
      </c>
      <c r="G36" s="166">
        <v>146000</v>
      </c>
      <c r="H36" s="166">
        <v>250000</v>
      </c>
      <c r="I36" s="166" t="s">
        <v>84</v>
      </c>
      <c r="J36" s="166">
        <v>20000</v>
      </c>
      <c r="K36" s="218">
        <v>0</v>
      </c>
      <c r="L36" s="69">
        <f t="shared" si="3"/>
        <v>4484284</v>
      </c>
    </row>
    <row r="37" spans="1:14" ht="13.5" thickTop="1" x14ac:dyDescent="0.2">
      <c r="A37" s="5"/>
      <c r="B37" s="123"/>
      <c r="C37" s="123"/>
      <c r="D37" s="10"/>
      <c r="E37" s="10"/>
      <c r="F37" s="10"/>
      <c r="G37" s="10"/>
      <c r="H37" s="10"/>
      <c r="I37" s="10"/>
      <c r="J37" s="10"/>
      <c r="K37" s="10"/>
      <c r="L37" s="12"/>
    </row>
    <row r="38" spans="1:14" x14ac:dyDescent="0.2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38"/>
      <c r="M38" s="10"/>
      <c r="N38" s="2"/>
    </row>
    <row r="39" spans="1:14" ht="13.5" thickBot="1" x14ac:dyDescent="0.2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38"/>
      <c r="M39" s="10"/>
      <c r="N39" s="2"/>
    </row>
    <row r="40" spans="1:14" ht="17.25" thickTop="1" thickBot="1" x14ac:dyDescent="0.3">
      <c r="B40" s="308" t="s">
        <v>56</v>
      </c>
      <c r="C40" s="309"/>
      <c r="D40" s="309"/>
      <c r="E40" s="309"/>
      <c r="F40" s="309"/>
      <c r="G40" s="309"/>
      <c r="H40" s="309"/>
      <c r="I40" s="309"/>
      <c r="J40" s="309"/>
      <c r="K40" s="310"/>
      <c r="L40" s="13"/>
      <c r="M40" s="13"/>
    </row>
    <row r="41" spans="1:14" s="4" customFormat="1" ht="45" customHeight="1" thickTop="1" thickBot="1" x14ac:dyDescent="0.25">
      <c r="A41" s="8" t="s">
        <v>0</v>
      </c>
      <c r="B41" s="41" t="s">
        <v>80</v>
      </c>
      <c r="C41" s="9" t="s">
        <v>81</v>
      </c>
      <c r="D41" s="42" t="s">
        <v>78</v>
      </c>
      <c r="E41" s="9" t="s">
        <v>79</v>
      </c>
      <c r="F41" s="42" t="s">
        <v>25</v>
      </c>
      <c r="G41" s="42" t="s">
        <v>26</v>
      </c>
      <c r="H41" s="9" t="s">
        <v>30</v>
      </c>
      <c r="I41" s="9" t="s">
        <v>31</v>
      </c>
      <c r="J41" s="9" t="s">
        <v>87</v>
      </c>
      <c r="K41" s="129" t="s">
        <v>50</v>
      </c>
      <c r="L41" s="28" t="s">
        <v>3</v>
      </c>
    </row>
    <row r="42" spans="1:14" ht="13.5" thickTop="1" x14ac:dyDescent="0.2">
      <c r="A42" s="40">
        <v>2003</v>
      </c>
      <c r="B42" s="43">
        <f t="shared" ref="B42:D46" si="4">+B92/B14</f>
        <v>0</v>
      </c>
      <c r="C42" s="15">
        <f t="shared" si="4"/>
        <v>0</v>
      </c>
      <c r="D42" s="15">
        <f t="shared" si="4"/>
        <v>0</v>
      </c>
      <c r="E42" s="190" t="s">
        <v>5</v>
      </c>
      <c r="F42" s="190" t="s">
        <v>5</v>
      </c>
      <c r="G42" s="190" t="s">
        <v>5</v>
      </c>
      <c r="H42" s="190" t="s">
        <v>5</v>
      </c>
      <c r="I42" s="190" t="s">
        <v>5</v>
      </c>
      <c r="J42" s="190" t="s">
        <v>5</v>
      </c>
      <c r="K42" s="192" t="s">
        <v>5</v>
      </c>
      <c r="L42" s="128">
        <f t="shared" ref="L42:L52" si="5">+L92/L14</f>
        <v>0</v>
      </c>
    </row>
    <row r="43" spans="1:14" x14ac:dyDescent="0.2">
      <c r="A43" s="37">
        <v>2004</v>
      </c>
      <c r="B43" s="44">
        <f t="shared" si="4"/>
        <v>0.79758204597531224</v>
      </c>
      <c r="C43" s="3">
        <f t="shared" si="4"/>
        <v>0.77157122201392547</v>
      </c>
      <c r="D43" s="3">
        <f t="shared" si="4"/>
        <v>0.81937449228269699</v>
      </c>
      <c r="E43" s="191" t="s">
        <v>5</v>
      </c>
      <c r="F43" s="14">
        <f t="shared" ref="F43:F52" si="6">+F93/F15</f>
        <v>5.9821428571428574E-2</v>
      </c>
      <c r="G43" s="191" t="s">
        <v>5</v>
      </c>
      <c r="H43" s="191" t="s">
        <v>5</v>
      </c>
      <c r="I43" s="191" t="s">
        <v>5</v>
      </c>
      <c r="J43" s="191" t="s">
        <v>5</v>
      </c>
      <c r="K43" s="193" t="s">
        <v>5</v>
      </c>
      <c r="L43" s="126">
        <f t="shared" si="5"/>
        <v>0.78036518276078715</v>
      </c>
    </row>
    <row r="44" spans="1:14" x14ac:dyDescent="0.2">
      <c r="A44" s="37">
        <v>2005</v>
      </c>
      <c r="B44" s="44">
        <f t="shared" si="4"/>
        <v>0.80596213528634786</v>
      </c>
      <c r="C44" s="3">
        <f t="shared" si="4"/>
        <v>0.81637914219712404</v>
      </c>
      <c r="D44" s="3">
        <f t="shared" si="4"/>
        <v>0.79782509505703425</v>
      </c>
      <c r="E44" s="191" t="s">
        <v>5</v>
      </c>
      <c r="F44" s="14">
        <f t="shared" si="6"/>
        <v>8.3120567375886523E-2</v>
      </c>
      <c r="G44" s="191" t="s">
        <v>5</v>
      </c>
      <c r="H44" s="191" t="s">
        <v>5</v>
      </c>
      <c r="I44" s="191" t="s">
        <v>5</v>
      </c>
      <c r="J44" s="191" t="s">
        <v>5</v>
      </c>
      <c r="K44" s="193" t="s">
        <v>5</v>
      </c>
      <c r="L44" s="126">
        <f t="shared" si="5"/>
        <v>0.7857253025846106</v>
      </c>
    </row>
    <row r="45" spans="1:14" x14ac:dyDescent="0.2">
      <c r="A45" s="37">
        <v>2006</v>
      </c>
      <c r="B45" s="44">
        <f t="shared" si="4"/>
        <v>0.81433856209483901</v>
      </c>
      <c r="C45" s="3">
        <f t="shared" si="4"/>
        <v>0.73050257259890772</v>
      </c>
      <c r="D45" s="3">
        <f t="shared" si="4"/>
        <v>0.80707093821510301</v>
      </c>
      <c r="E45" s="14">
        <f>+E95/E17</f>
        <v>0.83250000000000002</v>
      </c>
      <c r="F45" s="14">
        <f t="shared" si="6"/>
        <v>0.15148936170212765</v>
      </c>
      <c r="G45" s="14">
        <f t="shared" ref="G45:I51" si="7">+G95/G17</f>
        <v>0.10850769230769231</v>
      </c>
      <c r="H45" s="14">
        <f t="shared" si="7"/>
        <v>1.5474999999999999E-2</v>
      </c>
      <c r="I45" s="14">
        <f t="shared" si="7"/>
        <v>0</v>
      </c>
      <c r="J45" s="14"/>
      <c r="K45" s="124"/>
      <c r="L45" s="126">
        <f t="shared" si="5"/>
        <v>0.74267887540899524</v>
      </c>
    </row>
    <row r="46" spans="1:14" x14ac:dyDescent="0.2">
      <c r="A46" s="37">
        <v>2007</v>
      </c>
      <c r="B46" s="44">
        <f t="shared" si="4"/>
        <v>0.81738826088224636</v>
      </c>
      <c r="C46" s="3">
        <f t="shared" si="4"/>
        <v>0.73189491171464238</v>
      </c>
      <c r="D46" s="3">
        <f t="shared" si="4"/>
        <v>0.60841296928327648</v>
      </c>
      <c r="E46" s="14">
        <f>+E96/E18</f>
        <v>0.1119298245614035</v>
      </c>
      <c r="F46" s="14">
        <f t="shared" si="6"/>
        <v>0.2652482269503546</v>
      </c>
      <c r="G46" s="14">
        <f t="shared" si="7"/>
        <v>0.12261607142857144</v>
      </c>
      <c r="H46" s="14">
        <f t="shared" si="7"/>
        <v>2.0799999999999999E-2</v>
      </c>
      <c r="I46" s="14">
        <f t="shared" si="7"/>
        <v>0</v>
      </c>
      <c r="J46" s="14">
        <f t="shared" ref="J46:K52" si="8">+J96/J18</f>
        <v>0</v>
      </c>
      <c r="K46" s="124">
        <f t="shared" si="8"/>
        <v>0</v>
      </c>
      <c r="L46" s="126">
        <f t="shared" si="5"/>
        <v>0.71507156324436771</v>
      </c>
    </row>
    <row r="47" spans="1:14" x14ac:dyDescent="0.2">
      <c r="A47" s="37">
        <v>2008</v>
      </c>
      <c r="B47" s="290">
        <f t="shared" ref="B47:B52" si="9">(+B97+C97)/B19</f>
        <v>0.74159721668650946</v>
      </c>
      <c r="C47" s="291"/>
      <c r="D47" s="3">
        <f t="shared" ref="D47:D52" si="10">+D97/D19</f>
        <v>0.72414905450500555</v>
      </c>
      <c r="E47" s="14">
        <f>+E97/E19</f>
        <v>0.22688172043010751</v>
      </c>
      <c r="F47" s="14">
        <f t="shared" si="6"/>
        <v>0.37709219858156029</v>
      </c>
      <c r="G47" s="14">
        <f t="shared" si="7"/>
        <v>0.30005357142857142</v>
      </c>
      <c r="H47" s="14">
        <f t="shared" si="7"/>
        <v>7.5745454545454546E-2</v>
      </c>
      <c r="I47" s="14">
        <f t="shared" si="7"/>
        <v>0</v>
      </c>
      <c r="J47" s="14">
        <f t="shared" si="8"/>
        <v>0</v>
      </c>
      <c r="K47" s="124">
        <f t="shared" si="8"/>
        <v>0</v>
      </c>
      <c r="L47" s="126">
        <f t="shared" si="5"/>
        <v>0.68660806532903573</v>
      </c>
    </row>
    <row r="48" spans="1:14" x14ac:dyDescent="0.2">
      <c r="A48" s="37">
        <v>2009</v>
      </c>
      <c r="B48" s="290">
        <f t="shared" si="9"/>
        <v>0.77854017143338017</v>
      </c>
      <c r="C48" s="291"/>
      <c r="D48" s="3">
        <f t="shared" si="10"/>
        <v>0.74695054945054951</v>
      </c>
      <c r="E48" s="14">
        <f>+E98/E20</f>
        <v>0.25424528301886795</v>
      </c>
      <c r="F48" s="14">
        <f t="shared" si="6"/>
        <v>0.45</v>
      </c>
      <c r="G48" s="14">
        <f t="shared" si="7"/>
        <v>0.27402158273381294</v>
      </c>
      <c r="H48" s="14">
        <f t="shared" si="7"/>
        <v>0.1227</v>
      </c>
      <c r="I48" s="14">
        <f t="shared" si="7"/>
        <v>0</v>
      </c>
      <c r="J48" s="14">
        <f t="shared" si="8"/>
        <v>9.1399999999999995E-2</v>
      </c>
      <c r="K48" s="124">
        <f t="shared" si="8"/>
        <v>4.0000000000000001E-3</v>
      </c>
      <c r="L48" s="126">
        <f t="shared" si="5"/>
        <v>0.71600246069018947</v>
      </c>
    </row>
    <row r="49" spans="1:12" x14ac:dyDescent="0.2">
      <c r="A49" s="37">
        <v>2010</v>
      </c>
      <c r="B49" s="320">
        <f t="shared" si="9"/>
        <v>0.72595218335185419</v>
      </c>
      <c r="C49" s="321"/>
      <c r="D49" s="79">
        <f t="shared" si="10"/>
        <v>0.64157437070938217</v>
      </c>
      <c r="E49" s="80">
        <f>+E99/E21</f>
        <v>0.23254716981132076</v>
      </c>
      <c r="F49" s="80">
        <f t="shared" si="6"/>
        <v>0.32783653846153848</v>
      </c>
      <c r="G49" s="80">
        <f t="shared" si="7"/>
        <v>0.29584172661870506</v>
      </c>
      <c r="H49" s="80">
        <f t="shared" si="7"/>
        <v>0.32144545454545453</v>
      </c>
      <c r="I49" s="80">
        <f t="shared" si="7"/>
        <v>0</v>
      </c>
      <c r="J49" s="80">
        <f t="shared" si="8"/>
        <v>0.18779999999999999</v>
      </c>
      <c r="K49" s="125">
        <f t="shared" si="8"/>
        <v>3.8E-3</v>
      </c>
      <c r="L49" s="127">
        <f t="shared" si="5"/>
        <v>0.67689175225613496</v>
      </c>
    </row>
    <row r="50" spans="1:12" x14ac:dyDescent="0.2">
      <c r="A50" s="74">
        <v>2011</v>
      </c>
      <c r="B50" s="298">
        <f t="shared" si="9"/>
        <v>0.64395681589593734</v>
      </c>
      <c r="C50" s="299"/>
      <c r="D50" s="300">
        <f t="shared" si="10"/>
        <v>0.56033872209391844</v>
      </c>
      <c r="E50" s="299"/>
      <c r="F50" s="145">
        <f t="shared" si="6"/>
        <v>0.41528846153846155</v>
      </c>
      <c r="G50" s="145">
        <f t="shared" si="7"/>
        <v>0.3406043165467626</v>
      </c>
      <c r="H50" s="145">
        <f t="shared" si="7"/>
        <v>0.52148000000000005</v>
      </c>
      <c r="I50" s="145">
        <f t="shared" si="7"/>
        <v>0</v>
      </c>
      <c r="J50" s="145">
        <f t="shared" si="8"/>
        <v>0.24990000000000001</v>
      </c>
      <c r="K50" s="146">
        <f t="shared" si="8"/>
        <v>2E-3</v>
      </c>
      <c r="L50" s="147">
        <f t="shared" si="5"/>
        <v>0.61757473811195773</v>
      </c>
    </row>
    <row r="51" spans="1:12" ht="13.5" thickBot="1" x14ac:dyDescent="0.25">
      <c r="A51" s="162">
        <v>2012</v>
      </c>
      <c r="B51" s="298">
        <f t="shared" si="9"/>
        <v>0.60157288608593396</v>
      </c>
      <c r="C51" s="299"/>
      <c r="D51" s="300">
        <f t="shared" si="10"/>
        <v>0.57899923017705923</v>
      </c>
      <c r="E51" s="299"/>
      <c r="F51" s="145">
        <f t="shared" si="6"/>
        <v>0.32855769230769233</v>
      </c>
      <c r="G51" s="145">
        <f t="shared" si="7"/>
        <v>0.38789208633093525</v>
      </c>
      <c r="H51" s="145">
        <f t="shared" si="7"/>
        <v>0.46134054054054052</v>
      </c>
      <c r="I51" s="145">
        <f t="shared" si="7"/>
        <v>0</v>
      </c>
      <c r="J51" s="145">
        <f t="shared" si="8"/>
        <v>0.16355</v>
      </c>
      <c r="K51" s="146">
        <f t="shared" si="8"/>
        <v>2E-3</v>
      </c>
      <c r="L51" s="147">
        <f t="shared" si="5"/>
        <v>0.58046905899366874</v>
      </c>
    </row>
    <row r="52" spans="1:12" ht="13.5" thickTop="1" x14ac:dyDescent="0.2">
      <c r="A52" s="162">
        <v>2013</v>
      </c>
      <c r="B52" s="322">
        <f t="shared" si="9"/>
        <v>0.56445561089533336</v>
      </c>
      <c r="C52" s="323"/>
      <c r="D52" s="324">
        <f t="shared" si="10"/>
        <v>0.57598564954682785</v>
      </c>
      <c r="E52" s="323"/>
      <c r="F52" s="163">
        <f t="shared" si="6"/>
        <v>0.29095890410958902</v>
      </c>
      <c r="G52" s="163">
        <f>+G102/G24</f>
        <v>0.47155000000000002</v>
      </c>
      <c r="H52" s="163">
        <f>+H102/H24</f>
        <v>0.63793157894736841</v>
      </c>
      <c r="I52" s="219" t="s">
        <v>84</v>
      </c>
      <c r="J52" s="163">
        <f t="shared" si="8"/>
        <v>0.23430000000000001</v>
      </c>
      <c r="K52" s="164">
        <f t="shared" si="8"/>
        <v>1.4E-3</v>
      </c>
      <c r="L52" s="165">
        <f t="shared" si="5"/>
        <v>0.56180213820107361</v>
      </c>
    </row>
    <row r="53" spans="1:12" s="229" customFormat="1" x14ac:dyDescent="0.2">
      <c r="A53" s="160">
        <v>41640</v>
      </c>
      <c r="B53" s="290">
        <f>(+B102+C102)/B25</f>
        <v>0.5536551578296518</v>
      </c>
      <c r="C53" s="291"/>
      <c r="D53" s="297">
        <f>+D102/D25</f>
        <v>0.57598564954682785</v>
      </c>
      <c r="E53" s="291"/>
      <c r="F53" s="14">
        <f t="shared" ref="F53:H56" si="11">+F102/F25</f>
        <v>0.29095890410958902</v>
      </c>
      <c r="G53" s="14">
        <f t="shared" si="11"/>
        <v>0.47155000000000002</v>
      </c>
      <c r="H53" s="14">
        <f t="shared" si="11"/>
        <v>0.63793157894736841</v>
      </c>
      <c r="I53" s="220" t="s">
        <v>84</v>
      </c>
      <c r="J53" s="14">
        <f t="shared" ref="J53:L56" si="12">+J102/J25</f>
        <v>0.23430000000000001</v>
      </c>
      <c r="K53" s="124">
        <f t="shared" si="12"/>
        <v>1.4E-3</v>
      </c>
      <c r="L53" s="161">
        <f t="shared" si="12"/>
        <v>0.55263168739165514</v>
      </c>
    </row>
    <row r="54" spans="1:12" s="229" customFormat="1" x14ac:dyDescent="0.2">
      <c r="A54" s="160">
        <v>41671</v>
      </c>
      <c r="B54" s="290">
        <f>(+B103+C103)/B26</f>
        <v>0.55426085313673412</v>
      </c>
      <c r="C54" s="291"/>
      <c r="D54" s="297">
        <f>+D103/D26</f>
        <v>0.5752416918429003</v>
      </c>
      <c r="E54" s="291"/>
      <c r="F54" s="14">
        <f t="shared" si="11"/>
        <v>0.316986301369863</v>
      </c>
      <c r="G54" s="14">
        <f t="shared" si="11"/>
        <v>0.48583571428571426</v>
      </c>
      <c r="H54" s="14">
        <f t="shared" si="11"/>
        <v>0.55229090909090905</v>
      </c>
      <c r="I54" s="220" t="s">
        <v>84</v>
      </c>
      <c r="J54" s="14">
        <f t="shared" si="12"/>
        <v>0.23580000000000001</v>
      </c>
      <c r="K54" s="124">
        <f t="shared" si="12"/>
        <v>1.4E-3</v>
      </c>
      <c r="L54" s="161">
        <f t="shared" si="12"/>
        <v>0.54998913141348926</v>
      </c>
    </row>
    <row r="55" spans="1:12" s="229" customFormat="1" x14ac:dyDescent="0.2">
      <c r="A55" s="160">
        <v>41699</v>
      </c>
      <c r="B55" s="290">
        <f>(+B103+C104)/B27</f>
        <v>0.54172511438616522</v>
      </c>
      <c r="C55" s="291"/>
      <c r="D55" s="297">
        <f>+D104/D27</f>
        <v>0.57549471299093657</v>
      </c>
      <c r="E55" s="291"/>
      <c r="F55" s="14">
        <f t="shared" si="11"/>
        <v>0.31589041095890413</v>
      </c>
      <c r="G55" s="14">
        <f t="shared" si="11"/>
        <v>0.49162857142857141</v>
      </c>
      <c r="H55" s="14">
        <f t="shared" si="11"/>
        <v>0.49402800000000002</v>
      </c>
      <c r="J55" s="14">
        <f t="shared" si="12"/>
        <v>0.24274999999999999</v>
      </c>
      <c r="K55" s="124">
        <f t="shared" si="12"/>
        <v>1.4E-3</v>
      </c>
      <c r="L55" s="161">
        <f t="shared" si="12"/>
        <v>0.53812792630582795</v>
      </c>
    </row>
    <row r="56" spans="1:12" s="229" customFormat="1" x14ac:dyDescent="0.2">
      <c r="A56" s="160">
        <v>41730</v>
      </c>
      <c r="B56" s="290">
        <f>(+B105+C105)/B28</f>
        <v>0.54317739933126319</v>
      </c>
      <c r="C56" s="291"/>
      <c r="D56" s="290">
        <f>(+D105+E105)/D28</f>
        <v>0.57679380664652569</v>
      </c>
      <c r="E56" s="291"/>
      <c r="F56" s="14">
        <f t="shared" si="11"/>
        <v>0.31534246575342467</v>
      </c>
      <c r="G56" s="14">
        <f t="shared" si="11"/>
        <v>0.49757142857142855</v>
      </c>
      <c r="H56" s="14">
        <f t="shared" si="11"/>
        <v>0.49891200000000002</v>
      </c>
      <c r="I56" s="220" t="s">
        <v>84</v>
      </c>
      <c r="J56" s="14">
        <f t="shared" si="12"/>
        <v>0.24424999999999999</v>
      </c>
      <c r="K56" s="14">
        <f t="shared" si="12"/>
        <v>0</v>
      </c>
      <c r="L56" s="14">
        <f t="shared" si="12"/>
        <v>0.53826522947163025</v>
      </c>
    </row>
    <row r="57" spans="1:12" s="229" customFormat="1" x14ac:dyDescent="0.2">
      <c r="A57" s="160">
        <v>41760</v>
      </c>
      <c r="B57" s="290">
        <f>(+B106+C106)/B28</f>
        <v>0.54277761101773714</v>
      </c>
      <c r="C57" s="291"/>
      <c r="D57" s="290">
        <f>(+D106+E106)/D28</f>
        <v>0.57663141993957701</v>
      </c>
      <c r="E57" s="291"/>
      <c r="F57" s="14">
        <f>+F106/F28</f>
        <v>0.28479452054794518</v>
      </c>
      <c r="G57" s="14">
        <f>+G106/G28</f>
        <v>0.50375000000000003</v>
      </c>
      <c r="H57" s="14">
        <f>+H106/H28</f>
        <v>0.44297599999999998</v>
      </c>
      <c r="I57" s="220" t="s">
        <v>84</v>
      </c>
      <c r="J57" s="14">
        <f>+J106/J28</f>
        <v>0.24424999999999999</v>
      </c>
      <c r="K57" s="14">
        <f>+K105/K28</f>
        <v>0</v>
      </c>
      <c r="L57" s="14">
        <f>+L106/L28</f>
        <v>0.53487167228135413</v>
      </c>
    </row>
    <row r="58" spans="1:12" s="229" customFormat="1" x14ac:dyDescent="0.2">
      <c r="A58" s="160">
        <v>41791</v>
      </c>
      <c r="B58" s="290">
        <f>(+B107+C107)/B30</f>
        <v>0.53767018192826543</v>
      </c>
      <c r="C58" s="291"/>
      <c r="D58" s="290">
        <f>(+D107+E107)/D30</f>
        <v>0.57694486404833834</v>
      </c>
      <c r="E58" s="291"/>
      <c r="F58" s="14">
        <f t="shared" ref="F58:H59" si="13">+F107/F30</f>
        <v>0.28292237442922374</v>
      </c>
      <c r="G58" s="14">
        <f t="shared" si="13"/>
        <v>0.51019285714285711</v>
      </c>
      <c r="H58" s="14">
        <f t="shared" si="13"/>
        <v>0.44396400000000003</v>
      </c>
      <c r="I58" s="220" t="s">
        <v>84</v>
      </c>
      <c r="J58" s="14">
        <f>+J107/J30</f>
        <v>0.25724999999999998</v>
      </c>
      <c r="K58" s="14">
        <f>+K107/K30</f>
        <v>0</v>
      </c>
      <c r="L58" s="14">
        <f>+L107/L30</f>
        <v>0.53092683123666096</v>
      </c>
    </row>
    <row r="59" spans="1:12" s="229" customFormat="1" x14ac:dyDescent="0.2">
      <c r="A59" s="160">
        <v>41821</v>
      </c>
      <c r="B59" s="290">
        <f>(+B108+C108)/B31</f>
        <v>0.53698496541071283</v>
      </c>
      <c r="C59" s="291"/>
      <c r="D59" s="290">
        <f>(+D108+E108)/D31</f>
        <v>0.57718277945619334</v>
      </c>
      <c r="E59" s="291"/>
      <c r="F59" s="14">
        <f t="shared" si="13"/>
        <v>0.28232876712328769</v>
      </c>
      <c r="G59" s="14">
        <f t="shared" si="13"/>
        <v>0.51596428571428576</v>
      </c>
      <c r="H59" s="14">
        <f t="shared" si="13"/>
        <v>0.44747599999999998</v>
      </c>
      <c r="I59" s="220" t="s">
        <v>84</v>
      </c>
      <c r="J59" s="14">
        <f>+J108/J31</f>
        <v>0.25424999999999998</v>
      </c>
      <c r="K59" s="14">
        <f>+K107/K31</f>
        <v>0</v>
      </c>
      <c r="L59" s="14">
        <f>+L108/L31</f>
        <v>0.53072202542470148</v>
      </c>
    </row>
    <row r="60" spans="1:12" s="229" customFormat="1" x14ac:dyDescent="0.2">
      <c r="A60" s="160">
        <v>41852</v>
      </c>
      <c r="B60" s="290">
        <f>(+B110+C110)/B31</f>
        <v>0.53618157460456817</v>
      </c>
      <c r="C60" s="291"/>
      <c r="D60" s="290">
        <f>(+D110+E110)/D31</f>
        <v>0.57751510574018128</v>
      </c>
      <c r="E60" s="291"/>
      <c r="F60" s="14">
        <f>+F110/F31</f>
        <v>0.27968036529680368</v>
      </c>
      <c r="G60" s="14">
        <f>+G110/G31</f>
        <v>0.52456428571428571</v>
      </c>
      <c r="H60" s="14">
        <f>+H110/H31</f>
        <v>0.45097599999999999</v>
      </c>
      <c r="I60" s="220" t="s">
        <v>84</v>
      </c>
      <c r="J60" s="14">
        <f>+J110/J31</f>
        <v>0.24765000000000001</v>
      </c>
      <c r="K60" s="14">
        <f>+K110/K31</f>
        <v>0</v>
      </c>
      <c r="L60" s="14">
        <f>+L110/L31</f>
        <v>0.53047516452282462</v>
      </c>
    </row>
    <row r="61" spans="1:12" s="229" customFormat="1" x14ac:dyDescent="0.2">
      <c r="A61" s="160">
        <v>41883</v>
      </c>
      <c r="B61" s="290">
        <f>(+B111+C111)/B33</f>
        <v>0.53613578215475655</v>
      </c>
      <c r="C61" s="291"/>
      <c r="D61" s="290">
        <f>(+D111+E111)/D33</f>
        <v>0.57751510574018128</v>
      </c>
      <c r="E61" s="291"/>
      <c r="F61" s="14">
        <f>+F112/F33</f>
        <v>0.30753424657534245</v>
      </c>
      <c r="G61" s="14">
        <f t="shared" ref="G61:H64" si="14">+G111/G33</f>
        <v>0.52456428571428571</v>
      </c>
      <c r="H61" s="14">
        <f t="shared" si="14"/>
        <v>0.45097599999999999</v>
      </c>
      <c r="I61" s="220" t="s">
        <v>84</v>
      </c>
      <c r="J61" s="14">
        <f t="shared" ref="J61:L63" si="15">+J111/J33</f>
        <v>0.24765000000000001</v>
      </c>
      <c r="K61" s="14">
        <f t="shared" si="15"/>
        <v>0</v>
      </c>
      <c r="L61" s="14">
        <f t="shared" si="15"/>
        <v>0.53043682241361256</v>
      </c>
    </row>
    <row r="62" spans="1:12" s="229" customFormat="1" x14ac:dyDescent="0.2">
      <c r="A62" s="160">
        <v>41913</v>
      </c>
      <c r="B62" s="290">
        <f>(+B112+C112)/B34</f>
        <v>0.53468343648797489</v>
      </c>
      <c r="C62" s="291"/>
      <c r="D62" s="290">
        <f>(+D112+E112)/D34</f>
        <v>0.53649929775280902</v>
      </c>
      <c r="E62" s="291"/>
      <c r="F62" s="14">
        <f>+F112/F34</f>
        <v>0.30753424657534245</v>
      </c>
      <c r="G62" s="14">
        <f t="shared" si="14"/>
        <v>0.52092361111111107</v>
      </c>
      <c r="H62" s="14">
        <f t="shared" si="14"/>
        <v>0.52893199999999996</v>
      </c>
      <c r="I62" s="220" t="s">
        <v>84</v>
      </c>
      <c r="J62" s="14">
        <f t="shared" si="15"/>
        <v>0.26205000000000001</v>
      </c>
      <c r="K62" s="14">
        <f t="shared" si="15"/>
        <v>0</v>
      </c>
      <c r="L62" s="14">
        <f t="shared" si="15"/>
        <v>0.5312187965751034</v>
      </c>
    </row>
    <row r="63" spans="1:12" s="229" customFormat="1" x14ac:dyDescent="0.2">
      <c r="A63" s="160">
        <v>41944</v>
      </c>
      <c r="B63" s="290">
        <f>(+B113+C113)/B35</f>
        <v>0.54836421023309778</v>
      </c>
      <c r="C63" s="291"/>
      <c r="D63" s="290">
        <f>(+D113+E113)/D35</f>
        <v>0.53659410112359551</v>
      </c>
      <c r="E63" s="291"/>
      <c r="F63" s="14">
        <f>+F113/F35</f>
        <v>0.30712328767123287</v>
      </c>
      <c r="G63" s="14">
        <f t="shared" si="14"/>
        <v>0.52427777777777773</v>
      </c>
      <c r="H63" s="14">
        <f t="shared" si="14"/>
        <v>0.43358000000000002</v>
      </c>
      <c r="I63" s="220" t="s">
        <v>84</v>
      </c>
      <c r="J63" s="14">
        <f t="shared" si="15"/>
        <v>0.28705000000000003</v>
      </c>
      <c r="K63" s="14">
        <f t="shared" si="15"/>
        <v>0</v>
      </c>
      <c r="L63" s="14">
        <f t="shared" si="15"/>
        <v>0.53763510409681559</v>
      </c>
    </row>
    <row r="64" spans="1:12" s="229" customFormat="1" x14ac:dyDescent="0.2">
      <c r="A64" s="160">
        <v>41974</v>
      </c>
      <c r="B64" s="290">
        <f>(+B114+C114)/B36</f>
        <v>0.55796122059217601</v>
      </c>
      <c r="C64" s="291"/>
      <c r="D64" s="290">
        <f>(+D114+E114)/D36</f>
        <v>0.53532654494382026</v>
      </c>
      <c r="E64" s="291"/>
      <c r="F64" s="14">
        <f>+F114/F36</f>
        <v>0.31045662100456622</v>
      </c>
      <c r="G64" s="14">
        <f t="shared" si="14"/>
        <v>0.51980821917808218</v>
      </c>
      <c r="H64" s="14">
        <f t="shared" si="14"/>
        <v>0.55542800000000003</v>
      </c>
      <c r="I64" s="220" t="s">
        <v>84</v>
      </c>
      <c r="J64" s="14">
        <f>+J114/J36</f>
        <v>0.30554999999999999</v>
      </c>
      <c r="K64" s="14">
        <v>0</v>
      </c>
      <c r="L64" s="14">
        <f>+L114/L36</f>
        <v>0.55280575449726199</v>
      </c>
    </row>
    <row r="65" spans="1:14" s="229" customFormat="1" x14ac:dyDescent="0.2">
      <c r="A65" s="5"/>
      <c r="B65" s="282"/>
      <c r="C65" s="282"/>
      <c r="D65" s="282"/>
      <c r="E65" s="282"/>
      <c r="F65" s="283"/>
      <c r="G65" s="283"/>
      <c r="H65" s="283"/>
      <c r="I65" s="284"/>
      <c r="J65" s="283"/>
      <c r="K65" s="283"/>
      <c r="L65" s="283"/>
    </row>
    <row r="66" spans="1:14" x14ac:dyDescent="0.2">
      <c r="A66" s="58">
        <v>2010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"/>
    </row>
    <row r="67" spans="1:14" x14ac:dyDescent="0.2">
      <c r="A67" s="194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</row>
    <row r="70" spans="1:14" s="121" customFormat="1" x14ac:dyDescent="0.2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</row>
    <row r="71" spans="1:14" s="269" customFormat="1" x14ac:dyDescent="0.2"/>
    <row r="72" spans="1:14" s="270" customFormat="1" x14ac:dyDescent="0.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</row>
    <row r="73" spans="1:14" s="270" customFormat="1" x14ac:dyDescent="0.2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</row>
    <row r="74" spans="1:14" s="271" customFormat="1" x14ac:dyDescent="0.2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</row>
    <row r="75" spans="1:14" s="271" customFormat="1" x14ac:dyDescent="0.2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</row>
    <row r="76" spans="1:14" s="271" customFormat="1" x14ac:dyDescent="0.2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</row>
    <row r="77" spans="1:14" s="271" customFormat="1" x14ac:dyDescent="0.2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</row>
    <row r="78" spans="1:14" s="271" customFormat="1" x14ac:dyDescent="0.2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</row>
    <row r="79" spans="1:14" s="271" customFormat="1" x14ac:dyDescent="0.2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</row>
    <row r="80" spans="1:14" s="271" customFormat="1" x14ac:dyDescent="0.2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</row>
    <row r="81" spans="1:14" s="271" customFormat="1" x14ac:dyDescent="0.2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</row>
    <row r="82" spans="1:14" s="271" customFormat="1" x14ac:dyDescent="0.2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</row>
    <row r="83" spans="1:14" s="271" customFormat="1" x14ac:dyDescent="0.2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</row>
    <row r="84" spans="1:14" s="271" customFormat="1" x14ac:dyDescent="0.2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</row>
    <row r="85" spans="1:14" s="271" customFormat="1" x14ac:dyDescent="0.2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</row>
    <row r="86" spans="1:14" s="271" customFormat="1" x14ac:dyDescent="0.2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</row>
    <row r="87" spans="1:14" s="271" customFormat="1" x14ac:dyDescent="0.2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</row>
    <row r="88" spans="1:14" s="271" customFormat="1" x14ac:dyDescent="0.2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</row>
    <row r="89" spans="1:14" s="271" customFormat="1" x14ac:dyDescent="0.2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</row>
    <row r="90" spans="1:14" s="271" customFormat="1" x14ac:dyDescent="0.2">
      <c r="A90" s="275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275"/>
      <c r="M90" s="275"/>
    </row>
    <row r="91" spans="1:14" s="272" customFormat="1" x14ac:dyDescent="0.2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</row>
    <row r="92" spans="1:14" s="213" customFormat="1" x14ac:dyDescent="0.2"/>
    <row r="93" spans="1:14" s="213" customFormat="1" x14ac:dyDescent="0.2">
      <c r="A93" s="277">
        <v>2004</v>
      </c>
      <c r="B93" s="278">
        <v>863239</v>
      </c>
      <c r="C93" s="214">
        <v>647822</v>
      </c>
      <c r="D93" s="278">
        <v>100865</v>
      </c>
      <c r="E93" s="279" t="s">
        <v>5</v>
      </c>
      <c r="F93" s="278">
        <v>335</v>
      </c>
      <c r="G93" s="279" t="s">
        <v>5</v>
      </c>
      <c r="H93" s="279" t="s">
        <v>5</v>
      </c>
      <c r="I93" s="279" t="s">
        <v>5</v>
      </c>
      <c r="J93" s="279" t="s">
        <v>5</v>
      </c>
      <c r="K93" s="279" t="s">
        <v>5</v>
      </c>
      <c r="L93" s="214">
        <f t="shared" ref="L93:L99" si="16">SUM(B93:K93)</f>
        <v>1612261</v>
      </c>
      <c r="N93" s="214"/>
    </row>
    <row r="94" spans="1:14" s="213" customFormat="1" x14ac:dyDescent="0.2">
      <c r="A94" s="277">
        <v>2005</v>
      </c>
      <c r="B94" s="278">
        <v>900624</v>
      </c>
      <c r="C94" s="278">
        <v>694786</v>
      </c>
      <c r="D94" s="278">
        <v>104914</v>
      </c>
      <c r="E94" s="279" t="s">
        <v>5</v>
      </c>
      <c r="F94" s="278">
        <v>1172</v>
      </c>
      <c r="G94" s="279" t="s">
        <v>5</v>
      </c>
      <c r="H94" s="279" t="s">
        <v>5</v>
      </c>
      <c r="I94" s="279" t="s">
        <v>5</v>
      </c>
      <c r="J94" s="279" t="s">
        <v>5</v>
      </c>
      <c r="K94" s="279" t="s">
        <v>5</v>
      </c>
      <c r="L94" s="214">
        <f t="shared" si="16"/>
        <v>1701496</v>
      </c>
      <c r="N94" s="214"/>
    </row>
    <row r="95" spans="1:14" s="213" customFormat="1" x14ac:dyDescent="0.2">
      <c r="A95" s="277">
        <v>2006</v>
      </c>
      <c r="B95" s="278">
        <v>957347</v>
      </c>
      <c r="C95" s="278">
        <v>701937</v>
      </c>
      <c r="D95" s="278">
        <v>105807</v>
      </c>
      <c r="E95" s="278">
        <v>333</v>
      </c>
      <c r="F95" s="278">
        <v>2136</v>
      </c>
      <c r="G95" s="278">
        <v>7053</v>
      </c>
      <c r="H95" s="278">
        <v>619</v>
      </c>
      <c r="I95" s="278">
        <v>0</v>
      </c>
      <c r="J95" s="214">
        <v>0</v>
      </c>
      <c r="K95" s="214">
        <v>0</v>
      </c>
      <c r="L95" s="214">
        <f t="shared" si="16"/>
        <v>1775232</v>
      </c>
      <c r="N95" s="214"/>
    </row>
    <row r="96" spans="1:14" s="213" customFormat="1" x14ac:dyDescent="0.2">
      <c r="A96" s="277">
        <v>2007</v>
      </c>
      <c r="B96" s="278">
        <v>980870</v>
      </c>
      <c r="C96" s="278">
        <v>716348</v>
      </c>
      <c r="D96" s="278">
        <v>106959</v>
      </c>
      <c r="E96" s="278">
        <v>638</v>
      </c>
      <c r="F96" s="278">
        <v>3740</v>
      </c>
      <c r="G96" s="278">
        <v>13733</v>
      </c>
      <c r="H96" s="278">
        <v>832</v>
      </c>
      <c r="I96" s="278">
        <v>0</v>
      </c>
      <c r="J96" s="214">
        <v>0</v>
      </c>
      <c r="K96" s="214">
        <v>0</v>
      </c>
      <c r="L96" s="214">
        <f t="shared" si="16"/>
        <v>1823120</v>
      </c>
      <c r="N96" s="214"/>
    </row>
    <row r="97" spans="1:14" s="213" customFormat="1" x14ac:dyDescent="0.2">
      <c r="A97" s="277">
        <v>2008</v>
      </c>
      <c r="B97" s="278">
        <v>1011022</v>
      </c>
      <c r="C97" s="214">
        <v>719372</v>
      </c>
      <c r="D97" s="278">
        <v>130202</v>
      </c>
      <c r="E97" s="278">
        <v>2110</v>
      </c>
      <c r="F97" s="278">
        <v>5317</v>
      </c>
      <c r="G97" s="278">
        <v>33606</v>
      </c>
      <c r="H97" s="278">
        <v>8332</v>
      </c>
      <c r="I97" s="278">
        <v>0</v>
      </c>
      <c r="J97" s="214">
        <v>0</v>
      </c>
      <c r="K97" s="214">
        <v>0</v>
      </c>
      <c r="L97" s="214">
        <f t="shared" si="16"/>
        <v>1909961</v>
      </c>
      <c r="N97" s="214"/>
    </row>
    <row r="98" spans="1:14" s="213" customFormat="1" x14ac:dyDescent="0.2">
      <c r="A98" s="277">
        <v>2009</v>
      </c>
      <c r="B98" s="292">
        <v>1813273</v>
      </c>
      <c r="C98" s="292"/>
      <c r="D98" s="278">
        <v>135945</v>
      </c>
      <c r="E98" s="278">
        <v>2695</v>
      </c>
      <c r="F98" s="278">
        <v>6795</v>
      </c>
      <c r="G98" s="278">
        <v>38089</v>
      </c>
      <c r="H98" s="278">
        <v>13497</v>
      </c>
      <c r="I98" s="278">
        <v>0</v>
      </c>
      <c r="J98" s="278">
        <v>914</v>
      </c>
      <c r="K98" s="278">
        <v>20</v>
      </c>
      <c r="L98" s="214">
        <f t="shared" si="16"/>
        <v>2011228</v>
      </c>
      <c r="N98" s="214"/>
    </row>
    <row r="99" spans="1:14" s="213" customFormat="1" x14ac:dyDescent="0.2">
      <c r="A99" s="277">
        <v>2010</v>
      </c>
      <c r="B99" s="292">
        <v>1857912</v>
      </c>
      <c r="C99" s="292"/>
      <c r="D99" s="278">
        <v>140184</v>
      </c>
      <c r="E99" s="278">
        <v>2465</v>
      </c>
      <c r="F99" s="278">
        <v>6819</v>
      </c>
      <c r="G99" s="278">
        <v>41122</v>
      </c>
      <c r="H99" s="278">
        <v>35359</v>
      </c>
      <c r="I99" s="278">
        <v>0</v>
      </c>
      <c r="J99" s="278">
        <v>1878</v>
      </c>
      <c r="K99" s="278">
        <v>19</v>
      </c>
      <c r="L99" s="214">
        <f t="shared" si="16"/>
        <v>2085758</v>
      </c>
      <c r="M99" s="280"/>
      <c r="N99" s="214"/>
    </row>
    <row r="100" spans="1:14" s="213" customFormat="1" x14ac:dyDescent="0.2">
      <c r="A100" s="277">
        <v>2011</v>
      </c>
      <c r="B100" s="292">
        <v>1948925</v>
      </c>
      <c r="C100" s="292"/>
      <c r="D100" s="278">
        <v>145576</v>
      </c>
      <c r="E100" s="278">
        <v>1562</v>
      </c>
      <c r="F100" s="278">
        <v>8638</v>
      </c>
      <c r="G100" s="278">
        <v>47344</v>
      </c>
      <c r="H100" s="278">
        <v>65185</v>
      </c>
      <c r="I100" s="278">
        <v>0</v>
      </c>
      <c r="J100" s="278">
        <v>2499</v>
      </c>
      <c r="K100" s="278">
        <v>10</v>
      </c>
      <c r="L100" s="214">
        <f t="shared" ref="L100:L101" si="17">SUM(B100:K100)</f>
        <v>2219739</v>
      </c>
      <c r="M100" s="280"/>
      <c r="N100" s="214"/>
    </row>
    <row r="101" spans="1:14" s="213" customFormat="1" x14ac:dyDescent="0.2">
      <c r="A101" s="277">
        <v>2012</v>
      </c>
      <c r="B101" s="292">
        <v>2007326</v>
      </c>
      <c r="C101" s="292"/>
      <c r="D101" s="292">
        <v>150424</v>
      </c>
      <c r="E101" s="292"/>
      <c r="F101" s="278">
        <v>6834</v>
      </c>
      <c r="G101" s="278">
        <v>53917</v>
      </c>
      <c r="H101" s="278">
        <v>85348</v>
      </c>
      <c r="I101" s="278">
        <v>0</v>
      </c>
      <c r="J101" s="278">
        <v>3271</v>
      </c>
      <c r="K101" s="278">
        <v>10</v>
      </c>
      <c r="L101" s="214">
        <f t="shared" si="17"/>
        <v>2307130</v>
      </c>
      <c r="M101" s="280"/>
      <c r="N101" s="214"/>
    </row>
    <row r="102" spans="1:14" s="213" customFormat="1" x14ac:dyDescent="0.2">
      <c r="A102" s="277">
        <v>2013</v>
      </c>
      <c r="B102" s="292">
        <v>2063083</v>
      </c>
      <c r="C102" s="292"/>
      <c r="D102" s="292">
        <v>152521</v>
      </c>
      <c r="E102" s="292"/>
      <c r="F102" s="278">
        <v>6372</v>
      </c>
      <c r="G102" s="278">
        <v>66017</v>
      </c>
      <c r="H102" s="278">
        <v>121207</v>
      </c>
      <c r="I102" s="278">
        <v>0</v>
      </c>
      <c r="J102" s="278">
        <v>4686</v>
      </c>
      <c r="K102" s="278">
        <v>7</v>
      </c>
      <c r="L102" s="214">
        <f t="shared" ref="L102:L114" si="18">SUM(B102:K102)</f>
        <v>2413893</v>
      </c>
      <c r="M102" s="280"/>
      <c r="N102" s="214"/>
    </row>
    <row r="103" spans="1:14" s="213" customFormat="1" x14ac:dyDescent="0.2">
      <c r="A103" s="281">
        <v>41640</v>
      </c>
      <c r="B103" s="292">
        <v>2065340</v>
      </c>
      <c r="C103" s="292"/>
      <c r="D103" s="292">
        <v>152324</v>
      </c>
      <c r="E103" s="292"/>
      <c r="F103" s="278">
        <v>6942</v>
      </c>
      <c r="G103" s="278">
        <v>68017</v>
      </c>
      <c r="H103" s="278">
        <v>121504</v>
      </c>
      <c r="I103" s="278">
        <v>0</v>
      </c>
      <c r="J103" s="278">
        <v>4716</v>
      </c>
      <c r="K103" s="278">
        <v>7</v>
      </c>
      <c r="L103" s="214">
        <f t="shared" si="18"/>
        <v>2418850</v>
      </c>
      <c r="M103" s="280"/>
      <c r="N103" s="214"/>
    </row>
    <row r="104" spans="1:14" s="213" customFormat="1" x14ac:dyDescent="0.2">
      <c r="A104" s="281">
        <v>41671</v>
      </c>
      <c r="B104" s="292">
        <v>2072724</v>
      </c>
      <c r="C104" s="292"/>
      <c r="D104" s="292">
        <v>152391</v>
      </c>
      <c r="E104" s="292"/>
      <c r="F104" s="278">
        <v>6918</v>
      </c>
      <c r="G104" s="278">
        <v>68828</v>
      </c>
      <c r="H104" s="278">
        <v>123507</v>
      </c>
      <c r="I104" s="278">
        <v>0</v>
      </c>
      <c r="J104" s="278">
        <v>4855</v>
      </c>
      <c r="K104" s="278">
        <v>7</v>
      </c>
      <c r="L104" s="214">
        <f t="shared" si="18"/>
        <v>2429230</v>
      </c>
      <c r="M104" s="280"/>
      <c r="N104" s="214"/>
    </row>
    <row r="105" spans="1:14" s="213" customFormat="1" x14ac:dyDescent="0.2">
      <c r="A105" s="281">
        <v>41699</v>
      </c>
      <c r="B105" s="292">
        <v>2077395</v>
      </c>
      <c r="C105" s="292"/>
      <c r="D105" s="292">
        <v>152735</v>
      </c>
      <c r="E105" s="292"/>
      <c r="F105" s="278">
        <v>6906</v>
      </c>
      <c r="G105" s="278">
        <v>69660</v>
      </c>
      <c r="H105" s="278">
        <v>124728</v>
      </c>
      <c r="I105" s="278">
        <v>0</v>
      </c>
      <c r="J105" s="278">
        <v>4885</v>
      </c>
      <c r="K105" s="278">
        <v>0</v>
      </c>
      <c r="L105" s="214">
        <f t="shared" si="18"/>
        <v>2436309</v>
      </c>
      <c r="M105" s="280"/>
      <c r="N105" s="214"/>
    </row>
    <row r="106" spans="1:14" s="213" customFormat="1" x14ac:dyDescent="0.2">
      <c r="A106" s="281">
        <v>41730</v>
      </c>
      <c r="B106" s="292">
        <v>2075866</v>
      </c>
      <c r="C106" s="292"/>
      <c r="D106" s="292">
        <v>152692</v>
      </c>
      <c r="E106" s="292"/>
      <c r="F106" s="278">
        <v>6237</v>
      </c>
      <c r="G106" s="278">
        <v>70525</v>
      </c>
      <c r="H106" s="278">
        <v>110744</v>
      </c>
      <c r="I106" s="278">
        <v>0</v>
      </c>
      <c r="J106" s="278">
        <v>4885</v>
      </c>
      <c r="K106" s="278">
        <v>0</v>
      </c>
      <c r="L106" s="214">
        <f t="shared" si="18"/>
        <v>2420949</v>
      </c>
      <c r="M106" s="280"/>
      <c r="N106" s="214"/>
    </row>
    <row r="107" spans="1:14" s="213" customFormat="1" x14ac:dyDescent="0.2">
      <c r="A107" s="281">
        <v>41760</v>
      </c>
      <c r="B107" s="292">
        <v>2074452</v>
      </c>
      <c r="C107" s="292"/>
      <c r="D107" s="292">
        <v>152775</v>
      </c>
      <c r="E107" s="292"/>
      <c r="F107" s="278">
        <v>6196</v>
      </c>
      <c r="G107" s="278">
        <v>71427</v>
      </c>
      <c r="H107" s="278">
        <v>110991</v>
      </c>
      <c r="I107" s="278">
        <v>0</v>
      </c>
      <c r="J107" s="278">
        <v>5145</v>
      </c>
      <c r="K107" s="278">
        <v>0</v>
      </c>
      <c r="L107" s="214">
        <f t="shared" si="18"/>
        <v>2420986</v>
      </c>
      <c r="M107" s="280"/>
      <c r="N107" s="214"/>
    </row>
    <row r="108" spans="1:14" s="213" customFormat="1" x14ac:dyDescent="0.2">
      <c r="A108" s="281">
        <v>41791</v>
      </c>
      <c r="B108" s="292">
        <v>2074708</v>
      </c>
      <c r="C108" s="292"/>
      <c r="D108" s="292">
        <v>152838</v>
      </c>
      <c r="E108" s="292"/>
      <c r="F108" s="278">
        <v>6183</v>
      </c>
      <c r="G108" s="278">
        <v>72235</v>
      </c>
      <c r="H108" s="278">
        <v>111869</v>
      </c>
      <c r="I108" s="278">
        <v>0</v>
      </c>
      <c r="J108" s="278">
        <v>5085</v>
      </c>
      <c r="K108" s="278">
        <v>0</v>
      </c>
      <c r="L108" s="214">
        <f t="shared" si="18"/>
        <v>2422918</v>
      </c>
      <c r="M108" s="280"/>
      <c r="N108" s="214"/>
    </row>
    <row r="109" spans="1:14" s="213" customFormat="1" x14ac:dyDescent="0.2">
      <c r="A109" s="281">
        <v>41821</v>
      </c>
      <c r="B109" s="292">
        <v>2068593</v>
      </c>
      <c r="C109" s="292"/>
      <c r="D109" s="292">
        <v>152838</v>
      </c>
      <c r="E109" s="292"/>
      <c r="F109" s="278">
        <v>6153</v>
      </c>
      <c r="G109" s="278">
        <v>72758</v>
      </c>
      <c r="H109" s="278">
        <v>112591</v>
      </c>
      <c r="I109" s="278">
        <v>0</v>
      </c>
      <c r="J109" s="278">
        <v>5085</v>
      </c>
      <c r="K109" s="278">
        <v>0</v>
      </c>
      <c r="L109" s="214">
        <f t="shared" si="18"/>
        <v>2418018</v>
      </c>
      <c r="M109" s="280"/>
      <c r="N109" s="214"/>
    </row>
    <row r="110" spans="1:14" s="213" customFormat="1" x14ac:dyDescent="0.2">
      <c r="A110" s="281">
        <v>41852</v>
      </c>
      <c r="B110" s="292">
        <v>2071604</v>
      </c>
      <c r="C110" s="292"/>
      <c r="D110" s="292">
        <v>152926</v>
      </c>
      <c r="E110" s="292"/>
      <c r="F110" s="278">
        <v>6125</v>
      </c>
      <c r="G110" s="278">
        <v>73439</v>
      </c>
      <c r="H110" s="278">
        <v>112744</v>
      </c>
      <c r="I110" s="278">
        <v>0</v>
      </c>
      <c r="J110" s="278">
        <v>4953</v>
      </c>
      <c r="K110" s="278">
        <v>0</v>
      </c>
      <c r="L110" s="214">
        <f t="shared" si="18"/>
        <v>2421791</v>
      </c>
    </row>
    <row r="111" spans="1:14" s="213" customFormat="1" x14ac:dyDescent="0.2">
      <c r="A111" s="281">
        <v>41883</v>
      </c>
      <c r="B111" s="292">
        <v>2071604</v>
      </c>
      <c r="C111" s="292"/>
      <c r="D111" s="292">
        <v>152926</v>
      </c>
      <c r="E111" s="292"/>
      <c r="F111" s="278">
        <v>6125</v>
      </c>
      <c r="G111" s="278">
        <v>73439</v>
      </c>
      <c r="H111" s="278">
        <v>112744</v>
      </c>
      <c r="I111" s="278">
        <v>0</v>
      </c>
      <c r="J111" s="278">
        <v>4953</v>
      </c>
      <c r="K111" s="278">
        <v>0</v>
      </c>
      <c r="L111" s="214">
        <f t="shared" si="18"/>
        <v>2421791</v>
      </c>
    </row>
    <row r="112" spans="1:14" s="213" customFormat="1" x14ac:dyDescent="0.2">
      <c r="A112" s="281">
        <v>41913</v>
      </c>
      <c r="B112" s="292">
        <v>2081621</v>
      </c>
      <c r="C112" s="292"/>
      <c r="D112" s="292">
        <v>152795</v>
      </c>
      <c r="E112" s="292"/>
      <c r="F112" s="278">
        <v>6735</v>
      </c>
      <c r="G112" s="278">
        <v>75013</v>
      </c>
      <c r="H112" s="278">
        <v>132233</v>
      </c>
      <c r="I112" s="278">
        <v>0</v>
      </c>
      <c r="J112" s="278">
        <v>5241</v>
      </c>
      <c r="K112" s="278">
        <v>0</v>
      </c>
      <c r="L112" s="214">
        <f t="shared" si="18"/>
        <v>2453638</v>
      </c>
    </row>
    <row r="113" spans="1:13" s="213" customFormat="1" x14ac:dyDescent="0.2">
      <c r="A113" s="281">
        <v>41944</v>
      </c>
      <c r="B113" s="292">
        <v>2094578</v>
      </c>
      <c r="C113" s="292"/>
      <c r="D113" s="292">
        <v>152822</v>
      </c>
      <c r="E113" s="292"/>
      <c r="F113" s="278">
        <v>6726</v>
      </c>
      <c r="G113" s="278">
        <v>75496</v>
      </c>
      <c r="H113" s="278">
        <v>108395</v>
      </c>
      <c r="I113" s="213">
        <v>0</v>
      </c>
      <c r="J113" s="278">
        <v>5741</v>
      </c>
      <c r="K113" s="213">
        <v>0</v>
      </c>
      <c r="L113" s="214">
        <f t="shared" si="18"/>
        <v>2443758</v>
      </c>
    </row>
    <row r="114" spans="1:13" s="213" customFormat="1" x14ac:dyDescent="0.2">
      <c r="A114" s="281">
        <v>41974</v>
      </c>
      <c r="B114" s="292">
        <v>2098818</v>
      </c>
      <c r="C114" s="292"/>
      <c r="D114" s="292">
        <v>152461</v>
      </c>
      <c r="E114" s="292"/>
      <c r="F114" s="278">
        <v>6799</v>
      </c>
      <c r="G114" s="278">
        <v>75892</v>
      </c>
      <c r="H114" s="278">
        <v>138857</v>
      </c>
      <c r="I114" s="213">
        <v>0</v>
      </c>
      <c r="J114" s="213">
        <v>6111</v>
      </c>
      <c r="K114" s="213">
        <v>0</v>
      </c>
      <c r="L114" s="214">
        <f t="shared" si="18"/>
        <v>2478938</v>
      </c>
    </row>
    <row r="115" spans="1:13" s="213" customFormat="1" x14ac:dyDescent="0.2">
      <c r="L115" s="214"/>
    </row>
    <row r="116" spans="1:13" s="213" customFormat="1" x14ac:dyDescent="0.2"/>
    <row r="117" spans="1:13" s="272" customFormat="1" x14ac:dyDescent="0.2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</row>
    <row r="118" spans="1:13" s="271" customFormat="1" x14ac:dyDescent="0.2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3"/>
    </row>
    <row r="119" spans="1:13" s="271" customFormat="1" x14ac:dyDescent="0.2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3"/>
    </row>
    <row r="120" spans="1:13" s="271" customFormat="1" x14ac:dyDescent="0.2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3"/>
    </row>
    <row r="121" spans="1:13" s="271" customFormat="1" x14ac:dyDescent="0.2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3"/>
    </row>
    <row r="122" spans="1:13" s="271" customFormat="1" x14ac:dyDescent="0.2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3"/>
    </row>
    <row r="123" spans="1:13" s="271" customFormat="1" x14ac:dyDescent="0.2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5"/>
    </row>
    <row r="124" spans="1:13" s="271" customFormat="1" x14ac:dyDescent="0.2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5"/>
    </row>
    <row r="125" spans="1:13" x14ac:dyDescent="0.2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</row>
    <row r="126" spans="1:13" x14ac:dyDescent="0.2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</row>
    <row r="127" spans="1:13" x14ac:dyDescent="0.2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</row>
    <row r="128" spans="1:13" x14ac:dyDescent="0.2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</row>
    <row r="129" spans="1:12" x14ac:dyDescent="0.2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</row>
    <row r="130" spans="1:12" x14ac:dyDescent="0.2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</row>
  </sheetData>
  <sheetProtection algorithmName="SHA-512" hashValue="p7QcmpjNWkF05zPHXh4YnYConLMnlo4omRoloz2OLJPCxu7cRwuupwPzEAKd7K8KVnDdP8+m4K9gclVstvH40Q==" saltValue="0CHgBCeSBtyD1L+1tOnktg==" spinCount="100000" sheet="1" objects="1" scenarios="1"/>
  <mergeCells count="101">
    <mergeCell ref="B109:C109"/>
    <mergeCell ref="D109:E109"/>
    <mergeCell ref="B107:C107"/>
    <mergeCell ref="D107:E107"/>
    <mergeCell ref="B108:C108"/>
    <mergeCell ref="B57:C57"/>
    <mergeCell ref="D33:E33"/>
    <mergeCell ref="B61:C61"/>
    <mergeCell ref="D61:E61"/>
    <mergeCell ref="D60:E60"/>
    <mergeCell ref="D57:E57"/>
    <mergeCell ref="B50:C50"/>
    <mergeCell ref="D50:E50"/>
    <mergeCell ref="B52:C52"/>
    <mergeCell ref="D52:E52"/>
    <mergeCell ref="B58:C58"/>
    <mergeCell ref="D58:E58"/>
    <mergeCell ref="B59:C59"/>
    <mergeCell ref="B114:C114"/>
    <mergeCell ref="B110:C110"/>
    <mergeCell ref="D110:E110"/>
    <mergeCell ref="B111:C111"/>
    <mergeCell ref="B112:C112"/>
    <mergeCell ref="B113:C113"/>
    <mergeCell ref="D111:E111"/>
    <mergeCell ref="D112:E112"/>
    <mergeCell ref="D113:E113"/>
    <mergeCell ref="D114:E114"/>
    <mergeCell ref="D30:E30"/>
    <mergeCell ref="B31:C31"/>
    <mergeCell ref="D31:E31"/>
    <mergeCell ref="B33:C33"/>
    <mergeCell ref="B32:C32"/>
    <mergeCell ref="D32:E32"/>
    <mergeCell ref="B34:C34"/>
    <mergeCell ref="D34:E34"/>
    <mergeCell ref="B35:C35"/>
    <mergeCell ref="D35:E35"/>
    <mergeCell ref="B60:C60"/>
    <mergeCell ref="B64:C64"/>
    <mergeCell ref="D64:E64"/>
    <mergeCell ref="B12:K12"/>
    <mergeCell ref="B48:C48"/>
    <mergeCell ref="B20:C20"/>
    <mergeCell ref="B19:C19"/>
    <mergeCell ref="B40:K40"/>
    <mergeCell ref="B47:C47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26:C26"/>
    <mergeCell ref="D29:E29"/>
    <mergeCell ref="D26:E26"/>
    <mergeCell ref="D36:E36"/>
    <mergeCell ref="B49:C49"/>
    <mergeCell ref="B30:C30"/>
    <mergeCell ref="D108:E108"/>
    <mergeCell ref="B103:C103"/>
    <mergeCell ref="B90:K90"/>
    <mergeCell ref="B102:C102"/>
    <mergeCell ref="D102:E102"/>
    <mergeCell ref="A70:L70"/>
    <mergeCell ref="D101:E101"/>
    <mergeCell ref="B101:C101"/>
    <mergeCell ref="D103:E103"/>
    <mergeCell ref="B106:C106"/>
    <mergeCell ref="D106:E106"/>
    <mergeCell ref="B105:C105"/>
    <mergeCell ref="D105:E105"/>
    <mergeCell ref="D104:E104"/>
    <mergeCell ref="B104:C104"/>
    <mergeCell ref="B62:C62"/>
    <mergeCell ref="D62:E62"/>
    <mergeCell ref="B100:C100"/>
    <mergeCell ref="B99:C99"/>
    <mergeCell ref="B98:C98"/>
    <mergeCell ref="B63:C63"/>
    <mergeCell ref="D63:E63"/>
    <mergeCell ref="D56:E56"/>
    <mergeCell ref="B27:C27"/>
    <mergeCell ref="D27:E27"/>
    <mergeCell ref="B55:C55"/>
    <mergeCell ref="D55:E55"/>
    <mergeCell ref="B28:C28"/>
    <mergeCell ref="D28:E28"/>
    <mergeCell ref="B36:C36"/>
    <mergeCell ref="B54:C54"/>
    <mergeCell ref="D54:E54"/>
    <mergeCell ref="B53:C53"/>
    <mergeCell ref="D53:E53"/>
    <mergeCell ref="B51:C51"/>
    <mergeCell ref="D51:E51"/>
    <mergeCell ref="B56:C56"/>
    <mergeCell ref="B29:C29"/>
    <mergeCell ref="D59:E59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95:L114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7" t="s">
        <v>64</v>
      </c>
      <c r="C12" s="328"/>
      <c r="D12" s="328"/>
      <c r="E12" s="328"/>
      <c r="F12" s="328"/>
      <c r="G12" s="328"/>
      <c r="H12" s="328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34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si="0"/>
        <v>56000000</v>
      </c>
    </row>
    <row r="31" spans="1:9" ht="14.25" thickTop="1" thickBot="1" x14ac:dyDescent="0.25">
      <c r="A31" s="159">
        <v>41821</v>
      </c>
      <c r="B31" s="98">
        <v>8000000</v>
      </c>
      <c r="C31" s="99">
        <v>8000000</v>
      </c>
      <c r="D31" s="99">
        <v>8000000</v>
      </c>
      <c r="E31" s="99">
        <v>8000000</v>
      </c>
      <c r="F31" s="99">
        <v>8000000</v>
      </c>
      <c r="G31" s="99">
        <v>8000000</v>
      </c>
      <c r="H31" s="99">
        <v>8000000</v>
      </c>
      <c r="I31" s="136">
        <f t="shared" si="0"/>
        <v>56000000</v>
      </c>
    </row>
    <row r="32" spans="1:9" ht="14.25" thickTop="1" thickBot="1" x14ac:dyDescent="0.25">
      <c r="A32" s="159">
        <v>41852</v>
      </c>
      <c r="B32" s="98">
        <v>8000000</v>
      </c>
      <c r="C32" s="99">
        <v>8000000</v>
      </c>
      <c r="D32" s="99">
        <v>8000000</v>
      </c>
      <c r="E32" s="99">
        <v>8000000</v>
      </c>
      <c r="F32" s="99">
        <v>8000000</v>
      </c>
      <c r="G32" s="99">
        <v>8000000</v>
      </c>
      <c r="H32" s="99">
        <v>8000000</v>
      </c>
      <c r="I32" s="136">
        <f t="shared" si="0"/>
        <v>56000000</v>
      </c>
    </row>
    <row r="33" spans="1:9" ht="14.25" thickTop="1" thickBot="1" x14ac:dyDescent="0.25">
      <c r="A33" s="159">
        <v>41883</v>
      </c>
      <c r="B33" s="98">
        <v>8000000</v>
      </c>
      <c r="C33" s="99">
        <v>8000000</v>
      </c>
      <c r="D33" s="99">
        <v>8000000</v>
      </c>
      <c r="E33" s="99">
        <v>8000000</v>
      </c>
      <c r="F33" s="99">
        <v>8000000</v>
      </c>
      <c r="G33" s="99">
        <v>8000000</v>
      </c>
      <c r="H33" s="99">
        <v>8000000</v>
      </c>
      <c r="I33" s="136">
        <f t="shared" si="0"/>
        <v>56000000</v>
      </c>
    </row>
    <row r="34" spans="1:9" ht="14.25" thickTop="1" thickBot="1" x14ac:dyDescent="0.25">
      <c r="A34" s="159">
        <v>41913</v>
      </c>
      <c r="B34" s="98">
        <v>8000000</v>
      </c>
      <c r="C34" s="99">
        <v>8000000</v>
      </c>
      <c r="D34" s="99">
        <v>8000000</v>
      </c>
      <c r="E34" s="99">
        <v>8000000</v>
      </c>
      <c r="F34" s="99">
        <v>8000000</v>
      </c>
      <c r="G34" s="99">
        <v>8000000</v>
      </c>
      <c r="H34" s="99">
        <v>8000000</v>
      </c>
      <c r="I34" s="136">
        <f t="shared" si="0"/>
        <v>56000000</v>
      </c>
    </row>
    <row r="35" spans="1:9" ht="14.25" thickTop="1" thickBot="1" x14ac:dyDescent="0.25">
      <c r="A35" s="159">
        <v>41944</v>
      </c>
      <c r="B35" s="98">
        <v>8000000</v>
      </c>
      <c r="C35" s="99">
        <v>8000000</v>
      </c>
      <c r="D35" s="99">
        <v>8000000</v>
      </c>
      <c r="E35" s="99">
        <v>8000000</v>
      </c>
      <c r="F35" s="99">
        <v>8000000</v>
      </c>
      <c r="G35" s="99">
        <v>8000000</v>
      </c>
      <c r="H35" s="99">
        <v>8000000</v>
      </c>
      <c r="I35" s="136">
        <f>SUM(B35:H35)</f>
        <v>56000000</v>
      </c>
    </row>
    <row r="36" spans="1:9" ht="14.25" thickTop="1" thickBot="1" x14ac:dyDescent="0.25">
      <c r="A36" s="159">
        <v>41974</v>
      </c>
      <c r="B36" s="98">
        <v>8000000</v>
      </c>
      <c r="C36" s="99">
        <v>8000000</v>
      </c>
      <c r="D36" s="99">
        <v>8000000</v>
      </c>
      <c r="E36" s="99">
        <v>8000000</v>
      </c>
      <c r="F36" s="99">
        <v>8000000</v>
      </c>
      <c r="G36" s="99">
        <v>8000000</v>
      </c>
      <c r="H36" s="99">
        <v>8000000</v>
      </c>
      <c r="I36" s="136">
        <f>SUM(B36:H36)</f>
        <v>56000000</v>
      </c>
    </row>
    <row r="37" spans="1:9" ht="13.5" thickTop="1" x14ac:dyDescent="0.2">
      <c r="A37" s="91"/>
      <c r="B37" s="92"/>
      <c r="C37" s="92"/>
      <c r="D37" s="92"/>
      <c r="E37" s="92"/>
      <c r="F37" s="92"/>
      <c r="G37" s="92"/>
      <c r="H37" s="93"/>
      <c r="I37" s="94"/>
    </row>
    <row r="38" spans="1:9" ht="13.5" thickBot="1" x14ac:dyDescent="0.25">
      <c r="A38" s="91"/>
      <c r="B38" s="92"/>
      <c r="C38" s="92"/>
      <c r="D38" s="92"/>
      <c r="E38" s="92"/>
      <c r="F38" s="92"/>
      <c r="G38" s="92"/>
      <c r="H38" s="93"/>
      <c r="I38" s="94"/>
    </row>
    <row r="39" spans="1:9" ht="17.25" thickTop="1" thickBot="1" x14ac:dyDescent="0.3">
      <c r="B39" s="327" t="s">
        <v>71</v>
      </c>
      <c r="C39" s="328"/>
      <c r="D39" s="328"/>
      <c r="E39" s="328"/>
      <c r="F39" s="328"/>
      <c r="G39" s="328"/>
      <c r="H39" s="328"/>
    </row>
    <row r="40" spans="1:9" s="85" customFormat="1" ht="26.25" customHeight="1" thickTop="1" thickBot="1" x14ac:dyDescent="0.25">
      <c r="A40" s="82" t="s">
        <v>0</v>
      </c>
      <c r="B40" s="83" t="s">
        <v>65</v>
      </c>
      <c r="C40" s="83" t="s">
        <v>66</v>
      </c>
      <c r="D40" s="83" t="s">
        <v>67</v>
      </c>
      <c r="E40" s="83" t="s">
        <v>68</v>
      </c>
      <c r="F40" s="83" t="s">
        <v>69</v>
      </c>
      <c r="G40" s="83" t="s">
        <v>70</v>
      </c>
      <c r="H40" s="83" t="s">
        <v>83</v>
      </c>
      <c r="I40" s="84" t="s">
        <v>3</v>
      </c>
    </row>
    <row r="41" spans="1:9" ht="13.5" thickTop="1" x14ac:dyDescent="0.2">
      <c r="A41" s="89">
        <v>2003</v>
      </c>
      <c r="B41" s="87">
        <v>737811</v>
      </c>
      <c r="C41" s="88">
        <v>131712</v>
      </c>
      <c r="D41" s="88">
        <v>571399</v>
      </c>
      <c r="E41" s="88">
        <v>135536</v>
      </c>
      <c r="F41" s="88">
        <v>94692</v>
      </c>
      <c r="G41" s="130">
        <v>276664</v>
      </c>
      <c r="H41" s="151">
        <v>0</v>
      </c>
      <c r="I41" s="135">
        <f t="shared" ref="I41:I51" si="1">SUM(B41:H41)</f>
        <v>1947814</v>
      </c>
    </row>
    <row r="42" spans="1:9" x14ac:dyDescent="0.2">
      <c r="A42" s="89">
        <v>2004</v>
      </c>
      <c r="B42" s="95">
        <v>761920</v>
      </c>
      <c r="C42" s="96">
        <v>189555</v>
      </c>
      <c r="D42" s="97">
        <v>567710</v>
      </c>
      <c r="E42" s="97">
        <v>135848</v>
      </c>
      <c r="F42" s="97">
        <v>136845</v>
      </c>
      <c r="G42" s="132">
        <v>274156</v>
      </c>
      <c r="H42" s="152">
        <v>0</v>
      </c>
      <c r="I42" s="90">
        <f t="shared" si="1"/>
        <v>2066034</v>
      </c>
    </row>
    <row r="43" spans="1:9" x14ac:dyDescent="0.2">
      <c r="A43" s="89">
        <v>2005</v>
      </c>
      <c r="B43" s="95">
        <v>804452</v>
      </c>
      <c r="C43" s="97">
        <v>191455</v>
      </c>
      <c r="D43" s="97">
        <v>599454</v>
      </c>
      <c r="E43" s="97">
        <v>136548</v>
      </c>
      <c r="F43" s="97">
        <v>137545</v>
      </c>
      <c r="G43" s="132">
        <v>296056</v>
      </c>
      <c r="H43" s="152">
        <v>0</v>
      </c>
      <c r="I43" s="90">
        <f t="shared" si="1"/>
        <v>2165510</v>
      </c>
    </row>
    <row r="44" spans="1:9" x14ac:dyDescent="0.2">
      <c r="A44" s="89">
        <v>2006</v>
      </c>
      <c r="B44" s="95">
        <v>845031</v>
      </c>
      <c r="C44" s="97">
        <v>204757</v>
      </c>
      <c r="D44" s="97">
        <v>721696</v>
      </c>
      <c r="E44" s="97">
        <v>159376</v>
      </c>
      <c r="F44" s="97">
        <v>141825</v>
      </c>
      <c r="G44" s="132">
        <v>314424</v>
      </c>
      <c r="H44" s="148" t="s">
        <v>84</v>
      </c>
      <c r="I44" s="90">
        <f t="shared" si="1"/>
        <v>2387109</v>
      </c>
    </row>
    <row r="45" spans="1:9" x14ac:dyDescent="0.2">
      <c r="A45" s="89">
        <v>2007</v>
      </c>
      <c r="B45" s="95">
        <v>913823</v>
      </c>
      <c r="C45" s="97">
        <v>214557</v>
      </c>
      <c r="D45" s="97">
        <v>727100</v>
      </c>
      <c r="E45" s="97">
        <v>175376</v>
      </c>
      <c r="F45" s="97">
        <v>150325</v>
      </c>
      <c r="G45" s="132">
        <v>363382</v>
      </c>
      <c r="H45" s="148" t="s">
        <v>84</v>
      </c>
      <c r="I45" s="90">
        <f t="shared" si="1"/>
        <v>2544563</v>
      </c>
    </row>
    <row r="46" spans="1:9" x14ac:dyDescent="0.2">
      <c r="A46" s="89">
        <v>2008</v>
      </c>
      <c r="B46" s="95">
        <v>1034791</v>
      </c>
      <c r="C46" s="97">
        <v>243757</v>
      </c>
      <c r="D46" s="97">
        <v>782400</v>
      </c>
      <c r="E46" s="97">
        <v>176176</v>
      </c>
      <c r="F46" s="97">
        <v>168328</v>
      </c>
      <c r="G46" s="132">
        <v>376282</v>
      </c>
      <c r="H46" s="148" t="s">
        <v>84</v>
      </c>
      <c r="I46" s="90">
        <f t="shared" si="1"/>
        <v>2781734</v>
      </c>
    </row>
    <row r="47" spans="1:9" x14ac:dyDescent="0.2">
      <c r="A47" s="89">
        <v>2009</v>
      </c>
      <c r="B47" s="95">
        <v>1057887</v>
      </c>
      <c r="C47" s="97">
        <v>251757</v>
      </c>
      <c r="D47" s="97">
        <v>728900</v>
      </c>
      <c r="E47" s="97">
        <v>174264</v>
      </c>
      <c r="F47" s="97">
        <v>174928</v>
      </c>
      <c r="G47" s="132">
        <v>421232</v>
      </c>
      <c r="H47" s="148" t="s">
        <v>84</v>
      </c>
      <c r="I47" s="90">
        <f t="shared" si="1"/>
        <v>2808968</v>
      </c>
    </row>
    <row r="48" spans="1:9" x14ac:dyDescent="0.2">
      <c r="A48" s="109">
        <v>2010</v>
      </c>
      <c r="B48" s="110">
        <v>1113695</v>
      </c>
      <c r="C48" s="111">
        <v>282957</v>
      </c>
      <c r="D48" s="111">
        <v>776000</v>
      </c>
      <c r="E48" s="111">
        <v>209064</v>
      </c>
      <c r="F48" s="111">
        <v>209528</v>
      </c>
      <c r="G48" s="133">
        <v>490132</v>
      </c>
      <c r="H48" s="149" t="s">
        <v>84</v>
      </c>
      <c r="I48" s="90">
        <f t="shared" si="1"/>
        <v>3081376</v>
      </c>
    </row>
    <row r="49" spans="1:9" x14ac:dyDescent="0.2">
      <c r="A49" s="109">
        <v>2011</v>
      </c>
      <c r="B49" s="110">
        <v>1191995</v>
      </c>
      <c r="C49" s="111">
        <v>324357</v>
      </c>
      <c r="D49" s="111">
        <v>983700</v>
      </c>
      <c r="E49" s="111">
        <v>252764</v>
      </c>
      <c r="F49" s="111">
        <v>237928</v>
      </c>
      <c r="G49" s="133">
        <v>603540</v>
      </c>
      <c r="H49" s="150" t="s">
        <v>84</v>
      </c>
      <c r="I49" s="153">
        <f t="shared" si="1"/>
        <v>3594284</v>
      </c>
    </row>
    <row r="50" spans="1:9" ht="13.5" thickBot="1" x14ac:dyDescent="0.25">
      <c r="A50" s="109">
        <v>2012</v>
      </c>
      <c r="B50" s="98">
        <v>1267047</v>
      </c>
      <c r="C50" s="99">
        <v>372857</v>
      </c>
      <c r="D50" s="99">
        <v>1072100</v>
      </c>
      <c r="E50" s="99">
        <v>286564</v>
      </c>
      <c r="F50" s="99">
        <v>302528</v>
      </c>
      <c r="G50" s="134">
        <v>673500</v>
      </c>
      <c r="H50" s="99">
        <v>0</v>
      </c>
      <c r="I50" s="136">
        <f t="shared" si="1"/>
        <v>3974596</v>
      </c>
    </row>
    <row r="51" spans="1:9" ht="14.25" thickTop="1" thickBot="1" x14ac:dyDescent="0.25">
      <c r="A51" s="109">
        <v>2013</v>
      </c>
      <c r="B51" s="98">
        <v>1352047</v>
      </c>
      <c r="C51" s="99">
        <v>400157</v>
      </c>
      <c r="D51" s="99">
        <v>1193200</v>
      </c>
      <c r="E51" s="99">
        <v>311364</v>
      </c>
      <c r="F51" s="99">
        <v>327428</v>
      </c>
      <c r="G51" s="134">
        <v>712500</v>
      </c>
      <c r="H51" s="99">
        <v>0</v>
      </c>
      <c r="I51" s="135">
        <f t="shared" si="1"/>
        <v>4296696</v>
      </c>
    </row>
    <row r="52" spans="1:9" ht="14.25" thickTop="1" thickBot="1" x14ac:dyDescent="0.25">
      <c r="A52" s="159">
        <v>41640</v>
      </c>
      <c r="B52" s="98">
        <v>1363447</v>
      </c>
      <c r="C52" s="99">
        <v>407857</v>
      </c>
      <c r="D52" s="99">
        <v>1225700</v>
      </c>
      <c r="E52" s="99">
        <v>315464</v>
      </c>
      <c r="F52" s="99">
        <v>335428</v>
      </c>
      <c r="G52" s="134">
        <v>720100</v>
      </c>
      <c r="H52" s="99">
        <v>0</v>
      </c>
      <c r="I52" s="136">
        <f t="shared" ref="I52:I56" si="2">SUM(B52:H52)</f>
        <v>4367996</v>
      </c>
    </row>
    <row r="53" spans="1:9" ht="14.25" thickTop="1" thickBot="1" x14ac:dyDescent="0.25">
      <c r="A53" s="159">
        <v>41671</v>
      </c>
      <c r="B53" s="98">
        <v>1393447</v>
      </c>
      <c r="C53" s="99">
        <v>407857</v>
      </c>
      <c r="D53" s="99">
        <v>1225700</v>
      </c>
      <c r="E53" s="99">
        <v>315464</v>
      </c>
      <c r="F53" s="99">
        <v>335428</v>
      </c>
      <c r="G53" s="134">
        <v>720100</v>
      </c>
      <c r="H53" s="99">
        <v>0</v>
      </c>
      <c r="I53" s="136">
        <f t="shared" si="2"/>
        <v>4397996</v>
      </c>
    </row>
    <row r="54" spans="1:9" ht="14.25" thickTop="1" thickBot="1" x14ac:dyDescent="0.25">
      <c r="A54" s="159">
        <v>41699</v>
      </c>
      <c r="B54" s="98">
        <v>1417547</v>
      </c>
      <c r="C54" s="99">
        <v>416085</v>
      </c>
      <c r="D54" s="99">
        <v>1287000</v>
      </c>
      <c r="E54" s="99">
        <v>319464</v>
      </c>
      <c r="F54" s="99">
        <v>343028</v>
      </c>
      <c r="G54" s="134">
        <v>731100</v>
      </c>
      <c r="H54" s="99">
        <v>0</v>
      </c>
      <c r="I54" s="136">
        <f t="shared" si="2"/>
        <v>4514224</v>
      </c>
    </row>
    <row r="55" spans="1:9" ht="14.25" thickTop="1" thickBot="1" x14ac:dyDescent="0.25">
      <c r="A55" s="159">
        <v>41730</v>
      </c>
      <c r="B55" s="98">
        <v>1418147</v>
      </c>
      <c r="C55" s="99">
        <v>416085</v>
      </c>
      <c r="D55" s="99">
        <v>1294400</v>
      </c>
      <c r="E55" s="99">
        <v>319564</v>
      </c>
      <c r="F55" s="99">
        <v>346428</v>
      </c>
      <c r="G55" s="134">
        <v>731600</v>
      </c>
      <c r="H55" s="99">
        <v>0</v>
      </c>
      <c r="I55" s="136">
        <f t="shared" si="2"/>
        <v>4526224</v>
      </c>
    </row>
    <row r="56" spans="1:9" ht="14.25" thickTop="1" thickBot="1" x14ac:dyDescent="0.25">
      <c r="A56" s="159">
        <v>41760</v>
      </c>
      <c r="B56" s="98">
        <v>1419347</v>
      </c>
      <c r="C56" s="99">
        <v>419685</v>
      </c>
      <c r="D56" s="99">
        <v>1302200</v>
      </c>
      <c r="E56" s="99">
        <v>330364</v>
      </c>
      <c r="F56" s="99">
        <v>346428</v>
      </c>
      <c r="G56" s="134">
        <v>739100</v>
      </c>
      <c r="H56" s="99">
        <v>0</v>
      </c>
      <c r="I56" s="136">
        <f t="shared" si="2"/>
        <v>4557124</v>
      </c>
    </row>
    <row r="57" spans="1:9" ht="14.25" thickTop="1" thickBot="1" x14ac:dyDescent="0.25">
      <c r="A57" s="159">
        <v>41791</v>
      </c>
      <c r="B57" s="98">
        <v>1430247</v>
      </c>
      <c r="C57" s="99">
        <v>420085</v>
      </c>
      <c r="D57" s="99">
        <v>1302200</v>
      </c>
      <c r="E57" s="99">
        <v>330364</v>
      </c>
      <c r="F57" s="99">
        <v>346728</v>
      </c>
      <c r="G57" s="134">
        <v>740000</v>
      </c>
      <c r="H57" s="99">
        <v>0</v>
      </c>
      <c r="I57" s="136">
        <f t="shared" ref="I57:I61" si="3">SUM(B57:H57)</f>
        <v>4569624</v>
      </c>
    </row>
    <row r="58" spans="1:9" ht="14.25" thickTop="1" thickBot="1" x14ac:dyDescent="0.25">
      <c r="A58" s="159">
        <v>41821</v>
      </c>
      <c r="B58" s="98">
        <v>1433347</v>
      </c>
      <c r="C58" s="99">
        <v>420085</v>
      </c>
      <c r="D58" s="99">
        <v>1303700</v>
      </c>
      <c r="E58" s="99">
        <v>330364</v>
      </c>
      <c r="F58" s="99">
        <v>346728</v>
      </c>
      <c r="G58" s="134">
        <v>740100</v>
      </c>
      <c r="H58" s="99">
        <v>0</v>
      </c>
      <c r="I58" s="136">
        <f t="shared" si="3"/>
        <v>4574324</v>
      </c>
    </row>
    <row r="59" spans="1:9" ht="14.25" thickTop="1" thickBot="1" x14ac:dyDescent="0.25">
      <c r="A59" s="159">
        <v>41852</v>
      </c>
      <c r="B59" s="98">
        <v>1434507</v>
      </c>
      <c r="C59" s="99">
        <v>420085</v>
      </c>
      <c r="D59" s="99">
        <v>1303700</v>
      </c>
      <c r="E59" s="99">
        <v>331364</v>
      </c>
      <c r="F59" s="99">
        <v>346828</v>
      </c>
      <c r="G59" s="134">
        <v>744000</v>
      </c>
      <c r="H59" s="99">
        <v>0</v>
      </c>
      <c r="I59" s="136">
        <f t="shared" si="3"/>
        <v>4580484</v>
      </c>
    </row>
    <row r="60" spans="1:9" ht="14.25" thickTop="1" thickBot="1" x14ac:dyDescent="0.25">
      <c r="A60" s="159">
        <v>41883</v>
      </c>
      <c r="B60" s="98">
        <v>1434507</v>
      </c>
      <c r="C60" s="99">
        <v>420085</v>
      </c>
      <c r="D60" s="99">
        <v>1303700</v>
      </c>
      <c r="E60" s="99">
        <v>331364</v>
      </c>
      <c r="F60" s="99">
        <v>346828</v>
      </c>
      <c r="G60" s="134">
        <v>744000</v>
      </c>
      <c r="H60" s="99">
        <v>0</v>
      </c>
      <c r="I60" s="136">
        <f t="shared" si="3"/>
        <v>4580484</v>
      </c>
    </row>
    <row r="61" spans="1:9" ht="14.25" thickTop="1" thickBot="1" x14ac:dyDescent="0.25">
      <c r="A61" s="159">
        <v>41913</v>
      </c>
      <c r="B61" s="98">
        <v>1449207</v>
      </c>
      <c r="C61" s="99">
        <v>420985</v>
      </c>
      <c r="D61" s="99">
        <v>1305600</v>
      </c>
      <c r="E61" s="99">
        <v>331764</v>
      </c>
      <c r="F61" s="99">
        <v>347128</v>
      </c>
      <c r="G61" s="134">
        <v>765200</v>
      </c>
      <c r="H61" s="99">
        <v>0</v>
      </c>
      <c r="I61" s="136">
        <f t="shared" si="3"/>
        <v>4619884</v>
      </c>
    </row>
    <row r="62" spans="1:9" ht="14.25" thickTop="1" thickBot="1" x14ac:dyDescent="0.25">
      <c r="A62" s="159">
        <v>41944</v>
      </c>
      <c r="B62" s="98">
        <v>1374207</v>
      </c>
      <c r="C62" s="99">
        <v>420985</v>
      </c>
      <c r="D62" s="99">
        <v>1306700</v>
      </c>
      <c r="E62" s="99">
        <v>330764</v>
      </c>
      <c r="F62" s="99">
        <v>347128</v>
      </c>
      <c r="G62" s="134">
        <v>765600</v>
      </c>
      <c r="H62" s="99">
        <v>0</v>
      </c>
      <c r="I62" s="136">
        <f>SUM(B62:H62)</f>
        <v>4545384</v>
      </c>
    </row>
    <row r="63" spans="1:9" ht="14.25" thickTop="1" thickBot="1" x14ac:dyDescent="0.25">
      <c r="A63" s="159">
        <v>41974</v>
      </c>
      <c r="B63" s="98">
        <v>1362207</v>
      </c>
      <c r="C63" s="99">
        <v>423085</v>
      </c>
      <c r="D63" s="99">
        <v>1251000</v>
      </c>
      <c r="E63" s="99">
        <v>322064</v>
      </c>
      <c r="F63" s="99">
        <v>350128</v>
      </c>
      <c r="G63" s="134">
        <v>765800</v>
      </c>
      <c r="H63" s="99">
        <v>0</v>
      </c>
      <c r="I63" s="136">
        <f>SUM(B63:H63)</f>
        <v>4474284</v>
      </c>
    </row>
    <row r="64" spans="1:9" ht="13.5" thickTop="1" x14ac:dyDescent="0.2"/>
    <row r="65" spans="1:9" x14ac:dyDescent="0.2">
      <c r="A65" s="91"/>
      <c r="B65" s="92"/>
      <c r="C65" s="92"/>
      <c r="D65" s="92"/>
      <c r="E65" s="92"/>
      <c r="F65" s="92"/>
      <c r="G65" s="92"/>
      <c r="H65" s="93"/>
      <c r="I65" s="94"/>
    </row>
    <row r="66" spans="1:9" ht="13.5" thickBot="1" x14ac:dyDescent="0.25">
      <c r="A66" s="91"/>
      <c r="B66" s="92"/>
      <c r="C66" s="92"/>
      <c r="D66" s="92"/>
      <c r="E66" s="92"/>
      <c r="F66" s="92"/>
      <c r="G66" s="92"/>
      <c r="H66" s="93"/>
      <c r="I66" s="94"/>
    </row>
    <row r="67" spans="1:9" ht="17.25" thickTop="1" thickBot="1" x14ac:dyDescent="0.3">
      <c r="B67" s="327" t="s">
        <v>72</v>
      </c>
      <c r="C67" s="328"/>
      <c r="D67" s="328"/>
      <c r="E67" s="328"/>
      <c r="F67" s="328"/>
      <c r="G67" s="328"/>
      <c r="H67" s="328"/>
    </row>
    <row r="68" spans="1:9" s="85" customFormat="1" ht="26.25" customHeight="1" thickTop="1" thickBot="1" x14ac:dyDescent="0.25">
      <c r="A68" s="82" t="s">
        <v>0</v>
      </c>
      <c r="B68" s="83" t="s">
        <v>65</v>
      </c>
      <c r="C68" s="83" t="s">
        <v>66</v>
      </c>
      <c r="D68" s="83" t="s">
        <v>67</v>
      </c>
      <c r="E68" s="83" t="s">
        <v>68</v>
      </c>
      <c r="F68" s="83" t="s">
        <v>69</v>
      </c>
      <c r="G68" s="83" t="s">
        <v>70</v>
      </c>
      <c r="H68" s="83" t="s">
        <v>83</v>
      </c>
      <c r="I68" s="84" t="s">
        <v>3</v>
      </c>
    </row>
    <row r="69" spans="1:9" ht="13.5" thickTop="1" x14ac:dyDescent="0.2">
      <c r="A69" s="138">
        <v>2003</v>
      </c>
      <c r="B69" s="221" t="s">
        <v>5</v>
      </c>
      <c r="C69" s="200" t="s">
        <v>5</v>
      </c>
      <c r="D69" s="200" t="s">
        <v>5</v>
      </c>
      <c r="E69" s="200" t="s">
        <v>5</v>
      </c>
      <c r="F69" s="200" t="s">
        <v>5</v>
      </c>
      <c r="G69" s="201" t="s">
        <v>5</v>
      </c>
      <c r="H69" s="151">
        <v>0</v>
      </c>
      <c r="I69" s="222"/>
    </row>
    <row r="70" spans="1:9" x14ac:dyDescent="0.2">
      <c r="A70" s="139">
        <v>2004</v>
      </c>
      <c r="B70" s="199" t="s">
        <v>5</v>
      </c>
      <c r="C70" s="200" t="s">
        <v>5</v>
      </c>
      <c r="D70" s="200" t="s">
        <v>5</v>
      </c>
      <c r="E70" s="200" t="s">
        <v>5</v>
      </c>
      <c r="F70" s="200" t="s">
        <v>5</v>
      </c>
      <c r="G70" s="201" t="s">
        <v>5</v>
      </c>
      <c r="H70" s="152">
        <v>0</v>
      </c>
      <c r="I70" s="223"/>
    </row>
    <row r="71" spans="1:9" x14ac:dyDescent="0.2">
      <c r="A71" s="139">
        <v>2005</v>
      </c>
      <c r="B71" s="199" t="s">
        <v>5</v>
      </c>
      <c r="C71" s="200" t="s">
        <v>5</v>
      </c>
      <c r="D71" s="200" t="s">
        <v>5</v>
      </c>
      <c r="E71" s="200" t="s">
        <v>5</v>
      </c>
      <c r="F71" s="200" t="s">
        <v>5</v>
      </c>
      <c r="G71" s="201" t="s">
        <v>5</v>
      </c>
      <c r="H71" s="152">
        <v>0</v>
      </c>
      <c r="I71" s="223"/>
    </row>
    <row r="72" spans="1:9" x14ac:dyDescent="0.2">
      <c r="A72" s="139">
        <v>2006</v>
      </c>
      <c r="B72" s="199" t="s">
        <v>5</v>
      </c>
      <c r="C72" s="200" t="s">
        <v>5</v>
      </c>
      <c r="D72" s="200" t="s">
        <v>5</v>
      </c>
      <c r="E72" s="200" t="s">
        <v>5</v>
      </c>
      <c r="F72" s="200" t="s">
        <v>5</v>
      </c>
      <c r="G72" s="201" t="s">
        <v>5</v>
      </c>
      <c r="H72" s="148" t="s">
        <v>84</v>
      </c>
      <c r="I72" s="223"/>
    </row>
    <row r="73" spans="1:9" x14ac:dyDescent="0.2">
      <c r="A73" s="139">
        <v>2007</v>
      </c>
      <c r="B73" s="199" t="s">
        <v>5</v>
      </c>
      <c r="C73" s="200" t="s">
        <v>5</v>
      </c>
      <c r="D73" s="200" t="s">
        <v>5</v>
      </c>
      <c r="E73" s="200" t="s">
        <v>5</v>
      </c>
      <c r="F73" s="200" t="s">
        <v>5</v>
      </c>
      <c r="G73" s="201" t="s">
        <v>5</v>
      </c>
      <c r="H73" s="148" t="s">
        <v>84</v>
      </c>
      <c r="I73" s="223"/>
    </row>
    <row r="74" spans="1:9" x14ac:dyDescent="0.2">
      <c r="A74" s="139">
        <v>2008</v>
      </c>
      <c r="B74" s="199" t="s">
        <v>5</v>
      </c>
      <c r="C74" s="200" t="s">
        <v>5</v>
      </c>
      <c r="D74" s="200" t="s">
        <v>5</v>
      </c>
      <c r="E74" s="200" t="s">
        <v>5</v>
      </c>
      <c r="F74" s="200" t="s">
        <v>5</v>
      </c>
      <c r="G74" s="201" t="s">
        <v>5</v>
      </c>
      <c r="H74" s="148" t="s">
        <v>84</v>
      </c>
      <c r="I74" s="223"/>
    </row>
    <row r="75" spans="1:9" x14ac:dyDescent="0.2">
      <c r="A75" s="139">
        <v>2009</v>
      </c>
      <c r="B75" s="199" t="s">
        <v>5</v>
      </c>
      <c r="C75" s="200" t="s">
        <v>5</v>
      </c>
      <c r="D75" s="200" t="s">
        <v>5</v>
      </c>
      <c r="E75" s="200" t="s">
        <v>5</v>
      </c>
      <c r="F75" s="200" t="s">
        <v>5</v>
      </c>
      <c r="G75" s="201" t="s">
        <v>5</v>
      </c>
      <c r="H75" s="148" t="s">
        <v>84</v>
      </c>
      <c r="I75" s="223"/>
    </row>
    <row r="76" spans="1:9" ht="13.5" thickBot="1" x14ac:dyDescent="0.25">
      <c r="A76" s="140">
        <v>2010</v>
      </c>
      <c r="B76" s="137">
        <v>949365</v>
      </c>
      <c r="C76" s="120">
        <v>266224</v>
      </c>
      <c r="D76" s="120">
        <v>657298</v>
      </c>
      <c r="E76" s="120">
        <v>143770</v>
      </c>
      <c r="F76" s="120">
        <v>202143</v>
      </c>
      <c r="G76" s="131">
        <v>310112</v>
      </c>
      <c r="H76" s="149" t="s">
        <v>84</v>
      </c>
      <c r="I76" s="212">
        <f t="shared" ref="I76:I79" si="4">SUM(B76:H76)</f>
        <v>2528912</v>
      </c>
    </row>
    <row r="77" spans="1:9" ht="14.25" thickTop="1" thickBot="1" x14ac:dyDescent="0.25">
      <c r="A77" s="140">
        <v>2011</v>
      </c>
      <c r="B77" s="142">
        <v>1011926</v>
      </c>
      <c r="C77" s="111">
        <v>290986</v>
      </c>
      <c r="D77" s="111">
        <v>731205</v>
      </c>
      <c r="E77" s="111">
        <v>180479</v>
      </c>
      <c r="F77" s="111">
        <v>225211</v>
      </c>
      <c r="G77" s="133">
        <v>380672</v>
      </c>
      <c r="H77" s="150" t="s">
        <v>84</v>
      </c>
      <c r="I77" s="212">
        <f t="shared" si="4"/>
        <v>2820479</v>
      </c>
    </row>
    <row r="78" spans="1:9" ht="14.25" thickTop="1" thickBot="1" x14ac:dyDescent="0.25">
      <c r="A78" s="140">
        <v>2012</v>
      </c>
      <c r="B78" s="95">
        <v>1062927</v>
      </c>
      <c r="C78" s="97">
        <v>303818</v>
      </c>
      <c r="D78" s="97">
        <v>838426</v>
      </c>
      <c r="E78" s="97">
        <v>183005</v>
      </c>
      <c r="F78" s="97">
        <v>232752</v>
      </c>
      <c r="G78" s="97">
        <v>399968</v>
      </c>
      <c r="H78" s="99">
        <v>0</v>
      </c>
      <c r="I78" s="212">
        <f t="shared" si="4"/>
        <v>3020896</v>
      </c>
    </row>
    <row r="79" spans="1:9" ht="14.25" thickTop="1" thickBot="1" x14ac:dyDescent="0.25">
      <c r="A79" s="109">
        <v>2013</v>
      </c>
      <c r="B79" s="228">
        <v>1066874</v>
      </c>
      <c r="C79" s="226">
        <v>310205</v>
      </c>
      <c r="D79" s="226">
        <v>906820</v>
      </c>
      <c r="E79" s="226">
        <v>228614</v>
      </c>
      <c r="F79" s="226">
        <v>228644</v>
      </c>
      <c r="G79" s="227">
        <v>484876</v>
      </c>
      <c r="H79" s="210">
        <v>0</v>
      </c>
      <c r="I79" s="212">
        <f t="shared" si="4"/>
        <v>3226033</v>
      </c>
    </row>
    <row r="80" spans="1:9" ht="14.25" thickTop="1" thickBot="1" x14ac:dyDescent="0.25">
      <c r="A80" s="159">
        <v>41640</v>
      </c>
      <c r="B80" s="209">
        <v>1066286</v>
      </c>
      <c r="C80" s="210">
        <v>310343</v>
      </c>
      <c r="D80" s="210">
        <v>855925</v>
      </c>
      <c r="E80" s="210">
        <v>230883</v>
      </c>
      <c r="F80" s="210">
        <v>230397</v>
      </c>
      <c r="G80" s="211">
        <v>484698</v>
      </c>
      <c r="H80" s="210">
        <v>0</v>
      </c>
      <c r="I80" s="212">
        <f t="shared" ref="I80:I84" si="5">SUM(B80:H80)</f>
        <v>3178532</v>
      </c>
    </row>
    <row r="81" spans="1:11" ht="14.25" thickTop="1" thickBot="1" x14ac:dyDescent="0.25">
      <c r="A81" s="159">
        <v>41671</v>
      </c>
      <c r="B81" s="209">
        <v>1072897</v>
      </c>
      <c r="C81" s="210">
        <v>311049</v>
      </c>
      <c r="D81" s="210">
        <v>935935</v>
      </c>
      <c r="E81" s="210">
        <v>231067</v>
      </c>
      <c r="F81" s="210">
        <v>233003</v>
      </c>
      <c r="G81" s="211">
        <v>485524</v>
      </c>
      <c r="H81" s="210">
        <v>0</v>
      </c>
      <c r="I81" s="212">
        <f t="shared" si="5"/>
        <v>3269475</v>
      </c>
    </row>
    <row r="82" spans="1:11" ht="14.25" thickTop="1" thickBot="1" x14ac:dyDescent="0.25">
      <c r="A82" s="159">
        <v>41699</v>
      </c>
      <c r="B82" s="209">
        <v>1079880</v>
      </c>
      <c r="C82" s="210">
        <v>312932</v>
      </c>
      <c r="D82" s="210">
        <v>944334</v>
      </c>
      <c r="E82" s="210">
        <v>231554</v>
      </c>
      <c r="F82" s="210">
        <v>234317</v>
      </c>
      <c r="G82" s="211">
        <v>486216</v>
      </c>
      <c r="H82" s="210">
        <v>0</v>
      </c>
      <c r="I82" s="212">
        <f t="shared" si="5"/>
        <v>3289233</v>
      </c>
    </row>
    <row r="83" spans="1:11" ht="14.25" thickTop="1" thickBot="1" x14ac:dyDescent="0.25">
      <c r="A83" s="159">
        <v>41730</v>
      </c>
      <c r="B83" s="209">
        <v>1077738</v>
      </c>
      <c r="C83" s="210">
        <v>313205</v>
      </c>
      <c r="D83" s="210">
        <v>940255</v>
      </c>
      <c r="E83" s="210">
        <v>231601</v>
      </c>
      <c r="F83" s="210">
        <v>234700</v>
      </c>
      <c r="G83" s="211">
        <v>485844</v>
      </c>
      <c r="H83" s="210">
        <v>0</v>
      </c>
      <c r="I83" s="212">
        <f t="shared" si="5"/>
        <v>3283343</v>
      </c>
    </row>
    <row r="84" spans="1:11" ht="14.25" thickTop="1" thickBot="1" x14ac:dyDescent="0.25">
      <c r="A84" s="159">
        <v>41760</v>
      </c>
      <c r="B84" s="209">
        <v>1082423</v>
      </c>
      <c r="C84" s="210">
        <v>313400</v>
      </c>
      <c r="D84" s="210">
        <v>955120</v>
      </c>
      <c r="E84" s="210">
        <v>232134</v>
      </c>
      <c r="F84" s="210">
        <v>234941</v>
      </c>
      <c r="G84" s="211">
        <v>486175</v>
      </c>
      <c r="H84" s="210">
        <v>0</v>
      </c>
      <c r="I84" s="212">
        <f t="shared" si="5"/>
        <v>3304193</v>
      </c>
    </row>
    <row r="85" spans="1:11" ht="14.25" thickTop="1" thickBot="1" x14ac:dyDescent="0.25">
      <c r="A85" s="159">
        <v>41791</v>
      </c>
      <c r="B85" s="209">
        <v>1083077</v>
      </c>
      <c r="C85" s="210">
        <v>313433</v>
      </c>
      <c r="D85" s="210">
        <v>956009</v>
      </c>
      <c r="E85" s="210">
        <v>232179</v>
      </c>
      <c r="F85" s="210">
        <v>234982</v>
      </c>
      <c r="G85" s="211">
        <v>486149</v>
      </c>
      <c r="H85" s="210">
        <v>0</v>
      </c>
      <c r="I85" s="212">
        <f t="shared" ref="I85:I89" si="6">SUM(B85:H85)</f>
        <v>3305829</v>
      </c>
    </row>
    <row r="86" spans="1:11" ht="14.25" thickTop="1" thickBot="1" x14ac:dyDescent="0.25">
      <c r="A86" s="159">
        <v>41821</v>
      </c>
      <c r="B86" s="209">
        <v>1076087</v>
      </c>
      <c r="C86" s="210">
        <v>313899</v>
      </c>
      <c r="D86" s="210">
        <v>958450</v>
      </c>
      <c r="E86" s="210">
        <v>233469</v>
      </c>
      <c r="F86" s="210">
        <v>234656</v>
      </c>
      <c r="G86" s="211">
        <v>488039</v>
      </c>
      <c r="H86" s="210">
        <v>0</v>
      </c>
      <c r="I86" s="212">
        <f t="shared" si="6"/>
        <v>3304600</v>
      </c>
    </row>
    <row r="87" spans="1:11" ht="14.25" thickTop="1" thickBot="1" x14ac:dyDescent="0.25">
      <c r="A87" s="159">
        <v>41852</v>
      </c>
      <c r="B87" s="209">
        <v>1081413</v>
      </c>
      <c r="C87" s="210">
        <v>314223</v>
      </c>
      <c r="D87" s="210">
        <v>959943</v>
      </c>
      <c r="E87" s="210">
        <v>233650</v>
      </c>
      <c r="F87" s="210">
        <v>236248</v>
      </c>
      <c r="G87" s="211">
        <v>488519</v>
      </c>
      <c r="H87" s="210">
        <v>0</v>
      </c>
      <c r="I87" s="212">
        <f t="shared" si="6"/>
        <v>3313996</v>
      </c>
    </row>
    <row r="88" spans="1:11" ht="14.25" thickTop="1" thickBot="1" x14ac:dyDescent="0.25">
      <c r="A88" s="159">
        <v>41883</v>
      </c>
      <c r="B88" s="209">
        <v>1081413</v>
      </c>
      <c r="C88" s="210">
        <v>314223</v>
      </c>
      <c r="D88" s="210">
        <v>959943</v>
      </c>
      <c r="E88" s="210">
        <v>233650</v>
      </c>
      <c r="F88" s="210">
        <v>236248</v>
      </c>
      <c r="G88" s="211">
        <v>488519</v>
      </c>
      <c r="H88" s="210">
        <v>0</v>
      </c>
      <c r="I88" s="212">
        <f t="shared" si="6"/>
        <v>3313996</v>
      </c>
    </row>
    <row r="89" spans="1:11" ht="14.25" thickTop="1" thickBot="1" x14ac:dyDescent="0.25">
      <c r="A89" s="159">
        <v>41913</v>
      </c>
      <c r="B89" s="209">
        <v>1092536</v>
      </c>
      <c r="C89" s="274">
        <v>314971</v>
      </c>
      <c r="D89" s="210">
        <v>978038</v>
      </c>
      <c r="E89" s="210">
        <v>234553</v>
      </c>
      <c r="F89" s="210">
        <v>241907</v>
      </c>
      <c r="G89" s="211">
        <v>489126</v>
      </c>
      <c r="H89" s="210">
        <v>0</v>
      </c>
      <c r="I89" s="212">
        <f t="shared" si="6"/>
        <v>3351131</v>
      </c>
    </row>
    <row r="90" spans="1:11" ht="14.25" thickTop="1" thickBot="1" x14ac:dyDescent="0.25">
      <c r="A90" s="159">
        <v>41944</v>
      </c>
      <c r="B90" s="209">
        <v>1083261</v>
      </c>
      <c r="C90" s="274">
        <v>315133</v>
      </c>
      <c r="D90" s="210">
        <v>964169</v>
      </c>
      <c r="E90" s="210">
        <v>234358</v>
      </c>
      <c r="F90" s="210">
        <v>241917</v>
      </c>
      <c r="G90" s="211">
        <v>489128</v>
      </c>
      <c r="H90" s="210">
        <v>0</v>
      </c>
      <c r="I90" s="212">
        <f t="shared" ref="I90" si="7">SUM(B90:H90)</f>
        <v>3327966</v>
      </c>
    </row>
    <row r="91" spans="1:11" ht="14.25" thickTop="1" thickBot="1" x14ac:dyDescent="0.25">
      <c r="A91" s="159">
        <v>41974</v>
      </c>
      <c r="B91" s="209">
        <v>1098040</v>
      </c>
      <c r="C91" s="274">
        <v>315038</v>
      </c>
      <c r="D91" s="210">
        <v>980858</v>
      </c>
      <c r="E91" s="210">
        <v>234834</v>
      </c>
      <c r="F91" s="210">
        <v>243030</v>
      </c>
      <c r="G91" s="211">
        <v>489778</v>
      </c>
      <c r="H91" s="210">
        <v>0</v>
      </c>
      <c r="I91" s="212">
        <f>SUM(B91:H91)</f>
        <v>3361578</v>
      </c>
    </row>
    <row r="92" spans="1:11" ht="13.5" thickTop="1" x14ac:dyDescent="0.2">
      <c r="A92" s="91"/>
      <c r="B92" s="92"/>
      <c r="C92" s="92"/>
      <c r="D92" s="92"/>
      <c r="E92" s="92"/>
      <c r="F92" s="92"/>
      <c r="G92" s="92"/>
      <c r="H92" s="93"/>
      <c r="I92" s="94"/>
    </row>
    <row r="93" spans="1:11" ht="13.5" thickBot="1" x14ac:dyDescent="0.25">
      <c r="A93" s="91"/>
      <c r="B93" s="92"/>
      <c r="C93" s="92"/>
      <c r="D93" s="92"/>
      <c r="E93" s="92"/>
      <c r="F93" s="92"/>
      <c r="G93" s="92"/>
      <c r="H93" s="93"/>
      <c r="I93" s="94"/>
    </row>
    <row r="94" spans="1:11" ht="17.25" thickTop="1" thickBot="1" x14ac:dyDescent="0.3">
      <c r="B94" s="327" t="s">
        <v>73</v>
      </c>
      <c r="C94" s="328"/>
      <c r="D94" s="328"/>
      <c r="E94" s="328"/>
      <c r="F94" s="328"/>
      <c r="G94" s="328"/>
      <c r="H94" s="328"/>
    </row>
    <row r="95" spans="1:11" s="85" customFormat="1" ht="26.25" customHeight="1" thickTop="1" thickBot="1" x14ac:dyDescent="0.25">
      <c r="A95" s="82" t="s">
        <v>0</v>
      </c>
      <c r="B95" s="83" t="s">
        <v>65</v>
      </c>
      <c r="C95" s="83" t="s">
        <v>66</v>
      </c>
      <c r="D95" s="83" t="s">
        <v>67</v>
      </c>
      <c r="E95" s="83" t="s">
        <v>68</v>
      </c>
      <c r="F95" s="83" t="s">
        <v>69</v>
      </c>
      <c r="G95" s="83" t="s">
        <v>70</v>
      </c>
      <c r="H95" s="83" t="s">
        <v>83</v>
      </c>
      <c r="I95" s="84" t="s">
        <v>3</v>
      </c>
    </row>
    <row r="96" spans="1:11" ht="14.25" thickTop="1" thickBot="1" x14ac:dyDescent="0.25">
      <c r="A96" s="138">
        <v>2003</v>
      </c>
      <c r="B96" s="199" t="s">
        <v>5</v>
      </c>
      <c r="C96" s="200" t="s">
        <v>5</v>
      </c>
      <c r="D96" s="200" t="s">
        <v>5</v>
      </c>
      <c r="E96" s="200" t="s">
        <v>5</v>
      </c>
      <c r="F96" s="200" t="s">
        <v>5</v>
      </c>
      <c r="G96" s="201" t="s">
        <v>5</v>
      </c>
      <c r="H96" s="151">
        <v>0</v>
      </c>
      <c r="I96" s="212">
        <v>1549046</v>
      </c>
      <c r="K96" s="73"/>
    </row>
    <row r="97" spans="1:11" ht="14.25" thickTop="1" thickBot="1" x14ac:dyDescent="0.25">
      <c r="A97" s="139">
        <v>2004</v>
      </c>
      <c r="B97" s="199" t="s">
        <v>5</v>
      </c>
      <c r="C97" s="200" t="s">
        <v>5</v>
      </c>
      <c r="D97" s="200" t="s">
        <v>5</v>
      </c>
      <c r="E97" s="200" t="s">
        <v>5</v>
      </c>
      <c r="F97" s="200" t="s">
        <v>5</v>
      </c>
      <c r="G97" s="201" t="s">
        <v>5</v>
      </c>
      <c r="H97" s="152">
        <v>0</v>
      </c>
      <c r="I97" s="212">
        <v>1612261</v>
      </c>
      <c r="K97" s="73"/>
    </row>
    <row r="98" spans="1:11" ht="14.25" thickTop="1" thickBot="1" x14ac:dyDescent="0.25">
      <c r="A98" s="139">
        <v>2005</v>
      </c>
      <c r="B98" s="199" t="s">
        <v>5</v>
      </c>
      <c r="C98" s="200" t="s">
        <v>5</v>
      </c>
      <c r="D98" s="200" t="s">
        <v>5</v>
      </c>
      <c r="E98" s="200" t="s">
        <v>5</v>
      </c>
      <c r="F98" s="200" t="s">
        <v>5</v>
      </c>
      <c r="G98" s="201" t="s">
        <v>5</v>
      </c>
      <c r="H98" s="152">
        <v>0</v>
      </c>
      <c r="I98" s="212">
        <v>1701496</v>
      </c>
      <c r="K98" s="73"/>
    </row>
    <row r="99" spans="1:11" ht="14.25" thickTop="1" thickBot="1" x14ac:dyDescent="0.25">
      <c r="A99" s="139">
        <v>2006</v>
      </c>
      <c r="B99" s="199" t="s">
        <v>5</v>
      </c>
      <c r="C99" s="200" t="s">
        <v>5</v>
      </c>
      <c r="D99" s="200" t="s">
        <v>5</v>
      </c>
      <c r="E99" s="200" t="s">
        <v>5</v>
      </c>
      <c r="F99" s="200" t="s">
        <v>5</v>
      </c>
      <c r="G99" s="201" t="s">
        <v>5</v>
      </c>
      <c r="H99" s="148" t="s">
        <v>84</v>
      </c>
      <c r="I99" s="212">
        <v>1775232</v>
      </c>
      <c r="K99" s="73"/>
    </row>
    <row r="100" spans="1:11" ht="14.25" thickTop="1" thickBot="1" x14ac:dyDescent="0.25">
      <c r="A100" s="139">
        <v>2007</v>
      </c>
      <c r="B100" s="199" t="s">
        <v>5</v>
      </c>
      <c r="C100" s="200" t="s">
        <v>5</v>
      </c>
      <c r="D100" s="200" t="s">
        <v>5</v>
      </c>
      <c r="E100" s="200" t="s">
        <v>5</v>
      </c>
      <c r="F100" s="200" t="s">
        <v>5</v>
      </c>
      <c r="G100" s="201" t="s">
        <v>5</v>
      </c>
      <c r="H100" s="148" t="s">
        <v>84</v>
      </c>
      <c r="I100" s="212">
        <v>1823120</v>
      </c>
      <c r="K100" s="55"/>
    </row>
    <row r="101" spans="1:11" ht="14.25" thickTop="1" thickBot="1" x14ac:dyDescent="0.25">
      <c r="A101" s="139">
        <v>2008</v>
      </c>
      <c r="B101" s="199" t="s">
        <v>5</v>
      </c>
      <c r="C101" s="200" t="s">
        <v>5</v>
      </c>
      <c r="D101" s="200" t="s">
        <v>5</v>
      </c>
      <c r="E101" s="200" t="s">
        <v>5</v>
      </c>
      <c r="F101" s="200" t="s">
        <v>5</v>
      </c>
      <c r="G101" s="201" t="s">
        <v>5</v>
      </c>
      <c r="H101" s="148" t="s">
        <v>84</v>
      </c>
      <c r="I101" s="212">
        <v>1909961</v>
      </c>
    </row>
    <row r="102" spans="1:11" ht="14.25" thickTop="1" thickBot="1" x14ac:dyDescent="0.25">
      <c r="A102" s="139">
        <v>2009</v>
      </c>
      <c r="B102" s="199" t="s">
        <v>5</v>
      </c>
      <c r="C102" s="200" t="s">
        <v>5</v>
      </c>
      <c r="D102" s="200" t="s">
        <v>5</v>
      </c>
      <c r="E102" s="200" t="s">
        <v>5</v>
      </c>
      <c r="F102" s="200" t="s">
        <v>5</v>
      </c>
      <c r="G102" s="201" t="s">
        <v>5</v>
      </c>
      <c r="H102" s="148" t="s">
        <v>84</v>
      </c>
      <c r="I102" s="212">
        <v>2011228</v>
      </c>
    </row>
    <row r="103" spans="1:11" ht="14.25" thickTop="1" thickBot="1" x14ac:dyDescent="0.25">
      <c r="A103" s="139">
        <v>2010</v>
      </c>
      <c r="B103" s="141">
        <v>810431</v>
      </c>
      <c r="C103" s="97">
        <v>197536</v>
      </c>
      <c r="D103" s="97">
        <v>516715</v>
      </c>
      <c r="E103" s="97">
        <v>117233</v>
      </c>
      <c r="F103" s="97">
        <v>143356</v>
      </c>
      <c r="G103" s="132">
        <v>300487</v>
      </c>
      <c r="H103" s="149" t="s">
        <v>84</v>
      </c>
      <c r="I103" s="212">
        <f t="shared" ref="I103:I106" si="8">SUM(B103:H103)</f>
        <v>2085758</v>
      </c>
    </row>
    <row r="104" spans="1:11" ht="14.25" thickTop="1" thickBot="1" x14ac:dyDescent="0.25">
      <c r="A104" s="140">
        <v>2011</v>
      </c>
      <c r="B104" s="142">
        <v>817393</v>
      </c>
      <c r="C104" s="111">
        <v>207241</v>
      </c>
      <c r="D104" s="111">
        <v>545270</v>
      </c>
      <c r="E104" s="111">
        <v>137285</v>
      </c>
      <c r="F104" s="111">
        <v>156600</v>
      </c>
      <c r="G104" s="133">
        <v>355950</v>
      </c>
      <c r="H104" s="150" t="s">
        <v>84</v>
      </c>
      <c r="I104" s="212">
        <f t="shared" si="8"/>
        <v>2219739</v>
      </c>
    </row>
    <row r="105" spans="1:11" ht="14.25" thickTop="1" thickBot="1" x14ac:dyDescent="0.25">
      <c r="A105" s="139">
        <v>2012</v>
      </c>
      <c r="B105" s="95">
        <v>842206</v>
      </c>
      <c r="C105" s="97">
        <v>218436</v>
      </c>
      <c r="D105" s="97">
        <v>575432</v>
      </c>
      <c r="E105" s="97">
        <v>140569</v>
      </c>
      <c r="F105" s="97">
        <v>160446</v>
      </c>
      <c r="G105" s="97">
        <v>370041</v>
      </c>
      <c r="H105" s="152">
        <v>0</v>
      </c>
      <c r="I105" s="212">
        <f t="shared" si="8"/>
        <v>2307130</v>
      </c>
    </row>
    <row r="106" spans="1:11" ht="14.25" thickTop="1" thickBot="1" x14ac:dyDescent="0.25">
      <c r="A106" s="224">
        <v>2013</v>
      </c>
      <c r="B106" s="225">
        <v>876284</v>
      </c>
      <c r="C106" s="226">
        <v>228443</v>
      </c>
      <c r="D106" s="226">
        <v>605304</v>
      </c>
      <c r="E106" s="226">
        <v>151101</v>
      </c>
      <c r="F106" s="226">
        <v>170770</v>
      </c>
      <c r="G106" s="227">
        <v>382558</v>
      </c>
      <c r="H106" s="152">
        <v>0</v>
      </c>
      <c r="I106" s="212">
        <f t="shared" si="8"/>
        <v>2414460</v>
      </c>
    </row>
    <row r="107" spans="1:11" ht="14.25" thickTop="1" thickBot="1" x14ac:dyDescent="0.25">
      <c r="A107" s="159">
        <v>41640</v>
      </c>
      <c r="B107" s="209">
        <v>878804</v>
      </c>
      <c r="C107" s="210">
        <v>229129</v>
      </c>
      <c r="D107" s="210">
        <v>605972</v>
      </c>
      <c r="E107" s="210">
        <v>151325</v>
      </c>
      <c r="F107" s="210">
        <v>171257</v>
      </c>
      <c r="G107" s="211">
        <v>382363</v>
      </c>
      <c r="H107" s="152">
        <v>0</v>
      </c>
      <c r="I107" s="212">
        <f t="shared" ref="I107:I111" si="9">SUM(B107:H107)</f>
        <v>2418850</v>
      </c>
    </row>
    <row r="108" spans="1:11" ht="14.25" thickTop="1" thickBot="1" x14ac:dyDescent="0.25">
      <c r="A108" s="159">
        <v>41671</v>
      </c>
      <c r="B108" s="209">
        <v>881612</v>
      </c>
      <c r="C108" s="210">
        <v>229962</v>
      </c>
      <c r="D108" s="210">
        <v>610032</v>
      </c>
      <c r="E108" s="210">
        <v>152077</v>
      </c>
      <c r="F108" s="210">
        <v>172430</v>
      </c>
      <c r="G108" s="211">
        <v>383117</v>
      </c>
      <c r="H108" s="152">
        <v>0</v>
      </c>
      <c r="I108" s="212">
        <f t="shared" si="9"/>
        <v>2429230</v>
      </c>
    </row>
    <row r="109" spans="1:11" ht="14.25" thickTop="1" thickBot="1" x14ac:dyDescent="0.25">
      <c r="A109" s="159">
        <v>41699</v>
      </c>
      <c r="B109" s="209">
        <v>882544</v>
      </c>
      <c r="C109" s="210">
        <v>230172</v>
      </c>
      <c r="D109" s="210">
        <v>614351</v>
      </c>
      <c r="E109" s="210">
        <v>152549</v>
      </c>
      <c r="F109" s="210">
        <v>173062</v>
      </c>
      <c r="G109" s="211">
        <v>383631</v>
      </c>
      <c r="H109" s="152">
        <v>0</v>
      </c>
      <c r="I109" s="212">
        <f t="shared" si="9"/>
        <v>2436309</v>
      </c>
    </row>
    <row r="110" spans="1:11" ht="14.25" thickTop="1" thickBot="1" x14ac:dyDescent="0.25">
      <c r="A110" s="159">
        <v>41730</v>
      </c>
      <c r="B110" s="209">
        <v>877893</v>
      </c>
      <c r="C110" s="210">
        <v>229984</v>
      </c>
      <c r="D110" s="210">
        <v>605015</v>
      </c>
      <c r="E110" s="210">
        <v>152205</v>
      </c>
      <c r="F110" s="210">
        <v>173031</v>
      </c>
      <c r="G110" s="211">
        <v>382821</v>
      </c>
      <c r="H110" s="152">
        <v>0</v>
      </c>
      <c r="I110" s="212">
        <f t="shared" si="9"/>
        <v>2420949</v>
      </c>
    </row>
    <row r="111" spans="1:11" ht="14.25" thickTop="1" thickBot="1" x14ac:dyDescent="0.25">
      <c r="A111" s="159">
        <v>41760</v>
      </c>
      <c r="B111" s="209">
        <v>878047</v>
      </c>
      <c r="C111" s="210">
        <v>229905</v>
      </c>
      <c r="D111" s="210">
        <v>605008</v>
      </c>
      <c r="E111" s="210">
        <v>152294</v>
      </c>
      <c r="F111" s="210">
        <v>173176</v>
      </c>
      <c r="G111" s="211">
        <v>382556</v>
      </c>
      <c r="H111" s="152">
        <v>0</v>
      </c>
      <c r="I111" s="212">
        <f t="shared" si="9"/>
        <v>2420986</v>
      </c>
    </row>
    <row r="112" spans="1:11" ht="14.25" thickTop="1" thickBot="1" x14ac:dyDescent="0.25">
      <c r="A112" s="159">
        <v>41791</v>
      </c>
      <c r="B112" s="209">
        <v>877799</v>
      </c>
      <c r="C112" s="210">
        <v>230235</v>
      </c>
      <c r="D112" s="210">
        <v>605816</v>
      </c>
      <c r="E112" s="210">
        <v>153014</v>
      </c>
      <c r="F112" s="210">
        <v>173366</v>
      </c>
      <c r="G112" s="211">
        <v>382688</v>
      </c>
      <c r="H112" s="152">
        <v>0</v>
      </c>
      <c r="I112" s="212">
        <f t="shared" ref="I112:I115" si="10">SUM(B112:H112)</f>
        <v>2422918</v>
      </c>
    </row>
    <row r="113" spans="1:9" ht="14.25" thickTop="1" thickBot="1" x14ac:dyDescent="0.25">
      <c r="A113" s="159">
        <v>41821</v>
      </c>
      <c r="B113" s="209">
        <v>876495</v>
      </c>
      <c r="C113" s="210">
        <v>228902</v>
      </c>
      <c r="D113" s="210">
        <v>605216</v>
      </c>
      <c r="E113" s="210">
        <v>153234</v>
      </c>
      <c r="F113" s="210">
        <v>172253</v>
      </c>
      <c r="G113" s="211">
        <v>381918</v>
      </c>
      <c r="H113" s="152">
        <v>0</v>
      </c>
      <c r="I113" s="212">
        <f t="shared" si="10"/>
        <v>2418018</v>
      </c>
    </row>
    <row r="114" spans="1:9" ht="14.25" thickTop="1" thickBot="1" x14ac:dyDescent="0.25">
      <c r="A114" s="159">
        <v>41852</v>
      </c>
      <c r="B114" s="209">
        <v>876820</v>
      </c>
      <c r="C114" s="210">
        <v>229294</v>
      </c>
      <c r="D114" s="210">
        <v>607461</v>
      </c>
      <c r="E114" s="210">
        <v>153744</v>
      </c>
      <c r="F114" s="210">
        <v>172315</v>
      </c>
      <c r="G114" s="211">
        <v>382157</v>
      </c>
      <c r="H114" s="152">
        <v>0</v>
      </c>
      <c r="I114" s="212">
        <f t="shared" si="10"/>
        <v>2421791</v>
      </c>
    </row>
    <row r="115" spans="1:9" ht="14.25" thickTop="1" thickBot="1" x14ac:dyDescent="0.25">
      <c r="A115" s="159">
        <v>41883</v>
      </c>
      <c r="B115" s="209">
        <v>876820</v>
      </c>
      <c r="C115" s="210">
        <v>229294</v>
      </c>
      <c r="D115" s="210">
        <v>607461</v>
      </c>
      <c r="E115" s="210">
        <v>153744</v>
      </c>
      <c r="F115" s="210">
        <v>172315</v>
      </c>
      <c r="G115" s="211">
        <v>382157</v>
      </c>
      <c r="H115" s="152">
        <v>0</v>
      </c>
      <c r="I115" s="212">
        <f t="shared" si="10"/>
        <v>2421791</v>
      </c>
    </row>
    <row r="116" spans="1:9" ht="14.25" thickTop="1" thickBot="1" x14ac:dyDescent="0.25">
      <c r="A116" s="159">
        <v>41913</v>
      </c>
      <c r="B116" s="209">
        <v>884704</v>
      </c>
      <c r="C116" s="210">
        <v>230501</v>
      </c>
      <c r="D116" s="210">
        <v>625911</v>
      </c>
      <c r="E116" s="210">
        <v>155259</v>
      </c>
      <c r="F116" s="210">
        <v>173937</v>
      </c>
      <c r="G116" s="211">
        <v>383326</v>
      </c>
      <c r="H116" s="152">
        <v>0</v>
      </c>
      <c r="I116" s="212">
        <f>SUM(B116:H116)</f>
        <v>2453638</v>
      </c>
    </row>
    <row r="117" spans="1:9" ht="14.25" thickTop="1" thickBot="1" x14ac:dyDescent="0.25">
      <c r="A117" s="159">
        <v>41944</v>
      </c>
      <c r="B117" s="209">
        <v>881776</v>
      </c>
      <c r="C117" s="210">
        <v>231611</v>
      </c>
      <c r="D117" s="210">
        <v>615537</v>
      </c>
      <c r="E117" s="210">
        <v>156348</v>
      </c>
      <c r="F117" s="210">
        <v>174746</v>
      </c>
      <c r="G117" s="211">
        <v>384280</v>
      </c>
      <c r="H117" s="152">
        <v>0</v>
      </c>
      <c r="I117" s="212">
        <f>SUM(B117:H117)</f>
        <v>2444298</v>
      </c>
    </row>
    <row r="118" spans="1:9" ht="14.25" thickTop="1" thickBot="1" x14ac:dyDescent="0.25">
      <c r="A118" s="159">
        <v>41974</v>
      </c>
      <c r="B118" s="209">
        <v>893377</v>
      </c>
      <c r="C118" s="210">
        <v>232112</v>
      </c>
      <c r="D118" s="210">
        <v>634019</v>
      </c>
      <c r="E118" s="210">
        <v>157379</v>
      </c>
      <c r="F118" s="210">
        <v>176475</v>
      </c>
      <c r="G118" s="211">
        <v>385576</v>
      </c>
      <c r="H118" s="152">
        <v>0</v>
      </c>
      <c r="I118" s="212">
        <f>SUM(B118:H118)</f>
        <v>2478938</v>
      </c>
    </row>
    <row r="119" spans="1:9" ht="12" customHeight="1" thickTop="1" x14ac:dyDescent="0.2"/>
    <row r="120" spans="1:9" x14ac:dyDescent="0.2">
      <c r="A120" s="202" t="s">
        <v>48</v>
      </c>
    </row>
    <row r="121" spans="1:9" x14ac:dyDescent="0.2">
      <c r="A121" s="203" t="s">
        <v>51</v>
      </c>
      <c r="D121" s="7"/>
      <c r="G121" s="94"/>
      <c r="H121" s="94"/>
    </row>
    <row r="122" spans="1:9" x14ac:dyDescent="0.2">
      <c r="A122" s="204" t="s">
        <v>74</v>
      </c>
      <c r="B122" s="92"/>
      <c r="C122" s="100"/>
      <c r="D122" s="92"/>
      <c r="E122" s="92"/>
      <c r="F122" s="92"/>
      <c r="G122" s="92"/>
      <c r="H122" s="92"/>
    </row>
    <row r="123" spans="1:9" x14ac:dyDescent="0.2">
      <c r="A123" s="204" t="s">
        <v>77</v>
      </c>
      <c r="B123" s="92"/>
      <c r="C123" s="100"/>
      <c r="D123" s="92"/>
      <c r="E123" s="92"/>
      <c r="F123" s="92"/>
      <c r="G123" s="92"/>
      <c r="H123" s="92"/>
    </row>
    <row r="124" spans="1:9" x14ac:dyDescent="0.2">
      <c r="A124" s="204" t="s">
        <v>85</v>
      </c>
      <c r="B124" s="92"/>
      <c r="C124" s="100"/>
      <c r="D124" s="92"/>
      <c r="E124" s="92"/>
      <c r="F124" s="92"/>
      <c r="G124" s="92"/>
      <c r="H124" s="92"/>
    </row>
    <row r="125" spans="1:9" x14ac:dyDescent="0.2">
      <c r="A125" s="203"/>
      <c r="H125" s="101"/>
    </row>
    <row r="126" spans="1:9" x14ac:dyDescent="0.2">
      <c r="A126" s="121"/>
    </row>
    <row r="127" spans="1:9" x14ac:dyDescent="0.2">
      <c r="A127" s="121"/>
    </row>
    <row r="134" spans="1:10" x14ac:dyDescent="0.2">
      <c r="A134" s="102"/>
      <c r="B134" s="102"/>
      <c r="C134" s="102"/>
      <c r="D134" s="102"/>
      <c r="E134" s="102"/>
      <c r="F134" s="102"/>
      <c r="G134" s="102"/>
      <c r="H134" s="102"/>
    </row>
    <row r="135" spans="1:10" x14ac:dyDescent="0.2">
      <c r="A135" s="102"/>
      <c r="B135" s="102"/>
      <c r="C135" s="102"/>
      <c r="D135" s="102"/>
      <c r="E135" s="102"/>
      <c r="F135" s="102"/>
      <c r="G135" s="102"/>
      <c r="H135" s="102"/>
    </row>
    <row r="136" spans="1:10" x14ac:dyDescent="0.2">
      <c r="A136" s="102"/>
      <c r="B136" s="102"/>
      <c r="C136" s="102"/>
      <c r="D136" s="102"/>
      <c r="E136" s="102"/>
      <c r="F136" s="102"/>
      <c r="G136" s="102"/>
      <c r="H136" s="102"/>
    </row>
    <row r="137" spans="1:10" x14ac:dyDescent="0.2">
      <c r="A137" s="102"/>
      <c r="B137" s="102"/>
      <c r="C137" s="102"/>
      <c r="D137" s="102"/>
      <c r="E137" s="102"/>
      <c r="F137" s="102"/>
      <c r="G137" s="102"/>
      <c r="H137" s="102"/>
      <c r="J137" s="102"/>
    </row>
    <row r="138" spans="1:10" x14ac:dyDescent="0.2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</row>
    <row r="139" spans="1:10" x14ac:dyDescent="0.2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</row>
    <row r="140" spans="1:10" x14ac:dyDescent="0.2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</row>
    <row r="141" spans="1:10" s="103" customFormat="1" x14ac:dyDescent="0.2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</row>
    <row r="142" spans="1:10" s="103" customFormat="1" ht="26.25" customHeight="1" x14ac:dyDescent="0.25">
      <c r="A142" s="102"/>
      <c r="B142" s="325"/>
      <c r="C142" s="325"/>
      <c r="D142" s="325"/>
      <c r="E142" s="325"/>
      <c r="F142" s="325"/>
      <c r="G142" s="325"/>
      <c r="H142" s="112"/>
      <c r="I142" s="102"/>
      <c r="J142" s="102"/>
    </row>
    <row r="143" spans="1:10" s="103" customFormat="1" x14ac:dyDescent="0.2">
      <c r="A143" s="113"/>
      <c r="B143" s="113"/>
      <c r="C143" s="113"/>
      <c r="D143" s="114"/>
      <c r="E143" s="114"/>
      <c r="F143" s="114"/>
      <c r="G143" s="113"/>
      <c r="H143" s="114"/>
      <c r="I143" s="102"/>
      <c r="J143" s="102"/>
    </row>
    <row r="144" spans="1:10" s="103" customFormat="1" x14ac:dyDescent="0.2">
      <c r="A144" s="115"/>
      <c r="B144" s="106"/>
      <c r="C144" s="106"/>
      <c r="D144" s="106"/>
      <c r="E144" s="107"/>
      <c r="F144" s="107"/>
      <c r="G144" s="107"/>
      <c r="H144" s="106"/>
      <c r="I144" s="106"/>
      <c r="J144" s="102"/>
    </row>
    <row r="145" spans="1:10" s="103" customFormat="1" x14ac:dyDescent="0.2">
      <c r="A145" s="115"/>
      <c r="B145" s="105"/>
      <c r="C145" s="106"/>
      <c r="D145" s="105"/>
      <c r="E145" s="105"/>
      <c r="F145" s="107"/>
      <c r="G145" s="107"/>
      <c r="H145" s="106"/>
      <c r="I145" s="106"/>
      <c r="J145" s="102"/>
    </row>
    <row r="146" spans="1:10" s="103" customFormat="1" x14ac:dyDescent="0.2">
      <c r="A146" s="115"/>
      <c r="B146" s="105"/>
      <c r="C146" s="105"/>
      <c r="D146" s="105"/>
      <c r="E146" s="105"/>
      <c r="F146" s="107"/>
      <c r="G146" s="107"/>
      <c r="H146" s="106"/>
      <c r="I146" s="106"/>
      <c r="J146" s="102"/>
    </row>
    <row r="147" spans="1:10" s="103" customFormat="1" x14ac:dyDescent="0.2">
      <c r="A147" s="115"/>
      <c r="B147" s="105"/>
      <c r="C147" s="105"/>
      <c r="D147" s="105"/>
      <c r="E147" s="105"/>
      <c r="F147" s="105"/>
      <c r="G147" s="105"/>
      <c r="H147" s="106"/>
      <c r="I147" s="106"/>
      <c r="J147" s="102"/>
    </row>
    <row r="148" spans="1:10" s="103" customFormat="1" x14ac:dyDescent="0.2">
      <c r="A148" s="115"/>
      <c r="B148" s="105"/>
      <c r="C148" s="105"/>
      <c r="D148" s="105"/>
      <c r="E148" s="105"/>
      <c r="F148" s="105"/>
      <c r="G148" s="105"/>
      <c r="H148" s="106"/>
      <c r="I148" s="106"/>
      <c r="J148" s="102"/>
    </row>
    <row r="149" spans="1:10" s="103" customFormat="1" x14ac:dyDescent="0.2">
      <c r="A149" s="115"/>
      <c r="B149" s="105"/>
      <c r="C149" s="106"/>
      <c r="D149" s="105"/>
      <c r="E149" s="105"/>
      <c r="F149" s="105"/>
      <c r="G149" s="105"/>
      <c r="H149" s="106"/>
      <c r="I149" s="106"/>
      <c r="J149" s="102"/>
    </row>
    <row r="150" spans="1:10" s="103" customFormat="1" x14ac:dyDescent="0.2">
      <c r="A150" s="115"/>
      <c r="B150" s="326"/>
      <c r="C150" s="326"/>
      <c r="D150" s="105"/>
      <c r="E150" s="105"/>
      <c r="F150" s="105"/>
      <c r="G150" s="105"/>
      <c r="H150" s="106"/>
      <c r="I150" s="106"/>
      <c r="J150" s="102"/>
    </row>
    <row r="151" spans="1:10" s="103" customFormat="1" x14ac:dyDescent="0.2">
      <c r="A151" s="104"/>
      <c r="B151" s="326"/>
      <c r="C151" s="326"/>
      <c r="D151" s="105"/>
      <c r="E151" s="105"/>
      <c r="F151" s="105"/>
      <c r="G151" s="105"/>
      <c r="H151" s="106"/>
      <c r="I151" s="106"/>
      <c r="J151" s="102"/>
    </row>
    <row r="152" spans="1:10" s="103" customFormat="1" x14ac:dyDescent="0.2">
      <c r="A152" s="104"/>
      <c r="B152" s="326"/>
      <c r="C152" s="326"/>
      <c r="D152" s="105"/>
      <c r="E152" s="105"/>
      <c r="F152" s="105"/>
      <c r="G152" s="105"/>
      <c r="H152" s="106"/>
      <c r="I152" s="106"/>
      <c r="J152" s="102"/>
    </row>
    <row r="153" spans="1:10" s="103" customFormat="1" x14ac:dyDescent="0.2">
      <c r="A153" s="104"/>
      <c r="B153" s="326"/>
      <c r="C153" s="326"/>
      <c r="D153" s="105"/>
      <c r="E153" s="105"/>
      <c r="F153" s="105"/>
      <c r="G153" s="105"/>
      <c r="H153" s="106"/>
      <c r="I153" s="106"/>
      <c r="J153" s="102"/>
    </row>
    <row r="154" spans="1:10" s="103" customFormat="1" x14ac:dyDescent="0.2">
      <c r="A154" s="104"/>
      <c r="B154" s="105"/>
      <c r="C154" s="105"/>
      <c r="D154" s="105"/>
      <c r="E154" s="105"/>
      <c r="F154" s="105"/>
      <c r="G154" s="105"/>
      <c r="H154" s="106"/>
      <c r="I154" s="106"/>
      <c r="J154" s="102"/>
    </row>
    <row r="155" spans="1:10" s="103" customFormat="1" x14ac:dyDescent="0.2">
      <c r="A155" s="104"/>
      <c r="B155" s="105"/>
      <c r="C155" s="105"/>
      <c r="D155" s="105"/>
      <c r="E155" s="105"/>
      <c r="F155" s="105"/>
      <c r="G155" s="105"/>
      <c r="H155" s="106"/>
      <c r="I155" s="106"/>
      <c r="J155" s="102"/>
    </row>
    <row r="156" spans="1:10" s="103" customFormat="1" x14ac:dyDescent="0.2">
      <c r="A156" s="104"/>
      <c r="B156" s="105"/>
      <c r="C156" s="105"/>
      <c r="D156" s="105"/>
      <c r="E156" s="105"/>
      <c r="F156" s="105"/>
      <c r="G156" s="105"/>
      <c r="H156" s="106"/>
      <c r="I156" s="106"/>
      <c r="J156" s="102"/>
    </row>
    <row r="157" spans="1:10" s="103" customFormat="1" x14ac:dyDescent="0.2">
      <c r="A157" s="104"/>
      <c r="B157" s="105"/>
      <c r="C157" s="105"/>
      <c r="D157" s="105"/>
      <c r="E157" s="105"/>
      <c r="F157" s="105"/>
      <c r="G157" s="105"/>
      <c r="H157" s="106"/>
      <c r="I157" s="102"/>
      <c r="J157" s="102"/>
    </row>
    <row r="158" spans="1:10" x14ac:dyDescent="0.2">
      <c r="A158" s="104"/>
      <c r="B158" s="326"/>
      <c r="C158" s="326"/>
      <c r="D158" s="105"/>
      <c r="E158" s="105"/>
      <c r="F158" s="105"/>
      <c r="G158" s="105"/>
      <c r="H158" s="106"/>
      <c r="I158" s="102"/>
    </row>
    <row r="159" spans="1:10" x14ac:dyDescent="0.2">
      <c r="A159" s="104"/>
      <c r="B159" s="326"/>
      <c r="C159" s="326"/>
      <c r="D159" s="105"/>
      <c r="E159" s="105"/>
      <c r="F159" s="105"/>
      <c r="G159" s="105"/>
      <c r="H159" s="106"/>
    </row>
    <row r="160" spans="1:10" x14ac:dyDescent="0.2">
      <c r="A160" s="104"/>
      <c r="B160" s="326"/>
      <c r="C160" s="326"/>
      <c r="D160" s="105"/>
      <c r="E160" s="105"/>
      <c r="F160" s="105"/>
      <c r="G160" s="105"/>
      <c r="H160" s="106"/>
      <c r="I160" s="102"/>
    </row>
    <row r="161" spans="1:9" x14ac:dyDescent="0.2">
      <c r="A161" s="104"/>
      <c r="B161" s="326"/>
      <c r="C161" s="326"/>
      <c r="D161" s="105"/>
      <c r="E161" s="105"/>
      <c r="F161" s="105"/>
      <c r="G161" s="105"/>
      <c r="H161" s="106"/>
      <c r="I161" s="102"/>
    </row>
    <row r="162" spans="1:9" x14ac:dyDescent="0.2">
      <c r="A162" s="104"/>
      <c r="B162" s="326"/>
      <c r="C162" s="326"/>
      <c r="D162" s="105"/>
      <c r="E162" s="105"/>
      <c r="F162" s="105"/>
      <c r="G162" s="105"/>
      <c r="H162" s="106"/>
      <c r="I162" s="102"/>
    </row>
    <row r="163" spans="1:9" x14ac:dyDescent="0.2">
      <c r="A163" s="102"/>
      <c r="B163" s="108"/>
      <c r="C163" s="108"/>
      <c r="D163" s="108"/>
      <c r="E163" s="108"/>
      <c r="F163" s="108"/>
      <c r="G163" s="108"/>
      <c r="H163" s="102"/>
      <c r="I163" s="102"/>
    </row>
    <row r="164" spans="1:9" x14ac:dyDescent="0.2">
      <c r="A164" s="102"/>
      <c r="B164" s="102"/>
      <c r="C164" s="102"/>
      <c r="D164" s="108"/>
      <c r="E164" s="108"/>
      <c r="F164" s="108"/>
      <c r="G164" s="108"/>
      <c r="H164" s="108"/>
      <c r="I164" s="102"/>
    </row>
    <row r="165" spans="1:9" x14ac:dyDescent="0.2">
      <c r="A165" s="102"/>
      <c r="B165" s="108"/>
      <c r="C165" s="108"/>
      <c r="D165" s="108"/>
      <c r="E165" s="108"/>
      <c r="F165" s="108"/>
      <c r="G165" s="108"/>
      <c r="H165" s="108"/>
      <c r="I165" s="102"/>
    </row>
    <row r="166" spans="1:9" x14ac:dyDescent="0.2">
      <c r="A166" s="102"/>
      <c r="B166" s="329"/>
      <c r="C166" s="329"/>
      <c r="D166" s="108"/>
      <c r="E166" s="108"/>
      <c r="F166" s="108"/>
      <c r="G166" s="108"/>
      <c r="H166" s="108"/>
      <c r="I166" s="102"/>
    </row>
    <row r="167" spans="1:9" x14ac:dyDescent="0.2">
      <c r="A167" s="102"/>
      <c r="B167" s="108"/>
      <c r="C167" s="108"/>
      <c r="D167" s="108"/>
      <c r="E167" s="108"/>
      <c r="F167" s="108"/>
      <c r="G167" s="108"/>
      <c r="H167" s="108"/>
      <c r="I167" s="102"/>
    </row>
    <row r="168" spans="1:9" x14ac:dyDescent="0.2">
      <c r="A168" s="102"/>
      <c r="B168" s="108"/>
      <c r="C168" s="108"/>
      <c r="D168" s="105"/>
      <c r="E168" s="105"/>
      <c r="F168" s="105"/>
      <c r="G168" s="105"/>
      <c r="H168" s="108"/>
      <c r="I168" s="102"/>
    </row>
    <row r="169" spans="1:9" x14ac:dyDescent="0.2">
      <c r="A169" s="102"/>
      <c r="B169" s="108"/>
      <c r="C169" s="108"/>
      <c r="D169" s="105"/>
      <c r="E169" s="105"/>
      <c r="F169" s="105"/>
      <c r="G169" s="105"/>
      <c r="H169" s="108"/>
      <c r="I169" s="102"/>
    </row>
    <row r="170" spans="1:9" x14ac:dyDescent="0.2">
      <c r="B170" s="108"/>
      <c r="C170" s="108"/>
      <c r="D170" s="105"/>
      <c r="E170" s="108"/>
      <c r="F170" s="108"/>
      <c r="G170" s="108"/>
      <c r="H170" s="108"/>
      <c r="I170" s="102"/>
    </row>
    <row r="171" spans="1:9" x14ac:dyDescent="0.2">
      <c r="B171" s="105"/>
      <c r="C171" s="105"/>
      <c r="D171" s="105"/>
      <c r="E171" s="105"/>
      <c r="F171" s="105"/>
      <c r="G171" s="105"/>
      <c r="H171" s="102"/>
    </row>
    <row r="172" spans="1:9" x14ac:dyDescent="0.2">
      <c r="B172" s="105"/>
      <c r="C172" s="105"/>
      <c r="D172" s="105"/>
      <c r="E172" s="105"/>
      <c r="F172" s="105"/>
      <c r="G172" s="105"/>
      <c r="H172" s="102"/>
    </row>
    <row r="173" spans="1:9" x14ac:dyDescent="0.2">
      <c r="B173" s="105"/>
      <c r="C173" s="105"/>
      <c r="D173" s="105"/>
      <c r="E173" s="105"/>
      <c r="F173" s="105"/>
      <c r="G173" s="105"/>
      <c r="H173" s="102"/>
    </row>
    <row r="174" spans="1:9" x14ac:dyDescent="0.2">
      <c r="B174" s="105"/>
      <c r="C174" s="105"/>
      <c r="D174" s="105"/>
      <c r="E174" s="105"/>
      <c r="F174" s="105"/>
      <c r="G174" s="105"/>
      <c r="H174" s="102"/>
    </row>
    <row r="175" spans="1:9" x14ac:dyDescent="0.2">
      <c r="B175" s="105"/>
      <c r="C175" s="105"/>
      <c r="D175" s="105"/>
      <c r="E175" s="105"/>
      <c r="F175" s="105"/>
      <c r="G175" s="105"/>
    </row>
    <row r="176" spans="1:9" x14ac:dyDescent="0.2">
      <c r="B176" s="105"/>
      <c r="C176" s="105"/>
      <c r="D176" s="105"/>
      <c r="E176" s="105"/>
      <c r="F176" s="105"/>
      <c r="G176" s="105"/>
    </row>
    <row r="177" spans="2:7" x14ac:dyDescent="0.2">
      <c r="B177" s="105"/>
      <c r="C177" s="105"/>
      <c r="D177" s="105"/>
      <c r="E177" s="105"/>
      <c r="F177" s="105"/>
      <c r="G177" s="105"/>
    </row>
    <row r="178" spans="2:7" x14ac:dyDescent="0.2">
      <c r="B178" s="105"/>
      <c r="C178" s="105"/>
      <c r="D178" s="105"/>
      <c r="E178" s="105"/>
      <c r="F178" s="105"/>
      <c r="G178" s="105"/>
    </row>
    <row r="179" spans="2:7" x14ac:dyDescent="0.2">
      <c r="B179" s="105"/>
      <c r="C179" s="105"/>
      <c r="D179" s="105"/>
      <c r="E179" s="105"/>
      <c r="F179" s="105"/>
      <c r="G179" s="105"/>
    </row>
    <row r="180" spans="2:7" x14ac:dyDescent="0.2">
      <c r="B180" s="108"/>
      <c r="C180" s="108"/>
      <c r="D180" s="108"/>
      <c r="E180" s="108"/>
      <c r="F180" s="108"/>
      <c r="G180" s="108"/>
    </row>
    <row r="181" spans="2:7" x14ac:dyDescent="0.2">
      <c r="B181" s="108"/>
      <c r="C181" s="108"/>
      <c r="D181" s="108"/>
      <c r="E181" s="108"/>
      <c r="F181" s="108"/>
      <c r="G181" s="108"/>
    </row>
    <row r="182" spans="2:7" x14ac:dyDescent="0.2">
      <c r="B182" s="108"/>
      <c r="C182" s="108"/>
      <c r="D182" s="108"/>
      <c r="E182" s="108"/>
      <c r="F182" s="108"/>
      <c r="G182" s="108"/>
    </row>
    <row r="183" spans="2:7" x14ac:dyDescent="0.2">
      <c r="B183" s="108"/>
      <c r="C183" s="108"/>
      <c r="D183" s="108"/>
      <c r="E183" s="108"/>
      <c r="F183" s="108"/>
      <c r="G183" s="108"/>
    </row>
  </sheetData>
  <sheetProtection algorithmName="SHA-512" hashValue="K8j9b1/SMqwQHtQVeMFyX5qaIhDU8hStHRySFZUyPSbxpZY8hfzxG6lukMA9sQtXyV1nVwrTSM4LCnCivxj1ag==" saltValue="Ed4Qj5RyEMbAFJv+gv7aXw==" spinCount="100000" sheet="1" objects="1" scenarios="1"/>
  <mergeCells count="15">
    <mergeCell ref="B160:C160"/>
    <mergeCell ref="B161:C161"/>
    <mergeCell ref="B162:C162"/>
    <mergeCell ref="B166:C166"/>
    <mergeCell ref="B152:C152"/>
    <mergeCell ref="B153:C153"/>
    <mergeCell ref="B158:C158"/>
    <mergeCell ref="B159:C159"/>
    <mergeCell ref="B142:G142"/>
    <mergeCell ref="B150:C150"/>
    <mergeCell ref="B151:C151"/>
    <mergeCell ref="B12:H12"/>
    <mergeCell ref="B39:H39"/>
    <mergeCell ref="B67:H67"/>
    <mergeCell ref="B94:H94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41:I51 I78:I7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31"/>
    <col min="2" max="3" width="12.42578125" style="231" customWidth="1"/>
    <col min="4" max="11" width="13" style="231" customWidth="1"/>
    <col min="12" max="13" width="12.42578125" style="231" customWidth="1"/>
    <col min="14" max="14" width="11" style="231" customWidth="1"/>
    <col min="15" max="16384" width="11.42578125" style="231"/>
  </cols>
  <sheetData>
    <row r="1" spans="2:14" x14ac:dyDescent="0.2"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333"/>
    </row>
    <row r="2" spans="2:14" ht="18" x14ac:dyDescent="0.25">
      <c r="B2" s="232" t="s">
        <v>91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333"/>
    </row>
    <row r="3" spans="2:14" ht="14.25" x14ac:dyDescent="0.2">
      <c r="B3" s="233" t="s">
        <v>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333"/>
    </row>
    <row r="4" spans="2:14" ht="14.25" x14ac:dyDescent="0.2">
      <c r="B4" s="234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333"/>
    </row>
    <row r="5" spans="2:14" ht="14.25" x14ac:dyDescent="0.2">
      <c r="B5" s="234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333"/>
    </row>
    <row r="6" spans="2:14" ht="14.25" x14ac:dyDescent="0.2">
      <c r="B6" s="234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333"/>
    </row>
    <row r="7" spans="2:14" ht="14.25" x14ac:dyDescent="0.2">
      <c r="B7" s="234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333"/>
    </row>
    <row r="8" spans="2:14" x14ac:dyDescent="0.2">
      <c r="B8" s="334" t="s">
        <v>106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333"/>
    </row>
    <row r="9" spans="2:14" x14ac:dyDescent="0.2">
      <c r="B9" s="235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333"/>
    </row>
    <row r="10" spans="2:14" x14ac:dyDescent="0.2"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333"/>
    </row>
    <row r="11" spans="2:14" x14ac:dyDescent="0.2"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333"/>
    </row>
    <row r="12" spans="2:14" ht="15.75" customHeight="1" thickBot="1" x14ac:dyDescent="0.25">
      <c r="B12" s="237"/>
      <c r="N12" s="238"/>
    </row>
    <row r="13" spans="2:14" ht="18.75" thickBot="1" x14ac:dyDescent="0.25">
      <c r="F13" s="335" t="s">
        <v>20</v>
      </c>
      <c r="G13" s="336"/>
      <c r="H13" s="336"/>
      <c r="I13" s="337"/>
      <c r="N13" s="238"/>
    </row>
    <row r="14" spans="2:14" x14ac:dyDescent="0.2">
      <c r="F14" s="239" t="s">
        <v>14</v>
      </c>
      <c r="G14" s="240" t="s">
        <v>60</v>
      </c>
      <c r="H14" s="240" t="s">
        <v>23</v>
      </c>
      <c r="I14" s="241" t="s">
        <v>19</v>
      </c>
    </row>
    <row r="15" spans="2:14" x14ac:dyDescent="0.2">
      <c r="F15" s="242" t="s">
        <v>15</v>
      </c>
      <c r="G15" s="243">
        <v>211</v>
      </c>
      <c r="H15" s="243">
        <v>0</v>
      </c>
      <c r="I15" s="244">
        <f>SUM(G15:G15)</f>
        <v>211</v>
      </c>
    </row>
    <row r="16" spans="2:14" x14ac:dyDescent="0.2">
      <c r="F16" s="242" t="s">
        <v>16</v>
      </c>
      <c r="G16" s="243">
        <v>237</v>
      </c>
      <c r="H16" s="243">
        <v>0</v>
      </c>
      <c r="I16" s="244">
        <f>SUM(G16:G16)</f>
        <v>237</v>
      </c>
    </row>
    <row r="17" spans="6:9" x14ac:dyDescent="0.2">
      <c r="F17" s="242" t="s">
        <v>17</v>
      </c>
      <c r="G17" s="243">
        <v>247</v>
      </c>
      <c r="H17" s="243">
        <v>0</v>
      </c>
      <c r="I17" s="244">
        <f>SUM(G17:G17)</f>
        <v>247</v>
      </c>
    </row>
    <row r="18" spans="6:9" x14ac:dyDescent="0.2">
      <c r="F18" s="242" t="s">
        <v>18</v>
      </c>
      <c r="G18" s="243">
        <v>276</v>
      </c>
      <c r="H18" s="243">
        <v>0</v>
      </c>
      <c r="I18" s="244">
        <f>SUM(G18:G18)</f>
        <v>276</v>
      </c>
    </row>
    <row r="19" spans="6:9" x14ac:dyDescent="0.2">
      <c r="F19" s="242" t="s">
        <v>57</v>
      </c>
      <c r="G19" s="245">
        <v>224</v>
      </c>
      <c r="H19" s="245">
        <v>1</v>
      </c>
      <c r="I19" s="244">
        <f>SUM(G19:G19)</f>
        <v>224</v>
      </c>
    </row>
    <row r="20" spans="6:9" x14ac:dyDescent="0.2">
      <c r="F20" s="246" t="s">
        <v>62</v>
      </c>
      <c r="G20" s="247">
        <v>212</v>
      </c>
      <c r="H20" s="247">
        <v>1</v>
      </c>
      <c r="I20" s="244">
        <f t="shared" ref="I20:I30" si="0">SUM(G20:H20)</f>
        <v>213</v>
      </c>
    </row>
    <row r="21" spans="6:9" x14ac:dyDescent="0.2">
      <c r="F21" s="246" t="s">
        <v>82</v>
      </c>
      <c r="G21" s="247">
        <v>218</v>
      </c>
      <c r="H21" s="247">
        <v>3</v>
      </c>
      <c r="I21" s="244">
        <f t="shared" si="0"/>
        <v>221</v>
      </c>
    </row>
    <row r="22" spans="6:9" x14ac:dyDescent="0.2">
      <c r="F22" s="246" t="s">
        <v>88</v>
      </c>
      <c r="G22" s="247">
        <v>249</v>
      </c>
      <c r="H22" s="247">
        <v>3</v>
      </c>
      <c r="I22" s="244">
        <f t="shared" si="0"/>
        <v>252</v>
      </c>
    </row>
    <row r="23" spans="6:9" x14ac:dyDescent="0.2">
      <c r="F23" s="246" t="s">
        <v>101</v>
      </c>
      <c r="G23" s="247">
        <v>275</v>
      </c>
      <c r="H23" s="247">
        <v>3</v>
      </c>
      <c r="I23" s="244">
        <f t="shared" si="0"/>
        <v>278</v>
      </c>
    </row>
    <row r="24" spans="6:9" x14ac:dyDescent="0.2">
      <c r="F24" s="246">
        <v>41974</v>
      </c>
      <c r="G24" s="247">
        <v>314</v>
      </c>
      <c r="H24" s="247">
        <v>3</v>
      </c>
      <c r="I24" s="244">
        <f t="shared" si="0"/>
        <v>317</v>
      </c>
    </row>
    <row r="25" spans="6:9" x14ac:dyDescent="0.2">
      <c r="F25" s="246">
        <v>41944</v>
      </c>
      <c r="G25" s="247">
        <v>314</v>
      </c>
      <c r="H25" s="247">
        <v>3</v>
      </c>
      <c r="I25" s="244">
        <f t="shared" si="0"/>
        <v>317</v>
      </c>
    </row>
    <row r="26" spans="6:9" x14ac:dyDescent="0.2">
      <c r="F26" s="246">
        <v>41913</v>
      </c>
      <c r="G26" s="247">
        <v>308</v>
      </c>
      <c r="H26" s="247">
        <v>3</v>
      </c>
      <c r="I26" s="244">
        <f t="shared" si="0"/>
        <v>311</v>
      </c>
    </row>
    <row r="27" spans="6:9" x14ac:dyDescent="0.2">
      <c r="F27" s="246">
        <v>41883</v>
      </c>
      <c r="G27" s="247">
        <v>306</v>
      </c>
      <c r="H27" s="247">
        <v>3</v>
      </c>
      <c r="I27" s="244">
        <f t="shared" si="0"/>
        <v>309</v>
      </c>
    </row>
    <row r="28" spans="6:9" x14ac:dyDescent="0.2">
      <c r="F28" s="246">
        <v>41852</v>
      </c>
      <c r="G28" s="247">
        <v>305</v>
      </c>
      <c r="H28" s="247">
        <v>3</v>
      </c>
      <c r="I28" s="244">
        <f t="shared" si="0"/>
        <v>308</v>
      </c>
    </row>
    <row r="29" spans="6:9" x14ac:dyDescent="0.2">
      <c r="F29" s="246">
        <v>41821</v>
      </c>
      <c r="G29" s="247">
        <v>302</v>
      </c>
      <c r="H29" s="247">
        <v>3</v>
      </c>
      <c r="I29" s="244">
        <f t="shared" si="0"/>
        <v>305</v>
      </c>
    </row>
    <row r="30" spans="6:9" x14ac:dyDescent="0.2">
      <c r="F30" s="246">
        <v>41791</v>
      </c>
      <c r="G30" s="247">
        <v>302</v>
      </c>
      <c r="H30" s="247">
        <v>3</v>
      </c>
      <c r="I30" s="244">
        <f t="shared" si="0"/>
        <v>305</v>
      </c>
    </row>
    <row r="31" spans="6:9" x14ac:dyDescent="0.2">
      <c r="F31" s="246">
        <v>41760</v>
      </c>
      <c r="G31" s="247">
        <v>299</v>
      </c>
      <c r="H31" s="247">
        <v>3</v>
      </c>
      <c r="I31" s="244">
        <f>+G31+H31</f>
        <v>302</v>
      </c>
    </row>
    <row r="32" spans="6:9" x14ac:dyDescent="0.2">
      <c r="F32" s="246">
        <v>41730</v>
      </c>
      <c r="G32" s="247">
        <v>299</v>
      </c>
      <c r="H32" s="247">
        <v>3</v>
      </c>
      <c r="I32" s="244">
        <f>+G32+H32</f>
        <v>302</v>
      </c>
    </row>
    <row r="33" spans="3:12" x14ac:dyDescent="0.2">
      <c r="F33" s="246">
        <v>41699</v>
      </c>
      <c r="G33" s="247">
        <v>299</v>
      </c>
      <c r="H33" s="247">
        <v>3</v>
      </c>
      <c r="I33" s="244">
        <f>+G33+H33</f>
        <v>302</v>
      </c>
    </row>
    <row r="34" spans="3:12" x14ac:dyDescent="0.2">
      <c r="F34" s="246">
        <v>41671</v>
      </c>
      <c r="G34" s="247">
        <v>275</v>
      </c>
      <c r="H34" s="247">
        <v>3</v>
      </c>
      <c r="I34" s="244">
        <f>+G34+H34</f>
        <v>278</v>
      </c>
    </row>
    <row r="35" spans="3:12" ht="13.5" thickBot="1" x14ac:dyDescent="0.25">
      <c r="F35" s="248">
        <v>41640</v>
      </c>
      <c r="G35" s="249">
        <v>275</v>
      </c>
      <c r="H35" s="249">
        <v>3</v>
      </c>
      <c r="I35" s="250">
        <f>+G35+H35</f>
        <v>278</v>
      </c>
    </row>
    <row r="36" spans="3:12" ht="13.5" thickBot="1" x14ac:dyDescent="0.25"/>
    <row r="37" spans="3:12" ht="18.75" thickBot="1" x14ac:dyDescent="0.3">
      <c r="C37" s="330" t="s">
        <v>21</v>
      </c>
      <c r="D37" s="331"/>
      <c r="E37" s="331"/>
      <c r="F37" s="331"/>
      <c r="G37" s="331"/>
      <c r="H37" s="331"/>
      <c r="I37" s="331"/>
      <c r="J37" s="331"/>
      <c r="K37" s="331"/>
      <c r="L37" s="332"/>
    </row>
    <row r="38" spans="3:12" ht="38.25" x14ac:dyDescent="0.2">
      <c r="C38" s="239" t="s">
        <v>14</v>
      </c>
      <c r="D38" s="240" t="s">
        <v>60</v>
      </c>
      <c r="E38" s="240" t="s">
        <v>58</v>
      </c>
      <c r="F38" s="240" t="s">
        <v>22</v>
      </c>
      <c r="G38" s="240" t="s">
        <v>23</v>
      </c>
      <c r="H38" s="251" t="s">
        <v>102</v>
      </c>
      <c r="I38" s="251" t="s">
        <v>103</v>
      </c>
      <c r="J38" s="240" t="s">
        <v>1</v>
      </c>
      <c r="K38" s="252" t="s">
        <v>2</v>
      </c>
      <c r="L38" s="241" t="s">
        <v>24</v>
      </c>
    </row>
    <row r="39" spans="3:12" x14ac:dyDescent="0.2">
      <c r="C39" s="253" t="s">
        <v>15</v>
      </c>
      <c r="D39" s="254">
        <v>1162</v>
      </c>
      <c r="E39" s="254">
        <v>0</v>
      </c>
      <c r="F39" s="255">
        <v>0</v>
      </c>
      <c r="G39" s="255">
        <v>0</v>
      </c>
      <c r="H39" s="255">
        <v>0</v>
      </c>
      <c r="I39" s="255">
        <v>0</v>
      </c>
      <c r="J39" s="255">
        <v>3</v>
      </c>
      <c r="K39" s="256">
        <v>9</v>
      </c>
      <c r="L39" s="257">
        <f t="shared" ref="L39:L54" si="1">SUM(D39:K39)</f>
        <v>1174</v>
      </c>
    </row>
    <row r="40" spans="3:12" x14ac:dyDescent="0.2">
      <c r="C40" s="253" t="s">
        <v>16</v>
      </c>
      <c r="D40" s="254">
        <v>1382</v>
      </c>
      <c r="E40" s="254">
        <v>0</v>
      </c>
      <c r="F40" s="255">
        <v>0</v>
      </c>
      <c r="G40" s="255">
        <v>0</v>
      </c>
      <c r="H40" s="255">
        <v>0</v>
      </c>
      <c r="I40" s="255">
        <v>0</v>
      </c>
      <c r="J40" s="255">
        <v>0</v>
      </c>
      <c r="K40" s="256">
        <v>3</v>
      </c>
      <c r="L40" s="257">
        <f t="shared" si="1"/>
        <v>1385</v>
      </c>
    </row>
    <row r="41" spans="3:12" x14ac:dyDescent="0.2">
      <c r="C41" s="253" t="s">
        <v>17</v>
      </c>
      <c r="D41" s="254">
        <v>1405</v>
      </c>
      <c r="E41" s="254">
        <v>0</v>
      </c>
      <c r="F41" s="255">
        <v>0</v>
      </c>
      <c r="G41" s="255">
        <v>0</v>
      </c>
      <c r="H41" s="255">
        <v>0</v>
      </c>
      <c r="I41" s="255">
        <v>0</v>
      </c>
      <c r="J41" s="255">
        <v>0</v>
      </c>
      <c r="K41" s="256">
        <v>5</v>
      </c>
      <c r="L41" s="257">
        <f t="shared" si="1"/>
        <v>1410</v>
      </c>
    </row>
    <row r="42" spans="3:12" x14ac:dyDescent="0.2">
      <c r="C42" s="253" t="s">
        <v>18</v>
      </c>
      <c r="D42" s="254">
        <v>1920</v>
      </c>
      <c r="E42" s="254">
        <v>0</v>
      </c>
      <c r="F42" s="255">
        <v>2</v>
      </c>
      <c r="G42" s="255">
        <v>0</v>
      </c>
      <c r="H42" s="255">
        <v>10</v>
      </c>
      <c r="I42" s="255">
        <v>0</v>
      </c>
      <c r="J42" s="255">
        <v>0</v>
      </c>
      <c r="K42" s="256">
        <v>18</v>
      </c>
      <c r="L42" s="257">
        <f t="shared" si="1"/>
        <v>1950</v>
      </c>
    </row>
    <row r="43" spans="3:12" x14ac:dyDescent="0.2">
      <c r="C43" s="253" t="s">
        <v>57</v>
      </c>
      <c r="D43" s="258">
        <v>1822</v>
      </c>
      <c r="E43" s="258">
        <v>0</v>
      </c>
      <c r="F43" s="259">
        <v>2</v>
      </c>
      <c r="G43" s="259">
        <v>2</v>
      </c>
      <c r="H43" s="259">
        <v>10</v>
      </c>
      <c r="I43" s="259">
        <v>0</v>
      </c>
      <c r="J43" s="259">
        <v>0</v>
      </c>
      <c r="K43" s="256">
        <v>22</v>
      </c>
      <c r="L43" s="257">
        <f t="shared" si="1"/>
        <v>1858</v>
      </c>
    </row>
    <row r="44" spans="3:12" x14ac:dyDescent="0.2">
      <c r="C44" s="260" t="s">
        <v>62</v>
      </c>
      <c r="D44" s="261">
        <v>1816</v>
      </c>
      <c r="E44" s="261">
        <v>3</v>
      </c>
      <c r="F44" s="262">
        <v>2</v>
      </c>
      <c r="G44" s="262">
        <v>1</v>
      </c>
      <c r="H44" s="262">
        <v>0</v>
      </c>
      <c r="I44" s="262">
        <v>1</v>
      </c>
      <c r="J44" s="262">
        <v>0</v>
      </c>
      <c r="K44" s="256">
        <v>23</v>
      </c>
      <c r="L44" s="257">
        <f t="shared" si="1"/>
        <v>1846</v>
      </c>
    </row>
    <row r="45" spans="3:12" x14ac:dyDescent="0.2">
      <c r="C45" s="260" t="s">
        <v>82</v>
      </c>
      <c r="D45" s="261">
        <v>1699</v>
      </c>
      <c r="E45" s="261">
        <v>8</v>
      </c>
      <c r="F45" s="262">
        <v>2</v>
      </c>
      <c r="G45" s="262">
        <v>63</v>
      </c>
      <c r="H45" s="262">
        <v>0</v>
      </c>
      <c r="I45" s="262">
        <v>1</v>
      </c>
      <c r="J45" s="262">
        <v>0</v>
      </c>
      <c r="K45" s="256">
        <v>23</v>
      </c>
      <c r="L45" s="257">
        <f t="shared" si="1"/>
        <v>1796</v>
      </c>
    </row>
    <row r="46" spans="3:12" x14ac:dyDescent="0.2">
      <c r="C46" s="260" t="s">
        <v>88</v>
      </c>
      <c r="D46" s="261">
        <v>1792</v>
      </c>
      <c r="E46" s="261">
        <v>11</v>
      </c>
      <c r="F46" s="262">
        <v>2</v>
      </c>
      <c r="G46" s="262">
        <v>63</v>
      </c>
      <c r="H46" s="262">
        <v>0</v>
      </c>
      <c r="I46" s="262">
        <v>1</v>
      </c>
      <c r="J46" s="262">
        <v>3</v>
      </c>
      <c r="K46" s="256">
        <v>23</v>
      </c>
      <c r="L46" s="257">
        <f t="shared" si="1"/>
        <v>1895</v>
      </c>
    </row>
    <row r="47" spans="3:12" x14ac:dyDescent="0.2">
      <c r="C47" s="260" t="s">
        <v>101</v>
      </c>
      <c r="D47" s="261">
        <v>1937</v>
      </c>
      <c r="E47" s="261">
        <v>20</v>
      </c>
      <c r="F47" s="262">
        <v>2</v>
      </c>
      <c r="G47" s="262">
        <v>65</v>
      </c>
      <c r="H47" s="262">
        <v>0</v>
      </c>
      <c r="I47" s="262">
        <v>1</v>
      </c>
      <c r="J47" s="262">
        <v>3</v>
      </c>
      <c r="K47" s="256">
        <v>24</v>
      </c>
      <c r="L47" s="257">
        <f t="shared" si="1"/>
        <v>2052</v>
      </c>
    </row>
    <row r="48" spans="3:12" x14ac:dyDescent="0.2">
      <c r="C48" s="260">
        <v>41974</v>
      </c>
      <c r="D48" s="261">
        <v>2044</v>
      </c>
      <c r="E48" s="261">
        <v>22</v>
      </c>
      <c r="F48" s="262">
        <v>2</v>
      </c>
      <c r="G48" s="262">
        <v>65</v>
      </c>
      <c r="H48" s="262">
        <v>1</v>
      </c>
      <c r="I48" s="262">
        <v>1</v>
      </c>
      <c r="J48" s="262">
        <v>4</v>
      </c>
      <c r="K48" s="256">
        <v>27</v>
      </c>
      <c r="L48" s="257">
        <f t="shared" si="1"/>
        <v>2166</v>
      </c>
    </row>
    <row r="49" spans="3:12" x14ac:dyDescent="0.2">
      <c r="C49" s="260">
        <v>41944</v>
      </c>
      <c r="D49" s="261">
        <v>2040</v>
      </c>
      <c r="E49" s="261">
        <v>22</v>
      </c>
      <c r="F49" s="262">
        <v>2</v>
      </c>
      <c r="G49" s="262">
        <v>65</v>
      </c>
      <c r="H49" s="262">
        <v>1</v>
      </c>
      <c r="I49" s="262">
        <v>1</v>
      </c>
      <c r="J49" s="262">
        <v>4</v>
      </c>
      <c r="K49" s="256">
        <v>27</v>
      </c>
      <c r="L49" s="257">
        <f t="shared" si="1"/>
        <v>2162</v>
      </c>
    </row>
    <row r="50" spans="3:12" x14ac:dyDescent="0.2">
      <c r="C50" s="260">
        <v>41913</v>
      </c>
      <c r="D50" s="261">
        <v>2003</v>
      </c>
      <c r="E50" s="261">
        <v>22</v>
      </c>
      <c r="F50" s="262">
        <v>2</v>
      </c>
      <c r="G50" s="262">
        <v>65</v>
      </c>
      <c r="H50" s="262">
        <v>1</v>
      </c>
      <c r="I50" s="262">
        <v>1</v>
      </c>
      <c r="J50" s="262">
        <v>4</v>
      </c>
      <c r="K50" s="256">
        <v>27</v>
      </c>
      <c r="L50" s="257">
        <f t="shared" si="1"/>
        <v>2125</v>
      </c>
    </row>
    <row r="51" spans="3:12" x14ac:dyDescent="0.2">
      <c r="C51" s="260">
        <v>41883</v>
      </c>
      <c r="D51" s="261">
        <v>1992</v>
      </c>
      <c r="E51" s="261">
        <v>22</v>
      </c>
      <c r="F51" s="262">
        <v>2</v>
      </c>
      <c r="G51" s="262">
        <v>65</v>
      </c>
      <c r="H51" s="262">
        <v>1</v>
      </c>
      <c r="I51" s="262">
        <v>1</v>
      </c>
      <c r="J51" s="262">
        <v>4</v>
      </c>
      <c r="K51" s="256">
        <v>27</v>
      </c>
      <c r="L51" s="257">
        <f t="shared" si="1"/>
        <v>2114</v>
      </c>
    </row>
    <row r="52" spans="3:12" x14ac:dyDescent="0.2">
      <c r="C52" s="260">
        <v>41852</v>
      </c>
      <c r="D52" s="261">
        <v>1944</v>
      </c>
      <c r="E52" s="261">
        <v>21</v>
      </c>
      <c r="F52" s="262">
        <v>2</v>
      </c>
      <c r="G52" s="262">
        <v>65</v>
      </c>
      <c r="H52" s="262">
        <v>1</v>
      </c>
      <c r="I52" s="262">
        <v>1</v>
      </c>
      <c r="J52" s="262">
        <v>4</v>
      </c>
      <c r="K52" s="256">
        <v>27</v>
      </c>
      <c r="L52" s="257">
        <f t="shared" si="1"/>
        <v>2065</v>
      </c>
    </row>
    <row r="53" spans="3:12" x14ac:dyDescent="0.2">
      <c r="C53" s="260">
        <v>41821</v>
      </c>
      <c r="D53" s="261">
        <v>2038</v>
      </c>
      <c r="E53" s="261">
        <v>21</v>
      </c>
      <c r="F53" s="262">
        <v>2</v>
      </c>
      <c r="G53" s="262">
        <v>65</v>
      </c>
      <c r="H53" s="262">
        <v>1</v>
      </c>
      <c r="I53" s="262">
        <v>1</v>
      </c>
      <c r="J53" s="262">
        <v>3</v>
      </c>
      <c r="K53" s="256">
        <v>27</v>
      </c>
      <c r="L53" s="257">
        <f t="shared" si="1"/>
        <v>2158</v>
      </c>
    </row>
    <row r="54" spans="3:12" x14ac:dyDescent="0.2">
      <c r="C54" s="260">
        <v>41791</v>
      </c>
      <c r="D54" s="261">
        <v>2029</v>
      </c>
      <c r="E54" s="261">
        <v>22</v>
      </c>
      <c r="F54" s="262">
        <v>2</v>
      </c>
      <c r="G54" s="262">
        <v>65</v>
      </c>
      <c r="H54" s="262">
        <v>1</v>
      </c>
      <c r="I54" s="262">
        <v>1</v>
      </c>
      <c r="J54" s="262">
        <v>3</v>
      </c>
      <c r="K54" s="256">
        <v>27</v>
      </c>
      <c r="L54" s="257">
        <f t="shared" si="1"/>
        <v>2150</v>
      </c>
    </row>
    <row r="55" spans="3:12" x14ac:dyDescent="0.2">
      <c r="C55" s="260">
        <v>41760</v>
      </c>
      <c r="D55" s="261">
        <v>2016</v>
      </c>
      <c r="E55" s="261">
        <v>22</v>
      </c>
      <c r="F55" s="262">
        <v>2</v>
      </c>
      <c r="G55" s="262">
        <v>65</v>
      </c>
      <c r="H55" s="262">
        <v>1</v>
      </c>
      <c r="I55" s="262">
        <v>1</v>
      </c>
      <c r="J55" s="262">
        <v>3</v>
      </c>
      <c r="K55" s="256">
        <v>27</v>
      </c>
      <c r="L55" s="257">
        <f>+D55+E55+F55+G55+H55+I55+J55+K55</f>
        <v>2137</v>
      </c>
    </row>
    <row r="56" spans="3:12" x14ac:dyDescent="0.2">
      <c r="C56" s="260">
        <v>41730</v>
      </c>
      <c r="D56" s="261">
        <v>2018</v>
      </c>
      <c r="E56" s="261">
        <v>21</v>
      </c>
      <c r="F56" s="262">
        <v>2</v>
      </c>
      <c r="G56" s="262">
        <v>65</v>
      </c>
      <c r="H56" s="262">
        <v>0</v>
      </c>
      <c r="I56" s="262">
        <v>1</v>
      </c>
      <c r="J56" s="262">
        <v>3</v>
      </c>
      <c r="K56" s="256">
        <v>24</v>
      </c>
      <c r="L56" s="257">
        <f>+D56+E56+F56+G56+H56+I56+J56+K56</f>
        <v>2134</v>
      </c>
    </row>
    <row r="57" spans="3:12" x14ac:dyDescent="0.2">
      <c r="C57" s="260">
        <v>41699</v>
      </c>
      <c r="D57" s="261">
        <v>2019</v>
      </c>
      <c r="E57" s="261">
        <v>21</v>
      </c>
      <c r="F57" s="262">
        <v>2</v>
      </c>
      <c r="G57" s="262">
        <v>65</v>
      </c>
      <c r="H57" s="262">
        <v>0</v>
      </c>
      <c r="I57" s="262">
        <v>1</v>
      </c>
      <c r="J57" s="262">
        <v>3</v>
      </c>
      <c r="K57" s="256">
        <v>24</v>
      </c>
      <c r="L57" s="257">
        <f>+D57+E57+F57+G57+H57+I57+J57+K57</f>
        <v>2135</v>
      </c>
    </row>
    <row r="58" spans="3:12" x14ac:dyDescent="0.2">
      <c r="C58" s="260">
        <v>41671</v>
      </c>
      <c r="D58" s="261">
        <v>1953</v>
      </c>
      <c r="E58" s="261">
        <v>21</v>
      </c>
      <c r="F58" s="262">
        <v>2</v>
      </c>
      <c r="G58" s="262">
        <v>65</v>
      </c>
      <c r="H58" s="262">
        <v>0</v>
      </c>
      <c r="I58" s="262">
        <v>1</v>
      </c>
      <c r="J58" s="262">
        <v>3</v>
      </c>
      <c r="K58" s="256">
        <v>24</v>
      </c>
      <c r="L58" s="257">
        <f>+D58+E58+F58+G58+H58+I58+J58+K58</f>
        <v>2069</v>
      </c>
    </row>
    <row r="59" spans="3:12" ht="13.5" thickBot="1" x14ac:dyDescent="0.25">
      <c r="C59" s="263">
        <v>41640</v>
      </c>
      <c r="D59" s="265">
        <v>1946</v>
      </c>
      <c r="E59" s="265">
        <v>21</v>
      </c>
      <c r="F59" s="266">
        <v>2</v>
      </c>
      <c r="G59" s="266">
        <v>65</v>
      </c>
      <c r="H59" s="266">
        <v>0</v>
      </c>
      <c r="I59" s="266">
        <v>1</v>
      </c>
      <c r="J59" s="266">
        <v>3</v>
      </c>
      <c r="K59" s="267">
        <v>24</v>
      </c>
      <c r="L59" s="268">
        <f>+D59+E59+F59+G59+H59+I59+J59+K59</f>
        <v>2062</v>
      </c>
    </row>
  </sheetData>
  <sheetProtection algorithmName="SHA-512" hashValue="S2KUtmmVRzgw37+1Hoh8R3pMQoByrtw1enL84M4JGO/aUmi35gse0hWWNgS2KqbK9jBIQh4xqI8j4BB6dUM+kw==" saltValue="wghY3+YHbkCCLMI0DMSbkA==" spinCount="100000" sheet="1" objects="1" scenarios="1"/>
  <mergeCells count="2">
    <mergeCell ref="F13:I13"/>
    <mergeCell ref="C37:L37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45" sqref="M45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2" sqref="N2"/>
    </sheetView>
  </sheetViews>
  <sheetFormatPr baseColWidth="10" defaultRowHeight="12.75" x14ac:dyDescent="0.2"/>
  <cols>
    <col min="1" max="16384" width="11.42578125" style="333"/>
  </cols>
  <sheetData>
    <row r="1" spans="2:14" x14ac:dyDescent="0.2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2:14" ht="18" x14ac:dyDescent="0.25">
      <c r="B2" s="232" t="s">
        <v>91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2:14" ht="14.25" x14ac:dyDescent="0.2">
      <c r="B3" s="233" t="s">
        <v>98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2:14" ht="14.25" x14ac:dyDescent="0.2">
      <c r="B4" s="264" t="s">
        <v>99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2:14" ht="14.25" x14ac:dyDescent="0.2">
      <c r="B5" s="234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</row>
    <row r="6" spans="2:14" ht="14.25" x14ac:dyDescent="0.2">
      <c r="B6" s="234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</row>
    <row r="7" spans="2:14" ht="14.25" x14ac:dyDescent="0.2">
      <c r="B7" s="234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</row>
    <row r="8" spans="2:14" x14ac:dyDescent="0.2">
      <c r="B8" s="334" t="str">
        <f>'5-RI'!B8</f>
        <v xml:space="preserve">      Fecha de publicación: diciembre de 2014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</row>
    <row r="9" spans="2:14" x14ac:dyDescent="0.2"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</row>
    <row r="10" spans="2:14" x14ac:dyDescent="0.2"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</row>
    <row r="11" spans="2:14" x14ac:dyDescent="0.2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C31" sqref="C31"/>
    </sheetView>
  </sheetViews>
  <sheetFormatPr baseColWidth="10" defaultRowHeight="12.75" x14ac:dyDescent="0.2"/>
  <cols>
    <col min="1" max="16384" width="11.42578125" style="333"/>
  </cols>
  <sheetData>
    <row r="1" spans="2:14" x14ac:dyDescent="0.2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2:14" ht="18" x14ac:dyDescent="0.25">
      <c r="B2" s="232" t="s">
        <v>91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2:14" ht="14.25" x14ac:dyDescent="0.2">
      <c r="B3" s="233" t="s">
        <v>100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2:14" ht="14.25" x14ac:dyDescent="0.2">
      <c r="B4" s="264" t="s">
        <v>99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2:14" ht="14.25" x14ac:dyDescent="0.2">
      <c r="B5" s="234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</row>
    <row r="6" spans="2:14" ht="14.25" x14ac:dyDescent="0.2">
      <c r="B6" s="234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</row>
    <row r="7" spans="2:14" ht="14.25" x14ac:dyDescent="0.2">
      <c r="B7" s="234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</row>
    <row r="8" spans="2:14" x14ac:dyDescent="0.2">
      <c r="B8" s="334" t="str">
        <f>'5-RI'!B8</f>
        <v xml:space="preserve">      Fecha de publicación: diciembre de 2014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</row>
    <row r="9" spans="2:14" x14ac:dyDescent="0.2"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</row>
    <row r="10" spans="2:14" x14ac:dyDescent="0.2"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</row>
    <row r="11" spans="2:14" x14ac:dyDescent="0.2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2015-01-21T20:01:30Z</dcterms:modified>
</cp:coreProperties>
</file>