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4\10_Octubre\PUBLICACIONES_PAGINA_WEB\02_SERVICIO_MOVIL_AVANZADO\"/>
    </mc:Choice>
  </mc:AlternateContent>
  <bookViews>
    <workbookView xWindow="-165" yWindow="4875" windowWidth="19440" windowHeight="7170" tabRatio="888" firstSheet="1" activeTab="5"/>
  </bookViews>
  <sheets>
    <sheet name="DENSIDAD DEL SERVICIO" sheetId="30" r:id="rId1"/>
    <sheet name="PARTICIPACION DE MERCADO" sheetId="37" r:id="rId2"/>
    <sheet name="MODALIDAD PRE-POS-PAGO-TTUP" sheetId="34" r:id="rId3"/>
    <sheet name="EVOLUCION PRE-POS-PAGO-TTUP" sheetId="36" r:id="rId4"/>
    <sheet name="INTERNET MOVIL" sheetId="38" r:id="rId5"/>
    <sheet name="RESUMEN_NOTAS" sheetId="29" r:id="rId6"/>
  </sheets>
  <definedNames>
    <definedName name="_xlnm.Print_Area" localSheetId="0">'DENSIDAD DEL SERVICIO'!$B$1:$Q$68</definedName>
    <definedName name="_xlnm.Print_Area" localSheetId="3">'EVOLUCION PRE-POS-PAGO-TTUP'!$B$1:$Q$68</definedName>
    <definedName name="_xlnm.Print_Area" localSheetId="4">'INTERNET MOVIL'!$B$1:$Q$68</definedName>
    <definedName name="_xlnm.Print_Area" localSheetId="2">'MODALIDAD PRE-POS-PAGO-TTUP'!$B$1:$J$44</definedName>
    <definedName name="_xlnm.Print_Area" localSheetId="1">'PARTICIPACION DE MERCADO'!$B$1:$I$44</definedName>
  </definedNames>
  <calcPr calcId="152511"/>
</workbook>
</file>

<file path=xl/calcChain.xml><?xml version="1.0" encoding="utf-8"?>
<calcChain xmlns="http://schemas.openxmlformats.org/spreadsheetml/2006/main">
  <c r="B35" i="34" l="1"/>
  <c r="B37" i="37"/>
  <c r="B34" i="34"/>
  <c r="C12" i="37" l="1"/>
  <c r="B11" i="34" l="1"/>
  <c r="C7" i="30" l="1"/>
  <c r="M75" i="29" l="1"/>
  <c r="L75" i="29"/>
  <c r="K75" i="29"/>
  <c r="M50" i="29"/>
  <c r="L50" i="29"/>
  <c r="K50" i="29"/>
  <c r="N75" i="29" l="1"/>
  <c r="N50" i="29"/>
  <c r="C7" i="38"/>
  <c r="C7" i="36"/>
  <c r="C6" i="34"/>
  <c r="C6" i="37"/>
  <c r="C109" i="29"/>
  <c r="C84" i="29"/>
  <c r="C60" i="29"/>
  <c r="C35" i="29"/>
  <c r="F75" i="29" l="1"/>
  <c r="J75" i="29"/>
  <c r="F99" i="29"/>
  <c r="F118" i="29"/>
  <c r="F25" i="29" l="1"/>
  <c r="F16" i="29" l="1"/>
  <c r="F17" i="29"/>
  <c r="F18" i="29"/>
  <c r="F19" i="29"/>
  <c r="F13" i="29"/>
  <c r="F14" i="29"/>
  <c r="F15" i="29"/>
  <c r="F21" i="29"/>
  <c r="F22" i="29"/>
  <c r="F23" i="29"/>
  <c r="F24" i="29"/>
  <c r="F116" i="29" l="1"/>
  <c r="F115" i="29"/>
  <c r="F114" i="29"/>
  <c r="F67" i="29" l="1"/>
  <c r="F68" i="29"/>
  <c r="F69" i="29"/>
  <c r="F70" i="29"/>
  <c r="F71" i="29"/>
  <c r="F72" i="29"/>
  <c r="F73" i="29"/>
  <c r="F74" i="29"/>
  <c r="B67" i="29" l="1"/>
  <c r="B68" i="29" s="1"/>
  <c r="B69" i="29" s="1"/>
  <c r="B70" i="29" s="1"/>
  <c r="B42" i="29"/>
  <c r="B43" i="29" s="1"/>
  <c r="B44" i="29" s="1"/>
  <c r="B45" i="29" s="1"/>
  <c r="F98" i="29"/>
  <c r="F97" i="29"/>
  <c r="F96" i="29"/>
  <c r="F95" i="29"/>
  <c r="F94" i="29"/>
  <c r="F50" i="29"/>
  <c r="K70" i="29" l="1"/>
  <c r="K67" i="29"/>
  <c r="K68" i="29"/>
  <c r="K69" i="29"/>
  <c r="K71" i="29"/>
  <c r="K72" i="29"/>
  <c r="K73" i="29"/>
  <c r="K74" i="29"/>
  <c r="J50" i="29"/>
  <c r="M48" i="29"/>
  <c r="L48" i="29"/>
  <c r="K48" i="29"/>
  <c r="J48" i="29"/>
  <c r="F48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J45" i="29"/>
  <c r="F45" i="29"/>
  <c r="M44" i="29"/>
  <c r="L44" i="29"/>
  <c r="K44" i="29"/>
  <c r="F44" i="29"/>
  <c r="M43" i="29"/>
  <c r="L43" i="29"/>
  <c r="K43" i="29"/>
  <c r="F43" i="29"/>
  <c r="M42" i="29"/>
  <c r="L42" i="29"/>
  <c r="K42" i="29"/>
  <c r="F42" i="29"/>
  <c r="M41" i="29"/>
  <c r="L41" i="29"/>
  <c r="K41" i="29"/>
  <c r="F41" i="29"/>
  <c r="M73" i="29"/>
  <c r="L73" i="29"/>
  <c r="J73" i="29"/>
  <c r="M72" i="29"/>
  <c r="L72" i="29"/>
  <c r="J72" i="29"/>
  <c r="M71" i="29"/>
  <c r="L71" i="29"/>
  <c r="J71" i="29"/>
  <c r="M70" i="29"/>
  <c r="L70" i="29"/>
  <c r="J70" i="29"/>
  <c r="M69" i="29"/>
  <c r="L69" i="29"/>
  <c r="M68" i="29"/>
  <c r="L68" i="29"/>
  <c r="M67" i="29"/>
  <c r="L67" i="29"/>
  <c r="M66" i="29"/>
  <c r="L66" i="29"/>
  <c r="K66" i="29"/>
  <c r="F66" i="29"/>
  <c r="B14" i="29"/>
  <c r="B15" i="29" s="1"/>
  <c r="B16" i="29" s="1"/>
  <c r="B17" i="29" s="1"/>
  <c r="B18" i="29" s="1"/>
  <c r="B19" i="29" s="1"/>
  <c r="B20" i="29" s="1"/>
  <c r="J49" i="29"/>
  <c r="J74" i="29"/>
  <c r="L74" i="29"/>
  <c r="L49" i="29"/>
  <c r="M49" i="29"/>
  <c r="K49" i="29"/>
  <c r="F49" i="29"/>
  <c r="M74" i="29"/>
  <c r="N46" i="29" l="1"/>
  <c r="N41" i="29"/>
  <c r="N72" i="29"/>
  <c r="N47" i="29"/>
  <c r="N66" i="29"/>
  <c r="N48" i="29"/>
  <c r="N71" i="29"/>
  <c r="N42" i="29"/>
  <c r="N49" i="29"/>
  <c r="N45" i="29"/>
  <c r="N69" i="29"/>
  <c r="N44" i="29"/>
  <c r="N67" i="29"/>
  <c r="N68" i="29"/>
  <c r="N70" i="29"/>
  <c r="N43" i="29"/>
  <c r="N74" i="29"/>
  <c r="N73" i="29"/>
</calcChain>
</file>

<file path=xl/sharedStrings.xml><?xml version="1.0" encoding="utf-8"?>
<sst xmlns="http://schemas.openxmlformats.org/spreadsheetml/2006/main" count="91" uniqueCount="46">
  <si>
    <t>TOTAL</t>
  </si>
  <si>
    <t>AÑOS</t>
  </si>
  <si>
    <t>CLARO</t>
  </si>
  <si>
    <t>MOVISTAR</t>
  </si>
  <si>
    <t>CNT E.P. - ALEGRO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</si>
  <si>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</si>
  <si>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</si>
  <si>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</si>
  <si>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</si>
  <si>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</si>
  <si>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</si>
  <si>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</si>
  <si>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</si>
  <si>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</si>
  <si>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</si>
  <si>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</si>
  <si>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</si>
  <si>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</si>
  <si>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</si>
  <si>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</si>
  <si>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</si>
  <si>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</si>
  <si>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</si>
  <si>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</si>
  <si>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</si>
  <si>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</si>
  <si>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</si>
  <si>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</si>
  <si>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</si>
  <si>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</si>
  <si>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</si>
  <si>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</si>
  <si>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</si>
  <si>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desde el mes de marzo a diciembre de 2013, en vista de inconsistencias en los reportes de la empresa. Se actualiza a enero de 2014</t>
    </r>
  </si>
  <si>
    <t xml:space="preserve"> PREPAGO</t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</si>
  <si>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>Las</t>
    </r>
    <r>
      <rPr>
        <b/>
        <sz val="9"/>
        <rFont val="Arial"/>
        <family val="2"/>
      </rPr>
      <t xml:space="preserve"> Líneas activas de Voz</t>
    </r>
    <r>
      <rPr>
        <sz val="9"/>
        <rFont val="Arial"/>
        <family val="2"/>
      </rPr>
      <t xml:space="preserve"> incluyen: líneas solo de voz + líneas que comparten voz y datos (smartphones)</t>
    </r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</si>
  <si>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 xml:space="preserve">Las </t>
    </r>
    <r>
      <rPr>
        <b/>
        <sz val="9"/>
        <rFont val="Arial"/>
        <family val="2"/>
      </rPr>
      <t>Líneas activas de Datos</t>
    </r>
    <r>
      <rPr>
        <sz val="9"/>
        <rFont val="Arial"/>
        <family val="2"/>
      </rPr>
      <t xml:space="preserve"> incluyen: Líneas solo de datos + M2M.</t>
    </r>
  </si>
  <si>
    <t>Nota 1:</t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</si>
  <si>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</si>
  <si>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t xml:space="preserve">TOTAL DE LINEAS ACTIVAS </t>
  </si>
  <si>
    <r>
      <t xml:space="preserve">   </t>
    </r>
    <r>
      <rPr>
        <b/>
        <sz val="10"/>
        <color rgb="FF000000"/>
        <rFont val="Arial"/>
        <family val="2"/>
      </rPr>
      <t>CLARO, MOVISTAR, CNT EP</t>
    </r>
  </si>
  <si>
    <t>PREPAGO, POSPAGO, TERMINALES DE USO PÚBLICO</t>
  </si>
  <si>
    <t>Fecha de publicación: Noviembre de 2014</t>
  </si>
  <si>
    <t>Información Actualizada a Octubre de 2014</t>
  </si>
  <si>
    <r>
      <rPr>
        <b/>
        <sz val="9"/>
        <rFont val="Arial"/>
        <family val="2"/>
      </rPr>
      <t>Nota 7:</t>
    </r>
    <r>
      <rPr>
        <sz val="9"/>
        <rFont val="Arial"/>
        <family val="2"/>
      </rPr>
      <t xml:space="preserve"> Las líneas que comparten voz y datos para CNT E.P. y que son reportados dentro de la tecnología LTE; utilizan esta tecnología para el servicio de datos y para el servicio de voz pueden utilizar GSM o UMTS</t>
    </r>
  </si>
  <si>
    <r>
      <rPr>
        <b/>
        <sz val="9"/>
        <rFont val="Arial"/>
        <family val="2"/>
      </rPr>
      <t>Nota 8:</t>
    </r>
    <r>
      <rPr>
        <sz val="9"/>
        <rFont val="Arial"/>
        <family val="2"/>
      </rPr>
      <t xml:space="preserve"> Para el mes de octubre de 2014 se ha solicitado información a la Operadora CNT EP debido a las inconsistencias presentadas en los formatos que reportan los Terminales de Uso Público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</si>
</sst>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51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sz val="7"/>
      <name val="Times New Roman"/>
      <family val="1"/>
    </font>
    <font>
      <b/>
      <sz val="12"/>
      <color rgb="FF000000"/>
      <name val="Arial"/>
      <family val="2"/>
    </font>
    <font>
      <b/>
      <sz val="16"/>
      <name val="Calibri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7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85">
    <xf numFmtId="0" fontId="0" fillId="0" borderId="0" xfId="0"/>
    <xf numFmtId="0" fontId="0" fillId="25" borderId="0" xfId="0" applyFill="1"/>
    <xf numFmtId="0" fontId="0" fillId="0" borderId="10" xfId="0" applyBorder="1"/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8" fillId="24" borderId="0" xfId="3" applyFont="1" applyFill="1"/>
    <xf numFmtId="0" fontId="2" fillId="26" borderId="0" xfId="0" applyFont="1" applyFill="1"/>
    <xf numFmtId="0" fontId="40" fillId="26" borderId="0" xfId="0" applyFont="1" applyFill="1" applyAlignment="1"/>
    <xf numFmtId="0" fontId="40" fillId="26" borderId="0" xfId="0" applyFont="1" applyFill="1"/>
    <xf numFmtId="0" fontId="42" fillId="28" borderId="0" xfId="0" applyFont="1" applyFill="1" applyAlignment="1"/>
    <xf numFmtId="0" fontId="43" fillId="29" borderId="0" xfId="0" applyFont="1" applyFill="1" applyBorder="1" applyAlignment="1"/>
    <xf numFmtId="0" fontId="35" fillId="26" borderId="0" xfId="0" applyFont="1" applyFill="1" applyAlignment="1">
      <alignment horizontal="left"/>
    </xf>
    <xf numFmtId="0" fontId="44" fillId="27" borderId="10" xfId="0" applyFont="1" applyFill="1" applyBorder="1" applyAlignment="1">
      <alignment horizontal="center" vertical="center" wrapText="1"/>
    </xf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7" xfId="1" applyNumberFormat="1" applyFont="1" applyFill="1" applyBorder="1"/>
    <xf numFmtId="166" fontId="29" fillId="24" borderId="15" xfId="1" applyNumberFormat="1" applyFont="1" applyFill="1" applyBorder="1"/>
    <xf numFmtId="0" fontId="2" fillId="25" borderId="14" xfId="1" applyFont="1" applyFill="1" applyBorder="1" applyAlignment="1">
      <alignment horizontal="right"/>
    </xf>
    <xf numFmtId="0" fontId="44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9" fillId="26" borderId="0" xfId="0" applyFont="1" applyFill="1" applyAlignment="1"/>
    <xf numFmtId="0" fontId="41" fillId="26" borderId="0" xfId="0" applyFont="1" applyFill="1" applyAlignment="1"/>
    <xf numFmtId="166" fontId="38" fillId="24" borderId="0" xfId="3" applyNumberFormat="1" applyFont="1" applyFill="1"/>
    <xf numFmtId="166" fontId="37" fillId="24" borderId="17" xfId="1" applyNumberFormat="1" applyFont="1" applyFill="1" applyBorder="1"/>
    <xf numFmtId="166" fontId="37" fillId="24" borderId="10" xfId="1" applyNumberFormat="1" applyFont="1" applyFill="1" applyBorder="1"/>
    <xf numFmtId="10" fontId="37" fillId="0" borderId="15" xfId="60" applyNumberFormat="1" applyFont="1" applyBorder="1"/>
    <xf numFmtId="10" fontId="37" fillId="0" borderId="18" xfId="60" applyNumberFormat="1" applyFont="1" applyBorder="1"/>
    <xf numFmtId="17" fontId="2" fillId="25" borderId="16" xfId="1" applyNumberFormat="1" applyFont="1" applyFill="1" applyBorder="1" applyAlignment="1">
      <alignment horizontal="right"/>
    </xf>
    <xf numFmtId="166" fontId="29" fillId="24" borderId="0" xfId="1" applyNumberFormat="1" applyFont="1" applyFill="1" applyBorder="1" applyAlignment="1">
      <alignment horizontal="center" wrapText="1"/>
    </xf>
    <xf numFmtId="0" fontId="38" fillId="30" borderId="0" xfId="0" applyFont="1" applyFill="1" applyAlignment="1">
      <alignment horizontal="left" vertical="center" indent="4"/>
    </xf>
    <xf numFmtId="0" fontId="38" fillId="30" borderId="0" xfId="0" applyFont="1" applyFill="1" applyAlignment="1">
      <alignment vertical="center"/>
    </xf>
    <xf numFmtId="0" fontId="45" fillId="30" borderId="0" xfId="0" applyFont="1" applyFill="1" applyAlignment="1">
      <alignment vertical="center"/>
    </xf>
    <xf numFmtId="166" fontId="2" fillId="24" borderId="10" xfId="1" applyNumberFormat="1" applyFont="1" applyFill="1" applyBorder="1" applyAlignment="1">
      <alignment horizontal="center"/>
    </xf>
    <xf numFmtId="166" fontId="2" fillId="24" borderId="19" xfId="1" applyNumberFormat="1" applyFont="1" applyFill="1" applyBorder="1" applyAlignment="1">
      <alignment horizontal="center"/>
    </xf>
    <xf numFmtId="166" fontId="29" fillId="24" borderId="19" xfId="1" applyNumberFormat="1" applyFont="1" applyFill="1" applyBorder="1" applyAlignment="1">
      <alignment horizontal="center" wrapText="1"/>
    </xf>
    <xf numFmtId="0" fontId="44" fillId="27" borderId="20" xfId="0" applyFont="1" applyFill="1" applyBorder="1" applyAlignment="1">
      <alignment horizontal="center" vertical="center" wrapText="1"/>
    </xf>
    <xf numFmtId="0" fontId="44" fillId="27" borderId="21" xfId="0" applyFont="1" applyFill="1" applyBorder="1" applyAlignment="1">
      <alignment horizontal="center" vertical="center" wrapText="1"/>
    </xf>
    <xf numFmtId="0" fontId="44" fillId="27" borderId="22" xfId="0" applyFont="1" applyFill="1" applyBorder="1" applyAlignment="1">
      <alignment horizontal="center" vertical="center" wrapText="1"/>
    </xf>
    <xf numFmtId="17" fontId="36" fillId="25" borderId="16" xfId="66" applyNumberFormat="1" applyFont="1" applyFill="1" applyBorder="1" applyAlignment="1">
      <alignment horizontal="right"/>
    </xf>
    <xf numFmtId="0" fontId="2" fillId="25" borderId="23" xfId="1" applyFont="1" applyFill="1" applyBorder="1" applyAlignment="1">
      <alignment horizontal="right"/>
    </xf>
    <xf numFmtId="10" fontId="2" fillId="0" borderId="24" xfId="60" applyNumberFormat="1" applyFont="1" applyBorder="1"/>
    <xf numFmtId="10" fontId="2" fillId="0" borderId="15" xfId="60" applyNumberFormat="1" applyFont="1" applyBorder="1"/>
    <xf numFmtId="10" fontId="2" fillId="0" borderId="18" xfId="60" applyNumberFormat="1" applyFont="1" applyBorder="1"/>
    <xf numFmtId="0" fontId="44" fillId="27" borderId="11" xfId="0" applyFont="1" applyFill="1" applyBorder="1" applyAlignment="1">
      <alignment horizontal="center" vertical="center" wrapText="1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 readingOrder="1"/>
    </xf>
    <xf numFmtId="3" fontId="48" fillId="0" borderId="0" xfId="0" applyNumberFormat="1" applyFont="1" applyAlignment="1">
      <alignment horizontal="center" vertical="center" readingOrder="1"/>
    </xf>
    <xf numFmtId="0" fontId="48" fillId="0" borderId="0" xfId="0" applyFont="1" applyAlignment="1">
      <alignment horizontal="center" vertical="center" readingOrder="1"/>
    </xf>
    <xf numFmtId="166" fontId="2" fillId="24" borderId="17" xfId="66" applyNumberFormat="1" applyFont="1" applyFill="1" applyBorder="1"/>
    <xf numFmtId="0" fontId="45" fillId="0" borderId="0" xfId="0" applyFont="1" applyAlignment="1">
      <alignment horizontal="left" vertical="center" readingOrder="1"/>
    </xf>
    <xf numFmtId="0" fontId="50" fillId="25" borderId="0" xfId="0" applyFont="1" applyFill="1"/>
    <xf numFmtId="0" fontId="0" fillId="25" borderId="25" xfId="0" applyFill="1" applyBorder="1"/>
    <xf numFmtId="0" fontId="0" fillId="25" borderId="26" xfId="0" applyFill="1" applyBorder="1"/>
    <xf numFmtId="0" fontId="0" fillId="25" borderId="27" xfId="0" applyFill="1" applyBorder="1"/>
    <xf numFmtId="0" fontId="50" fillId="25" borderId="28" xfId="0" applyFont="1" applyFill="1" applyBorder="1"/>
    <xf numFmtId="0" fontId="0" fillId="25" borderId="29" xfId="0" applyFill="1" applyBorder="1"/>
    <xf numFmtId="0" fontId="0" fillId="25" borderId="30" xfId="0" applyFill="1" applyBorder="1"/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47" fillId="0" borderId="0" xfId="0" applyFont="1" applyAlignment="1">
      <alignment horizontal="center" vertical="center" wrapText="1" readingOrder="1"/>
    </xf>
    <xf numFmtId="3" fontId="48" fillId="0" borderId="0" xfId="0" applyNumberFormat="1" applyFont="1" applyAlignment="1">
      <alignment horizontal="center" wrapText="1"/>
    </xf>
    <xf numFmtId="0" fontId="49" fillId="0" borderId="0" xfId="0" applyFont="1" applyAlignment="1">
      <alignment horizontal="center" vertical="center" wrapText="1" readingOrder="1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9" fillId="26" borderId="0" xfId="0" applyFont="1" applyFill="1" applyAlignment="1">
      <alignment horizontal="left"/>
    </xf>
    <xf numFmtId="0" fontId="41" fillId="26" borderId="0" xfId="0" applyFont="1" applyFill="1" applyAlignment="1">
      <alignment horizontal="center"/>
    </xf>
    <xf numFmtId="0" fontId="42" fillId="28" borderId="0" xfId="0" applyFont="1" applyFill="1" applyAlignment="1">
      <alignment horizontal="left" vertical="center"/>
    </xf>
    <xf numFmtId="0" fontId="44" fillId="27" borderId="11" xfId="0" applyFont="1" applyFill="1" applyBorder="1" applyAlignment="1">
      <alignment horizontal="center" vertical="center" wrapText="1"/>
    </xf>
    <xf numFmtId="0" fontId="44" fillId="27" borderId="14" xfId="0" applyFont="1" applyFill="1" applyBorder="1" applyAlignment="1">
      <alignment horizontal="center" vertical="center" wrapText="1"/>
    </xf>
    <xf numFmtId="166" fontId="2" fillId="24" borderId="10" xfId="1" applyNumberFormat="1" applyFont="1" applyFill="1" applyBorder="1" applyAlignment="1">
      <alignment horizontal="center"/>
    </xf>
  </cellXfs>
  <cellStyles count="67">
    <cellStyle name="=C:\WINNT\SYSTEM32\COMMAND.COM" xfId="1"/>
    <cellStyle name="=C:\WINNT\SYSTEM32\COMMAND.COM 2" xfId="2"/>
    <cellStyle name="=C:\WINNT\SYSTEM32\COMMAND.COM 3" xfId="3"/>
    <cellStyle name="=C:\WINNT\SYSTEM32\COMMAND.COM 5" xfId="66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5.3919818846173646E-2"/>
          <c:w val="0.84489098862642165"/>
          <c:h val="0.7090978333590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41913</c:v>
                </c:pt>
              </c:numCache>
            </c:numRef>
          </c:cat>
          <c:val>
            <c:numRef>
              <c:f>RESUMEN_NOTAS!$C$13:$C$26</c:f>
              <c:numCache>
                <c:formatCode>_ * #,##0_ ;_ * \-#,##0_ ;_ * "-"??_ ;_ @_ </c:formatCode>
                <c:ptCount val="14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12030886</c:v>
                </c:pt>
                <c:pt idx="13">
                  <c:v>12281434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41913</c:v>
                </c:pt>
              </c:numCache>
            </c:numRef>
          </c:cat>
          <c:val>
            <c:numRef>
              <c:f>RESUMEN_NOTAS!$D$13:$D$26</c:f>
              <c:numCache>
                <c:formatCode>_ * #,##0_ ;_ * \-#,##0_ ;_ * "-"??_ ;_ @_ </c:formatCode>
                <c:ptCount val="14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5148308</c:v>
                </c:pt>
                <c:pt idx="13">
                  <c:v>5025967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41913</c:v>
                </c:pt>
              </c:numCache>
            </c:numRef>
          </c:cat>
          <c:val>
            <c:numRef>
              <c:f>RESUMEN_NOTAS!$E$13:$E$26</c:f>
              <c:numCache>
                <c:formatCode>_ * #,##0_ ;_ * \-#,##0_ ;_ * "-"??_ ;_ @_ 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  <c:pt idx="13">
                  <c:v>719066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41913</c:v>
                </c:pt>
              </c:numCache>
            </c:numRef>
          </c:cat>
          <c:val>
            <c:numRef>
              <c:f>RESUMEN_NOTAS!$F$13:$F$26</c:f>
              <c:numCache>
                <c:formatCode>_ * #,##0_ ;_ * \-#,##0_ ;_ * "-"??_ ;_ @_ </c:formatCode>
                <c:ptCount val="14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17541754</c:v>
                </c:pt>
                <c:pt idx="13">
                  <c:v>18026467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017600"/>
        <c:axId val="430018720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7595102793217448E-2"/>
                  <c:y val="-4.4000617569862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41913</c:v>
                </c:pt>
              </c:numCache>
            </c:numRef>
          </c:cat>
          <c:val>
            <c:numRef>
              <c:f>RESUMEN_NOTAS!$G$13:$G$26</c:f>
              <c:numCache>
                <c:formatCode>0.00%</c:formatCode>
                <c:ptCount val="14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1.112014777540993</c:v>
                </c:pt>
                <c:pt idx="13">
                  <c:v>1.127686972565781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024320"/>
        <c:axId val="430023200"/>
      </c:lineChart>
      <c:catAx>
        <c:axId val="43001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43001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018720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430017600"/>
        <c:crosses val="autoZero"/>
        <c:crossBetween val="between"/>
      </c:valAx>
      <c:catAx>
        <c:axId val="430024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0023200"/>
        <c:crosses val="autoZero"/>
        <c:auto val="1"/>
        <c:lblAlgn val="ctr"/>
        <c:lblOffset val="100"/>
        <c:noMultiLvlLbl val="0"/>
      </c:catAx>
      <c:valAx>
        <c:axId val="430023200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430024320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explosion val="1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tx>
                <c:rich>
                  <a:bodyPr/>
                  <a:lstStyle/>
                  <a:p>
                    <a:fld id="{F0F07B4B-20DA-490D-AD4A-E7020174D8D6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r>
                      <a:rPr lang="en-US"/>
                      <a:t>5.126.532</a:t>
                    </a:r>
                    <a:endParaRPr lang="en-US" baseline="0"/>
                  </a:p>
                  <a:p>
                    <a:fld id="{169D13EF-2F1D-46F8-89F5-134120919995}" type="PERCENTAGE">
                      <a:rPr lang="en-US"/>
                      <a:pPr/>
                      <a:t>[PORCENTAJE]</a:t>
                    </a:fld>
                    <a:endParaRPr lang="es-EC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RESUMEN_NOTAS!$C$26:$E$26</c:f>
              <c:numCache>
                <c:formatCode>_ * #,##0_ ;_ * \-#,##0_ ;_ * "-"??_ ;_ @_ </c:formatCode>
                <c:ptCount val="3"/>
                <c:pt idx="0">
                  <c:v>12281434</c:v>
                </c:pt>
                <c:pt idx="1">
                  <c:v>5025967</c:v>
                </c:pt>
                <c:pt idx="2">
                  <c:v>719066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(RESUMEN_NOTAS!$K$39,RESUMEN_NOTAS!$K$64,RESUMEN_NOTAS!$C$88)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(RESUMEN_NOTAS!$N$51,RESUMEN_NOTAS!$N$76,RESUMEN_NOTAS!$F$100)</c:f>
              <c:numCache>
                <c:formatCode>_ * #,##0_ ;_ * \-#,##0_ ;_ * "-"??_ ;_ @_ </c:formatCode>
                <c:ptCount val="3"/>
                <c:pt idx="0">
                  <c:v>14166414</c:v>
                </c:pt>
                <c:pt idx="1">
                  <c:v>3766025</c:v>
                </c:pt>
                <c:pt idx="2">
                  <c:v>94028</c:v>
                </c:pt>
              </c:numCache>
            </c:numRef>
          </c:val>
        </c:ser>
        <c:ser>
          <c:idx val="1"/>
          <c:order val="1"/>
          <c:cat>
            <c:strRef>
              <c:f>(RESUMEN_NOTAS!$K$39,RESUMEN_NOTAS!$K$64,RESUMEN_NOTAS!$C$88)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RESUMEN_NOTAS!#REF!</c:f>
              <c:numCache>
                <c:formatCode>_ * #,##0_ ;_ * \-#,##0_ ;_ * "-"??_ ;_ @_ </c:formatCode>
                <c:ptCount val="1"/>
                <c:pt idx="0">
                  <c:v>18057049</c:v>
                </c:pt>
              </c:numCache>
            </c:numRef>
          </c:val>
        </c:ser>
        <c:ser>
          <c:idx val="2"/>
          <c:order val="2"/>
          <c:cat>
            <c:strRef>
              <c:f>(RESUMEN_NOTAS!$K$39,RESUMEN_NOTAS!$K$64,RESUMEN_NOTAS!$C$88)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RESUMEN_NOTAS!#REF!</c:f>
              <c:numCache>
                <c:formatCode>_ * #,##0_ ;_ * \-#,##0_ ;_ * "-"??_ ;_ @_ 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spPr>
    <a:noFill/>
  </c:sp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RESUMEN_NOTAS!$K$40:$M$40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RESUMEN_NOTAS!$K$51:$M$51</c:f>
              <c:numCache>
                <c:formatCode>_ * #,##0_ ;_ * \-#,##0_ ;_ * "-"??_ ;_ @_ </c:formatCode>
                <c:ptCount val="3"/>
                <c:pt idx="0">
                  <c:v>9856755</c:v>
                </c:pt>
                <c:pt idx="1">
                  <c:v>3881802</c:v>
                </c:pt>
                <c:pt idx="2">
                  <c:v>427857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60550039945E-2"/>
                  <c:y val="-7.14285714285715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856384799726114"/>
                  <c:y val="7.936507936507936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2287430103845715"/>
                  <c:y val="0.1826884139482564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RESUMEN_NOTAS!$K$65:$M$65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RESUMEN_NOTAS!$K$76:$M$76</c:f>
              <c:numCache>
                <c:formatCode>_ * #,##0_ ;_ * \-#,##0_ ;_ * "-"??_ ;_ @_ </c:formatCode>
                <c:ptCount val="3"/>
                <c:pt idx="0">
                  <c:v>2391549</c:v>
                </c:pt>
                <c:pt idx="1">
                  <c:v>1091503</c:v>
                </c:pt>
                <c:pt idx="2">
                  <c:v>282973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41153657423256862"/>
                  <c:y val="-0.2222228471441070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417864886454411"/>
                  <c:y val="-0.1665179352580927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RESUMEN_NOTAS!$C$89:$E$89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 - ALEGRO</c:v>
                </c:pt>
              </c:strCache>
            </c:strRef>
          </c:cat>
          <c:val>
            <c:numRef>
              <c:f>RESUMEN_NOTAS!$C$100:$E$100</c:f>
              <c:numCache>
                <c:formatCode>_ * #,##0_ ;_ * \-#,##0_ ;_ * "-"??_ ;_ @_ </c:formatCode>
                <c:ptCount val="3"/>
                <c:pt idx="0">
                  <c:v>33130</c:v>
                </c:pt>
                <c:pt idx="1">
                  <c:v>52662</c:v>
                </c:pt>
                <c:pt idx="2">
                  <c:v>8236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RESUMEN_NOTAS!$C$88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41913</c:v>
                </c:pt>
              </c:numCache>
            </c:numRef>
          </c:cat>
          <c:val>
            <c:numRef>
              <c:f>RESUMEN_NOTAS!$F$90:$F$100</c:f>
              <c:numCache>
                <c:formatCode>_ * #,##0_ ;_ * \-#,##0_ ;_ * "-"??_ ;_ @_ </c:formatCode>
                <c:ptCount val="11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111351</c:v>
                </c:pt>
                <c:pt idx="10">
                  <c:v>94028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RESUMEN_NOTAS!$K$64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41913</c:v>
                </c:pt>
              </c:numCache>
            </c:numRef>
          </c:cat>
          <c:val>
            <c:numRef>
              <c:f>RESUMEN_NOTAS!$N$66:$N$76</c:f>
              <c:numCache>
                <c:formatCode>_ * #,##0_ ;_ * \-#,##0_ ;_ * "-"??_ ;_ @_ </c:formatCode>
                <c:ptCount val="11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3425277</c:v>
                </c:pt>
                <c:pt idx="10">
                  <c:v>3766025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RESUMEN_NOTAS!$K$39</c:f>
              <c:strCache>
                <c:ptCount val="1"/>
                <c:pt idx="0">
                  <c:v>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41913</c:v>
                </c:pt>
              </c:numCache>
            </c:numRef>
          </c:cat>
          <c:val>
            <c:numRef>
              <c:f>RESUMEN_NOTAS!$N$41:$N$51</c:f>
              <c:numCache>
                <c:formatCode>_ * #,##0_ ;_ * \-#,##0_ ;_ * "-"??_ ;_ @_ </c:formatCode>
                <c:ptCount val="11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14005126</c:v>
                </c:pt>
                <c:pt idx="10">
                  <c:v>14166414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5965216"/>
        <c:axId val="325969696"/>
      </c:lineChart>
      <c:catAx>
        <c:axId val="32596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32596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969696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3259652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4.8418053755938738E-2"/>
          <c:w val="0.84489098862642165"/>
          <c:h val="0.63878268381009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RESUMEN_NOTAS!$C$113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41913</c:v>
                </c:pt>
              </c:numCache>
            </c:numRef>
          </c:cat>
          <c:val>
            <c:numRef>
              <c:f>RESUMEN_NOTAS!$C$114:$C$119</c:f>
              <c:numCache>
                <c:formatCode>_ * #,##0_ ;_ * \-#,##0_ ;_ * "-"??_ ;_ @_ </c:formatCode>
                <c:ptCount val="6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2508554</c:v>
                </c:pt>
                <c:pt idx="5">
                  <c:v>3120441</c:v>
                </c:pt>
              </c:numCache>
            </c:numRef>
          </c:val>
        </c:ser>
        <c:ser>
          <c:idx val="1"/>
          <c:order val="1"/>
          <c:tx>
            <c:strRef>
              <c:f>RESUMEN_NOTAS!$D$113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41913</c:v>
                </c:pt>
              </c:numCache>
            </c:numRef>
          </c:cat>
          <c:val>
            <c:numRef>
              <c:f>RESUMEN_NOTAS!$D$114:$D$119</c:f>
              <c:numCache>
                <c:formatCode>_ * #,##0_ ;_ * \-#,##0_ ;_ * "-"??_ ;_ @_ </c:formatCode>
                <c:ptCount val="6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1461812</c:v>
                </c:pt>
                <c:pt idx="5">
                  <c:v>1428073</c:v>
                </c:pt>
              </c:numCache>
            </c:numRef>
          </c:val>
        </c:ser>
        <c:ser>
          <c:idx val="2"/>
          <c:order val="2"/>
          <c:tx>
            <c:strRef>
              <c:f>RESUMEN_NOTAS!$E$113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41913</c:v>
                </c:pt>
              </c:numCache>
            </c:numRef>
          </c:cat>
          <c:val>
            <c:numRef>
              <c:f>RESUMEN_NOTAS!$E$114:$E$119</c:f>
              <c:numCache>
                <c:formatCode>_ * #,##0_ ;_ * \-#,##0_ ;_ * "-"??_ ;_ @_ </c:formatCode>
                <c:ptCount val="6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  <c:pt idx="5">
                  <c:v>209789</c:v>
                </c:pt>
              </c:numCache>
            </c:numRef>
          </c:val>
        </c:ser>
        <c:ser>
          <c:idx val="3"/>
          <c:order val="3"/>
          <c:tx>
            <c:strRef>
              <c:f>RESUMEN_NOTAS!$F$113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41913</c:v>
                </c:pt>
              </c:numCache>
            </c:numRef>
          </c:cat>
          <c:val>
            <c:numRef>
              <c:f>RESUMEN_NOTAS!$F$114:$F$119</c:f>
              <c:numCache>
                <c:formatCode>_ * #,##0_ ;_ * \-#,##0_ ;_ * "-"??_ ;_ @_ </c:formatCode>
                <c:ptCount val="6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4134741</c:v>
                </c:pt>
                <c:pt idx="5">
                  <c:v>4758303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968576"/>
        <c:axId val="325972496"/>
      </c:barChart>
      <c:lineChart>
        <c:grouping val="standard"/>
        <c:varyColors val="0"/>
        <c:ser>
          <c:idx val="4"/>
          <c:order val="4"/>
          <c:tx>
            <c:strRef>
              <c:f>RESUMEN_NOTAS!$G$113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0020229750496965E-2"/>
                  <c:y val="-1.3694973254925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766498918356428E-2"/>
                  <c:y val="-2.9992026313166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41913</c:v>
                </c:pt>
              </c:numCache>
            </c:numRef>
          </c:cat>
          <c:val>
            <c:numRef>
              <c:f>RESUMEN_NOTAS!$G$114:$G$119</c:f>
              <c:numCache>
                <c:formatCode>0.00%</c:formatCode>
                <c:ptCount val="6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0.26211136544866737</c:v>
                </c:pt>
                <c:pt idx="5">
                  <c:v>0.29766655355265531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965776"/>
        <c:axId val="316173408"/>
      </c:lineChart>
      <c:catAx>
        <c:axId val="32596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25972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972496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25968576"/>
        <c:crosses val="autoZero"/>
        <c:crossBetween val="between"/>
      </c:valAx>
      <c:catAx>
        <c:axId val="325965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6173408"/>
        <c:crosses val="autoZero"/>
        <c:auto val="1"/>
        <c:lblAlgn val="ctr"/>
        <c:lblOffset val="100"/>
        <c:noMultiLvlLbl val="0"/>
      </c:catAx>
      <c:valAx>
        <c:axId val="316173408"/>
        <c:scaling>
          <c:orientation val="minMax"/>
          <c:max val="0.30000000000000004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25965776"/>
        <c:crosses val="max"/>
        <c:crossBetween val="between"/>
        <c:majorUnit val="5.000000000000001E-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228975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74295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704850</xdr:colOff>
      <xdr:row>1</xdr:row>
      <xdr:rowOff>95250</xdr:rowOff>
    </xdr:from>
    <xdr:to>
      <xdr:col>10</xdr:col>
      <xdr:colOff>457200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28575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3</xdr:row>
      <xdr:rowOff>76120</xdr:rowOff>
    </xdr:from>
    <xdr:to>
      <xdr:col>6</xdr:col>
      <xdr:colOff>666750</xdr:colOff>
      <xdr:row>6</xdr:row>
      <xdr:rowOff>28574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285750</xdr:colOff>
      <xdr:row>29</xdr:row>
      <xdr:rowOff>198326</xdr:rowOff>
    </xdr:from>
    <xdr:to>
      <xdr:col>13</xdr:col>
      <xdr:colOff>666750</xdr:colOff>
      <xdr:row>33</xdr:row>
      <xdr:rowOff>9525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5189426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54</xdr:row>
      <xdr:rowOff>141176</xdr:rowOff>
    </xdr:from>
    <xdr:to>
      <xdr:col>13</xdr:col>
      <xdr:colOff>685800</xdr:colOff>
      <xdr:row>57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199451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80</xdr:row>
      <xdr:rowOff>19484</xdr:rowOff>
    </xdr:from>
    <xdr:to>
      <xdr:col>5</xdr:col>
      <xdr:colOff>725220</xdr:colOff>
      <xdr:row>82</xdr:row>
      <xdr:rowOff>57149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53545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104</xdr:row>
      <xdr:rowOff>124259</xdr:rowOff>
    </xdr:from>
    <xdr:to>
      <xdr:col>6</xdr:col>
      <xdr:colOff>706170</xdr:colOff>
      <xdr:row>106</xdr:row>
      <xdr:rowOff>161924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797410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8</xdr:row>
      <xdr:rowOff>28575</xdr:rowOff>
    </xdr:from>
    <xdr:to>
      <xdr:col>8</xdr:col>
      <xdr:colOff>1133475</xdr:colOff>
      <xdr:row>38</xdr:row>
      <xdr:rowOff>38100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400050</xdr:colOff>
      <xdr:row>1</xdr:row>
      <xdr:rowOff>190500</xdr:rowOff>
    </xdr:from>
    <xdr:to>
      <xdr:col>8</xdr:col>
      <xdr:colOff>762000</xdr:colOff>
      <xdr:row>5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52425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0.00675</cdr:x>
      <cdr:y>0.03395</cdr:y>
    </cdr:from>
    <cdr:to>
      <cdr:x>0.35213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05" y="173652"/>
          <a:ext cx="2625219" cy="940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</xdr:row>
      <xdr:rowOff>0</xdr:rowOff>
    </xdr:from>
    <xdr:to>
      <xdr:col>15</xdr:col>
      <xdr:colOff>19050</xdr:colOff>
      <xdr:row>35</xdr:row>
      <xdr:rowOff>66675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466725</xdr:colOff>
      <xdr:row>1</xdr:row>
      <xdr:rowOff>66675</xdr:rowOff>
    </xdr:from>
    <xdr:to>
      <xdr:col>14</xdr:col>
      <xdr:colOff>447675</xdr:colOff>
      <xdr:row>4</xdr:row>
      <xdr:rowOff>152400</xdr:rowOff>
    </xdr:to>
    <xdr:pic>
      <xdr:nvPicPr>
        <xdr:cNvPr id="302083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28600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14</xdr:row>
      <xdr:rowOff>28576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714375</xdr:colOff>
      <xdr:row>14</xdr:row>
      <xdr:rowOff>104775</xdr:rowOff>
    </xdr:from>
    <xdr:to>
      <xdr:col>14</xdr:col>
      <xdr:colOff>409575</xdr:colOff>
      <xdr:row>24</xdr:row>
      <xdr:rowOff>85725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704850</xdr:colOff>
      <xdr:row>25</xdr:row>
      <xdr:rowOff>19050</xdr:rowOff>
    </xdr:from>
    <xdr:to>
      <xdr:col>14</xdr:col>
      <xdr:colOff>400050</xdr:colOff>
      <xdr:row>35</xdr:row>
      <xdr:rowOff>0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A34" sqref="A34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70" t="s">
        <v>11</v>
      </c>
      <c r="D3" s="70"/>
      <c r="E3" s="70"/>
      <c r="F3" s="70"/>
      <c r="G3" s="70"/>
      <c r="H3" s="70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12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71" t="str">
        <f>RESUMEN_NOTAS!C8</f>
        <v>Fecha de publicación: Noviembre de 2014</v>
      </c>
      <c r="D7" s="71"/>
      <c r="E7" s="71"/>
      <c r="F7" s="71"/>
      <c r="G7" s="71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topLeftCell="A4" zoomScaleNormal="100" workbookViewId="0">
      <selection activeCell="B37" sqref="B37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7"/>
      <c r="C1" s="7"/>
      <c r="D1" s="7"/>
      <c r="E1" s="7"/>
      <c r="F1" s="7"/>
      <c r="G1" s="7"/>
      <c r="H1" s="7"/>
      <c r="I1" s="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7"/>
      <c r="C2" s="72" t="s">
        <v>11</v>
      </c>
      <c r="D2" s="72"/>
      <c r="E2" s="72"/>
      <c r="F2" s="72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7"/>
      <c r="C3" s="31" t="s">
        <v>17</v>
      </c>
      <c r="D3" s="31"/>
      <c r="E3" s="31"/>
      <c r="F3" s="31"/>
      <c r="G3" s="31"/>
      <c r="H3" s="18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7"/>
      <c r="C4" s="7"/>
      <c r="D4" s="7"/>
      <c r="E4" s="7"/>
      <c r="F4" s="7"/>
      <c r="G4" s="7"/>
      <c r="H4" s="7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7"/>
      <c r="C5" s="7"/>
      <c r="D5" s="7"/>
      <c r="E5" s="7"/>
      <c r="F5" s="7"/>
      <c r="G5" s="7"/>
      <c r="H5" s="7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7"/>
      <c r="C6" s="73" t="str">
        <f>RESUMEN_NOTAS!C8</f>
        <v>Fecha de publicación: Noviembre de 2014</v>
      </c>
      <c r="D6" s="73"/>
      <c r="E6" s="73"/>
      <c r="F6" s="73"/>
      <c r="G6" s="7"/>
      <c r="H6" s="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9"/>
      <c r="C8" s="9"/>
      <c r="D8" s="9"/>
      <c r="E8" s="9"/>
      <c r="F8" s="9"/>
      <c r="G8" s="9"/>
      <c r="H8" s="9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x14ac:dyDescent="0.2">
      <c r="A11" s="1"/>
      <c r="B11" s="1"/>
      <c r="C11" s="58" t="s">
        <v>39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1" x14ac:dyDescent="0.2">
      <c r="A12" s="1"/>
      <c r="B12" s="1"/>
      <c r="C12" s="59">
        <f>RESUMEN_NOTAS!F26</f>
        <v>18026467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1" x14ac:dyDescent="0.2">
      <c r="A13" s="1"/>
      <c r="B13" s="1"/>
      <c r="C13" s="60" t="s">
        <v>40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63" t="str">
        <f>"   "&amp;RESUMEN_NOTAS!I2</f>
        <v xml:space="preserve">   Información Actualizada a Octubre de 2014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B35" sqref="B35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7"/>
      <c r="C2" s="72" t="s">
        <v>11</v>
      </c>
      <c r="D2" s="72"/>
      <c r="E2" s="72"/>
      <c r="F2" s="72"/>
      <c r="G2" s="7"/>
      <c r="H2" s="7"/>
      <c r="I2" s="7"/>
      <c r="J2" s="7"/>
      <c r="K2" s="7"/>
      <c r="L2" s="7"/>
      <c r="M2" s="7"/>
      <c r="N2" s="7"/>
      <c r="O2" s="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7"/>
      <c r="C3" s="31" t="s">
        <v>20</v>
      </c>
      <c r="D3" s="31"/>
      <c r="E3" s="31"/>
      <c r="F3" s="31"/>
      <c r="G3" s="31"/>
      <c r="H3" s="11"/>
      <c r="I3" s="7"/>
      <c r="J3" s="7"/>
      <c r="K3" s="7"/>
      <c r="L3" s="7"/>
      <c r="M3" s="7"/>
      <c r="N3" s="7"/>
      <c r="O3" s="7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7"/>
      <c r="C6" s="73" t="str">
        <f>RESUMEN_NOTAS!C8</f>
        <v>Fecha de publicación: Noviembre de 2014</v>
      </c>
      <c r="D6" s="73"/>
      <c r="E6" s="73"/>
      <c r="F6" s="73"/>
      <c r="G6" s="7"/>
      <c r="H6" s="7"/>
      <c r="I6" s="7"/>
      <c r="J6" s="7"/>
      <c r="K6" s="7"/>
      <c r="L6" s="7"/>
      <c r="M6" s="7"/>
      <c r="N6" s="7"/>
      <c r="O6" s="7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0"/>
      <c r="L9" s="10"/>
      <c r="M9" s="10"/>
      <c r="N9" s="1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7.75" customHeight="1" x14ac:dyDescent="0.2">
      <c r="A10" s="1"/>
      <c r="B10" s="74" t="s">
        <v>39</v>
      </c>
      <c r="C10" s="74"/>
      <c r="D10" s="74"/>
      <c r="F10" s="1"/>
      <c r="G10" s="1"/>
      <c r="H10" s="1"/>
      <c r="I10" s="1"/>
      <c r="J10" s="1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" x14ac:dyDescent="0.35">
      <c r="A11" s="1"/>
      <c r="B11" s="75">
        <f>RESUMEN_NOTAS!F26</f>
        <v>18026467</v>
      </c>
      <c r="C11" s="75"/>
      <c r="D11" s="75"/>
      <c r="F11" s="1"/>
      <c r="G11" s="1"/>
      <c r="H11" s="1"/>
      <c r="I11" s="1"/>
      <c r="J11" s="1"/>
      <c r="K11" s="10"/>
      <c r="L11" s="10"/>
      <c r="M11" s="10"/>
      <c r="N11" s="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2.75" customHeight="1" x14ac:dyDescent="0.2">
      <c r="A12" s="1"/>
      <c r="B12" s="76" t="s">
        <v>41</v>
      </c>
      <c r="C12" s="76"/>
      <c r="D12" s="76"/>
      <c r="F12" s="1"/>
      <c r="G12" s="1"/>
      <c r="H12" s="1"/>
      <c r="I12" s="1"/>
      <c r="J12" s="1"/>
      <c r="K12" s="10"/>
      <c r="L12" s="10"/>
      <c r="M12" s="10"/>
      <c r="N12" s="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0"/>
      <c r="M13" s="10"/>
      <c r="N13" s="1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0"/>
      <c r="L14" s="10"/>
      <c r="M14" s="10"/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0"/>
      <c r="L15" s="10"/>
      <c r="M15" s="10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0"/>
      <c r="L16" s="10"/>
      <c r="M16" s="10"/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0"/>
      <c r="L17" s="10"/>
      <c r="M17" s="10"/>
      <c r="N17" s="1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0"/>
      <c r="L18" s="10"/>
      <c r="M18" s="10"/>
      <c r="N18" s="1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0"/>
      <c r="L19" s="10"/>
      <c r="M19" s="10"/>
      <c r="N19" s="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0"/>
      <c r="L20" s="10"/>
      <c r="M20" s="10"/>
      <c r="N20" s="1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0"/>
      <c r="L21" s="10"/>
      <c r="M21" s="10"/>
      <c r="N21" s="1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0"/>
      <c r="L22" s="10"/>
      <c r="M22" s="10"/>
      <c r="N22" s="1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0"/>
      <c r="L23" s="10"/>
      <c r="M23" s="10"/>
      <c r="N23" s="1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0"/>
      <c r="L24" s="10"/>
      <c r="M24" s="10"/>
      <c r="N24" s="1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0"/>
      <c r="L25" s="10"/>
      <c r="M25" s="10"/>
      <c r="N25" s="1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0"/>
      <c r="L26" s="10"/>
      <c r="M26" s="10"/>
      <c r="N26" s="1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0"/>
      <c r="L27" s="10"/>
      <c r="M27" s="10"/>
      <c r="N27" s="1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0"/>
      <c r="L28" s="10"/>
      <c r="M28" s="10"/>
      <c r="N28" s="1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0"/>
      <c r="L29" s="10"/>
      <c r="M29" s="10"/>
      <c r="N29" s="1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0"/>
      <c r="L30" s="10"/>
      <c r="M30" s="10"/>
      <c r="N30" s="1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0"/>
      <c r="L31" s="10"/>
      <c r="M31" s="10"/>
      <c r="N31" s="1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0"/>
      <c r="L32" s="10"/>
      <c r="M32" s="10"/>
      <c r="N32" s="1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62" t="str">
        <f>"   "&amp;RESUMEN_NOTAS!I1</f>
        <v xml:space="preserve">   </v>
      </c>
      <c r="D34" s="1"/>
      <c r="E34" s="1"/>
      <c r="F34" s="1"/>
      <c r="G34" s="1"/>
      <c r="H34" s="1"/>
      <c r="I34" s="1"/>
      <c r="J34" s="1"/>
      <c r="K34" s="10"/>
      <c r="L34" s="10"/>
      <c r="M34" s="10"/>
      <c r="N34" s="1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63" t="str">
        <f>"    "&amp;RESUMEN_NOTAS!I2</f>
        <v xml:space="preserve">    Información Actualizada a Octubre de 2014</v>
      </c>
      <c r="C35" s="1"/>
      <c r="D35" s="1"/>
      <c r="E35" s="1"/>
      <c r="F35" s="1"/>
      <c r="G35" s="1"/>
      <c r="H35" s="1"/>
      <c r="I35" s="1"/>
      <c r="J35" s="1"/>
      <c r="K35" s="10"/>
      <c r="L35" s="10"/>
      <c r="M35" s="10"/>
      <c r="N35" s="1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0"/>
      <c r="L36" s="10"/>
      <c r="M36" s="10"/>
      <c r="N36" s="1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0"/>
      <c r="L37" s="10"/>
      <c r="M37" s="10"/>
      <c r="N37" s="1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0"/>
      <c r="L38" s="10"/>
      <c r="M38" s="10"/>
      <c r="N38" s="1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0"/>
      <c r="L39" s="10"/>
      <c r="M39" s="10"/>
      <c r="N39" s="10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0"/>
      <c r="L40" s="10"/>
      <c r="M40" s="10"/>
      <c r="N40" s="1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0"/>
      <c r="L41" s="10"/>
      <c r="M41" s="10"/>
      <c r="N41" s="10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0"/>
      <c r="L42" s="10"/>
      <c r="M42" s="10"/>
      <c r="N42" s="1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0"/>
      <c r="L43" s="10"/>
      <c r="M43" s="10"/>
      <c r="N43" s="10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0"/>
      <c r="L44" s="10"/>
      <c r="M44" s="10"/>
      <c r="N44" s="1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0"/>
      <c r="L45" s="10"/>
      <c r="M45" s="10"/>
      <c r="N45" s="1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0"/>
      <c r="L46" s="10"/>
      <c r="M46" s="10"/>
      <c r="N46" s="1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0"/>
      <c r="L47" s="10"/>
      <c r="M47" s="10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0"/>
      <c r="L48" s="10"/>
      <c r="M48" s="10"/>
      <c r="N48" s="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0"/>
      <c r="L49" s="10"/>
      <c r="M49" s="10"/>
      <c r="N49" s="1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0"/>
      <c r="L50" s="10"/>
      <c r="M50" s="10"/>
      <c r="N50" s="1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0"/>
      <c r="L51" s="10"/>
      <c r="M51" s="10"/>
      <c r="N51" s="10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0"/>
      <c r="L52" s="10"/>
      <c r="M52" s="10"/>
      <c r="N52" s="10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5">
    <mergeCell ref="B10:D10"/>
    <mergeCell ref="B11:D11"/>
    <mergeCell ref="B12:D12"/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K42" sqref="K42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70" t="s">
        <v>11</v>
      </c>
      <c r="D3" s="70"/>
      <c r="E3" s="70"/>
      <c r="F3" s="70"/>
      <c r="G3" s="70"/>
      <c r="H3" s="70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21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71" t="str">
        <f>RESUMEN_NOTAS!C8</f>
        <v>Fecha de publicación: Noviembre de 2014</v>
      </c>
      <c r="D7" s="71"/>
      <c r="E7" s="71"/>
      <c r="F7" s="71"/>
      <c r="G7" s="71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L31" sqref="L31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70" t="s">
        <v>11</v>
      </c>
      <c r="D3" s="70"/>
      <c r="E3" s="70"/>
      <c r="F3" s="70"/>
      <c r="G3" s="70"/>
      <c r="H3" s="70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26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71" t="str">
        <f>RESUMEN_NOTAS!C8</f>
        <v>Fecha de publicación: Noviembre de 2014</v>
      </c>
      <c r="D7" s="71"/>
      <c r="E7" s="71"/>
      <c r="F7" s="71"/>
      <c r="G7" s="71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R129"/>
  <sheetViews>
    <sheetView tabSelected="1" topLeftCell="A100" zoomScaleNormal="100" workbookViewId="0">
      <selection activeCell="B130" sqref="B130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3"/>
      <c r="C1" s="13"/>
      <c r="D1" s="13"/>
      <c r="E1" s="13"/>
      <c r="F1" s="13"/>
      <c r="G1" s="13"/>
      <c r="I1" s="64"/>
      <c r="J1" s="65"/>
      <c r="K1" s="65"/>
      <c r="L1" s="66"/>
    </row>
    <row r="2" spans="2:18" ht="13.5" thickBot="1" x14ac:dyDescent="0.25">
      <c r="B2" s="13"/>
      <c r="C2" s="13"/>
      <c r="D2" s="13"/>
      <c r="E2" s="13"/>
      <c r="F2" s="13"/>
      <c r="G2" s="13"/>
      <c r="I2" s="67" t="s">
        <v>43</v>
      </c>
      <c r="J2" s="68"/>
      <c r="K2" s="68"/>
      <c r="L2" s="69"/>
    </row>
    <row r="3" spans="2:18" ht="18" x14ac:dyDescent="0.25">
      <c r="B3" s="13"/>
      <c r="C3" s="79" t="s">
        <v>14</v>
      </c>
      <c r="D3" s="79"/>
      <c r="E3" s="79"/>
      <c r="F3" s="79"/>
      <c r="G3" s="13"/>
    </row>
    <row r="4" spans="2:18" x14ac:dyDescent="0.2">
      <c r="B4" s="13"/>
      <c r="C4" s="14" t="s">
        <v>27</v>
      </c>
      <c r="D4" s="14"/>
      <c r="E4" s="13"/>
      <c r="F4" s="13"/>
      <c r="G4" s="13"/>
    </row>
    <row r="5" spans="2:18" ht="14.25" x14ac:dyDescent="0.2">
      <c r="B5" s="13"/>
      <c r="C5" s="13"/>
      <c r="D5" s="80"/>
      <c r="E5" s="80"/>
      <c r="F5" s="80"/>
      <c r="G5" s="13"/>
    </row>
    <row r="6" spans="2:18" x14ac:dyDescent="0.2">
      <c r="B6" s="13"/>
      <c r="C6" s="15"/>
      <c r="D6" s="13"/>
      <c r="E6" s="13"/>
      <c r="F6" s="13"/>
      <c r="G6" s="13"/>
    </row>
    <row r="7" spans="2:18" x14ac:dyDescent="0.2">
      <c r="B7" s="13"/>
      <c r="C7" s="13"/>
      <c r="D7" s="13"/>
      <c r="E7" s="13"/>
      <c r="F7" s="13"/>
      <c r="G7" s="13"/>
    </row>
    <row r="8" spans="2:18" x14ac:dyDescent="0.2">
      <c r="B8" s="13"/>
      <c r="C8" s="81" t="s">
        <v>42</v>
      </c>
      <c r="D8" s="81"/>
      <c r="E8" s="81"/>
      <c r="F8" s="13"/>
      <c r="G8" s="13"/>
    </row>
    <row r="9" spans="2:18" x14ac:dyDescent="0.2">
      <c r="B9" s="13"/>
      <c r="C9" s="13"/>
      <c r="D9" s="13"/>
      <c r="E9" s="13"/>
      <c r="F9" s="13"/>
      <c r="G9" s="13"/>
    </row>
    <row r="10" spans="2:18" x14ac:dyDescent="0.2">
      <c r="B10" s="13"/>
      <c r="C10" s="13"/>
      <c r="D10" s="13"/>
      <c r="E10" s="13"/>
      <c r="F10" s="13"/>
      <c r="G10" s="13"/>
    </row>
    <row r="11" spans="2:18" ht="16.5" thickBot="1" x14ac:dyDescent="0.3">
      <c r="B11" s="17"/>
      <c r="C11" s="17"/>
      <c r="D11" s="17"/>
      <c r="E11" s="17"/>
      <c r="F11" s="17"/>
      <c r="G11" s="17"/>
    </row>
    <row r="12" spans="2:18" ht="45.75" thickBot="1" x14ac:dyDescent="0.25">
      <c r="B12" s="47" t="s">
        <v>15</v>
      </c>
      <c r="C12" s="48" t="s">
        <v>2</v>
      </c>
      <c r="D12" s="48" t="s">
        <v>3</v>
      </c>
      <c r="E12" s="48" t="s">
        <v>13</v>
      </c>
      <c r="F12" s="48" t="s">
        <v>19</v>
      </c>
      <c r="G12" s="49" t="s">
        <v>5</v>
      </c>
      <c r="J12" s="40"/>
    </row>
    <row r="13" spans="2:18" x14ac:dyDescent="0.2">
      <c r="B13" s="51">
        <v>2001</v>
      </c>
      <c r="C13" s="45">
        <v>483982</v>
      </c>
      <c r="D13" s="45">
        <v>375170</v>
      </c>
      <c r="E13" s="45">
        <v>0</v>
      </c>
      <c r="F13" s="46">
        <f t="shared" ref="F13:F19" si="0">+C13+D13+E13</f>
        <v>859152</v>
      </c>
      <c r="G13" s="52">
        <v>6.8842726926862691E-2</v>
      </c>
      <c r="K13" s="25"/>
      <c r="P13" s="25"/>
      <c r="Q13" s="25"/>
      <c r="R13" s="25"/>
    </row>
    <row r="14" spans="2:18" x14ac:dyDescent="0.2">
      <c r="B14" s="28">
        <f>+B13+1</f>
        <v>2002</v>
      </c>
      <c r="C14" s="44">
        <v>920878</v>
      </c>
      <c r="D14" s="44">
        <v>639983</v>
      </c>
      <c r="E14" s="44">
        <v>0</v>
      </c>
      <c r="F14" s="3">
        <f t="shared" si="0"/>
        <v>1560861</v>
      </c>
      <c r="G14" s="53">
        <v>0.12328366899596926</v>
      </c>
      <c r="H14" s="25"/>
      <c r="I14" s="25"/>
      <c r="J14" s="25"/>
      <c r="K14" s="25"/>
      <c r="P14" s="25"/>
      <c r="Q14" s="25"/>
      <c r="R14" s="25"/>
    </row>
    <row r="15" spans="2:18" x14ac:dyDescent="0.2">
      <c r="B15" s="28">
        <f t="shared" ref="B15:B20" si="1">+B14+1</f>
        <v>2003</v>
      </c>
      <c r="C15" s="44">
        <v>1533015</v>
      </c>
      <c r="D15" s="44">
        <v>861342</v>
      </c>
      <c r="E15" s="44">
        <v>3804</v>
      </c>
      <c r="F15" s="3">
        <f t="shared" si="0"/>
        <v>2398161</v>
      </c>
      <c r="G15" s="53">
        <v>0.18673517108480867</v>
      </c>
      <c r="H15" s="25"/>
      <c r="I15" s="25"/>
      <c r="J15" s="25"/>
      <c r="K15" s="25"/>
      <c r="P15" s="25"/>
      <c r="Q15" s="25"/>
      <c r="R15" s="25"/>
    </row>
    <row r="16" spans="2:18" x14ac:dyDescent="0.2">
      <c r="B16" s="28">
        <f t="shared" si="1"/>
        <v>2004</v>
      </c>
      <c r="C16" s="44">
        <v>2317061</v>
      </c>
      <c r="D16" s="44">
        <v>1119757</v>
      </c>
      <c r="E16" s="44">
        <v>107356</v>
      </c>
      <c r="F16" s="3">
        <f t="shared" si="0"/>
        <v>3544174</v>
      </c>
      <c r="G16" s="53">
        <v>0.27206599026582784</v>
      </c>
      <c r="H16" s="25"/>
      <c r="I16" s="25"/>
      <c r="J16" s="25"/>
      <c r="K16" s="25"/>
      <c r="P16" s="25"/>
      <c r="Q16" s="25"/>
      <c r="R16" s="25"/>
    </row>
    <row r="17" spans="2:18" x14ac:dyDescent="0.2">
      <c r="B17" s="28">
        <f t="shared" si="1"/>
        <v>2005</v>
      </c>
      <c r="C17" s="44">
        <v>4088350</v>
      </c>
      <c r="D17" s="44">
        <v>1931629.9622600004</v>
      </c>
      <c r="E17" s="44">
        <v>226352</v>
      </c>
      <c r="F17" s="3">
        <f t="shared" si="0"/>
        <v>6246331.9622600004</v>
      </c>
      <c r="G17" s="53">
        <v>0.47266665871565455</v>
      </c>
      <c r="H17" s="25"/>
      <c r="I17" s="25"/>
      <c r="J17" s="25"/>
      <c r="K17" s="25"/>
      <c r="P17" s="25"/>
      <c r="Q17" s="25"/>
      <c r="R17" s="25"/>
    </row>
    <row r="18" spans="2:18" x14ac:dyDescent="0.2">
      <c r="B18" s="28">
        <f t="shared" si="1"/>
        <v>2006</v>
      </c>
      <c r="C18" s="44">
        <v>5636395</v>
      </c>
      <c r="D18" s="44">
        <v>2490002.1774500068</v>
      </c>
      <c r="E18" s="44">
        <v>358653</v>
      </c>
      <c r="F18" s="3">
        <f t="shared" si="0"/>
        <v>8485050.1774500068</v>
      </c>
      <c r="G18" s="53">
        <v>0.63282214465027975</v>
      </c>
      <c r="H18" s="25"/>
      <c r="I18" s="25"/>
      <c r="J18" s="25"/>
      <c r="K18" s="25"/>
      <c r="P18" s="25"/>
      <c r="Q18" s="25"/>
      <c r="R18" s="25"/>
    </row>
    <row r="19" spans="2:18" x14ac:dyDescent="0.2">
      <c r="B19" s="28">
        <f t="shared" si="1"/>
        <v>2007</v>
      </c>
      <c r="C19" s="44">
        <v>6907911</v>
      </c>
      <c r="D19" s="44">
        <v>2582436</v>
      </c>
      <c r="E19" s="44">
        <v>433275</v>
      </c>
      <c r="F19" s="3">
        <f t="shared" si="0"/>
        <v>9923622</v>
      </c>
      <c r="G19" s="53">
        <v>0.72938392126410778</v>
      </c>
      <c r="H19" s="25"/>
      <c r="I19" s="25"/>
      <c r="J19" s="25"/>
      <c r="K19" s="25"/>
      <c r="P19" s="25"/>
      <c r="Q19" s="25"/>
      <c r="R19" s="25"/>
    </row>
    <row r="20" spans="2:18" ht="12.75" customHeight="1" x14ac:dyDescent="0.2">
      <c r="B20" s="28">
        <f t="shared" si="1"/>
        <v>2008</v>
      </c>
      <c r="C20" s="4">
        <v>8156359</v>
      </c>
      <c r="D20" s="4">
        <v>3211922</v>
      </c>
      <c r="E20" s="4">
        <v>323967</v>
      </c>
      <c r="F20" s="3">
        <v>11692248</v>
      </c>
      <c r="G20" s="53">
        <v>0.84695165082167123</v>
      </c>
      <c r="H20" s="25"/>
      <c r="I20" s="25"/>
      <c r="J20" s="25"/>
      <c r="K20" s="25"/>
      <c r="P20" s="25"/>
      <c r="Q20" s="25"/>
      <c r="R20" s="25"/>
    </row>
    <row r="21" spans="2:18" x14ac:dyDescent="0.2">
      <c r="B21" s="28">
        <v>2009</v>
      </c>
      <c r="C21" s="4">
        <v>9291268</v>
      </c>
      <c r="D21" s="4">
        <v>3806432</v>
      </c>
      <c r="E21" s="4">
        <v>356900</v>
      </c>
      <c r="F21" s="3">
        <f>+C21+D21+E21</f>
        <v>13454600</v>
      </c>
      <c r="G21" s="53">
        <v>0.96066895106326011</v>
      </c>
      <c r="H21" s="25"/>
      <c r="I21" s="25"/>
      <c r="J21" s="25"/>
      <c r="K21" s="25"/>
      <c r="P21" s="25"/>
      <c r="Q21" s="25"/>
      <c r="R21" s="25"/>
    </row>
    <row r="22" spans="2:18" x14ac:dyDescent="0.2">
      <c r="B22" s="28">
        <v>2010</v>
      </c>
      <c r="C22" s="4">
        <v>10470502</v>
      </c>
      <c r="D22" s="4">
        <v>4314599</v>
      </c>
      <c r="E22" s="4">
        <v>333730</v>
      </c>
      <c r="F22" s="3">
        <f>+SUM(C22:E22)</f>
        <v>15118831</v>
      </c>
      <c r="G22" s="53">
        <v>1.0438659194162958</v>
      </c>
      <c r="H22" s="25"/>
      <c r="I22" s="25"/>
      <c r="J22" s="25"/>
      <c r="K22" s="25"/>
      <c r="P22" s="25"/>
      <c r="Q22" s="25"/>
      <c r="R22" s="25"/>
    </row>
    <row r="23" spans="2:18" ht="14.25" customHeight="1" x14ac:dyDescent="0.2">
      <c r="B23" s="28">
        <v>2011</v>
      </c>
      <c r="C23" s="4">
        <v>11057316</v>
      </c>
      <c r="D23" s="4">
        <v>4513874</v>
      </c>
      <c r="E23" s="4">
        <v>303368</v>
      </c>
      <c r="F23" s="3">
        <f>+SUM(C23:E23)</f>
        <v>15874558</v>
      </c>
      <c r="G23" s="53">
        <v>1.0750803522189971</v>
      </c>
      <c r="H23" s="25"/>
      <c r="I23" s="25"/>
      <c r="J23" s="25"/>
      <c r="K23" s="25"/>
      <c r="P23" s="25"/>
      <c r="Q23" s="25"/>
      <c r="R23" s="25"/>
    </row>
    <row r="24" spans="2:18" ht="14.25" customHeight="1" x14ac:dyDescent="0.2">
      <c r="B24" s="28">
        <v>2012</v>
      </c>
      <c r="C24" s="4">
        <v>11757906</v>
      </c>
      <c r="D24" s="4">
        <v>5019686</v>
      </c>
      <c r="E24" s="4">
        <v>309271</v>
      </c>
      <c r="F24" s="3">
        <f>+SUM(C24:E24)</f>
        <v>17086863</v>
      </c>
      <c r="G24" s="53">
        <v>1.1008886491845578</v>
      </c>
      <c r="H24" s="25"/>
      <c r="I24" s="25"/>
      <c r="J24" s="25"/>
      <c r="K24" s="25"/>
      <c r="P24" s="25"/>
      <c r="Q24" s="25"/>
      <c r="R24" s="25"/>
    </row>
    <row r="25" spans="2:18" ht="14.25" customHeight="1" x14ac:dyDescent="0.2">
      <c r="B25" s="28">
        <v>2013</v>
      </c>
      <c r="C25" s="4">
        <v>12030886</v>
      </c>
      <c r="D25" s="4">
        <v>5148308</v>
      </c>
      <c r="E25" s="4">
        <v>362560</v>
      </c>
      <c r="F25" s="3">
        <f>+SUM(C25:E25)</f>
        <v>17541754</v>
      </c>
      <c r="G25" s="53">
        <v>1.112014777540993</v>
      </c>
      <c r="H25" s="25"/>
      <c r="I25" s="25"/>
      <c r="J25" s="25"/>
      <c r="K25" s="25"/>
      <c r="P25" s="25"/>
      <c r="Q25" s="25"/>
      <c r="R25" s="25"/>
    </row>
    <row r="26" spans="2:18" ht="14.25" customHeight="1" thickBot="1" x14ac:dyDescent="0.25">
      <c r="B26" s="50">
        <v>41913</v>
      </c>
      <c r="C26" s="26">
        <v>12281434</v>
      </c>
      <c r="D26" s="26">
        <v>5025967</v>
      </c>
      <c r="E26" s="26">
        <v>719066</v>
      </c>
      <c r="F26" s="3">
        <v>18026467</v>
      </c>
      <c r="G26" s="54">
        <v>1.127686972565781</v>
      </c>
      <c r="H26" s="25"/>
      <c r="I26" s="25"/>
      <c r="J26" s="25"/>
      <c r="K26" s="25"/>
    </row>
    <row r="27" spans="2:18" x14ac:dyDescent="0.2">
      <c r="B27" s="20"/>
      <c r="C27" s="21"/>
      <c r="D27" s="21"/>
      <c r="E27" s="21"/>
      <c r="F27" s="22"/>
      <c r="G27" s="23"/>
    </row>
    <row r="28" spans="2:18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8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8" ht="18" x14ac:dyDescent="0.25">
      <c r="B30" s="13"/>
      <c r="C30" s="79" t="s">
        <v>14</v>
      </c>
      <c r="D30" s="79"/>
      <c r="E30" s="79"/>
      <c r="F30" s="79"/>
      <c r="G30" s="13"/>
      <c r="H30" s="13"/>
      <c r="I30" s="13"/>
      <c r="J30" s="13"/>
      <c r="K30" s="13"/>
      <c r="L30" s="13"/>
      <c r="M30" s="13"/>
      <c r="N30" s="13"/>
    </row>
    <row r="31" spans="2:18" x14ac:dyDescent="0.2">
      <c r="B31" s="13"/>
      <c r="C31" s="14" t="s">
        <v>28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2:18" ht="14.25" x14ac:dyDescent="0.2">
      <c r="B32" s="13"/>
      <c r="C32" s="13"/>
      <c r="D32" s="80"/>
      <c r="E32" s="80"/>
      <c r="F32" s="80"/>
      <c r="G32" s="13"/>
      <c r="H32" s="13"/>
      <c r="I32" s="13"/>
      <c r="J32" s="13"/>
      <c r="K32" s="13"/>
      <c r="L32" s="13"/>
      <c r="M32" s="13"/>
      <c r="N32" s="13"/>
    </row>
    <row r="33" spans="2:14" x14ac:dyDescent="0.2">
      <c r="B33" s="13"/>
      <c r="C33" s="1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6" t="str">
        <f>C8</f>
        <v>Fecha de publicación: Noviembre de 2014</v>
      </c>
      <c r="D35" s="16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ht="16.5" thickBot="1" x14ac:dyDescent="0.3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2:14" ht="17.25" customHeight="1" x14ac:dyDescent="0.2">
      <c r="B39" s="82" t="s">
        <v>15</v>
      </c>
      <c r="C39" s="77" t="s">
        <v>9</v>
      </c>
      <c r="D39" s="77"/>
      <c r="E39" s="77"/>
      <c r="F39" s="77"/>
      <c r="G39" s="77" t="s">
        <v>10</v>
      </c>
      <c r="H39" s="77"/>
      <c r="I39" s="77"/>
      <c r="J39" s="77"/>
      <c r="K39" s="77" t="s">
        <v>34</v>
      </c>
      <c r="L39" s="77"/>
      <c r="M39" s="77"/>
      <c r="N39" s="78"/>
    </row>
    <row r="40" spans="2:14" x14ac:dyDescent="0.2">
      <c r="B40" s="83"/>
      <c r="C40" s="19" t="s">
        <v>2</v>
      </c>
      <c r="D40" s="19" t="s">
        <v>3</v>
      </c>
      <c r="E40" s="19" t="s">
        <v>13</v>
      </c>
      <c r="F40" s="19" t="s">
        <v>0</v>
      </c>
      <c r="G40" s="19" t="s">
        <v>2</v>
      </c>
      <c r="H40" s="19" t="s">
        <v>3</v>
      </c>
      <c r="I40" s="19" t="s">
        <v>13</v>
      </c>
      <c r="J40" s="19" t="s">
        <v>0</v>
      </c>
      <c r="K40" s="19" t="s">
        <v>2</v>
      </c>
      <c r="L40" s="19" t="s">
        <v>3</v>
      </c>
      <c r="M40" s="19" t="s">
        <v>13</v>
      </c>
      <c r="N40" s="29" t="s">
        <v>0</v>
      </c>
    </row>
    <row r="41" spans="2:14" x14ac:dyDescent="0.2">
      <c r="B41" s="28">
        <v>2004</v>
      </c>
      <c r="C41" s="4">
        <v>2112681</v>
      </c>
      <c r="D41" s="4">
        <v>891195</v>
      </c>
      <c r="E41" s="4">
        <v>81477</v>
      </c>
      <c r="F41" s="5">
        <f>SUM(C41:E41)</f>
        <v>3085353</v>
      </c>
      <c r="G41" s="2"/>
      <c r="H41" s="2"/>
      <c r="I41" s="2"/>
      <c r="J41" s="2"/>
      <c r="K41" s="4">
        <f t="shared" ref="K41:M44" si="2">C41+G41</f>
        <v>2112681</v>
      </c>
      <c r="L41" s="4">
        <f t="shared" si="2"/>
        <v>891195</v>
      </c>
      <c r="M41" s="4">
        <f t="shared" si="2"/>
        <v>81477</v>
      </c>
      <c r="N41" s="27">
        <f>SUM(K41:M41)</f>
        <v>3085353</v>
      </c>
    </row>
    <row r="42" spans="2:14" x14ac:dyDescent="0.2">
      <c r="B42" s="28">
        <f t="shared" ref="B42:B45" si="3">+B41+1</f>
        <v>2005</v>
      </c>
      <c r="C42" s="4">
        <v>3698981</v>
      </c>
      <c r="D42" s="4">
        <v>1565543.7974420004</v>
      </c>
      <c r="E42" s="4">
        <v>188611</v>
      </c>
      <c r="F42" s="5">
        <f t="shared" ref="F42:F48" si="4">SUM(C42:E42)</f>
        <v>5453135.7974420004</v>
      </c>
      <c r="G42" s="2"/>
      <c r="H42" s="2"/>
      <c r="I42" s="2"/>
      <c r="J42" s="2"/>
      <c r="K42" s="4">
        <f t="shared" si="2"/>
        <v>3698981</v>
      </c>
      <c r="L42" s="4">
        <f t="shared" si="2"/>
        <v>1565543.7974420004</v>
      </c>
      <c r="M42" s="4">
        <f t="shared" si="2"/>
        <v>188611</v>
      </c>
      <c r="N42" s="27">
        <f t="shared" ref="N42:N48" si="5">SUM(K42:M42)</f>
        <v>5453135.7974420004</v>
      </c>
    </row>
    <row r="43" spans="2:14" x14ac:dyDescent="0.2">
      <c r="B43" s="28">
        <f t="shared" si="3"/>
        <v>2006</v>
      </c>
      <c r="C43" s="4">
        <v>5028405</v>
      </c>
      <c r="D43" s="4">
        <v>2134221.9582600072</v>
      </c>
      <c r="E43" s="4">
        <v>303527</v>
      </c>
      <c r="F43" s="5">
        <f t="shared" si="4"/>
        <v>7466153.9582600072</v>
      </c>
      <c r="G43" s="2"/>
      <c r="H43" s="2"/>
      <c r="I43" s="2"/>
      <c r="J43" s="2"/>
      <c r="K43" s="4">
        <f t="shared" si="2"/>
        <v>5028405</v>
      </c>
      <c r="L43" s="4">
        <f t="shared" si="2"/>
        <v>2134221.9582600072</v>
      </c>
      <c r="M43" s="4">
        <f t="shared" si="2"/>
        <v>303527</v>
      </c>
      <c r="N43" s="27">
        <f t="shared" si="5"/>
        <v>7466153.9582600072</v>
      </c>
    </row>
    <row r="44" spans="2:14" x14ac:dyDescent="0.2">
      <c r="B44" s="28">
        <f t="shared" si="3"/>
        <v>2007</v>
      </c>
      <c r="C44" s="4">
        <v>6142565</v>
      </c>
      <c r="D44" s="4">
        <v>2178658</v>
      </c>
      <c r="E44" s="4">
        <v>403200</v>
      </c>
      <c r="F44" s="5">
        <f t="shared" si="4"/>
        <v>8724423</v>
      </c>
      <c r="G44" s="2"/>
      <c r="H44" s="2"/>
      <c r="I44" s="2"/>
      <c r="J44" s="2"/>
      <c r="K44" s="4">
        <f t="shared" si="2"/>
        <v>6142565</v>
      </c>
      <c r="L44" s="4">
        <f t="shared" si="2"/>
        <v>2178658</v>
      </c>
      <c r="M44" s="4">
        <f t="shared" si="2"/>
        <v>403200</v>
      </c>
      <c r="N44" s="27">
        <f t="shared" si="5"/>
        <v>8724423</v>
      </c>
    </row>
    <row r="45" spans="2:14" x14ac:dyDescent="0.2">
      <c r="B45" s="28">
        <f t="shared" si="3"/>
        <v>2008</v>
      </c>
      <c r="C45" s="4">
        <v>7195466</v>
      </c>
      <c r="D45" s="4">
        <v>2650539</v>
      </c>
      <c r="E45" s="4">
        <v>251763</v>
      </c>
      <c r="F45" s="5">
        <f t="shared" si="4"/>
        <v>10097768</v>
      </c>
      <c r="G45" s="6" t="s">
        <v>6</v>
      </c>
      <c r="H45" s="6" t="s">
        <v>6</v>
      </c>
      <c r="I45" s="4"/>
      <c r="J45" s="4">
        <f t="shared" ref="J45:J51" si="6">SUM(G45:I45)</f>
        <v>0</v>
      </c>
      <c r="K45" s="4">
        <f>C45</f>
        <v>7195466</v>
      </c>
      <c r="L45" s="4">
        <f>D45</f>
        <v>2650539</v>
      </c>
      <c r="M45" s="4">
        <f>E45+I45</f>
        <v>251763</v>
      </c>
      <c r="N45" s="27">
        <f t="shared" si="5"/>
        <v>10097768</v>
      </c>
    </row>
    <row r="46" spans="2:14" x14ac:dyDescent="0.2">
      <c r="B46" s="28">
        <v>2009</v>
      </c>
      <c r="C46" s="4">
        <v>8177146</v>
      </c>
      <c r="D46" s="4">
        <v>3186817</v>
      </c>
      <c r="E46" s="4">
        <v>266748</v>
      </c>
      <c r="F46" s="5">
        <f t="shared" si="4"/>
        <v>11630711</v>
      </c>
      <c r="G46" s="4">
        <v>28749</v>
      </c>
      <c r="H46" s="4">
        <v>7095</v>
      </c>
      <c r="I46" s="4"/>
      <c r="J46" s="5">
        <f t="shared" si="6"/>
        <v>35844</v>
      </c>
      <c r="K46" s="4">
        <f t="shared" ref="K46:L48" si="7">C46+G46</f>
        <v>8205895</v>
      </c>
      <c r="L46" s="4">
        <f t="shared" si="7"/>
        <v>3193912</v>
      </c>
      <c r="M46" s="4">
        <f>E46+I46</f>
        <v>266748</v>
      </c>
      <c r="N46" s="27">
        <f t="shared" si="5"/>
        <v>11666555</v>
      </c>
    </row>
    <row r="47" spans="2:14" x14ac:dyDescent="0.2">
      <c r="B47" s="28">
        <v>2010</v>
      </c>
      <c r="C47" s="4">
        <v>9102148</v>
      </c>
      <c r="D47" s="4">
        <v>3531918</v>
      </c>
      <c r="E47" s="4">
        <v>247013</v>
      </c>
      <c r="F47" s="5">
        <f t="shared" si="4"/>
        <v>12881079</v>
      </c>
      <c r="G47" s="4">
        <v>17554</v>
      </c>
      <c r="H47" s="4">
        <v>29700</v>
      </c>
      <c r="I47" s="4">
        <v>707</v>
      </c>
      <c r="J47" s="5">
        <f t="shared" si="6"/>
        <v>47961</v>
      </c>
      <c r="K47" s="4">
        <f t="shared" si="7"/>
        <v>9119702</v>
      </c>
      <c r="L47" s="4">
        <f t="shared" si="7"/>
        <v>3561618</v>
      </c>
      <c r="M47" s="4">
        <f>E47+I47</f>
        <v>247720</v>
      </c>
      <c r="N47" s="27">
        <f t="shared" si="5"/>
        <v>12929040</v>
      </c>
    </row>
    <row r="48" spans="2:14" x14ac:dyDescent="0.2">
      <c r="B48" s="28">
        <v>2011</v>
      </c>
      <c r="C48" s="4">
        <v>9291869</v>
      </c>
      <c r="D48" s="4">
        <v>3698868</v>
      </c>
      <c r="E48" s="4">
        <v>171657</v>
      </c>
      <c r="F48" s="5">
        <f t="shared" si="4"/>
        <v>13162394</v>
      </c>
      <c r="G48" s="4">
        <v>75054</v>
      </c>
      <c r="H48" s="4">
        <v>57612</v>
      </c>
      <c r="I48" s="4">
        <v>774</v>
      </c>
      <c r="J48" s="5">
        <f t="shared" si="6"/>
        <v>133440</v>
      </c>
      <c r="K48" s="4">
        <f t="shared" si="7"/>
        <v>9366923</v>
      </c>
      <c r="L48" s="4">
        <f t="shared" si="7"/>
        <v>3756480</v>
      </c>
      <c r="M48" s="4">
        <f>E48+I48</f>
        <v>172431</v>
      </c>
      <c r="N48" s="27">
        <f t="shared" si="5"/>
        <v>13295834</v>
      </c>
    </row>
    <row r="49" spans="2:14" x14ac:dyDescent="0.2">
      <c r="B49" s="28">
        <v>2012</v>
      </c>
      <c r="C49" s="4">
        <v>9639877</v>
      </c>
      <c r="D49" s="4">
        <v>4113938</v>
      </c>
      <c r="E49" s="4">
        <v>128792</v>
      </c>
      <c r="F49" s="5">
        <f>SUM(C49:E49)</f>
        <v>13882607</v>
      </c>
      <c r="G49" s="4">
        <v>69402</v>
      </c>
      <c r="H49" s="4">
        <v>55590</v>
      </c>
      <c r="I49" s="4">
        <v>505</v>
      </c>
      <c r="J49" s="5">
        <f t="shared" si="6"/>
        <v>125497</v>
      </c>
      <c r="K49" s="4">
        <f t="shared" ref="K49:M49" si="8">C49+G49</f>
        <v>9709279</v>
      </c>
      <c r="L49" s="4">
        <f t="shared" si="8"/>
        <v>4169528</v>
      </c>
      <c r="M49" s="4">
        <f t="shared" si="8"/>
        <v>129297</v>
      </c>
      <c r="N49" s="27">
        <f>SUM(K49:M49)</f>
        <v>14008104</v>
      </c>
    </row>
    <row r="50" spans="2:14" x14ac:dyDescent="0.2">
      <c r="B50" s="28">
        <v>2013</v>
      </c>
      <c r="C50" s="4">
        <v>9613358</v>
      </c>
      <c r="D50" s="4">
        <v>4089213</v>
      </c>
      <c r="E50" s="4">
        <v>168533</v>
      </c>
      <c r="F50" s="5">
        <f>SUM(C50:E50)</f>
        <v>13871104</v>
      </c>
      <c r="G50" s="4">
        <v>104707</v>
      </c>
      <c r="H50" s="4">
        <v>28752</v>
      </c>
      <c r="I50" s="4">
        <v>563</v>
      </c>
      <c r="J50" s="5">
        <f t="shared" si="6"/>
        <v>134022</v>
      </c>
      <c r="K50" s="4">
        <f t="shared" ref="K50" si="9">C50+G50</f>
        <v>9718065</v>
      </c>
      <c r="L50" s="4">
        <f t="shared" ref="L50" si="10">D50+H50</f>
        <v>4117965</v>
      </c>
      <c r="M50" s="4">
        <f t="shared" ref="M50" si="11">E50+I50</f>
        <v>169096</v>
      </c>
      <c r="N50" s="27">
        <f>SUM(K50:M50)</f>
        <v>14005126</v>
      </c>
    </row>
    <row r="51" spans="2:14" ht="13.5" thickBot="1" x14ac:dyDescent="0.25">
      <c r="B51" s="50">
        <v>41913</v>
      </c>
      <c r="C51" s="61">
        <v>9763144</v>
      </c>
      <c r="D51" s="61">
        <v>3871946</v>
      </c>
      <c r="E51" s="61">
        <v>418104</v>
      </c>
      <c r="F51" s="5">
        <v>14053194</v>
      </c>
      <c r="G51" s="26">
        <v>93611</v>
      </c>
      <c r="H51" s="26">
        <v>9856</v>
      </c>
      <c r="I51" s="26">
        <v>9753</v>
      </c>
      <c r="J51" s="5">
        <v>113220</v>
      </c>
      <c r="K51" s="26">
        <v>9856755</v>
      </c>
      <c r="L51" s="26">
        <v>3881802</v>
      </c>
      <c r="M51" s="26">
        <v>427857</v>
      </c>
      <c r="N51" s="27">
        <v>14166414</v>
      </c>
    </row>
    <row r="53" spans="2:14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2:14" x14ac:dyDescent="0.2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2:14" ht="18" x14ac:dyDescent="0.25">
      <c r="B55" s="13"/>
      <c r="C55" s="79" t="s">
        <v>14</v>
      </c>
      <c r="D55" s="79"/>
      <c r="E55" s="79"/>
      <c r="F55" s="79"/>
      <c r="G55" s="13"/>
      <c r="H55" s="13"/>
      <c r="I55" s="13"/>
      <c r="J55" s="13"/>
      <c r="K55" s="13"/>
      <c r="L55" s="13"/>
      <c r="M55" s="13"/>
      <c r="N55" s="13"/>
    </row>
    <row r="56" spans="2:14" x14ac:dyDescent="0.2">
      <c r="B56" s="13"/>
      <c r="C56" s="14" t="s">
        <v>29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2:14" ht="14.25" x14ac:dyDescent="0.2">
      <c r="B57" s="13"/>
      <c r="C57" s="13"/>
      <c r="D57" s="80"/>
      <c r="E57" s="80"/>
      <c r="F57" s="80"/>
      <c r="G57" s="13"/>
      <c r="H57" s="13"/>
      <c r="I57" s="13"/>
      <c r="J57" s="13"/>
      <c r="K57" s="13"/>
      <c r="L57" s="13"/>
      <c r="M57" s="13"/>
      <c r="N57" s="13"/>
    </row>
    <row r="58" spans="2:14" x14ac:dyDescent="0.2">
      <c r="B58" s="13"/>
      <c r="C58" s="15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4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2:14" x14ac:dyDescent="0.2">
      <c r="B60" s="13"/>
      <c r="C60" s="16" t="str">
        <f>C8</f>
        <v>Fecha de publicación: Noviembre de 2014</v>
      </c>
      <c r="D60" s="16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2:14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14" x14ac:dyDescent="0.2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2:14" ht="16.5" thickBot="1" x14ac:dyDescent="0.3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2:14" ht="17.25" customHeight="1" x14ac:dyDescent="0.2">
      <c r="B64" s="82" t="s">
        <v>15</v>
      </c>
      <c r="C64" s="77" t="s">
        <v>7</v>
      </c>
      <c r="D64" s="77"/>
      <c r="E64" s="77"/>
      <c r="F64" s="77"/>
      <c r="G64" s="77" t="s">
        <v>8</v>
      </c>
      <c r="H64" s="77"/>
      <c r="I64" s="77"/>
      <c r="J64" s="77"/>
      <c r="K64" s="77" t="s">
        <v>22</v>
      </c>
      <c r="L64" s="77"/>
      <c r="M64" s="77"/>
      <c r="N64" s="78"/>
    </row>
    <row r="65" spans="2:14" x14ac:dyDescent="0.2">
      <c r="B65" s="83" t="s">
        <v>1</v>
      </c>
      <c r="C65" s="19" t="s">
        <v>2</v>
      </c>
      <c r="D65" s="19" t="s">
        <v>3</v>
      </c>
      <c r="E65" s="19" t="s">
        <v>13</v>
      </c>
      <c r="F65" s="19" t="s">
        <v>0</v>
      </c>
      <c r="G65" s="19" t="s">
        <v>2</v>
      </c>
      <c r="H65" s="19" t="s">
        <v>3</v>
      </c>
      <c r="I65" s="19" t="s">
        <v>13</v>
      </c>
      <c r="J65" s="19" t="s">
        <v>0</v>
      </c>
      <c r="K65" s="19" t="s">
        <v>2</v>
      </c>
      <c r="L65" s="19" t="s">
        <v>3</v>
      </c>
      <c r="M65" s="19" t="s">
        <v>13</v>
      </c>
      <c r="N65" s="29" t="s">
        <v>0</v>
      </c>
    </row>
    <row r="66" spans="2:14" x14ac:dyDescent="0.2">
      <c r="B66" s="28">
        <v>2004</v>
      </c>
      <c r="C66" s="4">
        <v>204380</v>
      </c>
      <c r="D66" s="4">
        <v>228562</v>
      </c>
      <c r="E66" s="4">
        <v>25879</v>
      </c>
      <c r="F66" s="5">
        <f>SUM(C66:E66)</f>
        <v>458821</v>
      </c>
      <c r="G66" s="4"/>
      <c r="H66" s="4"/>
      <c r="I66" s="4"/>
      <c r="J66" s="4"/>
      <c r="K66" s="4">
        <f t="shared" ref="K66:M69" si="12">C66+G66</f>
        <v>204380</v>
      </c>
      <c r="L66" s="4">
        <f t="shared" si="12"/>
        <v>228562</v>
      </c>
      <c r="M66" s="4">
        <f t="shared" si="12"/>
        <v>25879</v>
      </c>
      <c r="N66" s="27">
        <f>SUM(K66:M66)</f>
        <v>458821</v>
      </c>
    </row>
    <row r="67" spans="2:14" x14ac:dyDescent="0.2">
      <c r="B67" s="28">
        <f t="shared" ref="B67:B70" si="13">+B66+1</f>
        <v>2005</v>
      </c>
      <c r="C67" s="4">
        <v>389369</v>
      </c>
      <c r="D67" s="4">
        <v>366086.16481800005</v>
      </c>
      <c r="E67" s="4">
        <v>37741</v>
      </c>
      <c r="F67" s="5">
        <f t="shared" ref="F67:F76" si="14">SUM(C67:E67)</f>
        <v>793196.16481800005</v>
      </c>
      <c r="G67" s="4"/>
      <c r="H67" s="4"/>
      <c r="I67" s="4"/>
      <c r="J67" s="4"/>
      <c r="K67" s="4">
        <f t="shared" si="12"/>
        <v>389369</v>
      </c>
      <c r="L67" s="4">
        <f t="shared" si="12"/>
        <v>366086.16481800005</v>
      </c>
      <c r="M67" s="4">
        <f t="shared" si="12"/>
        <v>37741</v>
      </c>
      <c r="N67" s="27">
        <f t="shared" ref="N67:N73" si="15">SUM(K67:M67)</f>
        <v>793196.16481800005</v>
      </c>
    </row>
    <row r="68" spans="2:14" x14ac:dyDescent="0.2">
      <c r="B68" s="28">
        <f t="shared" si="13"/>
        <v>2006</v>
      </c>
      <c r="C68" s="4">
        <v>607990</v>
      </c>
      <c r="D68" s="4">
        <v>355780.21918999986</v>
      </c>
      <c r="E68" s="4">
        <v>55126</v>
      </c>
      <c r="F68" s="5">
        <f t="shared" si="14"/>
        <v>1018896.2191899999</v>
      </c>
      <c r="G68" s="4"/>
      <c r="H68" s="4"/>
      <c r="I68" s="4"/>
      <c r="J68" s="4"/>
      <c r="K68" s="4">
        <f t="shared" si="12"/>
        <v>607990</v>
      </c>
      <c r="L68" s="4">
        <f t="shared" si="12"/>
        <v>355780.21918999986</v>
      </c>
      <c r="M68" s="4">
        <f t="shared" si="12"/>
        <v>55126</v>
      </c>
      <c r="N68" s="27">
        <f t="shared" si="15"/>
        <v>1018896.2191899999</v>
      </c>
    </row>
    <row r="69" spans="2:14" x14ac:dyDescent="0.2">
      <c r="B69" s="28">
        <f t="shared" si="13"/>
        <v>2007</v>
      </c>
      <c r="C69" s="4">
        <v>765346</v>
      </c>
      <c r="D69" s="4">
        <v>403778</v>
      </c>
      <c r="E69" s="4">
        <v>46430</v>
      </c>
      <c r="F69" s="5">
        <f t="shared" si="14"/>
        <v>1215554</v>
      </c>
      <c r="G69" s="4"/>
      <c r="H69" s="4"/>
      <c r="I69" s="4"/>
      <c r="J69" s="4"/>
      <c r="K69" s="4">
        <f t="shared" si="12"/>
        <v>765346</v>
      </c>
      <c r="L69" s="4">
        <f t="shared" si="12"/>
        <v>403778</v>
      </c>
      <c r="M69" s="4">
        <f t="shared" si="12"/>
        <v>46430</v>
      </c>
      <c r="N69" s="27">
        <f t="shared" si="15"/>
        <v>1215554</v>
      </c>
    </row>
    <row r="70" spans="2:14" x14ac:dyDescent="0.2">
      <c r="B70" s="28">
        <f t="shared" si="13"/>
        <v>2008</v>
      </c>
      <c r="C70" s="4">
        <v>928531</v>
      </c>
      <c r="D70" s="4">
        <v>471981</v>
      </c>
      <c r="E70" s="4">
        <v>43807</v>
      </c>
      <c r="F70" s="5">
        <f t="shared" si="14"/>
        <v>1444319</v>
      </c>
      <c r="G70" s="4" t="s">
        <v>6</v>
      </c>
      <c r="H70" s="4" t="s">
        <v>6</v>
      </c>
      <c r="I70" s="4">
        <v>7769</v>
      </c>
      <c r="J70" s="5">
        <f t="shared" ref="J70:J76" si="16">SUM(G70:I70)</f>
        <v>7769</v>
      </c>
      <c r="K70" s="4">
        <f>C70</f>
        <v>928531</v>
      </c>
      <c r="L70" s="4">
        <f>D70</f>
        <v>471981</v>
      </c>
      <c r="M70" s="4">
        <f t="shared" ref="M70:M74" si="17">E70+I70</f>
        <v>51576</v>
      </c>
      <c r="N70" s="27">
        <f t="shared" si="15"/>
        <v>1452088</v>
      </c>
    </row>
    <row r="71" spans="2:14" x14ac:dyDescent="0.2">
      <c r="B71" s="28">
        <v>2009</v>
      </c>
      <c r="C71" s="4">
        <v>1001649</v>
      </c>
      <c r="D71" s="4">
        <v>422641</v>
      </c>
      <c r="E71" s="4">
        <v>48340</v>
      </c>
      <c r="F71" s="5">
        <f t="shared" si="14"/>
        <v>1472630</v>
      </c>
      <c r="G71" s="4">
        <v>61270</v>
      </c>
      <c r="H71" s="4">
        <v>105208</v>
      </c>
      <c r="I71" s="4">
        <v>10520</v>
      </c>
      <c r="J71" s="5">
        <f t="shared" si="16"/>
        <v>176998</v>
      </c>
      <c r="K71" s="4">
        <f t="shared" ref="K71:L74" si="18">C71+G71</f>
        <v>1062919</v>
      </c>
      <c r="L71" s="4">
        <f t="shared" si="18"/>
        <v>527849</v>
      </c>
      <c r="M71" s="4">
        <f t="shared" si="17"/>
        <v>58860</v>
      </c>
      <c r="N71" s="27">
        <f t="shared" si="15"/>
        <v>1649628</v>
      </c>
    </row>
    <row r="72" spans="2:14" x14ac:dyDescent="0.2">
      <c r="B72" s="28">
        <v>2010</v>
      </c>
      <c r="C72" s="4">
        <v>1199652</v>
      </c>
      <c r="D72" s="4">
        <v>506253</v>
      </c>
      <c r="E72" s="4">
        <v>37769</v>
      </c>
      <c r="F72" s="5">
        <f t="shared" si="14"/>
        <v>1743674</v>
      </c>
      <c r="G72" s="4">
        <v>122107</v>
      </c>
      <c r="H72" s="4">
        <v>151946</v>
      </c>
      <c r="I72" s="4">
        <v>16087</v>
      </c>
      <c r="J72" s="5">
        <f t="shared" si="16"/>
        <v>290140</v>
      </c>
      <c r="K72" s="4">
        <f t="shared" si="18"/>
        <v>1321759</v>
      </c>
      <c r="L72" s="4">
        <f t="shared" si="18"/>
        <v>658199</v>
      </c>
      <c r="M72" s="4">
        <f t="shared" si="17"/>
        <v>53856</v>
      </c>
      <c r="N72" s="27">
        <f t="shared" si="15"/>
        <v>2033814</v>
      </c>
    </row>
    <row r="73" spans="2:14" x14ac:dyDescent="0.2">
      <c r="B73" s="28">
        <v>2011</v>
      </c>
      <c r="C73" s="4">
        <v>1427423</v>
      </c>
      <c r="D73" s="4">
        <v>587629</v>
      </c>
      <c r="E73" s="4">
        <v>43923</v>
      </c>
      <c r="F73" s="5">
        <f t="shared" si="14"/>
        <v>2058975</v>
      </c>
      <c r="G73" s="4">
        <v>228228</v>
      </c>
      <c r="H73" s="4">
        <v>133364</v>
      </c>
      <c r="I73" s="4">
        <v>46811</v>
      </c>
      <c r="J73" s="5">
        <f t="shared" si="16"/>
        <v>408403</v>
      </c>
      <c r="K73" s="4">
        <f t="shared" si="18"/>
        <v>1655651</v>
      </c>
      <c r="L73" s="4">
        <f t="shared" si="18"/>
        <v>720993</v>
      </c>
      <c r="M73" s="4">
        <f t="shared" si="17"/>
        <v>90734</v>
      </c>
      <c r="N73" s="27">
        <f t="shared" si="15"/>
        <v>2467378</v>
      </c>
    </row>
    <row r="74" spans="2:14" x14ac:dyDescent="0.2">
      <c r="B74" s="28">
        <v>2012</v>
      </c>
      <c r="C74" s="4">
        <v>1725778</v>
      </c>
      <c r="D74" s="4">
        <v>677994</v>
      </c>
      <c r="E74" s="4">
        <v>67796</v>
      </c>
      <c r="F74" s="5">
        <f t="shared" si="14"/>
        <v>2471568</v>
      </c>
      <c r="G74" s="4">
        <v>287847</v>
      </c>
      <c r="H74" s="4">
        <v>125304</v>
      </c>
      <c r="I74" s="4">
        <v>91475</v>
      </c>
      <c r="J74" s="5">
        <f t="shared" si="16"/>
        <v>504626</v>
      </c>
      <c r="K74" s="4">
        <f t="shared" si="18"/>
        <v>2013625</v>
      </c>
      <c r="L74" s="4">
        <f t="shared" si="18"/>
        <v>803298</v>
      </c>
      <c r="M74" s="4">
        <f t="shared" si="17"/>
        <v>159271</v>
      </c>
      <c r="N74" s="27">
        <f>SUM(K74:M74)</f>
        <v>2976194</v>
      </c>
    </row>
    <row r="75" spans="2:14" x14ac:dyDescent="0.2">
      <c r="B75" s="28">
        <v>2013</v>
      </c>
      <c r="C75" s="4">
        <v>1867328</v>
      </c>
      <c r="D75" s="4">
        <v>817322</v>
      </c>
      <c r="E75" s="4">
        <v>70445</v>
      </c>
      <c r="F75" s="5">
        <f t="shared" si="14"/>
        <v>2755095</v>
      </c>
      <c r="G75" s="4">
        <v>410982</v>
      </c>
      <c r="H75" s="4">
        <v>156415</v>
      </c>
      <c r="I75" s="4">
        <v>102785</v>
      </c>
      <c r="J75" s="5">
        <f t="shared" si="16"/>
        <v>670182</v>
      </c>
      <c r="K75" s="4">
        <f t="shared" ref="K75" si="19">C75+G75</f>
        <v>2278310</v>
      </c>
      <c r="L75" s="4">
        <f t="shared" ref="L75" si="20">D75+H75</f>
        <v>973737</v>
      </c>
      <c r="M75" s="4">
        <f t="shared" ref="M75" si="21">E75+I75</f>
        <v>173230</v>
      </c>
      <c r="N75" s="27">
        <f>SUM(K75:M75)</f>
        <v>3425277</v>
      </c>
    </row>
    <row r="76" spans="2:14" ht="13.5" thickBot="1" x14ac:dyDescent="0.25">
      <c r="B76" s="39">
        <v>41913</v>
      </c>
      <c r="C76" s="26">
        <v>1941657</v>
      </c>
      <c r="D76" s="26">
        <v>902917</v>
      </c>
      <c r="E76" s="26">
        <v>143345</v>
      </c>
      <c r="F76" s="5">
        <v>2987919</v>
      </c>
      <c r="G76" s="26">
        <v>449892</v>
      </c>
      <c r="H76" s="26">
        <v>188586</v>
      </c>
      <c r="I76" s="26">
        <v>139628</v>
      </c>
      <c r="J76" s="5">
        <v>778106</v>
      </c>
      <c r="K76" s="4">
        <v>2391549</v>
      </c>
      <c r="L76" s="4">
        <v>1091503</v>
      </c>
      <c r="M76" s="4">
        <v>282973</v>
      </c>
      <c r="N76" s="27">
        <v>3766025</v>
      </c>
    </row>
    <row r="78" spans="2:14" x14ac:dyDescent="0.2">
      <c r="B78" s="13"/>
      <c r="C78" s="13"/>
      <c r="D78" s="13"/>
      <c r="E78" s="13"/>
      <c r="F78" s="13"/>
      <c r="G78" s="24"/>
      <c r="H78" s="24"/>
      <c r="I78" s="24"/>
      <c r="J78" s="24"/>
      <c r="K78" s="24"/>
      <c r="L78" s="24"/>
      <c r="M78" s="24"/>
      <c r="N78" s="24"/>
    </row>
    <row r="79" spans="2:14" ht="18" x14ac:dyDescent="0.25">
      <c r="B79" s="13"/>
      <c r="C79" s="79" t="s">
        <v>14</v>
      </c>
      <c r="D79" s="79"/>
      <c r="E79" s="79"/>
      <c r="F79" s="79"/>
      <c r="G79" s="24"/>
      <c r="H79" s="24"/>
      <c r="I79" s="24"/>
      <c r="J79" s="24"/>
      <c r="K79" s="24"/>
      <c r="L79" s="24"/>
      <c r="M79" s="24"/>
      <c r="N79" s="24"/>
    </row>
    <row r="80" spans="2:14" x14ac:dyDescent="0.2">
      <c r="B80" s="13"/>
      <c r="C80" s="14" t="s">
        <v>16</v>
      </c>
      <c r="D80" s="14"/>
      <c r="E80" s="13"/>
      <c r="F80" s="13"/>
      <c r="G80" s="24"/>
      <c r="H80" s="24"/>
      <c r="I80" s="24"/>
      <c r="J80" s="24"/>
      <c r="K80" s="24"/>
      <c r="L80" s="24"/>
      <c r="M80" s="24"/>
      <c r="N80" s="24"/>
    </row>
    <row r="81" spans="2:14" ht="14.25" x14ac:dyDescent="0.2">
      <c r="B81" s="13"/>
      <c r="C81" s="13"/>
      <c r="D81" s="80"/>
      <c r="E81" s="80"/>
      <c r="F81" s="80"/>
      <c r="G81" s="24"/>
      <c r="H81" s="24"/>
      <c r="I81" s="24"/>
      <c r="J81" s="24"/>
      <c r="K81" s="24"/>
      <c r="L81" s="24"/>
      <c r="M81" s="24"/>
      <c r="N81" s="24"/>
    </row>
    <row r="82" spans="2:14" x14ac:dyDescent="0.2">
      <c r="B82" s="13"/>
      <c r="C82" s="15"/>
      <c r="D82" s="13"/>
      <c r="E82" s="13"/>
      <c r="F82" s="13"/>
      <c r="G82" s="24"/>
      <c r="H82" s="24"/>
      <c r="I82" s="24"/>
      <c r="J82" s="24"/>
      <c r="K82" s="24"/>
      <c r="L82" s="24"/>
      <c r="M82" s="24"/>
      <c r="N82" s="24"/>
    </row>
    <row r="83" spans="2:14" x14ac:dyDescent="0.2">
      <c r="B83" s="13"/>
      <c r="C83" s="13"/>
      <c r="D83" s="13"/>
      <c r="E83" s="13"/>
      <c r="F83" s="13"/>
      <c r="G83" s="24"/>
      <c r="H83" s="24"/>
      <c r="I83" s="24"/>
      <c r="J83" s="24"/>
      <c r="K83" s="24"/>
      <c r="L83" s="24"/>
      <c r="M83" s="24"/>
      <c r="N83" s="24"/>
    </row>
    <row r="84" spans="2:14" x14ac:dyDescent="0.2">
      <c r="B84" s="13"/>
      <c r="C84" s="16" t="str">
        <f>C8</f>
        <v>Fecha de publicación: Noviembre de 2014</v>
      </c>
      <c r="D84" s="16"/>
      <c r="E84" s="13"/>
      <c r="F84" s="13"/>
      <c r="G84" s="24"/>
      <c r="H84" s="24"/>
      <c r="I84" s="24"/>
      <c r="J84" s="24"/>
      <c r="K84" s="24"/>
      <c r="L84" s="24"/>
      <c r="M84" s="24"/>
      <c r="N84" s="24"/>
    </row>
    <row r="85" spans="2:14" x14ac:dyDescent="0.2">
      <c r="B85" s="13"/>
      <c r="C85" s="13"/>
      <c r="D85" s="13"/>
      <c r="E85" s="13"/>
      <c r="F85" s="13"/>
      <c r="G85" s="24"/>
      <c r="H85" s="24"/>
      <c r="I85" s="24"/>
      <c r="J85" s="24"/>
      <c r="K85" s="24"/>
      <c r="L85" s="24"/>
      <c r="M85" s="24"/>
      <c r="N85" s="24"/>
    </row>
    <row r="86" spans="2:14" x14ac:dyDescent="0.2">
      <c r="B86" s="13"/>
      <c r="C86" s="13"/>
      <c r="D86" s="13"/>
      <c r="E86" s="13"/>
      <c r="F86" s="13"/>
      <c r="G86" s="24"/>
      <c r="H86" s="24"/>
      <c r="I86" s="24"/>
      <c r="J86" s="24"/>
      <c r="K86" s="24"/>
      <c r="L86" s="24"/>
      <c r="M86" s="24"/>
      <c r="N86" s="24"/>
    </row>
    <row r="87" spans="2:14" ht="16.5" thickBot="1" x14ac:dyDescent="0.3">
      <c r="B87" s="17"/>
      <c r="C87" s="17"/>
      <c r="D87" s="17"/>
      <c r="E87" s="17"/>
      <c r="F87" s="17"/>
      <c r="G87" s="24"/>
      <c r="H87" s="24"/>
      <c r="I87" s="24"/>
      <c r="J87" s="24"/>
      <c r="K87" s="24"/>
      <c r="L87" s="24"/>
      <c r="M87" s="24"/>
      <c r="N87" s="24"/>
    </row>
    <row r="88" spans="2:14" ht="12.75" customHeight="1" x14ac:dyDescent="0.2">
      <c r="B88" s="82" t="s">
        <v>1</v>
      </c>
      <c r="C88" s="77" t="s">
        <v>18</v>
      </c>
      <c r="D88" s="77"/>
      <c r="E88" s="77"/>
      <c r="F88" s="78"/>
      <c r="G88" s="24"/>
      <c r="H88" s="24"/>
      <c r="I88" s="24"/>
      <c r="J88" s="24"/>
      <c r="K88" s="24"/>
      <c r="L88" s="24"/>
      <c r="M88" s="24"/>
      <c r="N88" s="24"/>
    </row>
    <row r="89" spans="2:14" ht="22.5" x14ac:dyDescent="0.2">
      <c r="B89" s="83"/>
      <c r="C89" s="19" t="s">
        <v>2</v>
      </c>
      <c r="D89" s="19" t="s">
        <v>3</v>
      </c>
      <c r="E89" s="19" t="s">
        <v>4</v>
      </c>
      <c r="F89" s="29" t="s">
        <v>0</v>
      </c>
      <c r="G89" s="24"/>
      <c r="H89" s="24"/>
      <c r="I89" s="24"/>
      <c r="J89" s="24"/>
      <c r="K89" s="24"/>
      <c r="L89" s="24"/>
      <c r="M89" s="24"/>
      <c r="N89" s="24"/>
    </row>
    <row r="90" spans="2:14" x14ac:dyDescent="0.2">
      <c r="B90" s="28">
        <v>2004</v>
      </c>
      <c r="C90" s="84"/>
      <c r="D90" s="84"/>
      <c r="E90" s="84"/>
      <c r="F90" s="27">
        <v>15478</v>
      </c>
      <c r="G90" s="24"/>
      <c r="H90" s="24"/>
      <c r="I90" s="24"/>
      <c r="J90" s="24"/>
      <c r="K90" s="24"/>
      <c r="L90" s="24"/>
      <c r="M90" s="24"/>
      <c r="N90" s="24"/>
    </row>
    <row r="91" spans="2:14" x14ac:dyDescent="0.2">
      <c r="B91" s="28">
        <v>2005</v>
      </c>
      <c r="C91" s="84"/>
      <c r="D91" s="84"/>
      <c r="E91" s="84"/>
      <c r="F91" s="27">
        <v>28749</v>
      </c>
      <c r="G91" s="24"/>
      <c r="H91" s="24"/>
      <c r="I91" s="24"/>
    </row>
    <row r="92" spans="2:14" x14ac:dyDescent="0.2">
      <c r="B92" s="28">
        <v>2006</v>
      </c>
      <c r="C92" s="84"/>
      <c r="D92" s="84"/>
      <c r="E92" s="84"/>
      <c r="F92" s="27">
        <v>44628</v>
      </c>
      <c r="G92" s="24"/>
      <c r="H92" s="24"/>
      <c r="I92" s="24"/>
    </row>
    <row r="93" spans="2:14" x14ac:dyDescent="0.2">
      <c r="B93" s="28">
        <v>2007</v>
      </c>
      <c r="C93" s="84"/>
      <c r="D93" s="84"/>
      <c r="E93" s="84"/>
      <c r="F93" s="27">
        <v>80951</v>
      </c>
      <c r="G93" s="24"/>
      <c r="H93" s="24"/>
      <c r="I93" s="24"/>
    </row>
    <row r="94" spans="2:14" x14ac:dyDescent="0.2">
      <c r="B94" s="28">
        <v>2008</v>
      </c>
      <c r="C94" s="4">
        <v>32362</v>
      </c>
      <c r="D94" s="4">
        <v>89402</v>
      </c>
      <c r="E94" s="4">
        <v>20628</v>
      </c>
      <c r="F94" s="27">
        <f t="shared" ref="F94:F97" si="22">SUM(C94:E94)</f>
        <v>142392</v>
      </c>
      <c r="G94" s="24"/>
      <c r="H94" s="24"/>
      <c r="I94" s="24"/>
    </row>
    <row r="95" spans="2:14" x14ac:dyDescent="0.2">
      <c r="B95" s="28">
        <v>2009</v>
      </c>
      <c r="C95" s="4">
        <v>22454</v>
      </c>
      <c r="D95" s="4">
        <v>84671</v>
      </c>
      <c r="E95" s="4">
        <v>31292</v>
      </c>
      <c r="F95" s="27">
        <f t="shared" si="22"/>
        <v>138417</v>
      </c>
      <c r="G95" s="24"/>
      <c r="H95" s="24"/>
      <c r="I95" s="24"/>
    </row>
    <row r="96" spans="2:14" x14ac:dyDescent="0.2">
      <c r="B96" s="28">
        <v>2010</v>
      </c>
      <c r="C96" s="4">
        <v>29041</v>
      </c>
      <c r="D96" s="4">
        <v>94782</v>
      </c>
      <c r="E96" s="4">
        <v>32154</v>
      </c>
      <c r="F96" s="27">
        <f t="shared" si="22"/>
        <v>155977</v>
      </c>
      <c r="G96" s="24"/>
      <c r="H96" s="24"/>
      <c r="I96" s="24"/>
    </row>
    <row r="97" spans="2:14" x14ac:dyDescent="0.2">
      <c r="B97" s="28">
        <v>2011</v>
      </c>
      <c r="C97" s="4">
        <v>34742</v>
      </c>
      <c r="D97" s="4">
        <v>36401</v>
      </c>
      <c r="E97" s="4">
        <v>40203</v>
      </c>
      <c r="F97" s="27">
        <f t="shared" si="22"/>
        <v>111346</v>
      </c>
      <c r="G97" s="24"/>
      <c r="H97" s="24"/>
      <c r="I97" s="24"/>
    </row>
    <row r="98" spans="2:14" x14ac:dyDescent="0.2">
      <c r="B98" s="28">
        <v>2012</v>
      </c>
      <c r="C98" s="4">
        <v>35002</v>
      </c>
      <c r="D98" s="4">
        <v>46860</v>
      </c>
      <c r="E98" s="4">
        <v>20703</v>
      </c>
      <c r="F98" s="27">
        <f>SUM(C98:E98)</f>
        <v>102565</v>
      </c>
      <c r="G98" s="24"/>
      <c r="H98" s="24"/>
      <c r="I98" s="24"/>
    </row>
    <row r="99" spans="2:14" x14ac:dyDescent="0.2">
      <c r="B99" s="28">
        <v>2013</v>
      </c>
      <c r="C99" s="4">
        <v>34511</v>
      </c>
      <c r="D99" s="4">
        <v>56606</v>
      </c>
      <c r="E99" s="4">
        <v>20234</v>
      </c>
      <c r="F99" s="27">
        <f>SUM(C99:E99)</f>
        <v>111351</v>
      </c>
      <c r="G99" s="24"/>
      <c r="H99" s="24"/>
      <c r="I99" s="24"/>
    </row>
    <row r="100" spans="2:14" ht="13.5" thickBot="1" x14ac:dyDescent="0.25">
      <c r="B100" s="39">
        <v>41913</v>
      </c>
      <c r="C100" s="26">
        <v>33130</v>
      </c>
      <c r="D100" s="26">
        <v>52662</v>
      </c>
      <c r="E100" s="26">
        <v>8236</v>
      </c>
      <c r="F100" s="27">
        <v>94028</v>
      </c>
      <c r="G100" s="24"/>
      <c r="H100" s="24"/>
      <c r="I100" s="24"/>
    </row>
    <row r="101" spans="2:14" x14ac:dyDescent="0.2">
      <c r="G101" s="24"/>
      <c r="H101" s="24"/>
      <c r="I101" s="24"/>
    </row>
    <row r="102" spans="2:14" x14ac:dyDescent="0.2">
      <c r="B102" s="13"/>
      <c r="C102" s="13"/>
      <c r="D102" s="13"/>
      <c r="E102" s="13"/>
      <c r="F102" s="13"/>
      <c r="G102" s="13"/>
      <c r="H102" s="24"/>
      <c r="I102" s="24"/>
      <c r="J102" s="24"/>
      <c r="K102" s="24"/>
      <c r="L102" s="24"/>
      <c r="M102" s="24"/>
      <c r="N102" s="24"/>
    </row>
    <row r="103" spans="2:14" x14ac:dyDescent="0.2">
      <c r="B103" s="13"/>
      <c r="C103" s="13"/>
      <c r="D103" s="13"/>
      <c r="E103" s="13"/>
      <c r="F103" s="13"/>
      <c r="G103" s="13"/>
      <c r="H103" s="24"/>
      <c r="I103" s="24"/>
      <c r="J103" s="24"/>
      <c r="K103" s="24"/>
      <c r="L103" s="24"/>
      <c r="M103" s="24"/>
      <c r="N103" s="24"/>
    </row>
    <row r="104" spans="2:14" ht="18" x14ac:dyDescent="0.25">
      <c r="B104" s="13"/>
      <c r="C104" s="32" t="s">
        <v>14</v>
      </c>
      <c r="D104" s="32"/>
      <c r="E104" s="32"/>
      <c r="F104" s="32"/>
      <c r="G104" s="32"/>
      <c r="H104" s="24"/>
      <c r="I104" s="24"/>
      <c r="J104" s="24"/>
      <c r="K104" s="24"/>
      <c r="L104" s="24"/>
      <c r="M104" s="24"/>
      <c r="N104" s="24"/>
    </row>
    <row r="105" spans="2:14" x14ac:dyDescent="0.2">
      <c r="B105" s="13"/>
      <c r="C105" s="14" t="s">
        <v>26</v>
      </c>
      <c r="D105" s="14"/>
      <c r="E105" s="13"/>
      <c r="F105" s="13"/>
      <c r="G105" s="13"/>
      <c r="H105" s="24"/>
      <c r="I105" s="24"/>
      <c r="J105" s="24"/>
      <c r="K105" s="24"/>
      <c r="L105" s="24"/>
      <c r="M105" s="24"/>
      <c r="N105" s="24"/>
    </row>
    <row r="106" spans="2:14" ht="14.25" x14ac:dyDescent="0.2">
      <c r="B106" s="13"/>
      <c r="C106" s="13"/>
      <c r="D106" s="33"/>
      <c r="E106" s="33"/>
      <c r="F106" s="33"/>
      <c r="G106" s="33"/>
      <c r="H106" s="24"/>
      <c r="I106" s="24"/>
      <c r="J106" s="24"/>
      <c r="K106" s="24"/>
      <c r="L106" s="24"/>
      <c r="M106" s="24"/>
      <c r="N106" s="24"/>
    </row>
    <row r="107" spans="2:14" x14ac:dyDescent="0.2">
      <c r="B107" s="13"/>
      <c r="C107" s="15"/>
      <c r="D107" s="13"/>
      <c r="E107" s="13"/>
      <c r="F107" s="13"/>
      <c r="G107" s="13"/>
      <c r="H107" s="24"/>
      <c r="I107" s="24"/>
      <c r="J107" s="24"/>
      <c r="K107" s="24"/>
      <c r="L107" s="24"/>
      <c r="M107" s="24"/>
      <c r="N107" s="24"/>
    </row>
    <row r="108" spans="2:14" x14ac:dyDescent="0.2">
      <c r="B108" s="13"/>
      <c r="C108" s="13"/>
      <c r="D108" s="13"/>
      <c r="E108" s="13"/>
      <c r="F108" s="13"/>
      <c r="G108" s="13"/>
      <c r="H108" s="24"/>
      <c r="I108" s="24"/>
      <c r="J108" s="24"/>
      <c r="K108" s="24"/>
      <c r="L108" s="24"/>
      <c r="M108" s="24"/>
      <c r="N108" s="24"/>
    </row>
    <row r="109" spans="2:14" x14ac:dyDescent="0.2">
      <c r="B109" s="13"/>
      <c r="C109" s="16" t="str">
        <f>C8</f>
        <v>Fecha de publicación: Noviembre de 2014</v>
      </c>
      <c r="D109" s="16"/>
      <c r="E109" s="13"/>
      <c r="F109" s="13"/>
      <c r="G109" s="13"/>
      <c r="H109" s="24"/>
      <c r="I109" s="24"/>
      <c r="J109" s="24"/>
      <c r="K109" s="24"/>
      <c r="L109" s="24"/>
      <c r="M109" s="24"/>
      <c r="N109" s="24"/>
    </row>
    <row r="110" spans="2:14" x14ac:dyDescent="0.2">
      <c r="B110" s="13"/>
      <c r="C110" s="13"/>
      <c r="D110" s="13"/>
      <c r="E110" s="13"/>
      <c r="F110" s="13"/>
      <c r="G110" s="13"/>
      <c r="H110" s="24"/>
      <c r="I110" s="24"/>
      <c r="J110" s="24"/>
      <c r="K110" s="24"/>
      <c r="L110" s="24"/>
      <c r="M110" s="24"/>
      <c r="N110" s="24"/>
    </row>
    <row r="111" spans="2:14" x14ac:dyDescent="0.2">
      <c r="B111" s="13"/>
      <c r="C111" s="13"/>
      <c r="D111" s="13"/>
      <c r="E111" s="13"/>
      <c r="F111" s="13"/>
      <c r="G111" s="13"/>
      <c r="H111" s="24"/>
      <c r="I111" s="24"/>
      <c r="J111" s="24"/>
      <c r="K111" s="24"/>
      <c r="L111" s="24"/>
      <c r="M111" s="24"/>
      <c r="N111" s="24"/>
    </row>
    <row r="112" spans="2:14" ht="16.5" thickBot="1" x14ac:dyDescent="0.3">
      <c r="B112" s="17"/>
      <c r="C112" s="17"/>
      <c r="D112" s="17"/>
      <c r="E112" s="17"/>
      <c r="F112" s="17"/>
      <c r="G112" s="17"/>
      <c r="H112" s="24"/>
      <c r="I112" s="24"/>
      <c r="J112" s="24"/>
      <c r="K112" s="24"/>
      <c r="L112" s="24"/>
      <c r="M112" s="24"/>
      <c r="N112" s="24"/>
    </row>
    <row r="113" spans="2:17" ht="45" x14ac:dyDescent="0.2">
      <c r="B113" s="55" t="s">
        <v>15</v>
      </c>
      <c r="C113" s="56" t="s">
        <v>2</v>
      </c>
      <c r="D113" s="56" t="s">
        <v>3</v>
      </c>
      <c r="E113" s="56" t="s">
        <v>23</v>
      </c>
      <c r="F113" s="56" t="s">
        <v>24</v>
      </c>
      <c r="G113" s="57" t="s">
        <v>25</v>
      </c>
    </row>
    <row r="114" spans="2:17" x14ac:dyDescent="0.2">
      <c r="B114" s="28">
        <v>2009</v>
      </c>
      <c r="C114" s="4">
        <v>90019</v>
      </c>
      <c r="D114" s="4">
        <v>112303</v>
      </c>
      <c r="E114" s="4">
        <v>10520</v>
      </c>
      <c r="F114" s="36">
        <f>+C114+D114+E114</f>
        <v>212842</v>
      </c>
      <c r="G114" s="37">
        <v>1.519708507738665E-2</v>
      </c>
    </row>
    <row r="115" spans="2:17" x14ac:dyDescent="0.2">
      <c r="B115" s="28">
        <v>2010</v>
      </c>
      <c r="C115" s="4">
        <v>1086567.1719999998</v>
      </c>
      <c r="D115" s="4">
        <v>193357</v>
      </c>
      <c r="E115" s="4">
        <v>42930</v>
      </c>
      <c r="F115" s="36">
        <f>+C115+D115+E115</f>
        <v>1322854.1719999998</v>
      </c>
      <c r="G115" s="37">
        <v>9.3126609268632643E-2</v>
      </c>
    </row>
    <row r="116" spans="2:17" x14ac:dyDescent="0.2">
      <c r="B116" s="28">
        <v>2011</v>
      </c>
      <c r="C116" s="4">
        <v>1104845</v>
      </c>
      <c r="D116" s="4">
        <v>329576</v>
      </c>
      <c r="E116" s="4">
        <v>78686</v>
      </c>
      <c r="F116" s="36">
        <f>+C116+D116+E116</f>
        <v>1513107</v>
      </c>
      <c r="G116" s="37">
        <v>0.10247287556006474</v>
      </c>
    </row>
    <row r="117" spans="2:17" x14ac:dyDescent="0.2">
      <c r="B117" s="28">
        <v>2012</v>
      </c>
      <c r="C117" s="4">
        <v>1731966</v>
      </c>
      <c r="D117" s="4">
        <v>1420528</v>
      </c>
      <c r="E117" s="4">
        <v>147986</v>
      </c>
      <c r="F117" s="36">
        <v>3300480</v>
      </c>
      <c r="G117" s="37">
        <v>0.2126464623061968</v>
      </c>
    </row>
    <row r="118" spans="2:17" x14ac:dyDescent="0.2">
      <c r="B118" s="28">
        <v>2013</v>
      </c>
      <c r="C118" s="4">
        <v>2508554</v>
      </c>
      <c r="D118" s="4">
        <v>1461812</v>
      </c>
      <c r="E118" s="4">
        <v>164375</v>
      </c>
      <c r="F118" s="36">
        <f>+C118+D118+E118</f>
        <v>4134741</v>
      </c>
      <c r="G118" s="37">
        <v>0.26211136544866737</v>
      </c>
    </row>
    <row r="119" spans="2:17" ht="13.5" thickBot="1" x14ac:dyDescent="0.25">
      <c r="B119" s="39">
        <v>41913</v>
      </c>
      <c r="C119" s="26">
        <v>3120441</v>
      </c>
      <c r="D119" s="26">
        <v>1428073</v>
      </c>
      <c r="E119" s="26">
        <v>209789</v>
      </c>
      <c r="F119" s="35">
        <v>4758303</v>
      </c>
      <c r="G119" s="38">
        <v>0.29766655355265531</v>
      </c>
    </row>
    <row r="121" spans="2:17" x14ac:dyDescent="0.2">
      <c r="B121" s="43" t="s">
        <v>37</v>
      </c>
      <c r="C121" s="42" t="s">
        <v>35</v>
      </c>
    </row>
    <row r="122" spans="2:17" s="12" customFormat="1" ht="12" x14ac:dyDescent="0.2">
      <c r="B122" s="41"/>
      <c r="C122" s="42" t="s">
        <v>36</v>
      </c>
    </row>
    <row r="123" spans="2:17" s="12" customFormat="1" ht="12" x14ac:dyDescent="0.2">
      <c r="B123" s="42" t="s">
        <v>38</v>
      </c>
      <c r="C123" s="42"/>
    </row>
    <row r="124" spans="2:17" s="12" customFormat="1" ht="12" x14ac:dyDescent="0.2">
      <c r="B124" s="12" t="s">
        <v>30</v>
      </c>
    </row>
    <row r="125" spans="2:17" s="12" customFormat="1" ht="12" x14ac:dyDescent="0.2">
      <c r="B125" s="12" t="s">
        <v>31</v>
      </c>
    </row>
    <row r="126" spans="2:17" s="12" customFormat="1" ht="12" x14ac:dyDescent="0.2">
      <c r="B126" s="12" t="s">
        <v>32</v>
      </c>
    </row>
    <row r="127" spans="2:17" s="12" customFormat="1" ht="12" x14ac:dyDescent="0.2">
      <c r="B127" s="12" t="s">
        <v>33</v>
      </c>
      <c r="M127" s="34"/>
      <c r="Q127" s="34"/>
    </row>
    <row r="128" spans="2:17" x14ac:dyDescent="0.2">
      <c r="B128" s="12" t="s">
        <v>44</v>
      </c>
    </row>
    <row r="129" spans="2:2" x14ac:dyDescent="0.2">
      <c r="B129" s="12" t="s">
        <v>45</v>
      </c>
    </row>
  </sheetData>
  <mergeCells count="20">
    <mergeCell ref="C79:F79"/>
    <mergeCell ref="B64:B65"/>
    <mergeCell ref="D81:F81"/>
    <mergeCell ref="C90:E93"/>
    <mergeCell ref="B39:B40"/>
    <mergeCell ref="C39:F39"/>
    <mergeCell ref="C88:F88"/>
    <mergeCell ref="B88:B89"/>
    <mergeCell ref="G64:J64"/>
    <mergeCell ref="K64:N64"/>
    <mergeCell ref="G39:J39"/>
    <mergeCell ref="K39:N39"/>
    <mergeCell ref="C3:F3"/>
    <mergeCell ref="D5:F5"/>
    <mergeCell ref="C64:F64"/>
    <mergeCell ref="C30:F30"/>
    <mergeCell ref="D32:F32"/>
    <mergeCell ref="C55:F55"/>
    <mergeCell ref="D57:F57"/>
    <mergeCell ref="C8:E8"/>
  </mergeCells>
  <pageMargins left="0.7" right="0.7" top="0.75" bottom="0.75" header="0.3" footer="0.3"/>
  <pageSetup orientation="portrait" r:id="rId1"/>
  <ignoredErrors>
    <ignoredError sqref="F22:F25 F66:F75 F50 F41:F49 F99 F94:F98" formulaRange="1"/>
    <ignoredError sqref="K70:L70 K45:L4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DENSIDAD DEL SERVICIO</vt:lpstr>
      <vt:lpstr>PARTICIPACION DE MERCADO</vt:lpstr>
      <vt:lpstr>MODALIDAD PRE-POS-PAGO-TTUP</vt:lpstr>
      <vt:lpstr>EVOLUCION PRE-POS-PAGO-TTUP</vt:lpstr>
      <vt:lpstr>INTERNET MOVIL</vt:lpstr>
      <vt:lpstr>RESUMEN_NOTAS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Maribel Fuertes</cp:lastModifiedBy>
  <cp:lastPrinted>2013-06-28T19:06:42Z</cp:lastPrinted>
  <dcterms:created xsi:type="dcterms:W3CDTF">2009-02-16T22:07:06Z</dcterms:created>
  <dcterms:modified xsi:type="dcterms:W3CDTF">2014-11-28T15:12:04Z</dcterms:modified>
</cp:coreProperties>
</file>