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12_Diciembre\PUBLICACIONES_PAGINAS WEB\02_SERVICIO_MOVIL_AVANZADO\"/>
    </mc:Choice>
  </mc:AlternateContent>
  <bookViews>
    <workbookView xWindow="-165" yWindow="4875" windowWidth="19440" windowHeight="7170" tabRatio="888" firstSheet="2" activeTab="5"/>
  </bookViews>
  <sheets>
    <sheet name="RESUMEN_NOTAS" sheetId="29" r:id="rId1"/>
    <sheet name="DENSIDAD DEL SERVICIO" sheetId="30" r:id="rId2"/>
    <sheet name="PARTICIPACION DE MERCADO" sheetId="37" r:id="rId3"/>
    <sheet name="MODALIDAD PRE-POS-PAGO-TTUP" sheetId="34" r:id="rId4"/>
    <sheet name="EVOLUCION PRE-POS-PAGO-TTUP" sheetId="36" r:id="rId5"/>
    <sheet name="INTERNET MOVIL" sheetId="38" r:id="rId6"/>
  </sheets>
  <definedNames>
    <definedName name="_xlnm.Print_Area" localSheetId="1">'DENSIDAD DEL SERVICIO'!$B$1:$Q$68</definedName>
    <definedName name="_xlnm.Print_Area" localSheetId="4">'EVOLUCION PRE-POS-PAGO-TTUP'!$B$1:$Q$68</definedName>
    <definedName name="_xlnm.Print_Area" localSheetId="5">'INTERNET MOVIL'!$B$1:$Q$68</definedName>
    <definedName name="_xlnm.Print_Area" localSheetId="3">'MODALIDAD PRE-POS-PAGO-TTUP'!$B$1:$J$44</definedName>
    <definedName name="_xlnm.Print_Area" localSheetId="2">'PARTICIPACION DE MERCADO'!$B$1:$I$44</definedName>
  </definedNames>
  <calcPr calcId="152511"/>
</workbook>
</file>

<file path=xl/calcChain.xml><?xml version="1.0" encoding="utf-8"?>
<calcChain xmlns="http://schemas.openxmlformats.org/spreadsheetml/2006/main">
  <c r="F24" i="29" l="1"/>
  <c r="F25" i="29"/>
  <c r="B35" i="34" l="1"/>
  <c r="B37" i="37"/>
  <c r="B34" i="34"/>
  <c r="C12" i="37" l="1"/>
  <c r="B11" i="34" l="1"/>
  <c r="C7" i="30" l="1"/>
  <c r="M75" i="29" l="1"/>
  <c r="L75" i="29"/>
  <c r="K75" i="29"/>
  <c r="M50" i="29"/>
  <c r="L50" i="29"/>
  <c r="K50" i="29"/>
  <c r="N75" i="29" l="1"/>
  <c r="N50" i="29"/>
  <c r="C7" i="38"/>
  <c r="C7" i="36"/>
  <c r="C6" i="34"/>
  <c r="C6" i="37"/>
  <c r="C109" i="29"/>
  <c r="C84" i="29"/>
  <c r="C60" i="29"/>
  <c r="C35" i="29"/>
  <c r="F75" i="29" l="1"/>
  <c r="J75" i="29"/>
  <c r="F99" i="29"/>
  <c r="F118" i="29"/>
  <c r="F16" i="29" l="1"/>
  <c r="F17" i="29"/>
  <c r="F18" i="29"/>
  <c r="F19" i="29"/>
  <c r="F13" i="29"/>
  <c r="F14" i="29"/>
  <c r="F15" i="29"/>
  <c r="F21" i="29"/>
  <c r="F22" i="29"/>
  <c r="F23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<sst xmlns="http://schemas.openxmlformats.org/spreadsheetml/2006/main" count="91" uniqueCount="46">
  <si>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</si>
  <si>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</si>
  <si>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</si>
  <si>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</si>
  <si>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</si>
  <si>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</si>
  <si>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</si>
  <si>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</si>
  <si>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</si>
  <si>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</si>
  <si>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</si>
  <si>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</si>
  <si>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</si>
  <si>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</si>
  <si>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</si>
  <si>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</si>
  <si>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</si>
  <si>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</si>
  <si>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</si>
  <si>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</si>
  <si>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</si>
  <si>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</si>
  <si>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</si>
  <si>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</si>
  <si>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</si>
  <si>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</si>
  <si>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</si>
  <si>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</si>
  <si>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</si>
  <si>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</si>
  <si>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</si>
  <si>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</si>
  <si>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</si>
  <si>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</si>
  <si>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</si>
  <si>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</si>
  <si>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</si>
  <si>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</si>
  <si>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</si>
  <si>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 xml:space="preserve">TOTAL DE LINEAS ACTIVAS </t>
  </si>
  <si>
    <r>
      <t xml:space="preserve">   </t>
    </r>
    <r>
      <rPr>
        <b/>
        <sz val="10"/>
        <color rgb="FF000000"/>
        <rFont val="Arial"/>
        <family val="2"/>
      </rPr>
      <t>CLARO, MOVISTAR, CNT EP</t>
    </r>
  </si>
  <si>
    <t>PREPAGO, POSPAGO, TERMINALES DE USO PÚBLICO</t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</si>
  <si>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Las líneas que comparten voz y datos para CNT E.P. y que son reportados dentro de la tecnología LTE; utilizan esta tecnología para el servicio de datos y para el servicio de voz pueden utilizar GSM o UMTS</t>
    </r>
  </si>
  <si>
    <r>
      <rPr>
        <b/>
        <sz val="9"/>
        <rFont val="Arial"/>
        <family val="2"/>
      </rPr>
      <t>Nota 8:</t>
    </r>
    <r>
      <rPr>
        <sz val="9"/>
        <rFont val="Arial"/>
        <family val="2"/>
      </rPr>
      <t xml:space="preserve"> Para el mes de octubre de 2014 se ha solicitado información a la Operadora CNT EP debido a las inconsistencias presentadas en los formatos que reportan los Terminales de Uso Público</t>
    </r>
  </si>
  <si>
    <t>Información Actualizada a Diciembre de 2014</t>
  </si>
  <si>
    <t>Fecha de publicación: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</si>
</sst>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50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2"/>
      <color rgb="FF000000"/>
      <name val="Arial"/>
      <family val="2"/>
    </font>
    <font>
      <b/>
      <sz val="16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8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7" fillId="24" borderId="0" xfId="3" applyFont="1" applyFill="1"/>
    <xf numFmtId="0" fontId="2" fillId="26" borderId="0" xfId="0" applyFont="1" applyFill="1"/>
    <xf numFmtId="0" fontId="39" fillId="26" borderId="0" xfId="0" applyFont="1" applyFill="1" applyAlignment="1"/>
    <xf numFmtId="0" fontId="39" fillId="26" borderId="0" xfId="0" applyFont="1" applyFill="1"/>
    <xf numFmtId="0" fontId="41" fillId="28" borderId="0" xfId="0" applyFont="1" applyFill="1" applyAlignment="1"/>
    <xf numFmtId="0" fontId="42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3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6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0" fontId="43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8" fillId="26" borderId="0" xfId="0" applyFont="1" applyFill="1" applyAlignment="1"/>
    <xf numFmtId="0" fontId="40" fillId="26" borderId="0" xfId="0" applyFont="1" applyFill="1" applyAlignment="1"/>
    <xf numFmtId="166" fontId="37" fillId="24" borderId="0" xfId="3" applyNumberFormat="1" applyFont="1" applyFill="1"/>
    <xf numFmtId="166" fontId="36" fillId="24" borderId="10" xfId="1" applyNumberFormat="1" applyFont="1" applyFill="1" applyBorder="1"/>
    <xf numFmtId="10" fontId="36" fillId="0" borderId="15" xfId="60" applyNumberFormat="1" applyFont="1" applyBorder="1"/>
    <xf numFmtId="166" fontId="29" fillId="24" borderId="0" xfId="1" applyNumberFormat="1" applyFont="1" applyFill="1" applyBorder="1" applyAlignment="1">
      <alignment horizontal="center" wrapText="1"/>
    </xf>
    <xf numFmtId="0" fontId="37" fillId="30" borderId="0" xfId="0" applyFont="1" applyFill="1" applyAlignment="1">
      <alignment horizontal="left" vertical="center" indent="4"/>
    </xf>
    <xf numFmtId="0" fontId="37" fillId="30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166" fontId="2" fillId="24" borderId="10" xfId="1" applyNumberFormat="1" applyFont="1" applyFill="1" applyBorder="1" applyAlignment="1">
      <alignment horizontal="center"/>
    </xf>
    <xf numFmtId="166" fontId="2" fillId="24" borderId="18" xfId="1" applyNumberFormat="1" applyFont="1" applyFill="1" applyBorder="1" applyAlignment="1">
      <alignment horizontal="center"/>
    </xf>
    <xf numFmtId="166" fontId="29" fillId="24" borderId="18" xfId="1" applyNumberFormat="1" applyFont="1" applyFill="1" applyBorder="1" applyAlignment="1">
      <alignment horizontal="center" wrapText="1"/>
    </xf>
    <xf numFmtId="0" fontId="43" fillId="27" borderId="19" xfId="0" applyFont="1" applyFill="1" applyBorder="1" applyAlignment="1">
      <alignment horizontal="center" vertical="center" wrapText="1"/>
    </xf>
    <xf numFmtId="0" fontId="43" fillId="27" borderId="20" xfId="0" applyFont="1" applyFill="1" applyBorder="1" applyAlignment="1">
      <alignment horizontal="center" vertical="center" wrapText="1"/>
    </xf>
    <xf numFmtId="0" fontId="43" fillId="27" borderId="21" xfId="0" applyFont="1" applyFill="1" applyBorder="1" applyAlignment="1">
      <alignment horizontal="center" vertical="center" wrapText="1"/>
    </xf>
    <xf numFmtId="0" fontId="2" fillId="25" borderId="22" xfId="1" applyFont="1" applyFill="1" applyBorder="1" applyAlignment="1">
      <alignment horizontal="right"/>
    </xf>
    <xf numFmtId="10" fontId="2" fillId="0" borderId="23" xfId="60" applyNumberFormat="1" applyFont="1" applyBorder="1"/>
    <xf numFmtId="10" fontId="2" fillId="0" borderId="15" xfId="60" applyNumberFormat="1" applyFont="1" applyBorder="1"/>
    <xf numFmtId="10" fontId="2" fillId="0" borderId="17" xfId="60" applyNumberFormat="1" applyFont="1" applyBorder="1"/>
    <xf numFmtId="0" fontId="43" fillId="27" borderId="11" xfId="0" applyFont="1" applyFill="1" applyBorder="1" applyAlignment="1">
      <alignment horizontal="center" vertical="center" wrapText="1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readingOrder="1"/>
    </xf>
    <xf numFmtId="3" fontId="47" fillId="0" borderId="0" xfId="0" applyNumberFormat="1" applyFont="1" applyAlignment="1">
      <alignment horizontal="center" vertical="center" readingOrder="1"/>
    </xf>
    <xf numFmtId="0" fontId="47" fillId="0" borderId="0" xfId="0" applyFont="1" applyAlignment="1">
      <alignment horizontal="center" vertical="center" readingOrder="1"/>
    </xf>
    <xf numFmtId="166" fontId="2" fillId="24" borderId="16" xfId="66" applyNumberFormat="1" applyFont="1" applyFill="1" applyBorder="1"/>
    <xf numFmtId="0" fontId="44" fillId="0" borderId="0" xfId="0" applyFont="1" applyAlignment="1">
      <alignment horizontal="left" vertical="center" readingOrder="1"/>
    </xf>
    <xf numFmtId="0" fontId="49" fillId="25" borderId="0" xfId="0" applyFont="1" applyFill="1"/>
    <xf numFmtId="0" fontId="0" fillId="25" borderId="24" xfId="0" applyFill="1" applyBorder="1"/>
    <xf numFmtId="0" fontId="0" fillId="25" borderId="25" xfId="0" applyFill="1" applyBorder="1"/>
    <xf numFmtId="0" fontId="0" fillId="25" borderId="26" xfId="0" applyFill="1" applyBorder="1"/>
    <xf numFmtId="0" fontId="49" fillId="25" borderId="27" xfId="0" applyFont="1" applyFill="1" applyBorder="1"/>
    <xf numFmtId="0" fontId="0" fillId="25" borderId="28" xfId="0" applyFill="1" applyBorder="1"/>
    <xf numFmtId="0" fontId="0" fillId="25" borderId="29" xfId="0" applyFill="1" applyBorder="1"/>
    <xf numFmtId="0" fontId="38" fillId="26" borderId="0" xfId="0" applyFont="1" applyFill="1" applyAlignment="1">
      <alignment horizontal="left"/>
    </xf>
    <xf numFmtId="0" fontId="43" fillId="27" borderId="11" xfId="0" applyFont="1" applyFill="1" applyBorder="1" applyAlignment="1">
      <alignment horizontal="center" vertical="center" wrapText="1"/>
    </xf>
    <xf numFmtId="0" fontId="43" fillId="27" borderId="14" xfId="0" applyFont="1" applyFill="1" applyBorder="1" applyAlignment="1">
      <alignment horizontal="center" vertical="center" wrapText="1"/>
    </xf>
    <xf numFmtId="0" fontId="40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41" fillId="28" borderId="0" xfId="0" applyFont="1" applyFill="1" applyAlignment="1">
      <alignment horizontal="left" vertical="center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6" fillId="0" borderId="0" xfId="0" applyFont="1" applyAlignment="1">
      <alignment horizontal="center" vertical="center" wrapText="1" readingOrder="1"/>
    </xf>
    <xf numFmtId="3" fontId="47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vertical="center" wrapText="1" readingOrder="1"/>
    </xf>
  </cellXfs>
  <cellStyles count="68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aje 5" xfId="67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11772020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5055645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776892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17604557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491376"/>
        <c:axId val="296838912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1.0983992728482472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194288"/>
        <c:axId val="289194848"/>
      </c:lineChart>
      <c:catAx>
        <c:axId val="10249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9683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838912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02491376"/>
        <c:crosses val="autoZero"/>
        <c:crossBetween val="between"/>
      </c:valAx>
      <c:catAx>
        <c:axId val="289194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194848"/>
        <c:crosses val="autoZero"/>
        <c:auto val="1"/>
        <c:lblAlgn val="ctr"/>
        <c:lblOffset val="100"/>
        <c:noMultiLvlLbl val="0"/>
      </c:catAx>
      <c:valAx>
        <c:axId val="289194848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89194288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0A0CB41-D326-4AC6-A01C-5BF62B35D80B}" type="VALUE"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n-US" sz="1000"/>
                  </a:p>
                  <a:p>
                    <a:fld id="{E37601CF-5010-40EE-AD47-B2276C0BF8DC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11772020</c:v>
                </c:pt>
                <c:pt idx="1">
                  <c:v>5055645</c:v>
                </c:pt>
                <c:pt idx="2">
                  <c:v>776892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13666071</c:v>
                </c:pt>
                <c:pt idx="1">
                  <c:v>3846271</c:v>
                </c:pt>
                <c:pt idx="2">
                  <c:v>92215</c:v>
                </c:pt>
              </c:numCache>
            </c:numRef>
          </c:val>
        </c:ser>
        <c:ser>
          <c:idx val="1"/>
          <c:order val="1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  <c:pt idx="0">
                  <c:v>18057049</c:v>
                </c:pt>
              </c:numCache>
            </c:numRef>
          </c:val>
        </c:ser>
        <c:ser>
          <c:idx val="2"/>
          <c:order val="2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spPr>
    <a:noFill/>
  </c:sp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9347049</c:v>
                </c:pt>
                <c:pt idx="1">
                  <c:v>3897845</c:v>
                </c:pt>
                <c:pt idx="2">
                  <c:v>421177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60550039945E-2"/>
                  <c:y val="-7.1428571428571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56384799726114"/>
                  <c:y val="7.936507936507936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2287430103845715"/>
                  <c:y val="0.182688413948256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2392579</c:v>
                </c:pt>
                <c:pt idx="1">
                  <c:v>1104667</c:v>
                </c:pt>
                <c:pt idx="2">
                  <c:v>349025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41153657423256862"/>
                  <c:y val="-0.222222847144107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417864886454411"/>
                  <c:y val="-0.166517935258092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32392</c:v>
                </c:pt>
                <c:pt idx="1">
                  <c:v>53133</c:v>
                </c:pt>
                <c:pt idx="2">
                  <c:v>6690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3846271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13666071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4235680"/>
        <c:axId val="284236240"/>
      </c:lineChart>
      <c:catAx>
        <c:axId val="28423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28423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23624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284235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3151507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1500955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281614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4934076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70464"/>
        <c:axId val="138571024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0.30785128478825047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71584"/>
        <c:axId val="138572144"/>
      </c:lineChart>
      <c:catAx>
        <c:axId val="13857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857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57102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8570464"/>
        <c:crosses val="autoZero"/>
        <c:crossBetween val="between"/>
      </c:valAx>
      <c:catAx>
        <c:axId val="13857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572144"/>
        <c:crosses val="autoZero"/>
        <c:auto val="1"/>
        <c:lblAlgn val="ctr"/>
        <c:lblOffset val="100"/>
        <c:noMultiLvlLbl val="0"/>
      </c:catAx>
      <c:valAx>
        <c:axId val="138572144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8571584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5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38</xdr:row>
      <xdr:rowOff>38100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0</xdr:rowOff>
    </xdr:from>
    <xdr:to>
      <xdr:col>15</xdr:col>
      <xdr:colOff>19050</xdr:colOff>
      <xdr:row>35</xdr:row>
      <xdr:rowOff>66675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14</xdr:row>
      <xdr:rowOff>28576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14</xdr:row>
      <xdr:rowOff>104775</xdr:rowOff>
    </xdr:from>
    <xdr:to>
      <xdr:col>14</xdr:col>
      <xdr:colOff>409575</xdr:colOff>
      <xdr:row>24</xdr:row>
      <xdr:rowOff>85725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25</xdr:row>
      <xdr:rowOff>19050</xdr:rowOff>
    </xdr:from>
    <xdr:to>
      <xdr:col>14</xdr:col>
      <xdr:colOff>400050</xdr:colOff>
      <xdr:row>35</xdr:row>
      <xdr:rowOff>0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29"/>
  <sheetViews>
    <sheetView topLeftCell="A100" zoomScaleNormal="100" workbookViewId="0">
      <selection activeCell="C119" sqref="C119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  <c r="I1" s="60"/>
      <c r="J1" s="61"/>
      <c r="K1" s="61"/>
      <c r="L1" s="62"/>
    </row>
    <row r="2" spans="2:18" ht="13.5" thickBot="1" x14ac:dyDescent="0.25">
      <c r="B2" s="13"/>
      <c r="C2" s="13"/>
      <c r="D2" s="13"/>
      <c r="E2" s="13"/>
      <c r="F2" s="13"/>
      <c r="G2" s="13"/>
      <c r="I2" s="63" t="s">
        <v>44</v>
      </c>
      <c r="J2" s="64"/>
      <c r="K2" s="64"/>
      <c r="L2" s="65"/>
    </row>
    <row r="3" spans="2:18" ht="18" x14ac:dyDescent="0.25">
      <c r="B3" s="13"/>
      <c r="C3" s="66" t="s">
        <v>14</v>
      </c>
      <c r="D3" s="66"/>
      <c r="E3" s="66"/>
      <c r="F3" s="66"/>
      <c r="G3" s="13"/>
    </row>
    <row r="4" spans="2:18" x14ac:dyDescent="0.2">
      <c r="B4" s="13"/>
      <c r="C4" s="14" t="s">
        <v>27</v>
      </c>
      <c r="D4" s="14"/>
      <c r="E4" s="13"/>
      <c r="F4" s="13"/>
      <c r="G4" s="13"/>
    </row>
    <row r="5" spans="2:18" ht="14.25" x14ac:dyDescent="0.2">
      <c r="B5" s="13"/>
      <c r="C5" s="13"/>
      <c r="D5" s="69"/>
      <c r="E5" s="69"/>
      <c r="F5" s="69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73" t="s">
        <v>45</v>
      </c>
      <c r="D8" s="73"/>
      <c r="E8" s="73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44" t="s">
        <v>15</v>
      </c>
      <c r="C12" s="45" t="s">
        <v>2</v>
      </c>
      <c r="D12" s="45" t="s">
        <v>3</v>
      </c>
      <c r="E12" s="45" t="s">
        <v>13</v>
      </c>
      <c r="F12" s="45" t="s">
        <v>19</v>
      </c>
      <c r="G12" s="46" t="s">
        <v>5</v>
      </c>
      <c r="J12" s="37"/>
    </row>
    <row r="13" spans="2:18" x14ac:dyDescent="0.2">
      <c r="B13" s="47">
        <v>2001</v>
      </c>
      <c r="C13" s="42">
        <v>483982</v>
      </c>
      <c r="D13" s="42">
        <v>375170</v>
      </c>
      <c r="E13" s="42">
        <v>0</v>
      </c>
      <c r="F13" s="43">
        <f t="shared" ref="F13:F19" si="0">+C13+D13+E13</f>
        <v>859152</v>
      </c>
      <c r="G13" s="48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41">
        <v>920878</v>
      </c>
      <c r="D14" s="41">
        <v>639983</v>
      </c>
      <c r="E14" s="41">
        <v>0</v>
      </c>
      <c r="F14" s="3">
        <f t="shared" si="0"/>
        <v>1560861</v>
      </c>
      <c r="G14" s="49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41">
        <v>1533015</v>
      </c>
      <c r="D15" s="41">
        <v>861342</v>
      </c>
      <c r="E15" s="41">
        <v>3804</v>
      </c>
      <c r="F15" s="3">
        <f t="shared" si="0"/>
        <v>2398161</v>
      </c>
      <c r="G15" s="49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41">
        <v>2317061</v>
      </c>
      <c r="D16" s="41">
        <v>1119757</v>
      </c>
      <c r="E16" s="41">
        <v>107356</v>
      </c>
      <c r="F16" s="3">
        <f t="shared" si="0"/>
        <v>3544174</v>
      </c>
      <c r="G16" s="49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41">
        <v>4088350</v>
      </c>
      <c r="D17" s="41">
        <v>1931629.9622600004</v>
      </c>
      <c r="E17" s="41">
        <v>226352</v>
      </c>
      <c r="F17" s="3">
        <f t="shared" si="0"/>
        <v>6246331.9622600004</v>
      </c>
      <c r="G17" s="49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41">
        <v>5636395</v>
      </c>
      <c r="D18" s="41">
        <v>2490002.1774500068</v>
      </c>
      <c r="E18" s="41">
        <v>358653</v>
      </c>
      <c r="F18" s="3">
        <f t="shared" si="0"/>
        <v>8485050.1774500068</v>
      </c>
      <c r="G18" s="49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41">
        <v>6907911</v>
      </c>
      <c r="D19" s="41">
        <v>2582436</v>
      </c>
      <c r="E19" s="41">
        <v>433275</v>
      </c>
      <c r="F19" s="3">
        <f t="shared" si="0"/>
        <v>9923622</v>
      </c>
      <c r="G19" s="49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49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49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49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49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 t="shared" ref="F24:F26" si="2">+SUM(C24:E24)</f>
        <v>17086863</v>
      </c>
      <c r="G24" s="49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 t="shared" si="2"/>
        <v>17541754</v>
      </c>
      <c r="G25" s="49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thickBot="1" x14ac:dyDescent="0.25">
      <c r="B26" s="28">
        <v>2014</v>
      </c>
      <c r="C26" s="26">
        <v>11772020</v>
      </c>
      <c r="D26" s="26">
        <v>5055645</v>
      </c>
      <c r="E26" s="26">
        <v>776892</v>
      </c>
      <c r="F26" s="3">
        <v>17604557</v>
      </c>
      <c r="G26" s="50">
        <v>1.0983992728482472</v>
      </c>
      <c r="H26" s="25"/>
      <c r="I26" s="25"/>
      <c r="J26" s="25"/>
      <c r="K26" s="25"/>
    </row>
    <row r="27" spans="2:18" x14ac:dyDescent="0.2">
      <c r="B27" s="20"/>
      <c r="C27" s="21"/>
      <c r="D27" s="21"/>
      <c r="E27" s="21"/>
      <c r="F27" s="22"/>
      <c r="G27" s="23"/>
    </row>
    <row r="28" spans="2:18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ht="18" x14ac:dyDescent="0.25">
      <c r="B30" s="13"/>
      <c r="C30" s="66" t="s">
        <v>14</v>
      </c>
      <c r="D30" s="66"/>
      <c r="E30" s="66"/>
      <c r="F30" s="66"/>
      <c r="G30" s="13"/>
      <c r="H30" s="13"/>
      <c r="I30" s="13"/>
      <c r="J30" s="13"/>
      <c r="K30" s="13"/>
      <c r="L30" s="13"/>
      <c r="M30" s="13"/>
      <c r="N30" s="13"/>
    </row>
    <row r="31" spans="2:18" x14ac:dyDescent="0.2">
      <c r="B31" s="13"/>
      <c r="C31" s="14" t="s">
        <v>28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8" ht="14.25" x14ac:dyDescent="0.2">
      <c r="B32" s="13"/>
      <c r="C32" s="13"/>
      <c r="D32" s="69"/>
      <c r="E32" s="69"/>
      <c r="F32" s="69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6" t="str">
        <f>C8</f>
        <v>Fecha de publicación: Enero de 2015</v>
      </c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ht="16.5" thickBot="1" x14ac:dyDescent="0.3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7.25" customHeight="1" x14ac:dyDescent="0.2">
      <c r="B39" s="67" t="s">
        <v>15</v>
      </c>
      <c r="C39" s="71" t="s">
        <v>9</v>
      </c>
      <c r="D39" s="71"/>
      <c r="E39" s="71"/>
      <c r="F39" s="71"/>
      <c r="G39" s="71" t="s">
        <v>10</v>
      </c>
      <c r="H39" s="71"/>
      <c r="I39" s="71"/>
      <c r="J39" s="71"/>
      <c r="K39" s="71" t="s">
        <v>34</v>
      </c>
      <c r="L39" s="71"/>
      <c r="M39" s="71"/>
      <c r="N39" s="72"/>
    </row>
    <row r="40" spans="2:14" x14ac:dyDescent="0.2">
      <c r="B40" s="68"/>
      <c r="C40" s="19" t="s">
        <v>2</v>
      </c>
      <c r="D40" s="19" t="s">
        <v>3</v>
      </c>
      <c r="E40" s="19" t="s">
        <v>13</v>
      </c>
      <c r="F40" s="19" t="s">
        <v>0</v>
      </c>
      <c r="G40" s="19" t="s">
        <v>2</v>
      </c>
      <c r="H40" s="19" t="s">
        <v>3</v>
      </c>
      <c r="I40" s="19" t="s">
        <v>13</v>
      </c>
      <c r="J40" s="19" t="s">
        <v>0</v>
      </c>
      <c r="K40" s="19" t="s">
        <v>2</v>
      </c>
      <c r="L40" s="19" t="s">
        <v>3</v>
      </c>
      <c r="M40" s="19" t="s">
        <v>13</v>
      </c>
      <c r="N40" s="29" t="s">
        <v>0</v>
      </c>
    </row>
    <row r="41" spans="2:14" x14ac:dyDescent="0.2">
      <c r="B41" s="28">
        <v>2004</v>
      </c>
      <c r="C41" s="4">
        <v>2112681</v>
      </c>
      <c r="D41" s="4">
        <v>891195</v>
      </c>
      <c r="E41" s="4">
        <v>81477</v>
      </c>
      <c r="F41" s="5">
        <f>SUM(C41:E41)</f>
        <v>3085353</v>
      </c>
      <c r="G41" s="2"/>
      <c r="H41" s="2"/>
      <c r="I41" s="2"/>
      <c r="J41" s="2"/>
      <c r="K41" s="4">
        <f t="shared" ref="K41:M44" si="3">C41+G41</f>
        <v>2112681</v>
      </c>
      <c r="L41" s="4">
        <f t="shared" si="3"/>
        <v>891195</v>
      </c>
      <c r="M41" s="4">
        <f t="shared" si="3"/>
        <v>81477</v>
      </c>
      <c r="N41" s="27">
        <f>SUM(K41:M41)</f>
        <v>3085353</v>
      </c>
    </row>
    <row r="42" spans="2:14" x14ac:dyDescent="0.2">
      <c r="B42" s="28">
        <f t="shared" ref="B42:B45" si="4">+B41+1</f>
        <v>2005</v>
      </c>
      <c r="C42" s="4">
        <v>3698981</v>
      </c>
      <c r="D42" s="4">
        <v>1565543.7974420004</v>
      </c>
      <c r="E42" s="4">
        <v>188611</v>
      </c>
      <c r="F42" s="5">
        <f t="shared" ref="F42:F48" si="5">SUM(C42:E42)</f>
        <v>5453135.7974420004</v>
      </c>
      <c r="G42" s="2"/>
      <c r="H42" s="2"/>
      <c r="I42" s="2"/>
      <c r="J42" s="2"/>
      <c r="K42" s="4">
        <f t="shared" si="3"/>
        <v>3698981</v>
      </c>
      <c r="L42" s="4">
        <f t="shared" si="3"/>
        <v>1565543.7974420004</v>
      </c>
      <c r="M42" s="4">
        <f t="shared" si="3"/>
        <v>188611</v>
      </c>
      <c r="N42" s="27">
        <f t="shared" ref="N42:N48" si="6">SUM(K42:M42)</f>
        <v>5453135.7974420004</v>
      </c>
    </row>
    <row r="43" spans="2:14" x14ac:dyDescent="0.2">
      <c r="B43" s="28">
        <f t="shared" si="4"/>
        <v>2006</v>
      </c>
      <c r="C43" s="4">
        <v>5028405</v>
      </c>
      <c r="D43" s="4">
        <v>2134221.9582600072</v>
      </c>
      <c r="E43" s="4">
        <v>303527</v>
      </c>
      <c r="F43" s="5">
        <f t="shared" si="5"/>
        <v>7466153.9582600072</v>
      </c>
      <c r="G43" s="2"/>
      <c r="H43" s="2"/>
      <c r="I43" s="2"/>
      <c r="J43" s="2"/>
      <c r="K43" s="4">
        <f t="shared" si="3"/>
        <v>5028405</v>
      </c>
      <c r="L43" s="4">
        <f t="shared" si="3"/>
        <v>2134221.9582600072</v>
      </c>
      <c r="M43" s="4">
        <f t="shared" si="3"/>
        <v>303527</v>
      </c>
      <c r="N43" s="27">
        <f t="shared" si="6"/>
        <v>7466153.9582600072</v>
      </c>
    </row>
    <row r="44" spans="2:14" x14ac:dyDescent="0.2">
      <c r="B44" s="28">
        <f t="shared" si="4"/>
        <v>2007</v>
      </c>
      <c r="C44" s="4">
        <v>6142565</v>
      </c>
      <c r="D44" s="4">
        <v>2178658</v>
      </c>
      <c r="E44" s="4">
        <v>403200</v>
      </c>
      <c r="F44" s="5">
        <f t="shared" si="5"/>
        <v>8724423</v>
      </c>
      <c r="G44" s="2"/>
      <c r="H44" s="2"/>
      <c r="I44" s="2"/>
      <c r="J44" s="2"/>
      <c r="K44" s="4">
        <f t="shared" si="3"/>
        <v>6142565</v>
      </c>
      <c r="L44" s="4">
        <f t="shared" si="3"/>
        <v>2178658</v>
      </c>
      <c r="M44" s="4">
        <f t="shared" si="3"/>
        <v>403200</v>
      </c>
      <c r="N44" s="27">
        <f t="shared" si="6"/>
        <v>8724423</v>
      </c>
    </row>
    <row r="45" spans="2:14" x14ac:dyDescent="0.2">
      <c r="B45" s="28">
        <f t="shared" si="4"/>
        <v>2008</v>
      </c>
      <c r="C45" s="4">
        <v>7195466</v>
      </c>
      <c r="D45" s="4">
        <v>2650539</v>
      </c>
      <c r="E45" s="4">
        <v>251763</v>
      </c>
      <c r="F45" s="5">
        <f t="shared" si="5"/>
        <v>10097768</v>
      </c>
      <c r="G45" s="6" t="s">
        <v>6</v>
      </c>
      <c r="H45" s="6" t="s">
        <v>6</v>
      </c>
      <c r="I45" s="4"/>
      <c r="J45" s="4">
        <f t="shared" ref="J45:J51" si="7">SUM(G45:I45)</f>
        <v>0</v>
      </c>
      <c r="K45" s="4">
        <f>C45</f>
        <v>7195466</v>
      </c>
      <c r="L45" s="4">
        <f>D45</f>
        <v>2650539</v>
      </c>
      <c r="M45" s="4">
        <f>E45+I45</f>
        <v>251763</v>
      </c>
      <c r="N45" s="27">
        <f t="shared" si="6"/>
        <v>10097768</v>
      </c>
    </row>
    <row r="46" spans="2:14" x14ac:dyDescent="0.2">
      <c r="B46" s="28">
        <v>2009</v>
      </c>
      <c r="C46" s="4">
        <v>8177146</v>
      </c>
      <c r="D46" s="4">
        <v>3186817</v>
      </c>
      <c r="E46" s="4">
        <v>266748</v>
      </c>
      <c r="F46" s="5">
        <f t="shared" si="5"/>
        <v>11630711</v>
      </c>
      <c r="G46" s="4">
        <v>28749</v>
      </c>
      <c r="H46" s="4">
        <v>7095</v>
      </c>
      <c r="I46" s="4"/>
      <c r="J46" s="5">
        <f t="shared" si="7"/>
        <v>35844</v>
      </c>
      <c r="K46" s="4">
        <f t="shared" ref="K46:L48" si="8">C46+G46</f>
        <v>8205895</v>
      </c>
      <c r="L46" s="4">
        <f t="shared" si="8"/>
        <v>3193912</v>
      </c>
      <c r="M46" s="4">
        <f>E46+I46</f>
        <v>266748</v>
      </c>
      <c r="N46" s="27">
        <f t="shared" si="6"/>
        <v>11666555</v>
      </c>
    </row>
    <row r="47" spans="2:14" x14ac:dyDescent="0.2">
      <c r="B47" s="28">
        <v>2010</v>
      </c>
      <c r="C47" s="4">
        <v>9102148</v>
      </c>
      <c r="D47" s="4">
        <v>3531918</v>
      </c>
      <c r="E47" s="4">
        <v>247013</v>
      </c>
      <c r="F47" s="5">
        <f t="shared" si="5"/>
        <v>12881079</v>
      </c>
      <c r="G47" s="4">
        <v>17554</v>
      </c>
      <c r="H47" s="4">
        <v>29700</v>
      </c>
      <c r="I47" s="4">
        <v>707</v>
      </c>
      <c r="J47" s="5">
        <f t="shared" si="7"/>
        <v>47961</v>
      </c>
      <c r="K47" s="4">
        <f t="shared" si="8"/>
        <v>9119702</v>
      </c>
      <c r="L47" s="4">
        <f t="shared" si="8"/>
        <v>3561618</v>
      </c>
      <c r="M47" s="4">
        <f>E47+I47</f>
        <v>247720</v>
      </c>
      <c r="N47" s="27">
        <f t="shared" si="6"/>
        <v>12929040</v>
      </c>
    </row>
    <row r="48" spans="2:14" x14ac:dyDescent="0.2">
      <c r="B48" s="28">
        <v>2011</v>
      </c>
      <c r="C48" s="4">
        <v>9291869</v>
      </c>
      <c r="D48" s="4">
        <v>3698868</v>
      </c>
      <c r="E48" s="4">
        <v>171657</v>
      </c>
      <c r="F48" s="5">
        <f t="shared" si="5"/>
        <v>13162394</v>
      </c>
      <c r="G48" s="4">
        <v>75054</v>
      </c>
      <c r="H48" s="4">
        <v>57612</v>
      </c>
      <c r="I48" s="4">
        <v>774</v>
      </c>
      <c r="J48" s="5">
        <f t="shared" si="7"/>
        <v>133440</v>
      </c>
      <c r="K48" s="4">
        <f t="shared" si="8"/>
        <v>9366923</v>
      </c>
      <c r="L48" s="4">
        <f t="shared" si="8"/>
        <v>3756480</v>
      </c>
      <c r="M48" s="4">
        <f>E48+I48</f>
        <v>172431</v>
      </c>
      <c r="N48" s="27">
        <f t="shared" si="6"/>
        <v>13295834</v>
      </c>
    </row>
    <row r="49" spans="2:14" x14ac:dyDescent="0.2">
      <c r="B49" s="28">
        <v>2012</v>
      </c>
      <c r="C49" s="4">
        <v>9639877</v>
      </c>
      <c r="D49" s="4">
        <v>4113938</v>
      </c>
      <c r="E49" s="4">
        <v>128792</v>
      </c>
      <c r="F49" s="5">
        <f>SUM(C49:E49)</f>
        <v>13882607</v>
      </c>
      <c r="G49" s="4">
        <v>69402</v>
      </c>
      <c r="H49" s="4">
        <v>55590</v>
      </c>
      <c r="I49" s="4">
        <v>505</v>
      </c>
      <c r="J49" s="5">
        <f t="shared" si="7"/>
        <v>125497</v>
      </c>
      <c r="K49" s="4">
        <f t="shared" ref="K49:M49" si="9">C49+G49</f>
        <v>9709279</v>
      </c>
      <c r="L49" s="4">
        <f t="shared" si="9"/>
        <v>4169528</v>
      </c>
      <c r="M49" s="4">
        <f t="shared" si="9"/>
        <v>129297</v>
      </c>
      <c r="N49" s="27">
        <f>SUM(K49:M49)</f>
        <v>14008104</v>
      </c>
    </row>
    <row r="50" spans="2:14" x14ac:dyDescent="0.2">
      <c r="B50" s="28">
        <v>2013</v>
      </c>
      <c r="C50" s="4">
        <v>9613358</v>
      </c>
      <c r="D50" s="4">
        <v>4089213</v>
      </c>
      <c r="E50" s="4">
        <v>168533</v>
      </c>
      <c r="F50" s="5">
        <f>SUM(C50:E50)</f>
        <v>13871104</v>
      </c>
      <c r="G50" s="4">
        <v>104707</v>
      </c>
      <c r="H50" s="4">
        <v>28752</v>
      </c>
      <c r="I50" s="4">
        <v>563</v>
      </c>
      <c r="J50" s="5">
        <f t="shared" si="7"/>
        <v>134022</v>
      </c>
      <c r="K50" s="4">
        <f t="shared" ref="K50" si="10">C50+G50</f>
        <v>9718065</v>
      </c>
      <c r="L50" s="4">
        <f t="shared" ref="L50" si="11">D50+H50</f>
        <v>4117965</v>
      </c>
      <c r="M50" s="4">
        <f t="shared" ref="M50" si="12">E50+I50</f>
        <v>169096</v>
      </c>
      <c r="N50" s="27">
        <f>SUM(K50:M50)</f>
        <v>14005126</v>
      </c>
    </row>
    <row r="51" spans="2:14" ht="13.5" thickBot="1" x14ac:dyDescent="0.25">
      <c r="B51" s="28">
        <v>2014</v>
      </c>
      <c r="C51" s="57">
        <v>9264534</v>
      </c>
      <c r="D51" s="57">
        <v>3890589</v>
      </c>
      <c r="E51" s="57">
        <v>391726</v>
      </c>
      <c r="F51" s="5">
        <v>13546849</v>
      </c>
      <c r="G51" s="26">
        <v>82515</v>
      </c>
      <c r="H51" s="26">
        <v>7256</v>
      </c>
      <c r="I51" s="26">
        <v>29451</v>
      </c>
      <c r="J51" s="5">
        <v>119222</v>
      </c>
      <c r="K51" s="26">
        <v>9347049</v>
      </c>
      <c r="L51" s="26">
        <v>3897845</v>
      </c>
      <c r="M51" s="26">
        <v>421177</v>
      </c>
      <c r="N51" s="27">
        <v>13666071</v>
      </c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ht="18" x14ac:dyDescent="0.25">
      <c r="B55" s="13"/>
      <c r="C55" s="66" t="s">
        <v>14</v>
      </c>
      <c r="D55" s="66"/>
      <c r="E55" s="66"/>
      <c r="F55" s="66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4" t="s">
        <v>29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4.25" x14ac:dyDescent="0.2">
      <c r="B57" s="13"/>
      <c r="C57" s="13"/>
      <c r="D57" s="69"/>
      <c r="E57" s="69"/>
      <c r="F57" s="69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6" t="str">
        <f>C8</f>
        <v>Fecha de publicación: Enero de 2015</v>
      </c>
      <c r="D60" s="16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ht="16.5" thickBot="1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ht="17.25" customHeight="1" x14ac:dyDescent="0.2">
      <c r="B64" s="67" t="s">
        <v>15</v>
      </c>
      <c r="C64" s="71" t="s">
        <v>7</v>
      </c>
      <c r="D64" s="71"/>
      <c r="E64" s="71"/>
      <c r="F64" s="71"/>
      <c r="G64" s="71" t="s">
        <v>8</v>
      </c>
      <c r="H64" s="71"/>
      <c r="I64" s="71"/>
      <c r="J64" s="71"/>
      <c r="K64" s="71" t="s">
        <v>22</v>
      </c>
      <c r="L64" s="71"/>
      <c r="M64" s="71"/>
      <c r="N64" s="72"/>
    </row>
    <row r="65" spans="2:14" x14ac:dyDescent="0.2">
      <c r="B65" s="68" t="s">
        <v>1</v>
      </c>
      <c r="C65" s="19" t="s">
        <v>2</v>
      </c>
      <c r="D65" s="19" t="s">
        <v>3</v>
      </c>
      <c r="E65" s="19" t="s">
        <v>13</v>
      </c>
      <c r="F65" s="19" t="s">
        <v>0</v>
      </c>
      <c r="G65" s="19" t="s">
        <v>2</v>
      </c>
      <c r="H65" s="19" t="s">
        <v>3</v>
      </c>
      <c r="I65" s="19" t="s">
        <v>13</v>
      </c>
      <c r="J65" s="19" t="s">
        <v>0</v>
      </c>
      <c r="K65" s="19" t="s">
        <v>2</v>
      </c>
      <c r="L65" s="19" t="s">
        <v>3</v>
      </c>
      <c r="M65" s="19" t="s">
        <v>13</v>
      </c>
      <c r="N65" s="29" t="s">
        <v>0</v>
      </c>
    </row>
    <row r="66" spans="2:14" x14ac:dyDescent="0.2">
      <c r="B66" s="28">
        <v>2004</v>
      </c>
      <c r="C66" s="4">
        <v>204380</v>
      </c>
      <c r="D66" s="4">
        <v>228562</v>
      </c>
      <c r="E66" s="4">
        <v>25879</v>
      </c>
      <c r="F66" s="5">
        <f>SUM(C66:E66)</f>
        <v>458821</v>
      </c>
      <c r="G66" s="4"/>
      <c r="H66" s="4"/>
      <c r="I66" s="4"/>
      <c r="J66" s="4"/>
      <c r="K66" s="4">
        <f t="shared" ref="K66:M69" si="13">C66+G66</f>
        <v>204380</v>
      </c>
      <c r="L66" s="4">
        <f t="shared" si="13"/>
        <v>228562</v>
      </c>
      <c r="M66" s="4">
        <f t="shared" si="13"/>
        <v>25879</v>
      </c>
      <c r="N66" s="27">
        <f>SUM(K66:M66)</f>
        <v>458821</v>
      </c>
    </row>
    <row r="67" spans="2:14" x14ac:dyDescent="0.2">
      <c r="B67" s="28">
        <f t="shared" ref="B67:B70" si="14">+B66+1</f>
        <v>2005</v>
      </c>
      <c r="C67" s="4">
        <v>389369</v>
      </c>
      <c r="D67" s="4">
        <v>366086.16481800005</v>
      </c>
      <c r="E67" s="4">
        <v>37741</v>
      </c>
      <c r="F67" s="5">
        <f t="shared" ref="F67:F76" si="15">SUM(C67:E67)</f>
        <v>793196.16481800005</v>
      </c>
      <c r="G67" s="4"/>
      <c r="H67" s="4"/>
      <c r="I67" s="4"/>
      <c r="J67" s="4"/>
      <c r="K67" s="4">
        <f t="shared" si="13"/>
        <v>389369</v>
      </c>
      <c r="L67" s="4">
        <f t="shared" si="13"/>
        <v>366086.16481800005</v>
      </c>
      <c r="M67" s="4">
        <f t="shared" si="13"/>
        <v>37741</v>
      </c>
      <c r="N67" s="27">
        <f t="shared" ref="N67:N73" si="16">SUM(K67:M67)</f>
        <v>793196.16481800005</v>
      </c>
    </row>
    <row r="68" spans="2:14" x14ac:dyDescent="0.2">
      <c r="B68" s="28">
        <f t="shared" si="14"/>
        <v>2006</v>
      </c>
      <c r="C68" s="4">
        <v>607990</v>
      </c>
      <c r="D68" s="4">
        <v>355780.21918999986</v>
      </c>
      <c r="E68" s="4">
        <v>55126</v>
      </c>
      <c r="F68" s="5">
        <f t="shared" si="15"/>
        <v>1018896.2191899999</v>
      </c>
      <c r="G68" s="4"/>
      <c r="H68" s="4"/>
      <c r="I68" s="4"/>
      <c r="J68" s="4"/>
      <c r="K68" s="4">
        <f t="shared" si="13"/>
        <v>607990</v>
      </c>
      <c r="L68" s="4">
        <f t="shared" si="13"/>
        <v>355780.21918999986</v>
      </c>
      <c r="M68" s="4">
        <f t="shared" si="13"/>
        <v>55126</v>
      </c>
      <c r="N68" s="27">
        <f t="shared" si="16"/>
        <v>1018896.2191899999</v>
      </c>
    </row>
    <row r="69" spans="2:14" x14ac:dyDescent="0.2">
      <c r="B69" s="28">
        <f t="shared" si="14"/>
        <v>2007</v>
      </c>
      <c r="C69" s="4">
        <v>765346</v>
      </c>
      <c r="D69" s="4">
        <v>403778</v>
      </c>
      <c r="E69" s="4">
        <v>46430</v>
      </c>
      <c r="F69" s="5">
        <f t="shared" si="15"/>
        <v>1215554</v>
      </c>
      <c r="G69" s="4"/>
      <c r="H69" s="4"/>
      <c r="I69" s="4"/>
      <c r="J69" s="4"/>
      <c r="K69" s="4">
        <f t="shared" si="13"/>
        <v>765346</v>
      </c>
      <c r="L69" s="4">
        <f t="shared" si="13"/>
        <v>403778</v>
      </c>
      <c r="M69" s="4">
        <f t="shared" si="13"/>
        <v>46430</v>
      </c>
      <c r="N69" s="27">
        <f t="shared" si="16"/>
        <v>1215554</v>
      </c>
    </row>
    <row r="70" spans="2:14" x14ac:dyDescent="0.2">
      <c r="B70" s="28">
        <f t="shared" si="14"/>
        <v>2008</v>
      </c>
      <c r="C70" s="4">
        <v>928531</v>
      </c>
      <c r="D70" s="4">
        <v>471981</v>
      </c>
      <c r="E70" s="4">
        <v>43807</v>
      </c>
      <c r="F70" s="5">
        <f t="shared" si="15"/>
        <v>1444319</v>
      </c>
      <c r="G70" s="4" t="s">
        <v>6</v>
      </c>
      <c r="H70" s="4" t="s">
        <v>6</v>
      </c>
      <c r="I70" s="4">
        <v>7769</v>
      </c>
      <c r="J70" s="5">
        <f t="shared" ref="J70:J76" si="17">SUM(G70:I70)</f>
        <v>7769</v>
      </c>
      <c r="K70" s="4">
        <f>C70</f>
        <v>928531</v>
      </c>
      <c r="L70" s="4">
        <f>D70</f>
        <v>471981</v>
      </c>
      <c r="M70" s="4">
        <f t="shared" ref="M70:M74" si="18">E70+I70</f>
        <v>51576</v>
      </c>
      <c r="N70" s="27">
        <f t="shared" si="16"/>
        <v>1452088</v>
      </c>
    </row>
    <row r="71" spans="2:14" x14ac:dyDescent="0.2">
      <c r="B71" s="28">
        <v>2009</v>
      </c>
      <c r="C71" s="4">
        <v>1001649</v>
      </c>
      <c r="D71" s="4">
        <v>422641</v>
      </c>
      <c r="E71" s="4">
        <v>48340</v>
      </c>
      <c r="F71" s="5">
        <f t="shared" si="15"/>
        <v>1472630</v>
      </c>
      <c r="G71" s="4">
        <v>61270</v>
      </c>
      <c r="H71" s="4">
        <v>105208</v>
      </c>
      <c r="I71" s="4">
        <v>10520</v>
      </c>
      <c r="J71" s="5">
        <f t="shared" si="17"/>
        <v>176998</v>
      </c>
      <c r="K71" s="4">
        <f t="shared" ref="K71:L74" si="19">C71+G71</f>
        <v>1062919</v>
      </c>
      <c r="L71" s="4">
        <f t="shared" si="19"/>
        <v>527849</v>
      </c>
      <c r="M71" s="4">
        <f t="shared" si="18"/>
        <v>58860</v>
      </c>
      <c r="N71" s="27">
        <f t="shared" si="16"/>
        <v>1649628</v>
      </c>
    </row>
    <row r="72" spans="2:14" x14ac:dyDescent="0.2">
      <c r="B72" s="28">
        <v>2010</v>
      </c>
      <c r="C72" s="4">
        <v>1199652</v>
      </c>
      <c r="D72" s="4">
        <v>506253</v>
      </c>
      <c r="E72" s="4">
        <v>37769</v>
      </c>
      <c r="F72" s="5">
        <f t="shared" si="15"/>
        <v>1743674</v>
      </c>
      <c r="G72" s="4">
        <v>122107</v>
      </c>
      <c r="H72" s="4">
        <v>151946</v>
      </c>
      <c r="I72" s="4">
        <v>16087</v>
      </c>
      <c r="J72" s="5">
        <f t="shared" si="17"/>
        <v>290140</v>
      </c>
      <c r="K72" s="4">
        <f t="shared" si="19"/>
        <v>1321759</v>
      </c>
      <c r="L72" s="4">
        <f t="shared" si="19"/>
        <v>658199</v>
      </c>
      <c r="M72" s="4">
        <f t="shared" si="18"/>
        <v>53856</v>
      </c>
      <c r="N72" s="27">
        <f t="shared" si="16"/>
        <v>2033814</v>
      </c>
    </row>
    <row r="73" spans="2:14" x14ac:dyDescent="0.2">
      <c r="B73" s="28">
        <v>2011</v>
      </c>
      <c r="C73" s="4">
        <v>1427423</v>
      </c>
      <c r="D73" s="4">
        <v>587629</v>
      </c>
      <c r="E73" s="4">
        <v>43923</v>
      </c>
      <c r="F73" s="5">
        <f t="shared" si="15"/>
        <v>2058975</v>
      </c>
      <c r="G73" s="4">
        <v>228228</v>
      </c>
      <c r="H73" s="4">
        <v>133364</v>
      </c>
      <c r="I73" s="4">
        <v>46811</v>
      </c>
      <c r="J73" s="5">
        <f t="shared" si="17"/>
        <v>408403</v>
      </c>
      <c r="K73" s="4">
        <f t="shared" si="19"/>
        <v>1655651</v>
      </c>
      <c r="L73" s="4">
        <f t="shared" si="19"/>
        <v>720993</v>
      </c>
      <c r="M73" s="4">
        <f t="shared" si="18"/>
        <v>90734</v>
      </c>
      <c r="N73" s="27">
        <f t="shared" si="16"/>
        <v>2467378</v>
      </c>
    </row>
    <row r="74" spans="2:14" x14ac:dyDescent="0.2">
      <c r="B74" s="28">
        <v>2012</v>
      </c>
      <c r="C74" s="4">
        <v>1725778</v>
      </c>
      <c r="D74" s="4">
        <v>677994</v>
      </c>
      <c r="E74" s="4">
        <v>67796</v>
      </c>
      <c r="F74" s="5">
        <f t="shared" si="15"/>
        <v>2471568</v>
      </c>
      <c r="G74" s="4">
        <v>287847</v>
      </c>
      <c r="H74" s="4">
        <v>125304</v>
      </c>
      <c r="I74" s="4">
        <v>91475</v>
      </c>
      <c r="J74" s="5">
        <f t="shared" si="17"/>
        <v>504626</v>
      </c>
      <c r="K74" s="4">
        <f t="shared" si="19"/>
        <v>2013625</v>
      </c>
      <c r="L74" s="4">
        <f t="shared" si="19"/>
        <v>803298</v>
      </c>
      <c r="M74" s="4">
        <f t="shared" si="18"/>
        <v>159271</v>
      </c>
      <c r="N74" s="27">
        <f>SUM(K74:M74)</f>
        <v>2976194</v>
      </c>
    </row>
    <row r="75" spans="2:14" x14ac:dyDescent="0.2">
      <c r="B75" s="28">
        <v>2013</v>
      </c>
      <c r="C75" s="4">
        <v>1867328</v>
      </c>
      <c r="D75" s="4">
        <v>817322</v>
      </c>
      <c r="E75" s="4">
        <v>70445</v>
      </c>
      <c r="F75" s="5">
        <f t="shared" si="15"/>
        <v>2755095</v>
      </c>
      <c r="G75" s="4">
        <v>410982</v>
      </c>
      <c r="H75" s="4">
        <v>156415</v>
      </c>
      <c r="I75" s="4">
        <v>102785</v>
      </c>
      <c r="J75" s="5">
        <f t="shared" si="17"/>
        <v>670182</v>
      </c>
      <c r="K75" s="4">
        <f t="shared" ref="K75" si="20">C75+G75</f>
        <v>2278310</v>
      </c>
      <c r="L75" s="4">
        <f t="shared" ref="L75" si="21">D75+H75</f>
        <v>973737</v>
      </c>
      <c r="M75" s="4">
        <f t="shared" ref="M75" si="22">E75+I75</f>
        <v>173230</v>
      </c>
      <c r="N75" s="27">
        <f>SUM(K75:M75)</f>
        <v>3425277</v>
      </c>
    </row>
    <row r="76" spans="2:14" ht="13.5" thickBot="1" x14ac:dyDescent="0.25">
      <c r="B76" s="28">
        <v>2014</v>
      </c>
      <c r="C76" s="26">
        <v>1942032</v>
      </c>
      <c r="D76" s="26">
        <v>909902</v>
      </c>
      <c r="E76" s="26">
        <v>206954</v>
      </c>
      <c r="F76" s="5">
        <v>3058888</v>
      </c>
      <c r="G76" s="26">
        <v>450547</v>
      </c>
      <c r="H76" s="26">
        <v>194765</v>
      </c>
      <c r="I76" s="26">
        <v>142071</v>
      </c>
      <c r="J76" s="5">
        <v>787383</v>
      </c>
      <c r="K76" s="4">
        <v>2392579</v>
      </c>
      <c r="L76" s="4">
        <v>1104667</v>
      </c>
      <c r="M76" s="4">
        <v>349025</v>
      </c>
      <c r="N76" s="27">
        <v>3846271</v>
      </c>
    </row>
    <row r="78" spans="2:14" x14ac:dyDescent="0.2">
      <c r="B78" s="13"/>
      <c r="C78" s="13"/>
      <c r="D78" s="13"/>
      <c r="E78" s="13"/>
      <c r="F78" s="13"/>
      <c r="G78" s="24"/>
      <c r="H78" s="24"/>
      <c r="I78" s="24"/>
      <c r="J78" s="24"/>
      <c r="K78" s="24"/>
      <c r="L78" s="24"/>
      <c r="M78" s="24"/>
      <c r="N78" s="24"/>
    </row>
    <row r="79" spans="2:14" ht="18" x14ac:dyDescent="0.25">
      <c r="B79" s="13"/>
      <c r="C79" s="66" t="s">
        <v>14</v>
      </c>
      <c r="D79" s="66"/>
      <c r="E79" s="66"/>
      <c r="F79" s="66"/>
      <c r="G79" s="24"/>
      <c r="H79" s="24"/>
      <c r="I79" s="24"/>
      <c r="J79" s="24"/>
      <c r="K79" s="24"/>
      <c r="L79" s="24"/>
      <c r="M79" s="24"/>
      <c r="N79" s="24"/>
    </row>
    <row r="80" spans="2:14" x14ac:dyDescent="0.2">
      <c r="B80" s="13"/>
      <c r="C80" s="14" t="s">
        <v>16</v>
      </c>
      <c r="D80" s="14"/>
      <c r="E80" s="13"/>
      <c r="F80" s="13"/>
      <c r="G80" s="24"/>
      <c r="H80" s="24"/>
      <c r="I80" s="24"/>
      <c r="J80" s="24"/>
      <c r="K80" s="24"/>
      <c r="L80" s="24"/>
      <c r="M80" s="24"/>
      <c r="N80" s="24"/>
    </row>
    <row r="81" spans="2:14" ht="14.25" x14ac:dyDescent="0.2">
      <c r="B81" s="13"/>
      <c r="C81" s="13"/>
      <c r="D81" s="69"/>
      <c r="E81" s="69"/>
      <c r="F81" s="69"/>
      <c r="G81" s="24"/>
      <c r="H81" s="24"/>
      <c r="I81" s="24"/>
      <c r="J81" s="24"/>
      <c r="K81" s="24"/>
      <c r="L81" s="24"/>
      <c r="M81" s="24"/>
      <c r="N81" s="24"/>
    </row>
    <row r="82" spans="2:14" x14ac:dyDescent="0.2">
      <c r="B82" s="13"/>
      <c r="C82" s="15"/>
      <c r="D82" s="13"/>
      <c r="E82" s="13"/>
      <c r="F82" s="13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3"/>
      <c r="D83" s="13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x14ac:dyDescent="0.2">
      <c r="B84" s="13"/>
      <c r="C84" s="16" t="str">
        <f>C8</f>
        <v>Fecha de publicación: Enero de 2015</v>
      </c>
      <c r="D84" s="16"/>
      <c r="E84" s="13"/>
      <c r="F84" s="13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3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ht="16.5" thickBot="1" x14ac:dyDescent="0.3">
      <c r="B87" s="17"/>
      <c r="C87" s="17"/>
      <c r="D87" s="17"/>
      <c r="E87" s="17"/>
      <c r="F87" s="17"/>
      <c r="G87" s="24"/>
      <c r="H87" s="24"/>
      <c r="I87" s="24"/>
      <c r="J87" s="24"/>
      <c r="K87" s="24"/>
      <c r="L87" s="24"/>
      <c r="M87" s="24"/>
      <c r="N87" s="24"/>
    </row>
    <row r="88" spans="2:14" ht="12.75" customHeight="1" x14ac:dyDescent="0.2">
      <c r="B88" s="67" t="s">
        <v>1</v>
      </c>
      <c r="C88" s="71" t="s">
        <v>18</v>
      </c>
      <c r="D88" s="71"/>
      <c r="E88" s="71"/>
      <c r="F88" s="72"/>
      <c r="G88" s="24"/>
      <c r="H88" s="24"/>
      <c r="I88" s="24"/>
      <c r="J88" s="24"/>
      <c r="K88" s="24"/>
      <c r="L88" s="24"/>
      <c r="M88" s="24"/>
      <c r="N88" s="24"/>
    </row>
    <row r="89" spans="2:14" ht="22.5" x14ac:dyDescent="0.2">
      <c r="B89" s="68"/>
      <c r="C89" s="19" t="s">
        <v>2</v>
      </c>
      <c r="D89" s="19" t="s">
        <v>3</v>
      </c>
      <c r="E89" s="19" t="s">
        <v>4</v>
      </c>
      <c r="F89" s="29" t="s">
        <v>0</v>
      </c>
      <c r="G89" s="24"/>
      <c r="H89" s="24"/>
      <c r="I89" s="24"/>
      <c r="J89" s="24"/>
      <c r="K89" s="24"/>
      <c r="L89" s="24"/>
      <c r="M89" s="24"/>
      <c r="N89" s="24"/>
    </row>
    <row r="90" spans="2:14" x14ac:dyDescent="0.2">
      <c r="B90" s="28">
        <v>2004</v>
      </c>
      <c r="C90" s="70"/>
      <c r="D90" s="70"/>
      <c r="E90" s="70"/>
      <c r="F90" s="27">
        <v>15478</v>
      </c>
      <c r="G90" s="24"/>
      <c r="H90" s="24"/>
      <c r="I90" s="24"/>
      <c r="J90" s="24"/>
      <c r="K90" s="24"/>
      <c r="L90" s="24"/>
      <c r="M90" s="24"/>
      <c r="N90" s="24"/>
    </row>
    <row r="91" spans="2:14" x14ac:dyDescent="0.2">
      <c r="B91" s="28">
        <v>2005</v>
      </c>
      <c r="C91" s="70"/>
      <c r="D91" s="70"/>
      <c r="E91" s="70"/>
      <c r="F91" s="27">
        <v>28749</v>
      </c>
      <c r="G91" s="24"/>
      <c r="H91" s="24"/>
      <c r="I91" s="24"/>
    </row>
    <row r="92" spans="2:14" x14ac:dyDescent="0.2">
      <c r="B92" s="28">
        <v>2006</v>
      </c>
      <c r="C92" s="70"/>
      <c r="D92" s="70"/>
      <c r="E92" s="70"/>
      <c r="F92" s="27">
        <v>44628</v>
      </c>
      <c r="G92" s="24"/>
      <c r="H92" s="24"/>
      <c r="I92" s="24"/>
    </row>
    <row r="93" spans="2:14" x14ac:dyDescent="0.2">
      <c r="B93" s="28">
        <v>2007</v>
      </c>
      <c r="C93" s="70"/>
      <c r="D93" s="70"/>
      <c r="E93" s="70"/>
      <c r="F93" s="27">
        <v>80951</v>
      </c>
      <c r="G93" s="24"/>
      <c r="H93" s="24"/>
      <c r="I93" s="24"/>
    </row>
    <row r="94" spans="2:14" x14ac:dyDescent="0.2">
      <c r="B94" s="28">
        <v>2008</v>
      </c>
      <c r="C94" s="4">
        <v>32362</v>
      </c>
      <c r="D94" s="4">
        <v>89402</v>
      </c>
      <c r="E94" s="4">
        <v>20628</v>
      </c>
      <c r="F94" s="27">
        <f t="shared" ref="F94:F97" si="23">SUM(C94:E94)</f>
        <v>142392</v>
      </c>
      <c r="G94" s="24"/>
      <c r="H94" s="24"/>
      <c r="I94" s="24"/>
    </row>
    <row r="95" spans="2:14" x14ac:dyDescent="0.2">
      <c r="B95" s="28">
        <v>2009</v>
      </c>
      <c r="C95" s="4">
        <v>22454</v>
      </c>
      <c r="D95" s="4">
        <v>84671</v>
      </c>
      <c r="E95" s="4">
        <v>31292</v>
      </c>
      <c r="F95" s="27">
        <f t="shared" si="23"/>
        <v>138417</v>
      </c>
      <c r="G95" s="24"/>
      <c r="H95" s="24"/>
      <c r="I95" s="24"/>
    </row>
    <row r="96" spans="2:14" x14ac:dyDescent="0.2">
      <c r="B96" s="28">
        <v>2010</v>
      </c>
      <c r="C96" s="4">
        <v>29041</v>
      </c>
      <c r="D96" s="4">
        <v>94782</v>
      </c>
      <c r="E96" s="4">
        <v>32154</v>
      </c>
      <c r="F96" s="27">
        <f t="shared" si="23"/>
        <v>155977</v>
      </c>
      <c r="G96" s="24"/>
      <c r="H96" s="24"/>
      <c r="I96" s="24"/>
    </row>
    <row r="97" spans="2:14" x14ac:dyDescent="0.2">
      <c r="B97" s="28">
        <v>2011</v>
      </c>
      <c r="C97" s="4">
        <v>34742</v>
      </c>
      <c r="D97" s="4">
        <v>36401</v>
      </c>
      <c r="E97" s="4">
        <v>40203</v>
      </c>
      <c r="F97" s="27">
        <f t="shared" si="23"/>
        <v>111346</v>
      </c>
      <c r="G97" s="24"/>
      <c r="H97" s="24"/>
      <c r="I97" s="24"/>
    </row>
    <row r="98" spans="2:14" x14ac:dyDescent="0.2">
      <c r="B98" s="28">
        <v>2012</v>
      </c>
      <c r="C98" s="4">
        <v>35002</v>
      </c>
      <c r="D98" s="4">
        <v>46860</v>
      </c>
      <c r="E98" s="4">
        <v>20703</v>
      </c>
      <c r="F98" s="27">
        <f>SUM(C98:E98)</f>
        <v>102565</v>
      </c>
      <c r="G98" s="24"/>
      <c r="H98" s="24"/>
      <c r="I98" s="24"/>
    </row>
    <row r="99" spans="2:14" x14ac:dyDescent="0.2">
      <c r="B99" s="28">
        <v>2013</v>
      </c>
      <c r="C99" s="4">
        <v>34511</v>
      </c>
      <c r="D99" s="4">
        <v>56606</v>
      </c>
      <c r="E99" s="4">
        <v>20234</v>
      </c>
      <c r="F99" s="27">
        <f>SUM(C99:E99)</f>
        <v>111351</v>
      </c>
      <c r="G99" s="24"/>
      <c r="H99" s="24"/>
      <c r="I99" s="24"/>
    </row>
    <row r="100" spans="2:14" ht="13.5" thickBot="1" x14ac:dyDescent="0.25">
      <c r="B100" s="28">
        <v>2014</v>
      </c>
      <c r="C100" s="26">
        <v>32392</v>
      </c>
      <c r="D100" s="26">
        <v>53133</v>
      </c>
      <c r="E100" s="26">
        <v>6690</v>
      </c>
      <c r="F100" s="27">
        <v>92215</v>
      </c>
      <c r="G100" s="24"/>
      <c r="H100" s="24"/>
      <c r="I100" s="24"/>
    </row>
    <row r="101" spans="2:14" x14ac:dyDescent="0.2">
      <c r="G101" s="24"/>
      <c r="H101" s="24"/>
      <c r="I101" s="24"/>
    </row>
    <row r="102" spans="2:14" x14ac:dyDescent="0.2">
      <c r="B102" s="13"/>
      <c r="C102" s="13"/>
      <c r="D102" s="13"/>
      <c r="E102" s="13"/>
      <c r="F102" s="13"/>
      <c r="G102" s="13"/>
      <c r="H102" s="24"/>
      <c r="I102" s="24"/>
      <c r="J102" s="24"/>
      <c r="K102" s="24"/>
      <c r="L102" s="24"/>
      <c r="M102" s="24"/>
      <c r="N102" s="24"/>
    </row>
    <row r="103" spans="2:14" x14ac:dyDescent="0.2">
      <c r="B103" s="13"/>
      <c r="C103" s="13"/>
      <c r="D103" s="13"/>
      <c r="E103" s="13"/>
      <c r="F103" s="13"/>
      <c r="G103" s="13"/>
      <c r="H103" s="24"/>
      <c r="I103" s="24"/>
      <c r="J103" s="24"/>
      <c r="K103" s="24"/>
      <c r="L103" s="24"/>
      <c r="M103" s="24"/>
      <c r="N103" s="24"/>
    </row>
    <row r="104" spans="2:14" ht="18" x14ac:dyDescent="0.25">
      <c r="B104" s="13"/>
      <c r="C104" s="32" t="s">
        <v>14</v>
      </c>
      <c r="D104" s="32"/>
      <c r="E104" s="32"/>
      <c r="F104" s="32"/>
      <c r="G104" s="32"/>
      <c r="H104" s="24"/>
      <c r="I104" s="24"/>
      <c r="J104" s="24"/>
      <c r="K104" s="24"/>
      <c r="L104" s="24"/>
      <c r="M104" s="24"/>
      <c r="N104" s="24"/>
    </row>
    <row r="105" spans="2:14" x14ac:dyDescent="0.2">
      <c r="B105" s="13"/>
      <c r="C105" s="14" t="s">
        <v>26</v>
      </c>
      <c r="D105" s="14"/>
      <c r="E105" s="13"/>
      <c r="F105" s="13"/>
      <c r="G105" s="13"/>
      <c r="H105" s="24"/>
      <c r="I105" s="24"/>
      <c r="J105" s="24"/>
      <c r="K105" s="24"/>
      <c r="L105" s="24"/>
      <c r="M105" s="24"/>
      <c r="N105" s="24"/>
    </row>
    <row r="106" spans="2:14" ht="14.25" x14ac:dyDescent="0.2">
      <c r="B106" s="13"/>
      <c r="C106" s="13"/>
      <c r="D106" s="33"/>
      <c r="E106" s="33"/>
      <c r="F106" s="33"/>
      <c r="G106" s="33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5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x14ac:dyDescent="0.2">
      <c r="B108" s="13"/>
      <c r="C108" s="13"/>
      <c r="D108" s="13"/>
      <c r="E108" s="13"/>
      <c r="F108" s="13"/>
      <c r="G108" s="13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6" t="str">
        <f>C8</f>
        <v>Fecha de publicación: Enero de 2015</v>
      </c>
      <c r="D109" s="16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x14ac:dyDescent="0.2">
      <c r="B110" s="13"/>
      <c r="C110" s="13"/>
      <c r="D110" s="13"/>
      <c r="E110" s="13"/>
      <c r="F110" s="13"/>
      <c r="G110" s="1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3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ht="16.5" thickBot="1" x14ac:dyDescent="0.3">
      <c r="B112" s="17"/>
      <c r="C112" s="17"/>
      <c r="D112" s="17"/>
      <c r="E112" s="17"/>
      <c r="F112" s="17"/>
      <c r="G112" s="17"/>
      <c r="H112" s="24"/>
      <c r="I112" s="24"/>
      <c r="J112" s="24"/>
      <c r="K112" s="24"/>
      <c r="L112" s="24"/>
      <c r="M112" s="24"/>
      <c r="N112" s="24"/>
    </row>
    <row r="113" spans="2:17" ht="45" x14ac:dyDescent="0.2">
      <c r="B113" s="51" t="s">
        <v>15</v>
      </c>
      <c r="C113" s="52" t="s">
        <v>2</v>
      </c>
      <c r="D113" s="52" t="s">
        <v>3</v>
      </c>
      <c r="E113" s="52" t="s">
        <v>23</v>
      </c>
      <c r="F113" s="52" t="s">
        <v>24</v>
      </c>
      <c r="G113" s="53" t="s">
        <v>25</v>
      </c>
    </row>
    <row r="114" spans="2:17" x14ac:dyDescent="0.2">
      <c r="B114" s="28">
        <v>2009</v>
      </c>
      <c r="C114" s="4">
        <v>90019</v>
      </c>
      <c r="D114" s="4">
        <v>112303</v>
      </c>
      <c r="E114" s="4">
        <v>10520</v>
      </c>
      <c r="F114" s="35">
        <f>+C114+D114+E114</f>
        <v>212842</v>
      </c>
      <c r="G114" s="36">
        <v>1.519708507738665E-2</v>
      </c>
    </row>
    <row r="115" spans="2:17" x14ac:dyDescent="0.2">
      <c r="B115" s="28">
        <v>2010</v>
      </c>
      <c r="C115" s="4">
        <v>1086567.1719999998</v>
      </c>
      <c r="D115" s="4">
        <v>193357</v>
      </c>
      <c r="E115" s="4">
        <v>42930</v>
      </c>
      <c r="F115" s="35">
        <f>+C115+D115+E115</f>
        <v>1322854.1719999998</v>
      </c>
      <c r="G115" s="36">
        <v>9.3126609268632643E-2</v>
      </c>
    </row>
    <row r="116" spans="2:17" x14ac:dyDescent="0.2">
      <c r="B116" s="28">
        <v>2011</v>
      </c>
      <c r="C116" s="4">
        <v>1104845</v>
      </c>
      <c r="D116" s="4">
        <v>329576</v>
      </c>
      <c r="E116" s="4">
        <v>78686</v>
      </c>
      <c r="F116" s="35">
        <f>+C116+D116+E116</f>
        <v>1513107</v>
      </c>
      <c r="G116" s="36">
        <v>0.10247287556006474</v>
      </c>
    </row>
    <row r="117" spans="2:17" x14ac:dyDescent="0.2">
      <c r="B117" s="28">
        <v>2012</v>
      </c>
      <c r="C117" s="4">
        <v>1731966</v>
      </c>
      <c r="D117" s="4">
        <v>1420528</v>
      </c>
      <c r="E117" s="4">
        <v>147986</v>
      </c>
      <c r="F117" s="35">
        <v>3300480</v>
      </c>
      <c r="G117" s="36">
        <v>0.2126464623061968</v>
      </c>
    </row>
    <row r="118" spans="2:17" x14ac:dyDescent="0.2">
      <c r="B118" s="28">
        <v>2013</v>
      </c>
      <c r="C118" s="4">
        <v>2508554</v>
      </c>
      <c r="D118" s="4">
        <v>1461812</v>
      </c>
      <c r="E118" s="4">
        <v>164375</v>
      </c>
      <c r="F118" s="35">
        <f>+C118+D118+E118</f>
        <v>4134741</v>
      </c>
      <c r="G118" s="36">
        <v>0.26211136544866737</v>
      </c>
    </row>
    <row r="119" spans="2:17" ht="13.5" thickBot="1" x14ac:dyDescent="0.25">
      <c r="B119" s="28">
        <v>2014</v>
      </c>
      <c r="C119" s="26">
        <v>3151507</v>
      </c>
      <c r="D119" s="26">
        <v>1500955</v>
      </c>
      <c r="E119" s="26">
        <v>281614</v>
      </c>
      <c r="F119" s="35">
        <v>4934076</v>
      </c>
      <c r="G119" s="36">
        <v>0.30785128478825047</v>
      </c>
    </row>
    <row r="121" spans="2:17" x14ac:dyDescent="0.2">
      <c r="B121" s="40" t="s">
        <v>37</v>
      </c>
      <c r="C121" s="39" t="s">
        <v>35</v>
      </c>
    </row>
    <row r="122" spans="2:17" s="12" customFormat="1" ht="12" x14ac:dyDescent="0.2">
      <c r="B122" s="38"/>
      <c r="C122" s="39" t="s">
        <v>36</v>
      </c>
    </row>
    <row r="123" spans="2:17" s="12" customFormat="1" ht="12" x14ac:dyDescent="0.2">
      <c r="B123" s="39" t="s">
        <v>38</v>
      </c>
      <c r="C123" s="39"/>
    </row>
    <row r="124" spans="2:17" s="12" customFormat="1" ht="12" x14ac:dyDescent="0.2">
      <c r="B124" s="12" t="s">
        <v>30</v>
      </c>
    </row>
    <row r="125" spans="2:17" s="12" customFormat="1" ht="12" x14ac:dyDescent="0.2">
      <c r="B125" s="12" t="s">
        <v>31</v>
      </c>
    </row>
    <row r="126" spans="2:17" s="12" customFormat="1" ht="12" x14ac:dyDescent="0.2">
      <c r="B126" s="12" t="s">
        <v>32</v>
      </c>
    </row>
    <row r="127" spans="2:17" s="12" customFormat="1" ht="12" x14ac:dyDescent="0.2">
      <c r="B127" s="12" t="s">
        <v>33</v>
      </c>
      <c r="M127" s="34"/>
      <c r="Q127" s="34"/>
    </row>
    <row r="128" spans="2:17" x14ac:dyDescent="0.2">
      <c r="B128" s="12" t="s">
        <v>42</v>
      </c>
    </row>
    <row r="129" spans="2:2" x14ac:dyDescent="0.2">
      <c r="B129" s="12" t="s">
        <v>43</v>
      </c>
    </row>
  </sheetData>
  <mergeCells count="20"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  <mergeCell ref="C79:F79"/>
    <mergeCell ref="B64:B65"/>
    <mergeCell ref="D81:F81"/>
    <mergeCell ref="C90:E93"/>
    <mergeCell ref="B39:B40"/>
    <mergeCell ref="C39:F39"/>
    <mergeCell ref="C88:F88"/>
    <mergeCell ref="B88:B89"/>
  </mergeCells>
  <pageMargins left="0.7" right="0.7" top="0.75" bottom="0.75" header="0.3" footer="0.3"/>
  <pageSetup orientation="portrait" r:id="rId1"/>
  <ignoredErrors>
    <ignoredError sqref="F22:F23 F66:F75 F50 F41:F49 F99 F94:F98 F24:F25" formulaRange="1"/>
    <ignoredError sqref="K70:L70 K45:L4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B7" sqref="B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74" t="s">
        <v>11</v>
      </c>
      <c r="D3" s="74"/>
      <c r="E3" s="74"/>
      <c r="F3" s="74"/>
      <c r="G3" s="74"/>
      <c r="H3" s="74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12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75" t="str">
        <f>RESUMEN_NOTAS!C8</f>
        <v>Fecha de publicación: Enero de 2015</v>
      </c>
      <c r="D7" s="75"/>
      <c r="E7" s="75"/>
      <c r="F7" s="75"/>
      <c r="G7" s="75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B37" sqref="B3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76" t="s">
        <v>11</v>
      </c>
      <c r="D2" s="76"/>
      <c r="E2" s="76"/>
      <c r="F2" s="76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1" t="s">
        <v>17</v>
      </c>
      <c r="D3" s="31"/>
      <c r="E3" s="31"/>
      <c r="F3" s="31"/>
      <c r="G3" s="31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77" t="str">
        <f>RESUMEN_NOTAS!C8</f>
        <v>Fecha de publicación: Enero de 2015</v>
      </c>
      <c r="D6" s="77"/>
      <c r="E6" s="77"/>
      <c r="F6" s="77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">
      <c r="A11" s="1"/>
      <c r="B11" s="1"/>
      <c r="C11" s="54" t="s">
        <v>39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x14ac:dyDescent="0.2">
      <c r="A12" s="1"/>
      <c r="B12" s="1"/>
      <c r="C12" s="55">
        <f>RESUMEN_NOTAS!F26</f>
        <v>17604557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x14ac:dyDescent="0.2">
      <c r="A13" s="1"/>
      <c r="B13" s="1"/>
      <c r="C13" s="56" t="s">
        <v>40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59" t="str">
        <f>"   "&amp;RESUMEN_NOTAS!I2</f>
        <v xml:space="preserve">   Información Actualizada a Diciembre de 2014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/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76" t="s">
        <v>11</v>
      </c>
      <c r="D2" s="76"/>
      <c r="E2" s="76"/>
      <c r="F2" s="76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1" t="s">
        <v>20</v>
      </c>
      <c r="D3" s="31"/>
      <c r="E3" s="31"/>
      <c r="F3" s="31"/>
      <c r="G3" s="31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77" t="str">
        <f>RESUMEN_NOTAS!C8</f>
        <v>Fecha de publicación: Enero de 2015</v>
      </c>
      <c r="D6" s="77"/>
      <c r="E6" s="77"/>
      <c r="F6" s="77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7.75" customHeight="1" x14ac:dyDescent="0.2">
      <c r="A10" s="1"/>
      <c r="B10" s="78" t="s">
        <v>39</v>
      </c>
      <c r="C10" s="78"/>
      <c r="D10" s="78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35">
      <c r="A11" s="1"/>
      <c r="B11" s="79">
        <f>RESUMEN_NOTAS!F26</f>
        <v>17604557</v>
      </c>
      <c r="C11" s="79"/>
      <c r="D11" s="79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.75" customHeight="1" x14ac:dyDescent="0.2">
      <c r="A12" s="1"/>
      <c r="B12" s="80" t="s">
        <v>41</v>
      </c>
      <c r="C12" s="80"/>
      <c r="D12" s="80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58" t="str">
        <f>"   "&amp;RESUMEN_NOTAS!I1</f>
        <v xml:space="preserve">   </v>
      </c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59" t="str">
        <f>"    "&amp;RESUMEN_NOTAS!I2</f>
        <v xml:space="preserve">    Información Actualizada a Diciembre de 2014</v>
      </c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5">
    <mergeCell ref="B10:D10"/>
    <mergeCell ref="B11:D11"/>
    <mergeCell ref="B12:D12"/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74" t="s">
        <v>11</v>
      </c>
      <c r="D3" s="74"/>
      <c r="E3" s="74"/>
      <c r="F3" s="74"/>
      <c r="G3" s="74"/>
      <c r="H3" s="74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21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75" t="str">
        <f>RESUMEN_NOTAS!C8</f>
        <v>Fecha de publicación: Enero de 2015</v>
      </c>
      <c r="D7" s="75"/>
      <c r="E7" s="75"/>
      <c r="F7" s="75"/>
      <c r="G7" s="75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abSelected="1" topLeftCell="B1"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74" t="s">
        <v>11</v>
      </c>
      <c r="D3" s="74"/>
      <c r="E3" s="74"/>
      <c r="F3" s="74"/>
      <c r="G3" s="74"/>
      <c r="H3" s="74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26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75" t="str">
        <f>RESUMEN_NOTAS!C8</f>
        <v>Fecha de publicación: Enero de 2015</v>
      </c>
      <c r="D7" s="75"/>
      <c r="E7" s="75"/>
      <c r="F7" s="75"/>
      <c r="G7" s="75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RESUMEN_NOTAS</vt:lpstr>
      <vt:lpstr>DENSIDAD DEL SERVICIO</vt:lpstr>
      <vt:lpstr>PARTICIPACION DE MERCADO</vt:lpstr>
      <vt:lpstr>MODALIDAD PRE-POS-PAGO-TTUP</vt:lpstr>
      <vt:lpstr>EVOLUCION PRE-POS-PAGO-TTUP</vt:lpstr>
      <vt:lpstr>INTERNET MOVIL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Wilson Sarango</cp:lastModifiedBy>
  <cp:lastPrinted>2013-06-28T19:06:42Z</cp:lastPrinted>
  <dcterms:created xsi:type="dcterms:W3CDTF">2009-02-16T22:07:06Z</dcterms:created>
  <dcterms:modified xsi:type="dcterms:W3CDTF">2015-01-16T21:55:30Z</dcterms:modified>
</cp:coreProperties>
</file>