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2. DICIEMBRE_2014\"/>
    </mc:Choice>
  </mc:AlternateContent>
  <bookViews>
    <workbookView xWindow="165" yWindow="4515" windowWidth="17100" windowHeight="418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5" i="41" l="1"/>
  <c r="D14" i="41"/>
  <c r="D13" i="41"/>
  <c r="D32" i="37"/>
  <c r="E66" i="37" s="1"/>
  <c r="D63" i="37"/>
  <c r="D62" i="37"/>
  <c r="D64" i="37" s="1"/>
  <c r="C13" i="41"/>
  <c r="C16" i="41" s="1"/>
  <c r="C32" i="37"/>
  <c r="E65" i="37" s="1"/>
  <c r="E30" i="37"/>
  <c r="D23" i="37"/>
  <c r="D18" i="37" s="1"/>
  <c r="C60" i="37" s="1"/>
  <c r="C18" i="37"/>
  <c r="C59" i="37"/>
  <c r="D13" i="37"/>
  <c r="B57" i="37" s="1"/>
  <c r="C13" i="37"/>
  <c r="B56" i="37" s="1"/>
  <c r="C61" i="37" l="1"/>
  <c r="B58" i="37"/>
  <c r="E13" i="37"/>
  <c r="E32" i="37"/>
  <c r="D16" i="41"/>
  <c r="E18" i="37"/>
  <c r="E67" i="37"/>
</calcChain>
</file>

<file path=xl/sharedStrings.xml><?xml version="1.0" encoding="utf-8"?>
<sst xmlns="http://schemas.openxmlformats.org/spreadsheetml/2006/main" count="83" uniqueCount="58">
  <si>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</si>
  <si>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</si>
  <si>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</si>
  <si>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</si>
  <si>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</si>
  <si>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</si>
  <si>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</si>
  <si>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</si>
  <si>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</si>
  <si>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</si>
  <si>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</si>
  <si>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</si>
  <si>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</si>
  <si>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</si>
  <si>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</si>
  <si>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</si>
  <si>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</si>
  <si>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</si>
  <si>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Globalcrossing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</si>
  <si>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</si>
  <si>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</si>
  <si>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</si>
  <si>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</si>
  <si>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</si>
  <si>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</si>
  <si>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</si>
  <si>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</si>
  <si>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</si>
  <si>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</si>
  <si>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</si>
  <si>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</si>
  <si>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</si>
  <si>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</si>
  <si>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</si>
  <si>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>NSPC Estructura 1 asignados</t>
  </si>
  <si>
    <t>NSPC Estructura 1 libres</t>
  </si>
  <si>
    <t>NSPC Estructura 2 asignados</t>
  </si>
  <si>
    <t>NSPC Estructura 2 libres</t>
  </si>
  <si>
    <t>NSPC Estructura 3 asignados</t>
  </si>
  <si>
    <t>NSPC Estructura 3 libres</t>
  </si>
  <si>
    <t>ISPC asignados</t>
  </si>
  <si>
    <t>ISPC libres</t>
  </si>
  <si>
    <t>NSPC Estructura 1 totales</t>
  </si>
  <si>
    <t>NSPC Estructura 2 totales</t>
  </si>
  <si>
    <t>NSPC Estructura 3 totales</t>
  </si>
  <si>
    <t xml:space="preserve">A continuación se presenta información relacionada con el Recurso Numérico de Señalización asignado por la SENATEL, a los distintos operadores de Telefonía Móvil. </t>
  </si>
  <si>
    <t>CNT E.P. (Ex-Telecsa S.A.)</t>
  </si>
  <si>
    <t>Etapa E.P.</t>
  </si>
  <si>
    <t>Etapa E.P. (Ex-Etapatelecom S.A.)</t>
  </si>
  <si>
    <t>CNT E.P. (Ex-Andinatel)</t>
  </si>
  <si>
    <t>CNT E.P. (Ex-Pacifictel)</t>
  </si>
  <si>
    <t xml:space="preserve">       Plan Técnico Fundamental de Señalización - Recurso Numérico</t>
  </si>
  <si>
    <t xml:space="preserve">     Servicio Móvil Avanzado</t>
  </si>
  <si>
    <t xml:space="preserve">       Plan Técnico Fundamental de Señalización </t>
  </si>
  <si>
    <t xml:space="preserve">       Situación Actual del Recurso Numérico de Señalización</t>
  </si>
  <si>
    <t xml:space="preserve">       Recurso Numérico</t>
  </si>
  <si>
    <t xml:space="preserve">       Puntos de Señalización Nacional e Internacional Asignados</t>
  </si>
  <si>
    <t xml:space="preserve">      Fecha de publicación: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</si>
</sst>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0.0%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165" fontId="1" fillId="2" borderId="4" xfId="5" applyNumberFormat="1" applyFill="1" applyBorder="1" applyAlignment="1">
      <alignment vertical="top" wrapText="1"/>
    </xf>
    <xf numFmtId="0" fontId="0" fillId="2" borderId="0" xfId="1" applyFont="1" applyFill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8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wrapText="1"/>
    </xf>
    <xf numFmtId="0" fontId="10" fillId="2" borderId="0" xfId="3" applyFont="1" applyFill="1" applyBorder="1" applyAlignment="1" applyProtection="1">
      <alignment horizontal="left" vertical="center" wrapText="1" indent="2"/>
    </xf>
    <xf numFmtId="0" fontId="8" fillId="2" borderId="0" xfId="1" applyFont="1" applyFill="1" applyBorder="1" applyAlignment="1">
      <alignment horizontal="left" vertical="center" wrapText="1" indent="2"/>
    </xf>
    <xf numFmtId="0" fontId="8" fillId="2" borderId="0" xfId="1" applyFont="1" applyFill="1" applyBorder="1" applyAlignment="1">
      <alignment horizontal="justify" wrapText="1"/>
    </xf>
    <xf numFmtId="0" fontId="8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5" fontId="1" fillId="2" borderId="1" xfId="5" applyNumberFormat="1" applyFill="1" applyBorder="1" applyAlignment="1">
      <alignment vertical="center" wrapText="1"/>
    </xf>
    <xf numFmtId="165" fontId="1" fillId="2" borderId="4" xfId="5" applyNumberFormat="1" applyFill="1" applyBorder="1" applyAlignment="1">
      <alignment vertical="center" wrapText="1"/>
    </xf>
    <xf numFmtId="165" fontId="1" fillId="2" borderId="6" xfId="5" applyNumberFormat="1" applyFill="1" applyBorder="1" applyAlignment="1">
      <alignment vertical="center" wrapText="1"/>
    </xf>
    <xf numFmtId="165" fontId="1" fillId="2" borderId="0" xfId="5" applyNumberFormat="1" applyFill="1" applyBorder="1" applyAlignment="1">
      <alignment vertical="center" wrapText="1"/>
    </xf>
    <xf numFmtId="165" fontId="1" fillId="2" borderId="2" xfId="5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0" fillId="3" borderId="0" xfId="1" applyFont="1" applyFill="1" applyProtection="1">
      <protection locked="0"/>
    </xf>
    <xf numFmtId="0" fontId="0" fillId="2" borderId="0" xfId="1" applyFont="1" applyFill="1" applyProtection="1">
      <protection locked="0"/>
    </xf>
    <xf numFmtId="164" fontId="0" fillId="2" borderId="0" xfId="4" applyFont="1" applyFill="1" applyBorder="1" applyAlignment="1">
      <alignment vertical="top" wrapText="1"/>
    </xf>
    <xf numFmtId="0" fontId="14" fillId="4" borderId="0" xfId="1" applyFont="1" applyFill="1"/>
    <xf numFmtId="0" fontId="0" fillId="5" borderId="0" xfId="1" applyFont="1" applyFill="1"/>
    <xf numFmtId="0" fontId="15" fillId="4" borderId="0" xfId="1" applyFont="1" applyFill="1" applyAlignment="1"/>
    <xf numFmtId="0" fontId="16" fillId="4" borderId="0" xfId="1" applyFont="1" applyFill="1" applyAlignment="1">
      <alignment horizontal="left" vertical="center"/>
    </xf>
    <xf numFmtId="0" fontId="16" fillId="4" borderId="0" xfId="1" applyFont="1" applyFill="1" applyAlignment="1">
      <alignment wrapText="1"/>
    </xf>
    <xf numFmtId="0" fontId="17" fillId="6" borderId="0" xfId="0" applyFont="1" applyFill="1" applyAlignment="1"/>
    <xf numFmtId="0" fontId="14" fillId="4" borderId="0" xfId="1" applyFont="1" applyFill="1" applyProtection="1">
      <protection locked="0"/>
    </xf>
    <xf numFmtId="0" fontId="0" fillId="4" borderId="0" xfId="1" applyFont="1" applyFill="1" applyAlignment="1">
      <alignment vertical="top" wrapText="1"/>
    </xf>
    <xf numFmtId="0" fontId="0" fillId="4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 applyProtection="1">
      <alignment vertical="top" wrapText="1"/>
      <protection locked="0"/>
    </xf>
    <xf numFmtId="0" fontId="0" fillId="5" borderId="0" xfId="1" applyFont="1" applyFill="1" applyAlignment="1">
      <alignment vertical="top" wrapText="1"/>
    </xf>
    <xf numFmtId="0" fontId="16" fillId="4" borderId="0" xfId="1" applyFont="1" applyFill="1" applyAlignment="1"/>
    <xf numFmtId="0" fontId="18" fillId="8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top" wrapText="1"/>
    </xf>
    <xf numFmtId="0" fontId="0" fillId="7" borderId="1" xfId="1" applyFont="1" applyFill="1" applyBorder="1" applyAlignment="1">
      <alignment vertical="center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 wrapText="1"/>
    </xf>
    <xf numFmtId="0" fontId="20" fillId="2" borderId="0" xfId="1" applyFont="1" applyFill="1" applyAlignment="1">
      <alignment vertical="top"/>
    </xf>
    <xf numFmtId="0" fontId="20" fillId="2" borderId="5" xfId="1" applyFont="1" applyFill="1" applyBorder="1"/>
    <xf numFmtId="0" fontId="20" fillId="2" borderId="0" xfId="1" applyFont="1" applyFill="1" applyAlignment="1">
      <alignment horizontal="right" vertical="top"/>
    </xf>
    <xf numFmtId="0" fontId="3" fillId="5" borderId="0" xfId="1" applyFont="1" applyFill="1"/>
    <xf numFmtId="0" fontId="21" fillId="8" borderId="7" xfId="1" applyFont="1" applyFill="1" applyBorder="1" applyAlignment="1">
      <alignment vertical="center" wrapText="1"/>
    </xf>
    <xf numFmtId="0" fontId="21" fillId="8" borderId="7" xfId="1" applyFont="1" applyFill="1" applyBorder="1" applyAlignment="1">
      <alignment horizontal="center" wrapText="1"/>
    </xf>
    <xf numFmtId="0" fontId="5" fillId="7" borderId="7" xfId="1" applyFont="1" applyFill="1" applyBorder="1" applyAlignment="1">
      <alignment horizontal="center" vertical="top" wrapText="1"/>
    </xf>
    <xf numFmtId="3" fontId="5" fillId="7" borderId="7" xfId="1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0" fillId="9" borderId="0" xfId="0" applyFill="1"/>
    <xf numFmtId="0" fontId="0" fillId="8" borderId="0" xfId="0" applyFill="1"/>
    <xf numFmtId="0" fontId="14" fillId="4" borderId="0" xfId="0" applyFont="1" applyFill="1"/>
    <xf numFmtId="0" fontId="20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top" wrapText="1"/>
    </xf>
    <xf numFmtId="0" fontId="18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6">
    <cellStyle name="=C:\WINNT\SYSTEM32\COMMAND.COM" xfId="1"/>
    <cellStyle name="ANCLAS,REZONES Y SUS PARTES,DE FUNDICION,DE HIERRO O DE ACERO" xfId="2"/>
    <cellStyle name="Hipervínculo" xfId="3" builtinId="8"/>
    <cellStyle name="Moneda" xfId="4" builtinId="4"/>
    <cellStyle name="Normal" xfId="0" builtinId="0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7993795243018"/>
          <c:y val="0.15762711864406781"/>
          <c:w val="0.44364012409513959"/>
          <c:h val="0.7271186440677965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5685950794612215"/>
                  <c:y val="-4.677405680103830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4032303654350898"/>
                  <c:y val="-0.1558591441778933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2857934585099939"/>
                  <c:y val="0.2025864091943624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3314445790430045"/>
                  <c:y val="-0.117246403445529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44830052493438322"/>
                  <c:y val="-6.36785931381557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707349081364831"/>
                  <c:y val="7.005640452932611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57612990683858"/>
                  <c:y val="3.15017799741712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0593948855523E-2"/>
          <c:y val="6.1774916775832356E-2"/>
          <c:w val="0.9172699069286453"/>
          <c:h val="0.85567347015433448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D8D8FF" mc:Ignorable="a14" a14:legacySpreadsheetColorIndex="24">
                    <a:gamma/>
                    <a:tint val="38039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'2-PTFS'!$C$13:$C$15</c:f>
              <c:numCache>
                <c:formatCode>#,##0</c:formatCode>
                <c:ptCount val="3"/>
                <c:pt idx="0">
                  <c:v>320</c:v>
                </c:pt>
                <c:pt idx="1">
                  <c:v>64</c:v>
                </c:pt>
                <c:pt idx="2">
                  <c:v>128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'2-PTFS'!$B$13:$B$15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E.P. (Ex-Telecsa S.A.)</c:v>
                </c:pt>
              </c:strCache>
            </c:strRef>
          </c:cat>
          <c:val>
            <c:numRef>
              <c:f>'2-PTFS'!$D$13:$D$15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615552"/>
        <c:axId val="157616112"/>
      </c:barChart>
      <c:catAx>
        <c:axId val="1576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61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6161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9554639404434413E-3"/>
              <c:y val="0.415827288136389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61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21</xdr:row>
      <xdr:rowOff>171450</xdr:rowOff>
    </xdr:from>
    <xdr:to>
      <xdr:col>2</xdr:col>
      <xdr:colOff>4876800</xdr:colOff>
      <xdr:row>23</xdr:row>
      <xdr:rowOff>47625</xdr:rowOff>
    </xdr:to>
    <xdr:sp macro="[0]!señalizacion" textlink="">
      <xdr:nvSpPr>
        <xdr:cNvPr id="113679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4600575</xdr:colOff>
      <xdr:row>23</xdr:row>
      <xdr:rowOff>171450</xdr:rowOff>
    </xdr:from>
    <xdr:to>
      <xdr:col>2</xdr:col>
      <xdr:colOff>4867275</xdr:colOff>
      <xdr:row>25</xdr:row>
      <xdr:rowOff>9525</xdr:rowOff>
    </xdr:to>
    <xdr:sp macro="[0]!ptfs2" textlink="">
      <xdr:nvSpPr>
        <xdr:cNvPr id="113681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82000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85741</xdr:rowOff>
    </xdr:from>
    <xdr:to>
      <xdr:col>3</xdr:col>
      <xdr:colOff>843600</xdr:colOff>
      <xdr:row>6</xdr:row>
      <xdr:rowOff>83951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65724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4</xdr:col>
      <xdr:colOff>529275</xdr:colOff>
      <xdr:row>5</xdr:row>
      <xdr:rowOff>179185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47</xdr:row>
      <xdr:rowOff>142875</xdr:rowOff>
    </xdr:from>
    <xdr:to>
      <xdr:col>1</xdr:col>
      <xdr:colOff>2053167</xdr:colOff>
      <xdr:row>49</xdr:row>
      <xdr:rowOff>82550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143250" y="9010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23</xdr:row>
      <xdr:rowOff>38100</xdr:rowOff>
    </xdr:from>
    <xdr:to>
      <xdr:col>3</xdr:col>
      <xdr:colOff>5292</xdr:colOff>
      <xdr:row>24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457575" y="4210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1914525</xdr:colOff>
      <xdr:row>3</xdr:row>
      <xdr:rowOff>0</xdr:rowOff>
    </xdr:from>
    <xdr:to>
      <xdr:col>3</xdr:col>
      <xdr:colOff>2119950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275167</xdr:colOff>
      <xdr:row>3</xdr:row>
      <xdr:rowOff>21167</xdr:rowOff>
    </xdr:from>
    <xdr:to>
      <xdr:col>13</xdr:col>
      <xdr:colOff>509167</xdr:colOff>
      <xdr:row>6</xdr:row>
      <xdr:rowOff>22552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5926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0.57594</cdr:x>
      <cdr:y>0.1398</cdr:y>
    </cdr:from>
    <cdr:to>
      <cdr:x>0.68044</cdr:x>
      <cdr:y>0.3463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05285" y="741681"/>
          <a:ext cx="1035177" cy="10955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0.61752</cdr:x>
      <cdr:y>0.58166</cdr:y>
    </cdr:from>
    <cdr:to>
      <cdr:x>0.73902</cdr:x>
      <cdr:y>0.65816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17146" y="3085943"/>
          <a:ext cx="1203579" cy="4058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0.63681</cdr:x>
      <cdr:y>0.30703</cdr:y>
    </cdr:from>
    <cdr:to>
      <cdr:x>0.74081</cdr:x>
      <cdr:y>0.41678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308217" y="1628932"/>
          <a:ext cx="1030224" cy="5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0.61892</cdr:x>
      <cdr:y>0.68139</cdr:y>
    </cdr:from>
    <cdr:to>
      <cdr:x>0.69792</cdr:x>
      <cdr:y>0.75989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131052" y="3615049"/>
          <a:ext cx="782574" cy="416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</cdr:x>
      <cdr:y>0.51902</cdr:y>
    </cdr:from>
    <cdr:to>
      <cdr:x>0.3285</cdr:x>
      <cdr:y>0.51902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67534" y="2753632"/>
          <a:ext cx="88658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0.69921</cdr:x>
      <cdr:y>0.43441</cdr:y>
    </cdr:from>
    <cdr:to>
      <cdr:x>0.80696</cdr:x>
      <cdr:y>0.44441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52705" y="2441258"/>
          <a:ext cx="990660" cy="56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0.2385</cdr:x>
      <cdr:y>0.3075</cdr:y>
    </cdr:from>
    <cdr:to>
      <cdr:x>0.31675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205957" y="1728073"/>
          <a:ext cx="72073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0.09125</cdr:x>
      <cdr:y>0.2485</cdr:y>
    </cdr:from>
    <cdr:to>
      <cdr:x>0.246</cdr:x>
      <cdr:y>0.39975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0474" y="1396508"/>
          <a:ext cx="1425352" cy="849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0.8535</cdr:y>
    </cdr:from>
    <cdr:to>
      <cdr:x>0.37675</cdr:x>
      <cdr:y>0.96025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796457"/>
          <a:ext cx="3479332" cy="599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50863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2</xdr:row>
      <xdr:rowOff>114300</xdr:rowOff>
    </xdr:from>
    <xdr:to>
      <xdr:col>13</xdr:col>
      <xdr:colOff>529275</xdr:colOff>
      <xdr:row>5</xdr:row>
      <xdr:rowOff>112510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0.14838</cdr:x>
      <cdr:y>0.29606</cdr:y>
    </cdr:from>
    <cdr:to>
      <cdr:x>0.21188</cdr:x>
      <cdr:y>0.32906</cdr:y>
    </cdr:to>
    <cdr:sp macro="" textlink="">
      <cdr:nvSpPr>
        <cdr:cNvPr id="119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8400" y="1576340"/>
          <a:ext cx="628426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0.45616</cdr:x>
      <cdr:y>0.75692</cdr:y>
    </cdr:from>
    <cdr:to>
      <cdr:x>0.51866</cdr:x>
      <cdr:y>0.79042</cdr:y>
    </cdr:to>
    <cdr:sp macro="" textlink="">
      <cdr:nvSpPr>
        <cdr:cNvPr id="119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4398" y="4030213"/>
          <a:ext cx="618529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0.75989</cdr:x>
      <cdr:y>0.75513</cdr:y>
    </cdr:from>
    <cdr:to>
      <cdr:x>0.82239</cdr:x>
      <cdr:y>0.78863</cdr:y>
    </cdr:to>
    <cdr:sp macro="" textlink="">
      <cdr:nvSpPr>
        <cdr:cNvPr id="119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192" y="4020688"/>
          <a:ext cx="618530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nacional</a:t>
          </a:r>
        </a:p>
      </cdr:txBody>
    </cdr:sp>
  </cdr:relSizeAnchor>
  <cdr:relSizeAnchor xmlns:cdr="http://schemas.openxmlformats.org/drawingml/2006/chartDrawing">
    <cdr:from>
      <cdr:x>0.22528</cdr:x>
      <cdr:y>0.73546</cdr:y>
    </cdr:from>
    <cdr:to>
      <cdr:x>0.33653</cdr:x>
      <cdr:y>0.76896</cdr:y>
    </cdr:to>
    <cdr:sp macro="" textlink="">
      <cdr:nvSpPr>
        <cdr:cNvPr id="119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462" y="3915913"/>
          <a:ext cx="1100983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0.53191</cdr:x>
      <cdr:y>0.74261</cdr:y>
    </cdr:from>
    <cdr:to>
      <cdr:x>0.64516</cdr:x>
      <cdr:y>0.77611</cdr:y>
    </cdr:to>
    <cdr:sp macro="" textlink="">
      <cdr:nvSpPr>
        <cdr:cNvPr id="119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4077" y="3954013"/>
          <a:ext cx="112077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  <cdr:relSizeAnchor xmlns:cdr="http://schemas.openxmlformats.org/drawingml/2006/chartDrawing">
    <cdr:from>
      <cdr:x>0.83685</cdr:x>
      <cdr:y>0.75692</cdr:y>
    </cdr:from>
    <cdr:to>
      <cdr:x>0.9471</cdr:x>
      <cdr:y>0.79042</cdr:y>
    </cdr:to>
    <cdr:sp macro="" textlink="">
      <cdr:nvSpPr>
        <cdr:cNvPr id="119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1871" y="4030213"/>
          <a:ext cx="1091086" cy="178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internacional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0"/>
  <sheetViews>
    <sheetView tabSelected="1" zoomScaleNormal="100" workbookViewId="0">
      <selection activeCell="D1" sqref="D1"/>
    </sheetView>
  </sheetViews>
  <sheetFormatPr baseColWidth="10" defaultRowHeight="12.75" x14ac:dyDescent="0.2"/>
  <cols>
    <col min="1" max="1" width="41.7109375" style="12" customWidth="1"/>
    <col min="2" max="2" width="14.7109375" style="9" customWidth="1"/>
    <col min="3" max="3" width="74.7109375" style="9" customWidth="1"/>
    <col min="4" max="4" width="14.7109375" style="9" customWidth="1"/>
    <col min="5" max="27" width="11.42578125" style="12"/>
    <col min="28" max="16384" width="11.42578125" style="9"/>
  </cols>
  <sheetData>
    <row r="1" spans="1:4" x14ac:dyDescent="0.2">
      <c r="B1" s="43"/>
      <c r="C1" s="43"/>
      <c r="D1" s="49"/>
    </row>
    <row r="2" spans="1:4" ht="18" x14ac:dyDescent="0.25">
      <c r="B2" s="45" t="s">
        <v>52</v>
      </c>
      <c r="C2" s="43"/>
      <c r="D2" s="43"/>
    </row>
    <row r="3" spans="1:4" ht="14.25" x14ac:dyDescent="0.2">
      <c r="B3" s="46" t="s">
        <v>51</v>
      </c>
      <c r="C3" s="43"/>
      <c r="D3" s="43"/>
    </row>
    <row r="4" spans="1:4" ht="14.25" x14ac:dyDescent="0.2">
      <c r="B4" s="47"/>
      <c r="C4" s="43"/>
      <c r="D4" s="43"/>
    </row>
    <row r="5" spans="1:4" ht="14.25" x14ac:dyDescent="0.2">
      <c r="B5" s="47"/>
      <c r="C5" s="43"/>
      <c r="D5" s="43"/>
    </row>
    <row r="6" spans="1:4" ht="14.25" x14ac:dyDescent="0.2">
      <c r="B6" s="47"/>
      <c r="C6" s="43"/>
      <c r="D6" s="43"/>
    </row>
    <row r="7" spans="1:4" ht="14.25" x14ac:dyDescent="0.2">
      <c r="B7" s="47"/>
      <c r="C7" s="43"/>
      <c r="D7" s="43"/>
    </row>
    <row r="8" spans="1:4" x14ac:dyDescent="0.2">
      <c r="B8" s="48" t="s">
        <v>57</v>
      </c>
      <c r="C8" s="43"/>
      <c r="D8" s="43"/>
    </row>
    <row r="9" spans="1:4" x14ac:dyDescent="0.2">
      <c r="A9" s="40"/>
      <c r="B9" s="43"/>
      <c r="C9" s="43"/>
      <c r="D9" s="43"/>
    </row>
    <row r="10" spans="1:4" x14ac:dyDescent="0.2">
      <c r="B10" s="43"/>
      <c r="C10" s="43"/>
      <c r="D10" s="43"/>
    </row>
    <row r="11" spans="1:4" x14ac:dyDescent="0.2">
      <c r="B11" s="44"/>
      <c r="C11" s="44"/>
      <c r="D11" s="44"/>
    </row>
    <row r="13" spans="1:4" x14ac:dyDescent="0.2">
      <c r="C13" s="15"/>
    </row>
    <row r="14" spans="1:4" ht="42.75" x14ac:dyDescent="0.2">
      <c r="C14" s="16" t="s">
        <v>23</v>
      </c>
    </row>
    <row r="15" spans="1:4" ht="14.25" x14ac:dyDescent="0.2">
      <c r="C15" s="16"/>
    </row>
    <row r="16" spans="1:4" ht="42.75" x14ac:dyDescent="0.2">
      <c r="C16" s="16" t="s">
        <v>24</v>
      </c>
    </row>
    <row r="17" spans="3:15" ht="14.25" x14ac:dyDescent="0.2">
      <c r="C17" s="16"/>
    </row>
    <row r="18" spans="3:15" ht="42.75" x14ac:dyDescent="0.2">
      <c r="C18" s="21" t="s">
        <v>11</v>
      </c>
    </row>
    <row r="19" spans="3:15" ht="14.25" x14ac:dyDescent="0.2">
      <c r="C19" s="21"/>
    </row>
    <row r="20" spans="3:15" ht="42.75" x14ac:dyDescent="0.2">
      <c r="C20" s="20" t="s">
        <v>45</v>
      </c>
    </row>
    <row r="21" spans="3:15" ht="14.25" x14ac:dyDescent="0.2">
      <c r="C21" s="16"/>
    </row>
    <row r="22" spans="3:15" ht="15" x14ac:dyDescent="0.25">
      <c r="C22" s="17"/>
    </row>
    <row r="23" spans="3:15" ht="14.25" x14ac:dyDescent="0.2">
      <c r="C23" s="18" t="s">
        <v>10</v>
      </c>
      <c r="D23" s="10"/>
      <c r="E23" s="13"/>
      <c r="F23" s="13"/>
      <c r="G23" s="13"/>
    </row>
    <row r="24" spans="3:15" ht="14.25" x14ac:dyDescent="0.2">
      <c r="C24" s="18"/>
      <c r="D24" s="10"/>
      <c r="E24" s="13"/>
      <c r="F24" s="13"/>
      <c r="G24" s="13"/>
    </row>
    <row r="25" spans="3:15" ht="18.75" customHeight="1" x14ac:dyDescent="0.2">
      <c r="C25" s="18" t="s">
        <v>25</v>
      </c>
    </row>
    <row r="26" spans="3:15" ht="14.25" x14ac:dyDescent="0.2">
      <c r="C26" s="19"/>
      <c r="D26" s="1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30" spans="3:15" x14ac:dyDescent="0.2">
      <c r="D30" s="41"/>
    </row>
  </sheetData>
  <sheetProtection algorithmName="SHA-512" hashValue="uWAFOwtkQn4iDp86bQGfzB5bYS0lH7pF854SBsHCvwmeSxoqDoQipxxXI3lKwbN+FHp7k9dgyP8YX5Ja6TfZ6Q==" saltValue="zTB7X7tc2OfuaKjmDFS1jg==" spinCount="100000" sheet="1" objects="1" scenarios="1"/>
  <phoneticPr fontId="2" type="noConversion"/>
  <hyperlinks>
    <hyperlink ref="C23" location="'1-PTFS'!A1" display="1. Situación Actual de la Distribución del Recurso Numérico"/>
    <hyperlink ref="C25" location="'2-PTFS'!A1" display="2. Puntos de Señalización Nacional e Internacional Asignados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1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2"/>
    <col min="22" max="16384" width="11.42578125" style="1"/>
  </cols>
  <sheetData>
    <row r="1" spans="1:21" x14ac:dyDescent="0.2">
      <c r="A1" s="50"/>
      <c r="B1" s="50"/>
      <c r="C1" s="50"/>
      <c r="D1" s="50"/>
      <c r="E1" s="51"/>
    </row>
    <row r="2" spans="1:21" ht="18" x14ac:dyDescent="0.25">
      <c r="A2" s="45" t="s">
        <v>52</v>
      </c>
      <c r="B2" s="50"/>
      <c r="C2" s="50"/>
      <c r="D2" s="50"/>
      <c r="E2" s="50"/>
    </row>
    <row r="3" spans="1:21" ht="14.25" x14ac:dyDescent="0.2">
      <c r="A3" s="46" t="s">
        <v>53</v>
      </c>
      <c r="B3" s="50"/>
      <c r="C3" s="50"/>
      <c r="D3" s="50"/>
      <c r="E3" s="50"/>
    </row>
    <row r="4" spans="1:21" ht="14.25" x14ac:dyDescent="0.2">
      <c r="A4" s="54" t="s">
        <v>54</v>
      </c>
      <c r="B4" s="50"/>
      <c r="C4" s="50"/>
      <c r="D4" s="50"/>
      <c r="E4" s="50"/>
    </row>
    <row r="5" spans="1:21" ht="14.25" x14ac:dyDescent="0.2">
      <c r="A5" s="47"/>
      <c r="B5" s="50"/>
      <c r="C5" s="50"/>
      <c r="D5" s="50"/>
      <c r="E5" s="50"/>
    </row>
    <row r="6" spans="1:21" ht="14.25" x14ac:dyDescent="0.2">
      <c r="A6" s="47"/>
      <c r="B6" s="50"/>
      <c r="C6" s="50"/>
      <c r="D6" s="50"/>
      <c r="E6" s="50"/>
    </row>
    <row r="7" spans="1:21" ht="14.25" x14ac:dyDescent="0.2">
      <c r="A7" s="47"/>
      <c r="B7" s="50"/>
      <c r="C7" s="50"/>
      <c r="D7" s="50"/>
      <c r="E7" s="50"/>
    </row>
    <row r="8" spans="1:21" x14ac:dyDescent="0.2">
      <c r="A8" s="48" t="s">
        <v>57</v>
      </c>
      <c r="B8" s="50"/>
      <c r="C8" s="50"/>
      <c r="D8" s="50"/>
      <c r="E8" s="50"/>
    </row>
    <row r="9" spans="1:21" x14ac:dyDescent="0.2">
      <c r="A9" s="50"/>
      <c r="B9" s="50"/>
      <c r="C9" s="50"/>
      <c r="D9" s="50"/>
      <c r="E9" s="50"/>
    </row>
    <row r="10" spans="1:21" x14ac:dyDescent="0.2">
      <c r="A10" s="50"/>
      <c r="B10" s="50"/>
      <c r="C10" s="50"/>
      <c r="D10" s="50"/>
      <c r="E10" s="50"/>
    </row>
    <row r="11" spans="1:21" x14ac:dyDescent="0.2">
      <c r="A11" s="52"/>
      <c r="B11" s="53"/>
      <c r="C11" s="52"/>
      <c r="D11" s="53"/>
      <c r="E11" s="53"/>
    </row>
    <row r="12" spans="1:21" s="5" customFormat="1" ht="28.5" customHeight="1" x14ac:dyDescent="0.2">
      <c r="A12" s="55" t="s">
        <v>0</v>
      </c>
      <c r="B12" s="79" t="s">
        <v>26</v>
      </c>
      <c r="C12" s="80"/>
      <c r="D12" s="55" t="s">
        <v>27</v>
      </c>
      <c r="E12" s="56" t="s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8.25" x14ac:dyDescent="0.2">
      <c r="A13" s="75" t="s">
        <v>2</v>
      </c>
      <c r="B13" s="3" t="s">
        <v>6</v>
      </c>
      <c r="C13" s="84">
        <f>4*16*128</f>
        <v>8192</v>
      </c>
      <c r="D13" s="28">
        <f>SUM(D14:D16)</f>
        <v>4224</v>
      </c>
      <c r="E13" s="23">
        <f>+D13/C13</f>
        <v>0.515625</v>
      </c>
    </row>
    <row r="14" spans="1:21" x14ac:dyDescent="0.2">
      <c r="A14" s="76"/>
      <c r="B14" s="3" t="s">
        <v>49</v>
      </c>
      <c r="C14" s="85"/>
      <c r="D14" s="28">
        <v>2048</v>
      </c>
      <c r="E14" s="24"/>
    </row>
    <row r="15" spans="1:21" x14ac:dyDescent="0.2">
      <c r="A15" s="76"/>
      <c r="B15" s="3" t="s">
        <v>50</v>
      </c>
      <c r="C15" s="85"/>
      <c r="D15" s="28">
        <v>2048</v>
      </c>
      <c r="E15" s="24"/>
    </row>
    <row r="16" spans="1:21" x14ac:dyDescent="0.2">
      <c r="A16" s="77"/>
      <c r="B16" s="3" t="s">
        <v>47</v>
      </c>
      <c r="C16" s="86"/>
      <c r="D16" s="28">
        <v>128</v>
      </c>
      <c r="E16" s="24"/>
    </row>
    <row r="17" spans="1:6" x14ac:dyDescent="0.2">
      <c r="A17" s="22"/>
      <c r="B17" s="6"/>
      <c r="C17" s="29"/>
      <c r="D17" s="29"/>
      <c r="E17" s="25"/>
    </row>
    <row r="18" spans="1:6" ht="25.5" x14ac:dyDescent="0.2">
      <c r="A18" s="75" t="s">
        <v>3</v>
      </c>
      <c r="B18" s="3" t="s">
        <v>7</v>
      </c>
      <c r="C18" s="84">
        <f>112*64</f>
        <v>7168</v>
      </c>
      <c r="D18" s="28">
        <f>SUM(D19:D28)</f>
        <v>896</v>
      </c>
      <c r="E18" s="23">
        <f>+D18/C18</f>
        <v>0.125</v>
      </c>
    </row>
    <row r="19" spans="1:6" x14ac:dyDescent="0.2">
      <c r="A19" s="76"/>
      <c r="B19" s="3" t="s">
        <v>20</v>
      </c>
      <c r="C19" s="85"/>
      <c r="D19" s="28">
        <v>64</v>
      </c>
      <c r="E19" s="26"/>
    </row>
    <row r="20" spans="1:6" x14ac:dyDescent="0.2">
      <c r="A20" s="76"/>
      <c r="B20" s="3" t="s">
        <v>13</v>
      </c>
      <c r="C20" s="85"/>
      <c r="D20" s="28">
        <v>64</v>
      </c>
      <c r="E20" s="26"/>
    </row>
    <row r="21" spans="1:6" x14ac:dyDescent="0.2">
      <c r="A21" s="76"/>
      <c r="B21" s="3" t="s">
        <v>14</v>
      </c>
      <c r="C21" s="85"/>
      <c r="D21" s="28">
        <v>64</v>
      </c>
      <c r="E21" s="26"/>
    </row>
    <row r="22" spans="1:6" x14ac:dyDescent="0.2">
      <c r="A22" s="76"/>
      <c r="B22" s="3" t="s">
        <v>15</v>
      </c>
      <c r="C22" s="85"/>
      <c r="D22" s="28">
        <v>64</v>
      </c>
      <c r="E22" s="26"/>
    </row>
    <row r="23" spans="1:6" x14ac:dyDescent="0.2">
      <c r="A23" s="76"/>
      <c r="B23" s="3" t="s">
        <v>16</v>
      </c>
      <c r="C23" s="85"/>
      <c r="D23" s="28">
        <f>64*5</f>
        <v>320</v>
      </c>
      <c r="E23" s="26"/>
    </row>
    <row r="24" spans="1:6" x14ac:dyDescent="0.2">
      <c r="A24" s="76"/>
      <c r="B24" s="3" t="s">
        <v>46</v>
      </c>
      <c r="C24" s="85"/>
      <c r="D24" s="28">
        <v>128</v>
      </c>
      <c r="E24" s="26"/>
    </row>
    <row r="25" spans="1:6" x14ac:dyDescent="0.2">
      <c r="A25" s="76"/>
      <c r="B25" s="3" t="s">
        <v>17</v>
      </c>
      <c r="C25" s="85"/>
      <c r="D25" s="28">
        <v>64</v>
      </c>
      <c r="E25" s="26"/>
    </row>
    <row r="26" spans="1:6" ht="13.5" customHeight="1" x14ac:dyDescent="0.2">
      <c r="A26" s="76"/>
      <c r="B26" s="3" t="s">
        <v>48</v>
      </c>
      <c r="C26" s="85"/>
      <c r="D26" s="28">
        <v>64</v>
      </c>
      <c r="E26" s="26"/>
    </row>
    <row r="27" spans="1:6" x14ac:dyDescent="0.2">
      <c r="A27" s="76"/>
      <c r="B27" s="3" t="s">
        <v>18</v>
      </c>
      <c r="C27" s="85"/>
      <c r="D27" s="28">
        <v>64</v>
      </c>
      <c r="E27" s="26"/>
    </row>
    <row r="28" spans="1:6" x14ac:dyDescent="0.2">
      <c r="A28" s="77"/>
      <c r="B28" s="3" t="s">
        <v>19</v>
      </c>
      <c r="C28" s="86"/>
      <c r="D28" s="28">
        <v>0</v>
      </c>
      <c r="E28" s="26"/>
    </row>
    <row r="29" spans="1:6" x14ac:dyDescent="0.2">
      <c r="A29" s="22"/>
      <c r="B29" s="6"/>
      <c r="C29" s="29"/>
      <c r="D29" s="29"/>
      <c r="E29" s="25"/>
    </row>
    <row r="30" spans="1:6" ht="25.5" x14ac:dyDescent="0.2">
      <c r="A30" s="57" t="s">
        <v>4</v>
      </c>
      <c r="B30" s="3" t="s">
        <v>8</v>
      </c>
      <c r="C30" s="30">
        <v>1024</v>
      </c>
      <c r="D30" s="30">
        <v>0</v>
      </c>
      <c r="E30" s="23">
        <f>+D30/C30</f>
        <v>0</v>
      </c>
    </row>
    <row r="31" spans="1:6" x14ac:dyDescent="0.2">
      <c r="A31" s="22"/>
      <c r="B31" s="6"/>
      <c r="C31" s="22"/>
      <c r="D31" s="22"/>
      <c r="E31" s="27"/>
    </row>
    <row r="32" spans="1:6" ht="25.5" customHeight="1" x14ac:dyDescent="0.2">
      <c r="A32" s="78" t="s">
        <v>5</v>
      </c>
      <c r="B32" s="7" t="s">
        <v>9</v>
      </c>
      <c r="C32" s="81">
        <f>8*3</f>
        <v>24</v>
      </c>
      <c r="D32" s="30">
        <f>SUM(D33:D41)</f>
        <v>21</v>
      </c>
      <c r="E32" s="23">
        <f>+D32/C32</f>
        <v>0.875</v>
      </c>
      <c r="F32" s="42"/>
    </row>
    <row r="33" spans="1:5" x14ac:dyDescent="0.2">
      <c r="A33" s="78"/>
      <c r="B33" s="3" t="s">
        <v>49</v>
      </c>
      <c r="C33" s="82"/>
      <c r="D33" s="30">
        <v>2</v>
      </c>
      <c r="E33" s="8"/>
    </row>
    <row r="34" spans="1:5" x14ac:dyDescent="0.2">
      <c r="A34" s="78"/>
      <c r="B34" s="3" t="s">
        <v>50</v>
      </c>
      <c r="C34" s="82"/>
      <c r="D34" s="3">
        <v>2</v>
      </c>
      <c r="E34" s="8"/>
    </row>
    <row r="35" spans="1:5" x14ac:dyDescent="0.2">
      <c r="A35" s="78"/>
      <c r="B35" s="3" t="s">
        <v>47</v>
      </c>
      <c r="C35" s="82"/>
      <c r="D35" s="3">
        <v>1</v>
      </c>
      <c r="E35" s="8"/>
    </row>
    <row r="36" spans="1:5" x14ac:dyDescent="0.2">
      <c r="A36" s="78"/>
      <c r="B36" s="3" t="s">
        <v>14</v>
      </c>
      <c r="C36" s="82"/>
      <c r="D36" s="3">
        <v>1</v>
      </c>
      <c r="E36" s="8"/>
    </row>
    <row r="37" spans="1:5" x14ac:dyDescent="0.2">
      <c r="A37" s="78"/>
      <c r="B37" s="3" t="s">
        <v>13</v>
      </c>
      <c r="C37" s="82"/>
      <c r="D37" s="3">
        <v>1</v>
      </c>
      <c r="E37" s="8"/>
    </row>
    <row r="38" spans="1:5" x14ac:dyDescent="0.2">
      <c r="A38" s="78"/>
      <c r="B38" s="3" t="s">
        <v>48</v>
      </c>
      <c r="C38" s="82"/>
      <c r="D38" s="3">
        <v>1</v>
      </c>
      <c r="E38" s="8"/>
    </row>
    <row r="39" spans="1:5" x14ac:dyDescent="0.2">
      <c r="A39" s="78"/>
      <c r="B39" s="3" t="s">
        <v>16</v>
      </c>
      <c r="C39" s="82"/>
      <c r="D39" s="3">
        <v>4</v>
      </c>
      <c r="E39" s="8"/>
    </row>
    <row r="40" spans="1:5" x14ac:dyDescent="0.2">
      <c r="A40" s="78"/>
      <c r="B40" s="3" t="s">
        <v>15</v>
      </c>
      <c r="C40" s="82"/>
      <c r="D40" s="3">
        <v>6</v>
      </c>
      <c r="E40" s="8"/>
    </row>
    <row r="41" spans="1:5" x14ac:dyDescent="0.2">
      <c r="A41" s="78"/>
      <c r="B41" s="3" t="s">
        <v>46</v>
      </c>
      <c r="C41" s="83"/>
      <c r="D41" s="3">
        <v>3</v>
      </c>
      <c r="E41" s="8"/>
    </row>
    <row r="43" spans="1:5" x14ac:dyDescent="0.2">
      <c r="A43" s="58" t="s">
        <v>12</v>
      </c>
      <c r="B43" s="59"/>
      <c r="C43" s="59"/>
      <c r="D43" s="59"/>
      <c r="E43" s="59"/>
    </row>
    <row r="44" spans="1:5" ht="4.5" customHeight="1" x14ac:dyDescent="0.2">
      <c r="A44" s="59"/>
      <c r="B44" s="59"/>
      <c r="C44" s="59"/>
      <c r="D44" s="59"/>
      <c r="E44" s="59"/>
    </row>
    <row r="45" spans="1:5" ht="27" customHeight="1" x14ac:dyDescent="0.2">
      <c r="A45" s="74" t="s">
        <v>28</v>
      </c>
      <c r="B45" s="74"/>
      <c r="C45" s="74"/>
      <c r="D45" s="74"/>
      <c r="E45" s="74"/>
    </row>
    <row r="46" spans="1:5" x14ac:dyDescent="0.2">
      <c r="A46" s="60" t="s">
        <v>29</v>
      </c>
      <c r="B46" s="59"/>
      <c r="C46" s="59"/>
      <c r="D46" s="59"/>
      <c r="E46" s="59"/>
    </row>
    <row r="47" spans="1:5" x14ac:dyDescent="0.2">
      <c r="A47" s="61"/>
      <c r="B47" s="59"/>
      <c r="C47" s="59"/>
      <c r="D47" s="59"/>
      <c r="E47" s="59"/>
    </row>
    <row r="48" spans="1:5" x14ac:dyDescent="0.2">
      <c r="A48" s="59"/>
      <c r="B48" s="59"/>
      <c r="C48" s="59"/>
      <c r="D48" s="59"/>
      <c r="E48" s="59"/>
    </row>
    <row r="49" spans="1:5" x14ac:dyDescent="0.2">
      <c r="A49" s="59"/>
      <c r="B49" s="59"/>
      <c r="C49" s="59"/>
      <c r="D49" s="62"/>
      <c r="E49" s="59"/>
    </row>
    <row r="56" spans="1:5" x14ac:dyDescent="0.2">
      <c r="A56" s="38" t="s">
        <v>42</v>
      </c>
      <c r="B56" s="39">
        <f>+C13</f>
        <v>8192</v>
      </c>
      <c r="C56" s="38"/>
      <c r="D56" s="38"/>
      <c r="E56" s="38"/>
    </row>
    <row r="57" spans="1:5" x14ac:dyDescent="0.2">
      <c r="A57" s="38" t="s">
        <v>34</v>
      </c>
      <c r="B57" s="39">
        <f>+D13</f>
        <v>4224</v>
      </c>
      <c r="C57" s="38"/>
      <c r="D57" s="38"/>
      <c r="E57" s="38"/>
    </row>
    <row r="58" spans="1:5" x14ac:dyDescent="0.2">
      <c r="A58" s="38" t="s">
        <v>35</v>
      </c>
      <c r="B58" s="39">
        <f>+B56-B57</f>
        <v>3968</v>
      </c>
      <c r="C58" s="38"/>
      <c r="D58" s="38"/>
      <c r="E58" s="38"/>
    </row>
    <row r="59" spans="1:5" x14ac:dyDescent="0.2">
      <c r="A59" s="38" t="s">
        <v>43</v>
      </c>
      <c r="B59" s="38"/>
      <c r="C59" s="39">
        <f>+C18</f>
        <v>7168</v>
      </c>
      <c r="D59" s="38"/>
      <c r="E59" s="38"/>
    </row>
    <row r="60" spans="1:5" x14ac:dyDescent="0.2">
      <c r="A60" s="38" t="s">
        <v>36</v>
      </c>
      <c r="B60" s="38"/>
      <c r="C60" s="39">
        <f>+D18</f>
        <v>896</v>
      </c>
      <c r="D60" s="38"/>
      <c r="E60" s="38"/>
    </row>
    <row r="61" spans="1:5" x14ac:dyDescent="0.2">
      <c r="A61" s="38" t="s">
        <v>37</v>
      </c>
      <c r="B61" s="38"/>
      <c r="C61" s="39">
        <f>+C59-C60</f>
        <v>6272</v>
      </c>
      <c r="D61" s="38"/>
      <c r="E61" s="38"/>
    </row>
    <row r="62" spans="1:5" x14ac:dyDescent="0.2">
      <c r="A62" s="38" t="s">
        <v>44</v>
      </c>
      <c r="B62" s="38"/>
      <c r="C62" s="38"/>
      <c r="D62" s="38">
        <f>+C30</f>
        <v>1024</v>
      </c>
      <c r="E62" s="38"/>
    </row>
    <row r="63" spans="1:5" x14ac:dyDescent="0.2">
      <c r="A63" s="38" t="s">
        <v>38</v>
      </c>
      <c r="B63" s="38"/>
      <c r="C63" s="38"/>
      <c r="D63" s="38">
        <f>+D30</f>
        <v>0</v>
      </c>
      <c r="E63" s="38"/>
    </row>
    <row r="64" spans="1:5" x14ac:dyDescent="0.2">
      <c r="A64" s="38" t="s">
        <v>39</v>
      </c>
      <c r="B64" s="38"/>
      <c r="C64" s="38"/>
      <c r="D64" s="38">
        <f>+D62-D63</f>
        <v>1024</v>
      </c>
      <c r="E64" s="38"/>
    </row>
    <row r="65" spans="1:5" x14ac:dyDescent="0.2">
      <c r="A65" s="38" t="s">
        <v>41</v>
      </c>
      <c r="B65" s="38"/>
      <c r="C65" s="38"/>
      <c r="D65" s="38"/>
      <c r="E65" s="38">
        <f>+C32</f>
        <v>24</v>
      </c>
    </row>
    <row r="66" spans="1:5" x14ac:dyDescent="0.2">
      <c r="A66" s="38" t="s">
        <v>40</v>
      </c>
      <c r="B66" s="38"/>
      <c r="C66" s="38"/>
      <c r="D66" s="38"/>
      <c r="E66" s="38">
        <f>+D32</f>
        <v>21</v>
      </c>
    </row>
    <row r="67" spans="1:5" x14ac:dyDescent="0.2">
      <c r="A67" s="38" t="s">
        <v>41</v>
      </c>
      <c r="B67" s="38"/>
      <c r="C67" s="38"/>
      <c r="D67" s="38"/>
      <c r="E67" s="38">
        <f>+E65-E66</f>
        <v>3</v>
      </c>
    </row>
  </sheetData>
  <sheetProtection algorithmName="SHA-512" hashValue="InZvdqhu33Q315mp4Z92z2OTKGQU/SU8vQQOo1hYYEwKBtZvkaxdGphMCCgDqPolM45r3tIj5mT1SsQGgKphPA==" saltValue="St6yqgVUKyfIMjFsYgc44A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24"/>
  <sheetViews>
    <sheetView zoomScaleNormal="100" workbookViewId="0">
      <selection activeCell="D1" sqref="D1"/>
    </sheetView>
  </sheetViews>
  <sheetFormatPr baseColWidth="10" defaultRowHeight="12.75" x14ac:dyDescent="0.2"/>
  <cols>
    <col min="1" max="1" width="11.42578125" style="9"/>
    <col min="2" max="4" width="34.7109375" style="9" customWidth="1"/>
    <col min="5" max="13" width="14.140625" style="9" customWidth="1"/>
    <col min="14" max="16384" width="11.42578125" style="9"/>
  </cols>
  <sheetData>
    <row r="1" spans="1:6" x14ac:dyDescent="0.2">
      <c r="B1" s="43"/>
      <c r="C1" s="43"/>
      <c r="D1" s="49"/>
    </row>
    <row r="2" spans="1:6" ht="18" x14ac:dyDescent="0.25">
      <c r="B2" s="45" t="s">
        <v>52</v>
      </c>
      <c r="C2" s="43"/>
      <c r="D2" s="43"/>
    </row>
    <row r="3" spans="1:6" ht="14.25" x14ac:dyDescent="0.2">
      <c r="B3" s="46" t="s">
        <v>53</v>
      </c>
      <c r="C3" s="43"/>
      <c r="D3" s="43"/>
    </row>
    <row r="4" spans="1:6" ht="14.25" x14ac:dyDescent="0.2">
      <c r="B4" s="54" t="s">
        <v>55</v>
      </c>
      <c r="C4" s="43"/>
      <c r="D4" s="43"/>
    </row>
    <row r="5" spans="1:6" ht="14.25" x14ac:dyDescent="0.2">
      <c r="B5" s="47"/>
      <c r="C5" s="43"/>
      <c r="D5" s="43"/>
    </row>
    <row r="6" spans="1:6" ht="14.25" x14ac:dyDescent="0.2">
      <c r="B6" s="47"/>
      <c r="C6" s="43"/>
      <c r="D6" s="43"/>
    </row>
    <row r="7" spans="1:6" ht="14.25" x14ac:dyDescent="0.2">
      <c r="B7" s="47"/>
      <c r="C7" s="43"/>
      <c r="D7" s="43"/>
    </row>
    <row r="8" spans="1:6" x14ac:dyDescent="0.2">
      <c r="B8" s="48" t="s">
        <v>57</v>
      </c>
      <c r="C8" s="43"/>
      <c r="D8" s="43"/>
    </row>
    <row r="9" spans="1:6" x14ac:dyDescent="0.2">
      <c r="A9" s="41"/>
      <c r="B9" s="43"/>
      <c r="C9" s="43"/>
      <c r="D9" s="43"/>
      <c r="F9" s="41"/>
    </row>
    <row r="10" spans="1:6" x14ac:dyDescent="0.2">
      <c r="B10" s="43"/>
      <c r="C10" s="43"/>
      <c r="D10" s="43"/>
    </row>
    <row r="11" spans="1:6" ht="13.5" thickBot="1" x14ac:dyDescent="0.25">
      <c r="B11" s="44"/>
      <c r="C11" s="63"/>
      <c r="D11" s="63"/>
    </row>
    <row r="12" spans="1:6" ht="31.5" thickTop="1" thickBot="1" x14ac:dyDescent="0.3">
      <c r="B12" s="64" t="s">
        <v>22</v>
      </c>
      <c r="C12" s="65" t="s">
        <v>30</v>
      </c>
      <c r="D12" s="65" t="s">
        <v>31</v>
      </c>
    </row>
    <row r="13" spans="1:6" ht="15" thickTop="1" x14ac:dyDescent="0.2">
      <c r="B13" s="32" t="s">
        <v>16</v>
      </c>
      <c r="C13" s="33">
        <f>64*5</f>
        <v>320</v>
      </c>
      <c r="D13" s="34">
        <f>+'1-PTFS'!D39</f>
        <v>4</v>
      </c>
    </row>
    <row r="14" spans="1:6" ht="14.25" x14ac:dyDescent="0.2">
      <c r="B14" s="32" t="s">
        <v>15</v>
      </c>
      <c r="C14" s="33">
        <v>64</v>
      </c>
      <c r="D14" s="34">
        <f>+'1-PTFS'!D40</f>
        <v>6</v>
      </c>
    </row>
    <row r="15" spans="1:6" ht="14.25" customHeight="1" thickBot="1" x14ac:dyDescent="0.25">
      <c r="B15" s="35" t="s">
        <v>46</v>
      </c>
      <c r="C15" s="36">
        <v>128</v>
      </c>
      <c r="D15" s="37">
        <f>+'1-PTFS'!D41</f>
        <v>3</v>
      </c>
    </row>
    <row r="16" spans="1:6" ht="16.5" thickTop="1" thickBot="1" x14ac:dyDescent="0.3">
      <c r="B16" s="66" t="s">
        <v>21</v>
      </c>
      <c r="C16" s="67">
        <f>SUM(C13:C15)</f>
        <v>512</v>
      </c>
      <c r="D16" s="68">
        <f>SUM(D13:D15)</f>
        <v>13</v>
      </c>
    </row>
    <row r="17" spans="1:3" ht="13.5" thickTop="1" x14ac:dyDescent="0.2">
      <c r="B17" s="2"/>
      <c r="C17" s="31"/>
    </row>
    <row r="18" spans="1:3" x14ac:dyDescent="0.2">
      <c r="B18" s="2"/>
      <c r="C18" s="31"/>
    </row>
    <row r="19" spans="1:3" x14ac:dyDescent="0.2">
      <c r="A19" s="69" t="s">
        <v>12</v>
      </c>
    </row>
    <row r="20" spans="1:3" ht="6" customHeight="1" x14ac:dyDescent="0.2">
      <c r="A20" s="70"/>
    </row>
    <row r="21" spans="1:3" x14ac:dyDescent="0.2">
      <c r="A21" s="60" t="s">
        <v>32</v>
      </c>
    </row>
    <row r="22" spans="1:3" x14ac:dyDescent="0.2">
      <c r="A22" s="60" t="s">
        <v>33</v>
      </c>
    </row>
    <row r="23" spans="1:3" x14ac:dyDescent="0.2">
      <c r="A23" s="61"/>
    </row>
    <row r="24" spans="1:3" x14ac:dyDescent="0.2">
      <c r="A24" s="70"/>
    </row>
  </sheetData>
  <sheetProtection algorithmName="SHA-512" hashValue="KfaIQaxJtJOKkuRg3jmppX2lox1d5ecRMKLAxEPItDLROY3v0tu3GjxWChdVbti+gTl8xNZk7CkPFQZ79TWMoA==" saltValue="GHYZeRr0sncsar2LvHsNkg==" spinCount="100000" sheet="1" objects="1" scenarios="1"/>
  <phoneticPr fontId="12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7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45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46" t="s">
        <v>53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4.25" x14ac:dyDescent="0.2">
      <c r="B4" s="46" t="s">
        <v>56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ht="14.25" x14ac:dyDescent="0.2">
      <c r="B5" s="4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ht="14.25" x14ac:dyDescent="0.2">
      <c r="B6" s="4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ht="14.25" x14ac:dyDescent="0.2">
      <c r="B7" s="4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48" t="s">
        <v>57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2015-01-21T20:12:43Z</dcterms:modified>
</cp:coreProperties>
</file>