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2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3.xml" ContentType="application/vnd.openxmlformats-officedocument.drawingml.chart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4.xml" ContentType="application/vnd.openxmlformats-officedocument.drawingml.chart+xml"/>
  <Override PartName="/xl/drawings/drawing12.xml" ContentType="application/vnd.openxmlformats-officedocument.drawing+xml"/>
  <Override PartName="/xl/charts/chart5.xml" ContentType="application/vnd.openxmlformats-officedocument.drawingml.chart+xml"/>
  <Override PartName="/xl/drawings/drawing13.xml" ContentType="application/vnd.openxmlformats-officedocument.drawing+xml"/>
  <Override PartName="/xl/charts/chart6.xml" ContentType="application/vnd.openxmlformats-officedocument.drawingml.chart+xml"/>
  <Override PartName="/xl/drawings/drawing14.xml" ContentType="application/vnd.openxmlformats-officedocument.drawing+xml"/>
  <Override PartName="/xl/charts/chart7.xml" ContentType="application/vnd.openxmlformats-officedocument.drawingml.chart+xml"/>
  <Override PartName="/xl/drawings/drawing15.xml" ContentType="application/vnd.openxmlformats-officedocument.drawing+xml"/>
  <Override PartName="/xl/charts/chart8.xml" ContentType="application/vnd.openxmlformats-officedocument.drawingml.chart+xml"/>
  <Override PartName="/xl/drawings/drawing16.xml" ContentType="application/vnd.openxmlformats-officedocument.drawing+xml"/>
  <Override PartName="/xl/charts/chart9.xml" ContentType="application/vnd.openxmlformats-officedocument.drawingml.chart+xml"/>
  <Override PartName="/xl/drawings/drawing17.xml" ContentType="application/vnd.openxmlformats-officedocument.drawing+xml"/>
  <Override PartName="/xl/charts/chart10.xml" ContentType="application/vnd.openxmlformats-officedocument.drawingml.chart+xml"/>
  <Override PartName="/xl/drawings/drawing18.xml" ContentType="application/vnd.openxmlformats-officedocument.drawingml.chartshapes+xml"/>
  <Override PartName="/xl/drawings/drawing19.xml" ContentType="application/vnd.openxmlformats-officedocument.drawing+xml"/>
  <Override PartName="/xl/charts/chart11.xml" ContentType="application/vnd.openxmlformats-officedocument.drawingml.chart+xml"/>
  <Override PartName="/xl/drawings/drawing20.xml" ContentType="application/vnd.openxmlformats-officedocument.drawingml.chartshapes+xml"/>
  <Override PartName="/xl/drawings/drawing21.xml" ContentType="application/vnd.openxmlformats-officedocument.drawing+xml"/>
  <Override PartName="/xl/charts/chart12.xml" ContentType="application/vnd.openxmlformats-officedocument.drawingml.chart+xml"/>
  <Override PartName="/xl/drawings/drawing22.xml" ContentType="application/vnd.openxmlformats-officedocument.drawingml.chartshapes+xml"/>
  <Override PartName="/xl/drawings/drawing23.xml" ContentType="application/vnd.openxmlformats-officedocument.drawing+xml"/>
  <Override PartName="/xl/charts/chart13.xml" ContentType="application/vnd.openxmlformats-officedocument.drawingml.chart+xml"/>
  <Override PartName="/xl/drawings/drawing24.xml" ContentType="application/vnd.openxmlformats-officedocument.drawingml.chartshapes+xml"/>
  <Override PartName="/xl/drawings/drawing25.xml" ContentType="application/vnd.openxmlformats-officedocument.drawing+xml"/>
  <Override PartName="/xl/charts/chart14.xml" ContentType="application/vnd.openxmlformats-officedocument.drawingml.chart+xml"/>
  <Override PartName="/xl/drawings/drawing26.xml" ContentType="application/vnd.openxmlformats-officedocument.drawingml.chartshapes+xml"/>
  <Override PartName="/xl/drawings/drawing27.xml" ContentType="application/vnd.openxmlformats-officedocument.drawing+xml"/>
  <Override PartName="/xl/charts/chart15.xml" ContentType="application/vnd.openxmlformats-officedocument.drawingml.chart+xml"/>
  <Override PartName="/xl/drawings/drawing28.xml" ContentType="application/vnd.openxmlformats-officedocument.drawing+xml"/>
  <Override PartName="/xl/charts/chart16.xml" ContentType="application/vnd.openxmlformats-officedocument.drawingml.chart+xml"/>
  <Override PartName="/xl/drawings/drawing29.xml" ContentType="application/vnd.openxmlformats-officedocument.drawing+xml"/>
  <Override PartName="/xl/charts/chart17.xml" ContentType="application/vnd.openxmlformats-officedocument.drawingml.chart+xml"/>
  <Override PartName="/xl/drawings/drawing30.xml" ContentType="application/vnd.openxmlformats-officedocument.drawing+xml"/>
  <Override PartName="/xl/charts/chart18.xml" ContentType="application/vnd.openxmlformats-officedocument.drawingml.chart+xml"/>
  <Override PartName="/xl/drawings/drawing31.xml" ContentType="application/vnd.openxmlformats-officedocument.drawingml.chartshapes+xml"/>
  <Override PartName="/xl/drawings/drawing32.xml" ContentType="application/vnd.openxmlformats-officedocument.drawing+xml"/>
  <Override PartName="/xl/charts/chart19.xml" ContentType="application/vnd.openxmlformats-officedocument.drawingml.chart+xml"/>
  <Override PartName="/xl/drawings/drawing33.xml" ContentType="application/vnd.openxmlformats-officedocument.drawingml.chartshapes+xml"/>
  <Override PartName="/xl/drawings/drawing34.xml" ContentType="application/vnd.openxmlformats-officedocument.drawing+xml"/>
  <Override PartName="/xl/charts/chart20.xml" ContentType="application/vnd.openxmlformats-officedocument.drawingml.chart+xml"/>
  <Override PartName="/xl/drawings/drawing35.xml" ContentType="application/vnd.openxmlformats-officedocument.drawing+xml"/>
  <Override PartName="/xl/charts/chart21.xml" ContentType="application/vnd.openxmlformats-officedocument.drawingml.chart+xml"/>
  <Override PartName="/xl/drawings/drawing36.xml" ContentType="application/vnd.openxmlformats-officedocument.drawingml.chartshapes+xml"/>
  <Override PartName="/xl/drawings/drawing37.xml" ContentType="application/vnd.openxmlformats-officedocument.drawing+xml"/>
  <Override PartName="/xl/charts/chart22.xml" ContentType="application/vnd.openxmlformats-officedocument.drawingml.chart+xml"/>
  <Override PartName="/xl/drawings/drawing38.xml" ContentType="application/vnd.openxmlformats-officedocument.drawing+xml"/>
  <Override PartName="/xl/charts/chart23.xml" ContentType="application/vnd.openxmlformats-officedocument.drawingml.chart+xml"/>
  <Override PartName="/xl/drawings/drawing39.xml" ContentType="application/vnd.openxmlformats-officedocument.drawing+xml"/>
  <Override PartName="/xl/charts/chart24.xml" ContentType="application/vnd.openxmlformats-officedocument.drawingml.chart+xml"/>
  <Override PartName="/xl/drawings/drawing40.xml" ContentType="application/vnd.openxmlformats-officedocument.drawingml.chartshapes+xml"/>
  <Override PartName="/xl/drawings/drawing41.xml" ContentType="application/vnd.openxmlformats-officedocument.drawing+xml"/>
  <Override PartName="/xl/charts/chart25.xml" ContentType="application/vnd.openxmlformats-officedocument.drawingml.chart+xml"/>
  <Override PartName="/xl/drawings/drawing4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\\uio-pm-nas01\users_data$\destrella\Estadisticas WEB\Protegidos\2015\01. ENERO_2015\"/>
    </mc:Choice>
  </mc:AlternateContent>
  <bookViews>
    <workbookView xWindow="0" yWindow="0" windowWidth="19200" windowHeight="10995" tabRatio="909"/>
  </bookViews>
  <sheets>
    <sheet name="Inicio" sheetId="9" r:id="rId1"/>
    <sheet name="Resumen" sheetId="1" r:id="rId2"/>
    <sheet name="Resoluciones" sheetId="31" r:id="rId3"/>
    <sheet name="Definiciones" sheetId="32" r:id="rId4"/>
    <sheet name="Ex-Andinatel" sheetId="35" r:id="rId5"/>
    <sheet name="Ex-Pacifictel" sheetId="36" r:id="rId6"/>
    <sheet name="CNT EP" sheetId="37" r:id="rId7"/>
    <sheet name="ETAPA EP" sheetId="55" r:id="rId8"/>
    <sheet name="LINKOTEL" sheetId="38" r:id="rId9"/>
    <sheet name="ECUTEL" sheetId="56" r:id="rId10"/>
    <sheet name="SETEL" sheetId="57" r:id="rId11"/>
    <sheet name="LEVEL3" sheetId="58" r:id="rId12"/>
    <sheet name="Gráfico5" sheetId="39" r:id="rId13"/>
    <sheet name="Gráfico6" sheetId="40" r:id="rId14"/>
    <sheet name="1.Abonados" sheetId="41" r:id="rId15"/>
    <sheet name="Ex-Andinatel TTP" sheetId="42" r:id="rId16"/>
    <sheet name="Ex-Pacifictel TTP" sheetId="43" r:id="rId17"/>
    <sheet name="CNT EP TPP" sheetId="44" r:id="rId18"/>
    <sheet name="ECUTEL TPP" sheetId="45" r:id="rId19"/>
    <sheet name="SETEL TPP" sheetId="60" r:id="rId20"/>
    <sheet name="Gráfico5 TPP" sheetId="46" r:id="rId21"/>
    <sheet name="Gráfico6 TPP" sheetId="47" r:id="rId22"/>
    <sheet name="2.TelPubpre" sheetId="48" r:id="rId23"/>
    <sheet name="Ex-Andinatel CPR" sheetId="49" r:id="rId24"/>
    <sheet name="Ex-Pacifictel CPR" sheetId="50" r:id="rId25"/>
    <sheet name="LINKOTEL CPR" sheetId="51" r:id="rId26"/>
    <sheet name="Gráfico4 CPR" sheetId="52" r:id="rId27"/>
    <sheet name="Gráfico5 CPR" sheetId="53" r:id="rId28"/>
    <sheet name="3. CabpurRur" sheetId="54" r:id="rId29"/>
  </sheets>
  <calcPr calcId="152511"/>
</workbook>
</file>

<file path=xl/calcChain.xml><?xml version="1.0" encoding="utf-8"?>
<calcChain xmlns="http://schemas.openxmlformats.org/spreadsheetml/2006/main">
  <c r="B8" i="60" l="1"/>
  <c r="B8" i="58" l="1"/>
  <c r="B8" i="57"/>
  <c r="B8" i="56"/>
  <c r="B8" i="55"/>
  <c r="M70" i="1" l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69" i="1"/>
  <c r="M103" i="1"/>
  <c r="N103" i="1" s="1"/>
  <c r="M104" i="1"/>
  <c r="N104" i="1"/>
  <c r="M121" i="1"/>
  <c r="N121" i="1" s="1"/>
  <c r="M122" i="1"/>
  <c r="N122" i="1"/>
  <c r="O56" i="1"/>
  <c r="O57" i="1"/>
  <c r="O58" i="1"/>
  <c r="O59" i="1"/>
  <c r="O60" i="1"/>
  <c r="O61" i="1"/>
  <c r="O62" i="1"/>
  <c r="O63" i="1"/>
  <c r="N50" i="1"/>
  <c r="N51" i="1"/>
  <c r="N52" i="1" s="1"/>
  <c r="N53" i="1" s="1"/>
  <c r="N54" i="1" s="1"/>
  <c r="N55" i="1" s="1"/>
  <c r="N56" i="1" s="1"/>
  <c r="N57" i="1" s="1"/>
  <c r="N58" i="1" s="1"/>
  <c r="N59" i="1" s="1"/>
  <c r="N60" i="1" s="1"/>
  <c r="N61" i="1" s="1"/>
  <c r="N62" i="1" s="1"/>
  <c r="N63" i="1" s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48" i="1"/>
  <c r="N45" i="1"/>
  <c r="O45" i="1"/>
  <c r="N46" i="1"/>
  <c r="O46" i="1"/>
  <c r="N47" i="1"/>
  <c r="O47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32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16" i="1"/>
  <c r="B8" i="1" l="1"/>
  <c r="A8" i="32" l="1"/>
  <c r="B8" i="35" s="1"/>
  <c r="B8" i="54" s="1"/>
  <c r="B8" i="31"/>
  <c r="B8" i="39" l="1"/>
  <c r="B8" i="43"/>
  <c r="B8" i="47"/>
  <c r="B8" i="51"/>
  <c r="B8" i="36"/>
  <c r="B8" i="40"/>
  <c r="B8" i="44"/>
  <c r="B8" i="48"/>
  <c r="B8" i="52"/>
  <c r="B8" i="37"/>
  <c r="B8" i="41"/>
  <c r="B8" i="45"/>
  <c r="B8" i="49"/>
  <c r="B8" i="53"/>
  <c r="B8" i="38"/>
  <c r="B8" i="42"/>
  <c r="B8" i="46"/>
  <c r="B8" i="50"/>
  <c r="M119" i="1" l="1"/>
  <c r="M101" i="1"/>
  <c r="M120" i="1" l="1"/>
  <c r="M118" i="1"/>
  <c r="M117" i="1"/>
  <c r="M116" i="1"/>
  <c r="M115" i="1"/>
  <c r="M114" i="1"/>
  <c r="M113" i="1"/>
  <c r="M112" i="1"/>
  <c r="M111" i="1"/>
  <c r="M110" i="1"/>
  <c r="M109" i="1"/>
  <c r="M108" i="1"/>
  <c r="M107" i="1"/>
  <c r="M106" i="1"/>
  <c r="M105" i="1"/>
  <c r="N105" i="1" s="1"/>
  <c r="M102" i="1"/>
  <c r="M100" i="1"/>
  <c r="M99" i="1"/>
  <c r="M98" i="1"/>
  <c r="M97" i="1"/>
  <c r="I96" i="1"/>
  <c r="M96" i="1" s="1"/>
  <c r="M95" i="1"/>
  <c r="M94" i="1"/>
  <c r="M93" i="1"/>
  <c r="M92" i="1"/>
  <c r="M91" i="1"/>
  <c r="M90" i="1"/>
  <c r="M89" i="1"/>
  <c r="M88" i="1"/>
  <c r="M87" i="1"/>
  <c r="N87" i="1" s="1"/>
  <c r="I78" i="1"/>
  <c r="N69" i="1"/>
  <c r="N48" i="1"/>
  <c r="N32" i="1"/>
  <c r="N16" i="1"/>
  <c r="N88" i="1" l="1"/>
  <c r="N89" i="1"/>
  <c r="N90" i="1" s="1"/>
  <c r="N91" i="1" s="1"/>
  <c r="N92" i="1" s="1"/>
  <c r="N93" i="1" s="1"/>
  <c r="N94" i="1" s="1"/>
  <c r="N95" i="1" s="1"/>
  <c r="N96" i="1" s="1"/>
  <c r="N97" i="1" s="1"/>
  <c r="N98" i="1" s="1"/>
  <c r="N99" i="1" s="1"/>
  <c r="N70" i="1"/>
  <c r="N71" i="1" s="1"/>
  <c r="N72" i="1" s="1"/>
  <c r="N73" i="1" s="1"/>
  <c r="N74" i="1" s="1"/>
  <c r="N75" i="1" s="1"/>
  <c r="N76" i="1" s="1"/>
  <c r="N77" i="1" s="1"/>
  <c r="N78" i="1" s="1"/>
  <c r="N79" i="1" s="1"/>
  <c r="N80" i="1" s="1"/>
  <c r="N17" i="1"/>
  <c r="N18" i="1" s="1"/>
  <c r="O19" i="1" s="1"/>
  <c r="N33" i="1"/>
  <c r="N34" i="1" s="1"/>
  <c r="O35" i="1" s="1"/>
  <c r="O33" i="1"/>
  <c r="N106" i="1"/>
  <c r="N107" i="1" s="1"/>
  <c r="N108" i="1" s="1"/>
  <c r="N109" i="1" s="1"/>
  <c r="N110" i="1" s="1"/>
  <c r="N111" i="1" s="1"/>
  <c r="N112" i="1" s="1"/>
  <c r="N113" i="1" s="1"/>
  <c r="N114" i="1" s="1"/>
  <c r="N115" i="1" s="1"/>
  <c r="N116" i="1" s="1"/>
  <c r="N117" i="1" s="1"/>
  <c r="O49" i="1"/>
  <c r="N49" i="1"/>
  <c r="O17" i="1"/>
  <c r="O18" i="1" l="1"/>
  <c r="N118" i="1"/>
  <c r="N120" i="1" s="1"/>
  <c r="N119" i="1"/>
  <c r="N19" i="1"/>
  <c r="N20" i="1" s="1"/>
  <c r="N100" i="1"/>
  <c r="N102" i="1" s="1"/>
  <c r="N101" i="1"/>
  <c r="N82" i="1"/>
  <c r="N85" i="1" s="1"/>
  <c r="N83" i="1"/>
  <c r="N86" i="1" s="1"/>
  <c r="N81" i="1"/>
  <c r="N84" i="1" s="1"/>
  <c r="N35" i="1"/>
  <c r="O36" i="1" s="1"/>
  <c r="O34" i="1"/>
  <c r="O50" i="1"/>
  <c r="O20" i="1" l="1"/>
  <c r="N36" i="1"/>
  <c r="N37" i="1" s="1"/>
  <c r="N21" i="1"/>
  <c r="O21" i="1"/>
  <c r="O51" i="1"/>
  <c r="O37" i="1" l="1"/>
  <c r="N22" i="1"/>
  <c r="O22" i="1"/>
  <c r="O52" i="1"/>
  <c r="N38" i="1"/>
  <c r="O38" i="1"/>
  <c r="O53" i="1" l="1"/>
  <c r="O39" i="1"/>
  <c r="N39" i="1"/>
  <c r="O23" i="1"/>
  <c r="N23" i="1"/>
  <c r="N24" i="1" l="1"/>
  <c r="O24" i="1"/>
  <c r="O54" i="1"/>
  <c r="N40" i="1"/>
  <c r="O40" i="1"/>
  <c r="O55" i="1" l="1"/>
  <c r="N41" i="1"/>
  <c r="O41" i="1"/>
  <c r="N25" i="1"/>
  <c r="O25" i="1"/>
  <c r="N44" i="1" l="1"/>
  <c r="O43" i="1"/>
  <c r="N42" i="1"/>
  <c r="N43" i="1"/>
  <c r="O44" i="1"/>
  <c r="O42" i="1"/>
  <c r="O27" i="1"/>
  <c r="N27" i="1"/>
  <c r="N26" i="1"/>
  <c r="O26" i="1"/>
  <c r="N29" i="1" l="1"/>
  <c r="O29" i="1"/>
  <c r="N28" i="1"/>
  <c r="O28" i="1"/>
  <c r="N30" i="1" l="1"/>
  <c r="O30" i="1"/>
  <c r="O31" i="1"/>
  <c r="N31" i="1"/>
</calcChain>
</file>

<file path=xl/comments1.xml><?xml version="1.0" encoding="utf-8"?>
<comments xmlns="http://schemas.openxmlformats.org/spreadsheetml/2006/main">
  <authors>
    <author>Daniela Estrella</author>
  </authors>
  <commentList>
    <comment ref="H104" authorId="0" shapeId="0">
      <text>
        <r>
          <rPr>
            <b/>
            <sz val="9"/>
            <color indexed="81"/>
            <rFont val="Tahoma"/>
            <charset val="1"/>
          </rPr>
          <t>Daniela Estrella:</t>
        </r>
        <r>
          <rPr>
            <sz val="9"/>
            <color indexed="81"/>
            <rFont val="Tahoma"/>
            <charset val="1"/>
          </rPr>
          <t xml:space="preserve">
13 zonas WIFI
20 Cabinas co acceso a internet y telefonía</t>
        </r>
      </text>
    </comment>
  </commentList>
</comments>
</file>

<file path=xl/sharedStrings.xml><?xml version="1.0" encoding="utf-8"?>
<sst xmlns="http://schemas.openxmlformats.org/spreadsheetml/2006/main" count="296" uniqueCount="152">
  <si>
    <t>UNIDAD</t>
  </si>
  <si>
    <t xml:space="preserve">Instalación de Abonados </t>
  </si>
  <si>
    <t>Instalación de Teléfonos Públicos de Prepago</t>
  </si>
  <si>
    <t>Aparatos</t>
  </si>
  <si>
    <t xml:space="preserve">Instalación de Cabinas Públicas Rurales </t>
  </si>
  <si>
    <t>Poblaciones</t>
  </si>
  <si>
    <t>N.R.</t>
  </si>
  <si>
    <t>AÑO</t>
  </si>
  <si>
    <t>Linkotel S.A.</t>
  </si>
  <si>
    <t>Líneas 
Nuevas</t>
  </si>
  <si>
    <t>No.</t>
  </si>
  <si>
    <t>PLAN DE EXPANSIÓN DE TELEFONÍA FIJA - CUMPLIMIENTO</t>
  </si>
  <si>
    <t>PLAN DE EXPANSIÓN DE TELEFONÍA FIJA - METAS</t>
  </si>
  <si>
    <t>Total 
por año</t>
  </si>
  <si>
    <t>Total 
acumulado</t>
  </si>
  <si>
    <t>Grado Crecimiento</t>
  </si>
  <si>
    <t>*</t>
  </si>
  <si>
    <t>Se presenta información relacionada con el Plan Anual de Expansión de los Concesionarios del Servicio de Telefonía Fija.</t>
  </si>
  <si>
    <t>273-20-CONATEL-99 (17-Ago-99)</t>
  </si>
  <si>
    <t>055-04-CONATEL-2000 (21-Mar-00)</t>
  </si>
  <si>
    <t>123-04-CONATEL-2001 (16-Mar-01)</t>
  </si>
  <si>
    <t>004-01-CONATEL-2002 (10-Ene-02)</t>
  </si>
  <si>
    <t>05-04-CONATEL-2003 (11-Feb-03)</t>
  </si>
  <si>
    <t>095-06-CONATEL-2004 (6-Abr-04)</t>
  </si>
  <si>
    <t>096-06-CONATEL-2004 (6-Abr-04)</t>
  </si>
  <si>
    <t>04-01-CONATEL-2005 (11-Ene-05)</t>
  </si>
  <si>
    <t>05-01-CONATEL-2005 (11-Ene-05)</t>
  </si>
  <si>
    <t>74-02-CONATEL-2005 (25-Ene-05)</t>
  </si>
  <si>
    <t>273-11-CONATEL-2006 (25-Abr-06)</t>
  </si>
  <si>
    <t>272-11-CONATEL-2006 (25-Abr-06)</t>
  </si>
  <si>
    <t xml:space="preserve">041-04-CONATEL-2007 (9-Feb-07)   </t>
  </si>
  <si>
    <t>040-04-CONATEL-2007 (9-Feb-07)</t>
  </si>
  <si>
    <t>257-08-CONATEL-2008 (13-May-08)</t>
  </si>
  <si>
    <t>258-08-CONATEL-2008 (13-May-08)</t>
  </si>
  <si>
    <t>259-08-CONATEL-2008 (13-May-08)</t>
  </si>
  <si>
    <t>161-06-CONATEL-2009 (20-Abr-09)</t>
  </si>
  <si>
    <t>448-28-CONATEL-2007 (11-Oct-07)</t>
  </si>
  <si>
    <t>460-19-CONATEL-2006 (17-Ago-06) Guayaquil
672-33-CONATEL-2006 (14-Dic-06) Manta</t>
  </si>
  <si>
    <t>06-04-CONATEL-2003 (11-Feb-03)          
723-29-CONATEL-2003 (2-Dic-03) Modificación</t>
  </si>
  <si>
    <t>PARÁMETROS</t>
  </si>
  <si>
    <t>Número de teléfonos públicos instalados por un operador en un tiempo determinado</t>
  </si>
  <si>
    <t>Número de líneas nuevas instaladas por un operador en un determinado periodo de tiempo</t>
  </si>
  <si>
    <t>DEFINICIÓN</t>
  </si>
  <si>
    <t xml:space="preserve">El Plan Anual de Expansión determina el crecimiento de la red de un Concesionario a través de la medición de tres parámetros: (1) Urbanos (Instalación de Líneas Nuevas), (2) Rurales (Instalación de Teléfonos Públicos de Prepago) y (3) Servicio Público (Instalación de Cabinas Públicas Rurales). </t>
  </si>
  <si>
    <t>Número de poblaciones en las que un operador ha instalado cabinas públicas rurales, en un tiempo determinado.</t>
  </si>
  <si>
    <t>3. Definiciones de los parámetros del Plan de Expansión</t>
  </si>
  <si>
    <t>Notas:</t>
  </si>
  <si>
    <t>Obligación de instalar mínimo 50.000 líneas de central a nivel nacional dentro de los primeros 5 años (contados a partir del 12 abril 2006)</t>
  </si>
  <si>
    <t>Obligación de instalar mínimo 50.000 líneas de central a nivel nacional dentro de los primeros 5 años (contados a partir del 13 junio de 2005)</t>
  </si>
  <si>
    <t xml:space="preserve">4. * Periodos en los cuales estas empresas no proveían servicio </t>
  </si>
  <si>
    <t>5. ** Por definir</t>
  </si>
  <si>
    <t>6. N.R.: dato no reportado</t>
  </si>
  <si>
    <t xml:space="preserve">1. * Periodos en los cuales estas empresas no proveían servicio </t>
  </si>
  <si>
    <t>Setel S.A.**</t>
  </si>
  <si>
    <t>Ecuadortelecom S.A.**</t>
  </si>
  <si>
    <t>2. Documentos que aprueban los Planes Anuales de Expansión</t>
  </si>
  <si>
    <t>1.</t>
  </si>
  <si>
    <t>2.</t>
  </si>
  <si>
    <t>3.</t>
  </si>
  <si>
    <t>Instalación de teléfonos públicos prepago</t>
  </si>
  <si>
    <t>Instalación de cabinas públicas rurales</t>
  </si>
  <si>
    <t>PARÁMETRO</t>
  </si>
  <si>
    <t>1. Tabla Resumen de Metas y Cumplimientos de todos los Planes de Expansión de las operadoras de Telefonía Fija</t>
  </si>
  <si>
    <t>1. META: Valores a ser alcanzados por el Concesionario, mismos que son aprobados por el CONATEL mediante Resoluciones emitidas anualmente.</t>
  </si>
  <si>
    <t>2. CUMPLIMIENTO: Valores alcanzados por el Concesionario y reportados por la Superintendencia de Telecomunicaciones</t>
  </si>
  <si>
    <t>2. ** En los respectivos Contratos de Concesión se establecen los mecanismos de presentación, revisión y aprobación del Plan de Expansión de los servicios concedidos.</t>
  </si>
  <si>
    <t>Obligación de instalar mínimo 50.000 líneas de central a nivel nacional dentro de los primeros 5 años (contados a partir del 2 junio de 2005)</t>
  </si>
  <si>
    <t>Global Crossing S.A.**</t>
  </si>
  <si>
    <t>Grupo Coripar S.A.**</t>
  </si>
  <si>
    <t>Obligación de instalar mínimo 5.000 líneas en el área concesionada (contados a partir del 26 de marzo de 2008)</t>
  </si>
  <si>
    <t>Obligación de instalar mínimo 5.000 líneas en el área concesionada (contados a partir del 5 de marzo de 2009)</t>
  </si>
  <si>
    <t>441-16-CONATEL-2009 (17-Dic-2009)</t>
  </si>
  <si>
    <t>TEL-557-18-CONATEL-2010 (24-Sep-2010)</t>
  </si>
  <si>
    <t>TEL-558-18-CONATEL-2010 (24-Sep-2010)</t>
  </si>
  <si>
    <t>3. Para CUMPLIMIENTO del año 2008 de la CNT (Pacifictel) se consideraron los cumplimientos del I y II trimestres de 2008</t>
  </si>
  <si>
    <t>TEL-005-01-CONATEL-2011 (14-Ene-2011)</t>
  </si>
  <si>
    <t>TEL-006-01-CONATEL-2011 (14-Ene-2011)</t>
  </si>
  <si>
    <t>TEL-007-01-CONATEL-2011 (14-Ene-2011)</t>
  </si>
  <si>
    <t>CNT E.P. 
(ex-Andinatel)</t>
  </si>
  <si>
    <t>CNT E.P. 
(ex-Pacifictel)</t>
  </si>
  <si>
    <t>CNT S.A. (ex-Andinatel)</t>
  </si>
  <si>
    <t>CNT S.A. (ex-Pacifictel)</t>
  </si>
  <si>
    <t>CNT E.P.</t>
  </si>
  <si>
    <t>SETEL S.A.</t>
  </si>
  <si>
    <t>TEL-032-02-CONATEL-2012 (25-Ene-2012)</t>
  </si>
  <si>
    <t>TEL-033-02-CONATEL-2012 (25-Ene-2012)</t>
  </si>
  <si>
    <t>TEL-034-02-CONATEL-2012 (25-Ene-2012)</t>
  </si>
  <si>
    <t>TEL-035-02-CONATEL-2012 (25-Ene-2012)</t>
  </si>
  <si>
    <t>TEL-036-02-CONATEL-2012 (25-Ene-2012)</t>
  </si>
  <si>
    <t>ETAPA E.P.</t>
  </si>
  <si>
    <t>Etapa E.P. / Etapatelecom S.A.**</t>
  </si>
  <si>
    <t xml:space="preserve">      Servicio de Telefonía Fija</t>
  </si>
  <si>
    <t xml:space="preserve">        Plan de Expansión </t>
  </si>
  <si>
    <t xml:space="preserve">        Plan de Expansión - Cumplimiento</t>
  </si>
  <si>
    <t xml:space="preserve">        Plan de Expansión - Documentos</t>
  </si>
  <si>
    <t>Definiciones de los parámetros de los Planes de Expansión</t>
  </si>
  <si>
    <t xml:space="preserve">        Instalación Abonados CNT E. P. (ex PACIFICTEL)</t>
  </si>
  <si>
    <t xml:space="preserve">        Instalación Abonados CNT E. P. (ex ANDINATEL)</t>
  </si>
  <si>
    <t xml:space="preserve">        Instalación Abonados CNT E. P.</t>
  </si>
  <si>
    <t xml:space="preserve">        Instalación Abonados LINKOTEL S.A.</t>
  </si>
  <si>
    <t xml:space="preserve">        Instalación Abonados Operadoras Fijas</t>
  </si>
  <si>
    <t xml:space="preserve">        Instalación Abonados  - Comparativo entre operadores</t>
  </si>
  <si>
    <t xml:space="preserve">        Instalación de Teléfonos Públicos de Prepago CNT E.P. (ex-Andinatel)</t>
  </si>
  <si>
    <t xml:space="preserve">        Instalación de Teléfonos Públicos de Prepago CNT E.P. (ex-Pacifictel)</t>
  </si>
  <si>
    <t xml:space="preserve">        Instalación de Teléfonos Públicos de Prepago CNT E.P.</t>
  </si>
  <si>
    <t xml:space="preserve">        Instalación Total de Teléfonos Públicos de Prepago</t>
  </si>
  <si>
    <t xml:space="preserve">        Instalación de Teléfonos Públicos de Prepago - Grado Crecimiento</t>
  </si>
  <si>
    <t xml:space="preserve">        Instalación Teléfonos Público Prepago - Comparativo entre operadores</t>
  </si>
  <si>
    <t xml:space="preserve">       Instalación de Cabinas Públicas Rurales CNT E.P. (ex-Andinatel)</t>
  </si>
  <si>
    <t xml:space="preserve">       Instalación  de Cabinas Públicas Rurales CNT E.P. (ex-Pacifictel)</t>
  </si>
  <si>
    <t xml:space="preserve">       Instalación de Cabinas Públicas Rurales LINKOTEL S.A.</t>
  </si>
  <si>
    <t xml:space="preserve">       Instalación Total de Cabinas Públicas Rurales</t>
  </si>
  <si>
    <t xml:space="preserve">       Instalación de Cabinas Públicas Rurales  - Grado Crecimiento</t>
  </si>
  <si>
    <t xml:space="preserve">       Instalación Cabinas Públicas Rurales - Comparativo entre operadores</t>
  </si>
  <si>
    <t>TEL-879-30-CONATEL-2012 (18-Dic-2012)</t>
  </si>
  <si>
    <t>TEL-881-30-CONATEL-2012 (18-Dic-2012)</t>
  </si>
  <si>
    <t>TEL-882-30-CONATEL-2012 (18-Dic-2012)</t>
  </si>
  <si>
    <t>TEL-883-30-CONATEL-2012 (18-Dic-2012)</t>
  </si>
  <si>
    <t>TEL-880-30-CONATEL-2012 (18-Dic-2012)</t>
  </si>
  <si>
    <t>TEL-884-30-CONATEL-2012 (18-Dic-2012)</t>
  </si>
  <si>
    <t>TEL-368-08-CONATEL-2011 (28-Abril-2011)</t>
  </si>
  <si>
    <t xml:space="preserve">      Fecha de publicación: enero 2015</t>
  </si>
  <si>
    <t>LEVEL 3 ECUADOR LVLT S.A.</t>
  </si>
  <si>
    <t>LINKOTEL S.A.</t>
  </si>
  <si>
    <t>ECUADORTELECOM S.A.</t>
  </si>
  <si>
    <t>TEL-046-02-CONATEL-2014 (16-Ene-2014)</t>
  </si>
  <si>
    <t>TEL-112-03-CONATEL-2015 (23-Ene-2015)</t>
  </si>
  <si>
    <t>TEL-115-03-CONATEL-2015 (23-Ene-2015)</t>
  </si>
  <si>
    <t>TEL-117-03-CONATEL-2015 (23-Ene-2015)</t>
  </si>
  <si>
    <t>TEL-113-03-CONATEL-2015 (23-Ene-2015)</t>
  </si>
  <si>
    <t>TEL-114-03-CONATEL-2015 (23-Ene-2015)</t>
  </si>
  <si>
    <t>TEL-116-03-CONATEL-2015 (23-Ene-2015)</t>
  </si>
  <si>
    <t>TEL-052-02-CONATEL-2014 (16-Ene-2014)</t>
  </si>
  <si>
    <t>TEL-051-02-CONATEL-2014 (16-Ene-2014)</t>
  </si>
  <si>
    <t>TEL-048-02-CONATEL-2014 (16-Ene-2014)</t>
  </si>
  <si>
    <t>TEL-050-02-CONATEL-2014 (16-Ene-2014)</t>
  </si>
  <si>
    <t>TEL-047-02-CONATEL-2014 (16-Ene-2014)</t>
  </si>
  <si>
    <t>TEL-049-02-CONATEL-2014 (16-Ene-2014)</t>
  </si>
  <si>
    <t>FIN DE CONCESIÓN</t>
  </si>
  <si>
    <t xml:space="preserve">        Instalación Abonados  - Grado Crecimiento </t>
  </si>
  <si>
    <t xml:space="preserve">        Instalación Abonados ETAPA E.P.</t>
  </si>
  <si>
    <t xml:space="preserve">        Instalación Abonados ECUADORTELECOM S.A.</t>
  </si>
  <si>
    <t xml:space="preserve">        Instalación Abonados SETEL S.A.</t>
  </si>
  <si>
    <t xml:space="preserve">        Instalación Abonados LEVEL 3 ECUADOR LVLT S.A.</t>
  </si>
  <si>
    <t>(ex-Andinatel)</t>
  </si>
  <si>
    <t>(ex-Pacifictel)</t>
  </si>
  <si>
    <t>ECUADORTELECOM</t>
  </si>
  <si>
    <t>LINKOTEL</t>
  </si>
  <si>
    <t>SETEL</t>
  </si>
  <si>
    <t>LEVEL 3</t>
  </si>
  <si>
    <t xml:space="preserve">        Instalación de Teléfonos Públicos de Prepago ECUADORTELECOM S.A.</t>
  </si>
  <si>
    <t xml:space="preserve">        Instalación de Teléfonos Públicos de Prepago SETEL S.A.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</si>
</sst>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sz val="10"/>
      <name val="Arial"/>
      <family val="2"/>
    </font>
    <font>
      <sz val="10"/>
      <color indexed="9"/>
      <name val="Arial"/>
      <family val="2"/>
    </font>
    <font>
      <sz val="9"/>
      <name val="Arial"/>
      <family val="2"/>
    </font>
    <font>
      <u/>
      <sz val="11"/>
      <color indexed="12"/>
      <name val="Arial"/>
      <family val="2"/>
    </font>
    <font>
      <u/>
      <sz val="10"/>
      <name val="Arial"/>
      <family val="2"/>
    </font>
    <font>
      <sz val="11"/>
      <color theme="0"/>
      <name val="Arial"/>
      <family val="2"/>
    </font>
    <font>
      <b/>
      <sz val="14"/>
      <color theme="0"/>
      <name val="Arial"/>
      <family val="2"/>
    </font>
    <font>
      <sz val="10"/>
      <color rgb="FFFFFFFF"/>
      <name val="Arial"/>
      <family val="2"/>
    </font>
    <font>
      <sz val="10"/>
      <color theme="0"/>
      <name val="Arial"/>
      <family val="2"/>
    </font>
    <font>
      <b/>
      <sz val="12"/>
      <color theme="0"/>
      <name val="Arial"/>
      <family val="2"/>
    </font>
    <font>
      <b/>
      <sz val="10"/>
      <color theme="0"/>
      <name val="Arial"/>
      <family val="2"/>
    </font>
    <font>
      <b/>
      <sz val="11"/>
      <color theme="0"/>
      <name val="Arial"/>
      <family val="2"/>
    </font>
    <font>
      <u/>
      <sz val="9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gray125">
        <bgColor theme="2" tint="-9.9948118533890809E-2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5">
    <xf numFmtId="0" fontId="0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0" fontId="11" fillId="0" borderId="0" applyNumberFormat="0" applyFill="0" applyBorder="0" applyAlignment="0" applyProtection="0"/>
  </cellStyleXfs>
  <cellXfs count="175">
    <xf numFmtId="0" fontId="0" fillId="0" borderId="0" xfId="0"/>
    <xf numFmtId="0" fontId="0" fillId="2" borderId="0" xfId="1" applyFont="1" applyFill="1"/>
    <xf numFmtId="0" fontId="9" fillId="3" borderId="0" xfId="4" applyFont="1" applyFill="1" applyBorder="1" applyAlignment="1">
      <alignment wrapText="1"/>
    </xf>
    <xf numFmtId="0" fontId="9" fillId="2" borderId="0" xfId="4" applyFont="1" applyFill="1" applyBorder="1" applyAlignment="1">
      <alignment wrapText="1"/>
    </xf>
    <xf numFmtId="0" fontId="9" fillId="3" borderId="0" xfId="4" applyFont="1" applyFill="1" applyAlignment="1">
      <alignment wrapText="1"/>
    </xf>
    <xf numFmtId="0" fontId="9" fillId="2" borderId="0" xfId="4" applyFont="1" applyFill="1" applyAlignment="1">
      <alignment wrapText="1"/>
    </xf>
    <xf numFmtId="0" fontId="9" fillId="2" borderId="0" xfId="4" applyFont="1" applyFill="1" applyBorder="1" applyAlignment="1">
      <alignment horizontal="justify" wrapText="1"/>
    </xf>
    <xf numFmtId="0" fontId="10" fillId="2" borderId="0" xfId="2" applyFont="1" applyFill="1" applyBorder="1" applyAlignment="1" applyProtection="1">
      <alignment wrapText="1"/>
    </xf>
    <xf numFmtId="0" fontId="5" fillId="2" borderId="1" xfId="1" applyFont="1" applyFill="1" applyBorder="1" applyAlignment="1">
      <alignment horizontal="center" vertical="center"/>
    </xf>
    <xf numFmtId="0" fontId="5" fillId="2" borderId="0" xfId="1" applyFont="1" applyFill="1" applyBorder="1" applyAlignment="1">
      <alignment horizontal="center" vertical="center"/>
    </xf>
    <xf numFmtId="0" fontId="0" fillId="2" borderId="2" xfId="1" applyFont="1" applyFill="1" applyBorder="1" applyAlignment="1">
      <alignment horizontal="center"/>
    </xf>
    <xf numFmtId="3" fontId="0" fillId="2" borderId="0" xfId="1" applyNumberFormat="1" applyFont="1" applyFill="1"/>
    <xf numFmtId="0" fontId="3" fillId="2" borderId="0" xfId="1" applyFont="1" applyFill="1"/>
    <xf numFmtId="0" fontId="12" fillId="2" borderId="0" xfId="1" applyFont="1" applyFill="1"/>
    <xf numFmtId="0" fontId="0" fillId="2" borderId="0" xfId="4" applyFont="1" applyFill="1"/>
    <xf numFmtId="9" fontId="0" fillId="2" borderId="0" xfId="1" applyNumberFormat="1" applyFont="1" applyFill="1"/>
    <xf numFmtId="0" fontId="9" fillId="2" borderId="0" xfId="4" applyFont="1" applyFill="1" applyBorder="1"/>
    <xf numFmtId="0" fontId="1" fillId="2" borderId="0" xfId="4" applyFont="1" applyFill="1"/>
    <xf numFmtId="0" fontId="14" fillId="2" borderId="0" xfId="2" applyFont="1" applyFill="1" applyBorder="1" applyAlignment="1" applyProtection="1">
      <alignment wrapText="1"/>
    </xf>
    <xf numFmtId="0" fontId="0" fillId="2" borderId="0" xfId="1" applyFont="1" applyFill="1" applyAlignment="1">
      <alignment vertical="center"/>
    </xf>
    <xf numFmtId="0" fontId="0" fillId="2" borderId="0" xfId="4" applyFont="1" applyFill="1" applyAlignment="1">
      <alignment wrapText="1"/>
    </xf>
    <xf numFmtId="0" fontId="0" fillId="2" borderId="0" xfId="4" applyFont="1" applyFill="1" applyBorder="1" applyAlignment="1">
      <alignment wrapText="1"/>
    </xf>
    <xf numFmtId="0" fontId="0" fillId="2" borderId="4" xfId="4" applyFont="1" applyFill="1" applyBorder="1" applyAlignment="1">
      <alignment vertical="center" wrapText="1"/>
    </xf>
    <xf numFmtId="0" fontId="0" fillId="2" borderId="4" xfId="4" applyFont="1" applyFill="1" applyBorder="1" applyAlignment="1">
      <alignment horizontal="left" vertical="center" wrapText="1"/>
    </xf>
    <xf numFmtId="0" fontId="0" fillId="2" borderId="2" xfId="4" applyFont="1" applyFill="1" applyBorder="1" applyAlignment="1">
      <alignment vertical="center" wrapText="1"/>
    </xf>
    <xf numFmtId="0" fontId="0" fillId="2" borderId="5" xfId="4" applyFont="1" applyFill="1" applyBorder="1" applyAlignment="1">
      <alignment vertical="center" wrapText="1"/>
    </xf>
    <xf numFmtId="0" fontId="15" fillId="2" borderId="0" xfId="4" applyFont="1" applyFill="1"/>
    <xf numFmtId="0" fontId="0" fillId="2" borderId="2" xfId="1" applyFont="1" applyFill="1" applyBorder="1" applyAlignment="1">
      <alignment horizontal="center" vertical="center"/>
    </xf>
    <xf numFmtId="0" fontId="13" fillId="2" borderId="2" xfId="4" applyFont="1" applyFill="1" applyBorder="1" applyAlignment="1">
      <alignment horizontal="center"/>
    </xf>
    <xf numFmtId="3" fontId="13" fillId="2" borderId="6" xfId="4" applyNumberFormat="1" applyFont="1" applyFill="1" applyBorder="1" applyAlignment="1">
      <alignment horizontal="center"/>
    </xf>
    <xf numFmtId="0" fontId="13" fillId="2" borderId="2" xfId="4" applyFont="1" applyFill="1" applyBorder="1" applyAlignment="1">
      <alignment horizontal="center" vertical="center"/>
    </xf>
    <xf numFmtId="0" fontId="13" fillId="2" borderId="2" xfId="4" applyFont="1" applyFill="1" applyBorder="1" applyAlignment="1">
      <alignment horizontal="center" vertical="top" wrapText="1"/>
    </xf>
    <xf numFmtId="0" fontId="13" fillId="2" borderId="2" xfId="4" applyNumberFormat="1" applyFont="1" applyFill="1" applyBorder="1" applyAlignment="1">
      <alignment horizontal="center" vertical="center"/>
    </xf>
    <xf numFmtId="0" fontId="0" fillId="2" borderId="4" xfId="4" quotePrefix="1" applyFont="1" applyFill="1" applyBorder="1" applyAlignment="1">
      <alignment vertical="center" wrapText="1"/>
    </xf>
    <xf numFmtId="0" fontId="0" fillId="2" borderId="2" xfId="4" quotePrefix="1" applyFont="1" applyFill="1" applyBorder="1" applyAlignment="1">
      <alignment vertical="center" wrapText="1"/>
    </xf>
    <xf numFmtId="0" fontId="0" fillId="2" borderId="5" xfId="4" quotePrefix="1" applyFont="1" applyFill="1" applyBorder="1" applyAlignment="1">
      <alignment vertical="center" wrapText="1"/>
    </xf>
    <xf numFmtId="0" fontId="9" fillId="2" borderId="0" xfId="4" applyFont="1" applyFill="1" applyAlignment="1" applyProtection="1">
      <alignment wrapText="1"/>
      <protection locked="0"/>
    </xf>
    <xf numFmtId="0" fontId="0" fillId="2" borderId="0" xfId="1" applyFont="1" applyFill="1" applyProtection="1">
      <protection locked="0"/>
    </xf>
    <xf numFmtId="0" fontId="0" fillId="2" borderId="0" xfId="4" applyFont="1" applyFill="1" applyAlignment="1" applyProtection="1">
      <alignment wrapText="1"/>
      <protection locked="0"/>
    </xf>
    <xf numFmtId="0" fontId="13" fillId="2" borderId="2" xfId="4" applyFont="1" applyFill="1" applyBorder="1" applyAlignment="1">
      <alignment horizontal="center" vertical="center" wrapText="1"/>
    </xf>
    <xf numFmtId="0" fontId="13" fillId="2" borderId="0" xfId="4" applyFont="1" applyFill="1" applyBorder="1" applyAlignment="1">
      <alignment vertical="center" wrapText="1"/>
    </xf>
    <xf numFmtId="3" fontId="3" fillId="2" borderId="0" xfId="1" applyNumberFormat="1" applyFont="1" applyFill="1" applyBorder="1" applyAlignment="1">
      <alignment horizontal="center" vertical="center"/>
    </xf>
    <xf numFmtId="3" fontId="4" fillId="2" borderId="0" xfId="1" applyNumberFormat="1" applyFont="1" applyFill="1" applyBorder="1" applyAlignment="1">
      <alignment horizontal="center" vertical="center"/>
    </xf>
    <xf numFmtId="0" fontId="0" fillId="2" borderId="0" xfId="1" applyFont="1" applyFill="1" applyBorder="1" applyAlignment="1">
      <alignment horizontal="center"/>
    </xf>
    <xf numFmtId="3" fontId="0" fillId="2" borderId="0" xfId="1" applyNumberFormat="1" applyFont="1" applyFill="1" applyBorder="1" applyAlignment="1">
      <alignment horizontal="center"/>
    </xf>
    <xf numFmtId="3" fontId="0" fillId="2" borderId="0" xfId="4" applyNumberFormat="1" applyFont="1" applyFill="1" applyBorder="1" applyAlignment="1">
      <alignment horizontal="center"/>
    </xf>
    <xf numFmtId="9" fontId="0" fillId="2" borderId="0" xfId="3" applyFont="1" applyFill="1" applyBorder="1" applyAlignment="1">
      <alignment horizontal="center"/>
    </xf>
    <xf numFmtId="3" fontId="5" fillId="0" borderId="0" xfId="1" applyNumberFormat="1" applyFont="1" applyFill="1" applyBorder="1" applyAlignment="1">
      <alignment vertical="center"/>
    </xf>
    <xf numFmtId="1" fontId="0" fillId="2" borderId="0" xfId="1" applyNumberFormat="1" applyFont="1" applyFill="1"/>
    <xf numFmtId="3" fontId="0" fillId="4" borderId="0" xfId="1" applyNumberFormat="1" applyFont="1" applyFill="1"/>
    <xf numFmtId="9" fontId="0" fillId="4" borderId="0" xfId="3" applyFont="1" applyFill="1"/>
    <xf numFmtId="0" fontId="0" fillId="4" borderId="0" xfId="1" applyFont="1" applyFill="1"/>
    <xf numFmtId="0" fontId="1" fillId="2" borderId="0" xfId="4" applyFont="1" applyFill="1" applyBorder="1"/>
    <xf numFmtId="0" fontId="16" fillId="5" borderId="0" xfId="4" applyFont="1" applyFill="1" applyBorder="1" applyAlignment="1">
      <alignment wrapText="1"/>
    </xf>
    <xf numFmtId="0" fontId="16" fillId="5" borderId="0" xfId="4" applyFont="1" applyFill="1" applyBorder="1" applyAlignment="1"/>
    <xf numFmtId="0" fontId="17" fillId="5" borderId="0" xfId="4" applyFont="1" applyFill="1" applyBorder="1" applyAlignment="1"/>
    <xf numFmtId="0" fontId="9" fillId="7" borderId="0" xfId="4" applyFont="1" applyFill="1" applyBorder="1" applyAlignment="1">
      <alignment wrapText="1"/>
    </xf>
    <xf numFmtId="0" fontId="16" fillId="5" borderId="0" xfId="4" applyFont="1" applyFill="1" applyBorder="1" applyAlignment="1" applyProtection="1">
      <alignment wrapText="1"/>
      <protection locked="0"/>
    </xf>
    <xf numFmtId="0" fontId="19" fillId="5" borderId="0" xfId="1" applyFont="1" applyFill="1"/>
    <xf numFmtId="0" fontId="19" fillId="5" borderId="0" xfId="1" applyFont="1" applyFill="1" applyProtection="1">
      <protection locked="0"/>
    </xf>
    <xf numFmtId="3" fontId="21" fillId="8" borderId="3" xfId="1" applyNumberFormat="1" applyFont="1" applyFill="1" applyBorder="1" applyAlignment="1">
      <alignment horizontal="center" vertical="center" wrapText="1"/>
    </xf>
    <xf numFmtId="0" fontId="21" fillId="8" borderId="3" xfId="1" applyFont="1" applyFill="1" applyBorder="1" applyAlignment="1">
      <alignment horizontal="center" vertical="center"/>
    </xf>
    <xf numFmtId="0" fontId="21" fillId="8" borderId="3" xfId="1" applyFont="1" applyFill="1" applyBorder="1" applyAlignment="1">
      <alignment horizontal="center" vertical="center" wrapText="1"/>
    </xf>
    <xf numFmtId="0" fontId="23" fillId="2" borderId="0" xfId="4" applyFont="1" applyFill="1"/>
    <xf numFmtId="0" fontId="13" fillId="2" borderId="0" xfId="1" applyFont="1" applyFill="1"/>
    <xf numFmtId="3" fontId="13" fillId="2" borderId="0" xfId="4" applyNumberFormat="1" applyFont="1" applyFill="1" applyBorder="1" applyAlignment="1"/>
    <xf numFmtId="17" fontId="13" fillId="2" borderId="0" xfId="4" applyNumberFormat="1" applyFont="1" applyFill="1" applyBorder="1"/>
    <xf numFmtId="0" fontId="13" fillId="2" borderId="0" xfId="4" applyFont="1" applyFill="1"/>
    <xf numFmtId="0" fontId="13" fillId="2" borderId="0" xfId="1" applyFont="1" applyFill="1" applyAlignment="1">
      <alignment horizontal="left"/>
    </xf>
    <xf numFmtId="0" fontId="13" fillId="2" borderId="0" xfId="4" applyFont="1" applyFill="1" applyBorder="1"/>
    <xf numFmtId="0" fontId="0" fillId="5" borderId="0" xfId="4" applyFont="1" applyFill="1"/>
    <xf numFmtId="0" fontId="19" fillId="5" borderId="0" xfId="4" applyFont="1" applyFill="1"/>
    <xf numFmtId="0" fontId="0" fillId="7" borderId="0" xfId="4" applyFont="1" applyFill="1" applyProtection="1">
      <protection locked="0"/>
    </xf>
    <xf numFmtId="0" fontId="0" fillId="7" borderId="0" xfId="4" applyFont="1" applyFill="1"/>
    <xf numFmtId="0" fontId="21" fillId="8" borderId="3" xfId="1" applyFont="1" applyFill="1" applyBorder="1" applyAlignment="1">
      <alignment horizontal="center"/>
    </xf>
    <xf numFmtId="0" fontId="21" fillId="8" borderId="3" xfId="4" applyFont="1" applyFill="1" applyBorder="1" applyAlignment="1">
      <alignment horizontal="center"/>
    </xf>
    <xf numFmtId="0" fontId="19" fillId="5" borderId="0" xfId="4" applyFont="1" applyFill="1" applyProtection="1">
      <protection locked="0"/>
    </xf>
    <xf numFmtId="0" fontId="0" fillId="7" borderId="0" xfId="4" applyFont="1" applyFill="1" applyAlignment="1">
      <alignment wrapText="1"/>
    </xf>
    <xf numFmtId="0" fontId="19" fillId="5" borderId="0" xfId="4" applyFont="1" applyFill="1" applyAlignment="1">
      <alignment wrapText="1"/>
    </xf>
    <xf numFmtId="0" fontId="21" fillId="8" borderId="3" xfId="4" applyFont="1" applyFill="1" applyBorder="1" applyAlignment="1">
      <alignment horizontal="center" wrapText="1"/>
    </xf>
    <xf numFmtId="0" fontId="19" fillId="4" borderId="0" xfId="0" applyFont="1" applyFill="1"/>
    <xf numFmtId="0" fontId="19" fillId="5" borderId="0" xfId="0" applyFont="1" applyFill="1"/>
    <xf numFmtId="0" fontId="16" fillId="5" borderId="0" xfId="4" applyFont="1" applyFill="1" applyBorder="1" applyAlignment="1">
      <alignment horizontal="center" wrapText="1"/>
    </xf>
    <xf numFmtId="0" fontId="16" fillId="5" borderId="0" xfId="4" applyFont="1" applyFill="1" applyBorder="1" applyAlignment="1">
      <alignment horizontal="left"/>
    </xf>
    <xf numFmtId="0" fontId="18" fillId="6" borderId="0" xfId="0" applyFont="1" applyFill="1" applyAlignment="1"/>
    <xf numFmtId="0" fontId="19" fillId="8" borderId="0" xfId="0" applyFont="1" applyFill="1"/>
    <xf numFmtId="0" fontId="0" fillId="4" borderId="0" xfId="0" applyFill="1"/>
    <xf numFmtId="0" fontId="0" fillId="5" borderId="0" xfId="0" applyFill="1"/>
    <xf numFmtId="0" fontId="0" fillId="8" borderId="0" xfId="0" applyFill="1"/>
    <xf numFmtId="0" fontId="13" fillId="2" borderId="2" xfId="4" applyFont="1" applyFill="1" applyBorder="1" applyAlignment="1">
      <alignment vertical="center" wrapText="1"/>
    </xf>
    <xf numFmtId="0" fontId="13" fillId="2" borderId="2" xfId="4" applyFont="1" applyFill="1" applyBorder="1" applyAlignment="1">
      <alignment horizontal="left" vertical="center"/>
    </xf>
    <xf numFmtId="0" fontId="0" fillId="7" borderId="0" xfId="1" applyFont="1" applyFill="1"/>
    <xf numFmtId="3" fontId="21" fillId="8" borderId="4" xfId="1" applyNumberFormat="1" applyFont="1" applyFill="1" applyBorder="1" applyAlignment="1">
      <alignment horizontal="center" vertical="center" wrapText="1"/>
    </xf>
    <xf numFmtId="0" fontId="21" fillId="8" borderId="4" xfId="1" applyFont="1" applyFill="1" applyBorder="1" applyAlignment="1">
      <alignment horizontal="center" vertical="center"/>
    </xf>
    <xf numFmtId="0" fontId="21" fillId="8" borderId="4" xfId="1" applyFont="1" applyFill="1" applyBorder="1" applyAlignment="1">
      <alignment horizontal="center" vertical="center" wrapText="1"/>
    </xf>
    <xf numFmtId="0" fontId="0" fillId="2" borderId="10" xfId="1" applyFont="1" applyFill="1" applyBorder="1" applyAlignment="1">
      <alignment horizontal="center"/>
    </xf>
    <xf numFmtId="3" fontId="0" fillId="2" borderId="10" xfId="4" applyNumberFormat="1" applyFont="1" applyFill="1" applyBorder="1" applyAlignment="1">
      <alignment horizontal="center"/>
    </xf>
    <xf numFmtId="3" fontId="0" fillId="9" borderId="10" xfId="4" applyNumberFormat="1" applyFont="1" applyFill="1" applyBorder="1" applyAlignment="1">
      <alignment horizontal="center"/>
    </xf>
    <xf numFmtId="3" fontId="0" fillId="2" borderId="10" xfId="1" applyNumberFormat="1" applyFont="1" applyFill="1" applyBorder="1" applyAlignment="1">
      <alignment horizontal="center"/>
    </xf>
    <xf numFmtId="3" fontId="0" fillId="9" borderId="10" xfId="1" applyNumberFormat="1" applyFont="1" applyFill="1" applyBorder="1" applyAlignment="1">
      <alignment horizontal="center"/>
    </xf>
    <xf numFmtId="3" fontId="0" fillId="0" borderId="10" xfId="1" applyNumberFormat="1" applyFont="1" applyFill="1" applyBorder="1" applyAlignment="1">
      <alignment horizontal="center"/>
    </xf>
    <xf numFmtId="0" fontId="0" fillId="2" borderId="12" xfId="1" applyFont="1" applyFill="1" applyBorder="1" applyAlignment="1">
      <alignment horizontal="center"/>
    </xf>
    <xf numFmtId="3" fontId="0" fillId="2" borderId="12" xfId="4" applyNumberFormat="1" applyFont="1" applyFill="1" applyBorder="1" applyAlignment="1">
      <alignment horizontal="center"/>
    </xf>
    <xf numFmtId="3" fontId="0" fillId="9" borderId="12" xfId="4" applyNumberFormat="1" applyFont="1" applyFill="1" applyBorder="1" applyAlignment="1">
      <alignment horizontal="center"/>
    </xf>
    <xf numFmtId="9" fontId="0" fillId="2" borderId="13" xfId="3" applyFont="1" applyFill="1" applyBorder="1" applyAlignment="1">
      <alignment horizontal="center"/>
    </xf>
    <xf numFmtId="9" fontId="0" fillId="2" borderId="15" xfId="3" applyFont="1" applyFill="1" applyBorder="1" applyAlignment="1">
      <alignment horizontal="center"/>
    </xf>
    <xf numFmtId="0" fontId="0" fillId="2" borderId="17" xfId="1" applyFont="1" applyFill="1" applyBorder="1" applyAlignment="1">
      <alignment horizontal="center"/>
    </xf>
    <xf numFmtId="3" fontId="0" fillId="9" borderId="17" xfId="1" applyNumberFormat="1" applyFont="1" applyFill="1" applyBorder="1" applyAlignment="1">
      <alignment horizontal="center"/>
    </xf>
    <xf numFmtId="3" fontId="0" fillId="2" borderId="17" xfId="1" applyNumberFormat="1" applyFont="1" applyFill="1" applyBorder="1" applyAlignment="1">
      <alignment horizontal="center"/>
    </xf>
    <xf numFmtId="3" fontId="0" fillId="0" borderId="17" xfId="1" applyNumberFormat="1" applyFont="1" applyFill="1" applyBorder="1" applyAlignment="1">
      <alignment horizontal="center"/>
    </xf>
    <xf numFmtId="3" fontId="0" fillId="2" borderId="17" xfId="4" applyNumberFormat="1" applyFont="1" applyFill="1" applyBorder="1" applyAlignment="1">
      <alignment horizontal="center"/>
    </xf>
    <xf numFmtId="9" fontId="0" fillId="2" borderId="18" xfId="3" applyFont="1" applyFill="1" applyBorder="1" applyAlignment="1">
      <alignment horizontal="center"/>
    </xf>
    <xf numFmtId="3" fontId="0" fillId="9" borderId="12" xfId="1" applyNumberFormat="1" applyFont="1" applyFill="1" applyBorder="1" applyAlignment="1">
      <alignment horizontal="center"/>
    </xf>
    <xf numFmtId="3" fontId="1" fillId="2" borderId="10" xfId="4" applyNumberFormat="1" applyFont="1" applyFill="1" applyBorder="1" applyAlignment="1">
      <alignment horizontal="center"/>
    </xf>
    <xf numFmtId="3" fontId="3" fillId="2" borderId="10" xfId="4" applyNumberFormat="1" applyFont="1" applyFill="1" applyBorder="1" applyAlignment="1">
      <alignment horizontal="center"/>
    </xf>
    <xf numFmtId="3" fontId="3" fillId="2" borderId="10" xfId="1" applyNumberFormat="1" applyFont="1" applyFill="1" applyBorder="1" applyAlignment="1">
      <alignment horizontal="center"/>
    </xf>
    <xf numFmtId="3" fontId="3" fillId="2" borderId="17" xfId="1" applyNumberFormat="1" applyFont="1" applyFill="1" applyBorder="1" applyAlignment="1">
      <alignment horizontal="center"/>
    </xf>
    <xf numFmtId="3" fontId="0" fillId="2" borderId="13" xfId="4" applyNumberFormat="1" applyFont="1" applyFill="1" applyBorder="1" applyAlignment="1">
      <alignment horizontal="center"/>
    </xf>
    <xf numFmtId="3" fontId="0" fillId="2" borderId="15" xfId="4" applyNumberFormat="1" applyFont="1" applyFill="1" applyBorder="1" applyAlignment="1">
      <alignment horizontal="center"/>
    </xf>
    <xf numFmtId="1" fontId="3" fillId="2" borderId="10" xfId="4" applyNumberFormat="1" applyFont="1" applyFill="1" applyBorder="1" applyAlignment="1">
      <alignment horizontal="center"/>
    </xf>
    <xf numFmtId="1" fontId="3" fillId="2" borderId="17" xfId="4" applyNumberFormat="1" applyFont="1" applyFill="1" applyBorder="1" applyAlignment="1">
      <alignment horizontal="center"/>
    </xf>
    <xf numFmtId="1" fontId="3" fillId="2" borderId="15" xfId="4" applyNumberFormat="1" applyFont="1" applyFill="1" applyBorder="1" applyAlignment="1">
      <alignment horizontal="center"/>
    </xf>
    <xf numFmtId="3" fontId="0" fillId="9" borderId="19" xfId="4" applyNumberFormat="1" applyFont="1" applyFill="1" applyBorder="1" applyAlignment="1">
      <alignment horizontal="center"/>
    </xf>
    <xf numFmtId="3" fontId="0" fillId="9" borderId="20" xfId="4" applyNumberFormat="1" applyFont="1" applyFill="1" applyBorder="1" applyAlignment="1">
      <alignment horizontal="center"/>
    </xf>
    <xf numFmtId="3" fontId="0" fillId="9" borderId="20" xfId="1" applyNumberFormat="1" applyFont="1" applyFill="1" applyBorder="1" applyAlignment="1">
      <alignment horizontal="center"/>
    </xf>
    <xf numFmtId="3" fontId="0" fillId="2" borderId="20" xfId="1" applyNumberFormat="1" applyFont="1" applyFill="1" applyBorder="1" applyAlignment="1">
      <alignment horizontal="center"/>
    </xf>
    <xf numFmtId="3" fontId="0" fillId="0" borderId="21" xfId="1" applyNumberFormat="1" applyFont="1" applyFill="1" applyBorder="1" applyAlignment="1">
      <alignment horizontal="center"/>
    </xf>
    <xf numFmtId="3" fontId="0" fillId="9" borderId="21" xfId="1" applyNumberFormat="1" applyFont="1" applyFill="1" applyBorder="1" applyAlignment="1">
      <alignment horizontal="center"/>
    </xf>
    <xf numFmtId="3" fontId="0" fillId="2" borderId="11" xfId="4" applyNumberFormat="1" applyFont="1" applyFill="1" applyBorder="1" applyAlignment="1">
      <alignment horizontal="center"/>
    </xf>
    <xf numFmtId="3" fontId="0" fillId="2" borderId="14" xfId="4" applyNumberFormat="1" applyFont="1" applyFill="1" applyBorder="1" applyAlignment="1">
      <alignment horizontal="center"/>
    </xf>
    <xf numFmtId="3" fontId="0" fillId="2" borderId="16" xfId="4" applyNumberFormat="1" applyFont="1" applyFill="1" applyBorder="1" applyAlignment="1">
      <alignment horizontal="center"/>
    </xf>
    <xf numFmtId="0" fontId="0" fillId="2" borderId="22" xfId="1" applyFont="1" applyFill="1" applyBorder="1" applyAlignment="1">
      <alignment horizontal="center" vertical="center"/>
    </xf>
    <xf numFmtId="0" fontId="13" fillId="2" borderId="22" xfId="4" applyFont="1" applyFill="1" applyBorder="1" applyAlignment="1">
      <alignment horizontal="center" vertical="center"/>
    </xf>
    <xf numFmtId="0" fontId="13" fillId="2" borderId="22" xfId="4" applyFont="1" applyFill="1" applyBorder="1" applyAlignment="1">
      <alignment vertical="center" wrapText="1"/>
    </xf>
    <xf numFmtId="0" fontId="13" fillId="2" borderId="22" xfId="4" applyFont="1" applyFill="1" applyBorder="1" applyAlignment="1">
      <alignment horizontal="left" vertical="center" wrapText="1"/>
    </xf>
    <xf numFmtId="0" fontId="13" fillId="2" borderId="22" xfId="4" applyFont="1" applyFill="1" applyBorder="1" applyAlignment="1">
      <alignment horizontal="center" vertical="center" wrapText="1"/>
    </xf>
    <xf numFmtId="0" fontId="0" fillId="2" borderId="6" xfId="1" applyFont="1" applyFill="1" applyBorder="1" applyAlignment="1">
      <alignment horizontal="center"/>
    </xf>
    <xf numFmtId="0" fontId="13" fillId="2" borderId="11" xfId="4" applyFont="1" applyFill="1" applyBorder="1" applyAlignment="1">
      <alignment horizontal="center"/>
    </xf>
    <xf numFmtId="0" fontId="13" fillId="2" borderId="13" xfId="4" applyFont="1" applyFill="1" applyBorder="1" applyAlignment="1">
      <alignment horizontal="center"/>
    </xf>
    <xf numFmtId="0" fontId="13" fillId="2" borderId="14" xfId="4" applyFont="1" applyFill="1" applyBorder="1" applyAlignment="1">
      <alignment horizontal="center"/>
    </xf>
    <xf numFmtId="0" fontId="13" fillId="2" borderId="15" xfId="4" applyFont="1" applyFill="1" applyBorder="1" applyAlignment="1">
      <alignment horizontal="center"/>
    </xf>
    <xf numFmtId="0" fontId="13" fillId="2" borderId="14" xfId="4" applyFont="1" applyFill="1" applyBorder="1" applyAlignment="1">
      <alignment horizontal="center" vertical="center"/>
    </xf>
    <xf numFmtId="0" fontId="13" fillId="2" borderId="15" xfId="4" applyFont="1" applyFill="1" applyBorder="1" applyAlignment="1">
      <alignment horizontal="center" vertical="top" wrapText="1"/>
    </xf>
    <xf numFmtId="0" fontId="13" fillId="2" borderId="15" xfId="4" applyFont="1" applyFill="1" applyBorder="1" applyAlignment="1">
      <alignment horizontal="center" vertical="center"/>
    </xf>
    <xf numFmtId="0" fontId="13" fillId="2" borderId="14" xfId="4" applyFont="1" applyFill="1" applyBorder="1" applyAlignment="1">
      <alignment horizontal="center" vertical="top" wrapText="1"/>
    </xf>
    <xf numFmtId="0" fontId="13" fillId="2" borderId="15" xfId="4" applyNumberFormat="1" applyFont="1" applyFill="1" applyBorder="1" applyAlignment="1">
      <alignment horizontal="center" vertical="center"/>
    </xf>
    <xf numFmtId="0" fontId="13" fillId="2" borderId="2" xfId="4" applyFont="1" applyFill="1" applyBorder="1" applyAlignment="1">
      <alignment horizontal="left" vertical="center" wrapText="1"/>
    </xf>
    <xf numFmtId="0" fontId="26" fillId="4" borderId="0" xfId="1" applyFont="1" applyFill="1" applyBorder="1" applyAlignment="1">
      <alignment horizontal="center" vertical="center" wrapText="1"/>
    </xf>
    <xf numFmtId="0" fontId="26" fillId="4" borderId="0" xfId="1" applyFont="1" applyFill="1" applyBorder="1" applyAlignment="1">
      <alignment horizontal="center" vertical="center"/>
    </xf>
    <xf numFmtId="0" fontId="18" fillId="6" borderId="0" xfId="0" applyFont="1" applyFill="1" applyAlignment="1">
      <alignment horizontal="left"/>
    </xf>
    <xf numFmtId="3" fontId="13" fillId="2" borderId="0" xfId="4" applyNumberFormat="1" applyFont="1" applyFill="1" applyBorder="1" applyAlignment="1">
      <alignment horizontal="left" vertical="top" wrapText="1"/>
    </xf>
    <xf numFmtId="0" fontId="20" fillId="8" borderId="7" xfId="1" applyFont="1" applyFill="1" applyBorder="1" applyAlignment="1">
      <alignment horizontal="center" vertical="center"/>
    </xf>
    <xf numFmtId="0" fontId="20" fillId="8" borderId="8" xfId="1" applyFont="1" applyFill="1" applyBorder="1" applyAlignment="1">
      <alignment horizontal="center" vertical="center"/>
    </xf>
    <xf numFmtId="0" fontId="20" fillId="8" borderId="9" xfId="1" applyFont="1" applyFill="1" applyBorder="1" applyAlignment="1">
      <alignment horizontal="center" vertical="center"/>
    </xf>
    <xf numFmtId="0" fontId="22" fillId="8" borderId="7" xfId="1" applyFont="1" applyFill="1" applyBorder="1" applyAlignment="1">
      <alignment horizontal="center" vertical="center"/>
    </xf>
    <xf numFmtId="0" fontId="22" fillId="8" borderId="8" xfId="1" applyFont="1" applyFill="1" applyBorder="1" applyAlignment="1">
      <alignment horizontal="center" vertical="center"/>
    </xf>
    <xf numFmtId="0" fontId="22" fillId="8" borderId="9" xfId="1" applyFont="1" applyFill="1" applyBorder="1" applyAlignment="1">
      <alignment horizontal="center" vertical="center"/>
    </xf>
    <xf numFmtId="3" fontId="4" fillId="2" borderId="12" xfId="1" applyNumberFormat="1" applyFont="1" applyFill="1" applyBorder="1" applyAlignment="1">
      <alignment horizontal="center" vertical="center" wrapText="1"/>
    </xf>
    <xf numFmtId="3" fontId="4" fillId="2" borderId="10" xfId="1" applyNumberFormat="1" applyFont="1" applyFill="1" applyBorder="1" applyAlignment="1">
      <alignment horizontal="center" vertical="center" wrapText="1"/>
    </xf>
    <xf numFmtId="3" fontId="4" fillId="2" borderId="17" xfId="1" applyNumberFormat="1" applyFont="1" applyFill="1" applyBorder="1" applyAlignment="1">
      <alignment horizontal="center" vertical="center" wrapText="1"/>
    </xf>
    <xf numFmtId="3" fontId="3" fillId="2" borderId="12" xfId="1" applyNumberFormat="1" applyFont="1" applyFill="1" applyBorder="1" applyAlignment="1">
      <alignment horizontal="center" vertical="center" wrapText="1"/>
    </xf>
    <xf numFmtId="3" fontId="3" fillId="2" borderId="10" xfId="1" applyNumberFormat="1" applyFont="1" applyFill="1" applyBorder="1" applyAlignment="1">
      <alignment horizontal="center" vertical="center" wrapText="1"/>
    </xf>
    <xf numFmtId="3" fontId="3" fillId="2" borderId="17" xfId="1" applyNumberFormat="1" applyFont="1" applyFill="1" applyBorder="1" applyAlignment="1">
      <alignment horizontal="center" vertical="center" wrapText="1"/>
    </xf>
    <xf numFmtId="3" fontId="3" fillId="2" borderId="11" xfId="1" applyNumberFormat="1" applyFont="1" applyFill="1" applyBorder="1" applyAlignment="1">
      <alignment horizontal="center" vertical="center"/>
    </xf>
    <xf numFmtId="3" fontId="3" fillId="2" borderId="14" xfId="1" applyNumberFormat="1" applyFont="1" applyFill="1" applyBorder="1" applyAlignment="1">
      <alignment horizontal="center" vertical="center"/>
    </xf>
    <xf numFmtId="3" fontId="3" fillId="2" borderId="16" xfId="1" applyNumberFormat="1" applyFont="1" applyFill="1" applyBorder="1" applyAlignment="1">
      <alignment horizontal="center" vertical="center"/>
    </xf>
    <xf numFmtId="3" fontId="4" fillId="2" borderId="12" xfId="1" applyNumberFormat="1" applyFont="1" applyFill="1" applyBorder="1" applyAlignment="1">
      <alignment horizontal="center" vertical="center"/>
    </xf>
    <xf numFmtId="3" fontId="4" fillId="2" borderId="10" xfId="1" applyNumberFormat="1" applyFont="1" applyFill="1" applyBorder="1" applyAlignment="1">
      <alignment horizontal="center" vertical="center"/>
    </xf>
    <xf numFmtId="3" fontId="4" fillId="2" borderId="17" xfId="1" applyNumberFormat="1" applyFont="1" applyFill="1" applyBorder="1" applyAlignment="1">
      <alignment horizontal="center" vertical="center"/>
    </xf>
    <xf numFmtId="0" fontId="13" fillId="2" borderId="14" xfId="4" applyFont="1" applyFill="1" applyBorder="1" applyAlignment="1">
      <alignment horizontal="center" vertical="center"/>
    </xf>
    <xf numFmtId="0" fontId="13" fillId="2" borderId="15" xfId="4" applyFont="1" applyFill="1" applyBorder="1" applyAlignment="1">
      <alignment horizontal="center" vertical="center"/>
    </xf>
    <xf numFmtId="0" fontId="13" fillId="2" borderId="0" xfId="4" applyFont="1" applyFill="1" applyBorder="1" applyAlignment="1">
      <alignment horizontal="center" vertical="center" wrapText="1"/>
    </xf>
    <xf numFmtId="0" fontId="13" fillId="2" borderId="2" xfId="4" applyFont="1" applyFill="1" applyBorder="1" applyAlignment="1">
      <alignment horizontal="center" vertical="center" wrapText="1"/>
    </xf>
    <xf numFmtId="0" fontId="13" fillId="2" borderId="16" xfId="4" applyFont="1" applyFill="1" applyBorder="1" applyAlignment="1">
      <alignment horizontal="center" vertical="center"/>
    </xf>
    <xf numFmtId="0" fontId="13" fillId="2" borderId="18" xfId="4" applyFont="1" applyFill="1" applyBorder="1" applyAlignment="1">
      <alignment horizontal="center" vertical="center"/>
    </xf>
  </cellXfs>
  <cellStyles count="5">
    <cellStyle name="=C:\WINNT\SYSTEM32\COMMAND.COM" xfId="1"/>
    <cellStyle name="ANCLAS,REZONES Y SUS PARTES,DE FUNDICION,DE HIERRO O DE ACERO" xfId="4"/>
    <cellStyle name="Hipervínculo" xfId="2" builtinId="8"/>
    <cellStyle name="Normal" xfId="0" builtinId="0"/>
    <cellStyle name="Porcentaje" xfId="3" builtinId="5"/>
  </cellStyles>
  <dxfs count="0"/>
  <tableStyles count="0" defaultTableStyle="TableStyleMedium9" defaultPivotStyle="PivotStyleLight16"/>
  <colors>
    <mruColors>
      <color rgb="FF339966"/>
      <color rgb="FF990099"/>
      <color rgb="FFFF3399"/>
      <color rgb="FFFF9900"/>
      <color rgb="FFC759A8"/>
      <color rgb="FFFB6E5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Relationship Id="rId8" Type="http://schemas.openxmlformats.org/officeDocument/2006/relationships/worksheet" Target="worksheets/sheet8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6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1.xml"/></Relationships>
</file>

<file path=xl/charts/_rels/chart1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2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6.xml"/></Relationships>
</file>

<file path=xl/charts/_rels/chart2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0.xml"/></Relationships>
</file>

<file path=xl/charts/_rels/chart2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8740309049434274E-2"/>
          <c:y val="4.8075751277793122E-2"/>
          <c:w val="0.86905185937417107"/>
          <c:h val="0.7178132495238948"/>
        </c:manualLayout>
      </c:layout>
      <c:lineChart>
        <c:grouping val="standard"/>
        <c:varyColors val="0"/>
        <c:ser>
          <c:idx val="0"/>
          <c:order val="0"/>
          <c:tx>
            <c:v>Cumplimiento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1005552154624812E-2"/>
                  <c:y val="3.00668179189466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4.0630815835257614E-2"/>
                  <c:y val="-2.98445660394145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4.1983178722316626E-2"/>
                  <c:y val="-3.442982339072024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4028406138848256E-2"/>
                  <c:y val="-3.224663018817565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2278282022169792E-2"/>
                  <c:y val="3.73635837893144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5698897236012647E-2"/>
                  <c:y val="-3.322300814093154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3.1164631352825493E-2"/>
                  <c:y val="2.92130432848435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2.2493860816070479E-2"/>
                  <c:y val="-5.690270919524889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7.1337737709921231E-2"/>
                  <c:y val="5.7881936461783188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1.6925577283053085E-2"/>
                  <c:y val="-5.38225010009341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Resumen!$D$69:$D$81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Resumen!$E$16:$E$26</c:f>
              <c:numCache>
                <c:formatCode>#,##0</c:formatCode>
                <c:ptCount val="11"/>
                <c:pt idx="0">
                  <c:v>47170</c:v>
                </c:pt>
                <c:pt idx="1">
                  <c:v>61914</c:v>
                </c:pt>
                <c:pt idx="2">
                  <c:v>74806</c:v>
                </c:pt>
                <c:pt idx="3">
                  <c:v>95992</c:v>
                </c:pt>
                <c:pt idx="4">
                  <c:v>109152</c:v>
                </c:pt>
                <c:pt idx="5">
                  <c:v>118262</c:v>
                </c:pt>
                <c:pt idx="6">
                  <c:v>77703</c:v>
                </c:pt>
                <c:pt idx="7">
                  <c:v>41465</c:v>
                </c:pt>
                <c:pt idx="8">
                  <c:v>56664</c:v>
                </c:pt>
                <c:pt idx="9">
                  <c:v>24593</c:v>
                </c:pt>
                <c:pt idx="10">
                  <c:v>107206</c:v>
                </c:pt>
              </c:numCache>
            </c:numRef>
          </c:val>
          <c:smooth val="0"/>
        </c:ser>
        <c:ser>
          <c:idx val="1"/>
          <c:order val="1"/>
          <c:tx>
            <c:v>Meta</c:v>
          </c:tx>
          <c:spPr>
            <a:ln w="12700">
              <a:solidFill>
                <a:srgbClr val="FF0000"/>
              </a:solidFill>
              <a:prstDash val="lgDash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238474336461749E-2"/>
                  <c:y val="-4.21347924729747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2.9600493084547066E-2"/>
                  <c:y val="3.353120690422175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2.4748098991254526E-2"/>
                  <c:y val="3.353120690422175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5.4179386104748657E-3"/>
                  <c:y val="2.481444904132746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2623347068770528E-2"/>
                  <c:y val="-3.46650651719382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4.0180466936181131E-2"/>
                  <c:y val="3.34100271364384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7396325169672437E-2"/>
                  <c:y val="2.85674629654343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2.7373191745858495E-2"/>
                  <c:y val="-3.91081453801325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3.6998563940052909E-2"/>
                  <c:y val="3.55893055740913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3180187496590574E-2"/>
                  <c:y val="2.938458116464256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3.2464298056865751E-2"/>
                  <c:y val="-3.92291472040570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2.761190396357318E-2"/>
                  <c:y val="2.54198140486676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0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Resumen!$D$69:$D$81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Resumen!$E$69:$E$79</c:f>
              <c:numCache>
                <c:formatCode>#,##0</c:formatCode>
                <c:ptCount val="11"/>
                <c:pt idx="0">
                  <c:v>48000</c:v>
                </c:pt>
                <c:pt idx="1">
                  <c:v>42000</c:v>
                </c:pt>
                <c:pt idx="2">
                  <c:v>42000</c:v>
                </c:pt>
                <c:pt idx="3">
                  <c:v>90000</c:v>
                </c:pt>
                <c:pt idx="4">
                  <c:v>111400</c:v>
                </c:pt>
                <c:pt idx="5">
                  <c:v>80000</c:v>
                </c:pt>
                <c:pt idx="6">
                  <c:v>60000</c:v>
                </c:pt>
                <c:pt idx="7">
                  <c:v>50000</c:v>
                </c:pt>
                <c:pt idx="8">
                  <c:v>40000</c:v>
                </c:pt>
                <c:pt idx="9">
                  <c:v>13500</c:v>
                </c:pt>
                <c:pt idx="10">
                  <c:v>60000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59171712"/>
        <c:axId val="159172272"/>
      </c:lineChart>
      <c:catAx>
        <c:axId val="1591717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Años</a:t>
                </a:r>
              </a:p>
            </c:rich>
          </c:tx>
          <c:layout>
            <c:manualLayout>
              <c:xMode val="edge"/>
              <c:yMode val="edge"/>
              <c:x val="0.50361942004602644"/>
              <c:y val="0.817383911348430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59172272"/>
        <c:crosses val="autoZero"/>
        <c:auto val="1"/>
        <c:lblAlgn val="ctr"/>
        <c:lblOffset val="100"/>
        <c:tickMarkSkip val="1"/>
        <c:noMultiLvlLbl val="0"/>
      </c:catAx>
      <c:valAx>
        <c:axId val="15917227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9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Abonados</a:t>
                </a:r>
              </a:p>
            </c:rich>
          </c:tx>
          <c:layout>
            <c:manualLayout>
              <c:xMode val="edge"/>
              <c:yMode val="edge"/>
              <c:x val="1.882589507880331E-2"/>
              <c:y val="0.3554315182599748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59171712"/>
        <c:crosses val="autoZero"/>
        <c:crossBetween val="between"/>
      </c:valAx>
      <c:spPr>
        <a:noFill/>
        <a:ln w="12700">
          <a:noFill/>
          <a:prstDash val="solid"/>
        </a:ln>
      </c:spPr>
    </c:plotArea>
    <c:legend>
      <c:legendPos val="b"/>
      <c:layout>
        <c:manualLayout>
          <c:xMode val="edge"/>
          <c:yMode val="edge"/>
          <c:x val="0.40014196974175142"/>
          <c:y val="0.86419468650756004"/>
          <c:w val="0.22537054860442735"/>
          <c:h val="4.0482162595560027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>
      <a:solidFill>
        <a:sysClr val="windowText" lastClr="000000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754912099276112"/>
          <c:y val="4.4141628986895436E-2"/>
          <c:w val="0.83971044467425027"/>
          <c:h val="0.80501101047521118"/>
        </c:manualLayout>
      </c:layout>
      <c:lineChart>
        <c:grouping val="standard"/>
        <c:varyColors val="0"/>
        <c:ser>
          <c:idx val="0"/>
          <c:order val="0"/>
          <c:tx>
            <c:v>Cumplimiento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2636258162711894E-2"/>
                  <c:y val="-3.657689398994615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3113567688226944E-2"/>
                  <c:y val="-3.60430624138084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5.3239274318188735E-2"/>
                  <c:y val="-4.398362916499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5.1648223003358244E-2"/>
                  <c:y val="-4.622945860580989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5.2125532528873322E-2"/>
                  <c:y val="-3.68471907113305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4.9500463564212539E-2"/>
                  <c:y val="-3.42625561635303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6.0308365158552424E-2"/>
                  <c:y val="-3.59786467369544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6.2843241959850416E-2"/>
                  <c:y val="-4.755158147604431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7.2627692791161963E-2"/>
                  <c:y val="-4.428862493883179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7.2068739434848345E-2"/>
                  <c:y val="-5.352747008318875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7.4964532342358545E-2"/>
                  <c:y val="-4.779554250633925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6.9237078042302391E-2"/>
                  <c:y val="-4.9636905556296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5.8343293069737977E-2"/>
                  <c:y val="-4.277485653276387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6.2015500511207286E-2"/>
                  <c:y val="-3.841807909604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4.9167734996662368E-2"/>
                  <c:y val="-3.34640495320632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5.0096339113680152E-2"/>
                  <c:y val="-3.10077519379844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2.697495183044335E-2"/>
                  <c:y val="-3.63872644574398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1.0276172125883108E-2"/>
                  <c:y val="-3.63872644574399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Resumen!$D$16:$D$31</c:f>
              <c:numCache>
                <c:formatCode>General</c:formatCode>
                <c:ptCount val="16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</c:numCache>
            </c:numRef>
          </c:cat>
          <c:val>
            <c:numRef>
              <c:f>Resumen!$N$16:$N$31</c:f>
              <c:numCache>
                <c:formatCode>#,##0</c:formatCode>
                <c:ptCount val="16"/>
                <c:pt idx="0">
                  <c:v>106199</c:v>
                </c:pt>
                <c:pt idx="1">
                  <c:v>208159</c:v>
                </c:pt>
                <c:pt idx="2">
                  <c:v>327179</c:v>
                </c:pt>
                <c:pt idx="3">
                  <c:v>472665</c:v>
                </c:pt>
                <c:pt idx="4">
                  <c:v>627203</c:v>
                </c:pt>
                <c:pt idx="5">
                  <c:v>780733</c:v>
                </c:pt>
                <c:pt idx="6">
                  <c:v>907951</c:v>
                </c:pt>
                <c:pt idx="7">
                  <c:v>979140</c:v>
                </c:pt>
                <c:pt idx="8">
                  <c:v>1073118</c:v>
                </c:pt>
                <c:pt idx="9">
                  <c:v>1125675</c:v>
                </c:pt>
                <c:pt idx="10">
                  <c:v>1239172</c:v>
                </c:pt>
                <c:pt idx="11">
                  <c:v>1205661</c:v>
                </c:pt>
                <c:pt idx="12">
                  <c:v>1343871</c:v>
                </c:pt>
                <c:pt idx="13">
                  <c:v>1411241</c:v>
                </c:pt>
                <c:pt idx="14">
                  <c:v>1580012</c:v>
                </c:pt>
                <c:pt idx="15">
                  <c:v>1731688</c:v>
                </c:pt>
              </c:numCache>
            </c:numRef>
          </c:val>
          <c:smooth val="0"/>
        </c:ser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1"/>
              <c:layout>
                <c:manualLayout>
                  <c:x val="-3.2113037893384738E-2"/>
                  <c:y val="-4.15854450942171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3.7251123956326293E-2"/>
                  <c:y val="-7.79727095516568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2113037893384717E-2"/>
                  <c:y val="-0.1273554256010396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0828516377649374E-2"/>
                  <c:y val="-0.1923326835607537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2.6974951830443159E-2"/>
                  <c:y val="-0.2573099415204678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5966602440590877E-2"/>
                  <c:y val="-0.3040935672514619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3.5966602440590877E-2"/>
                  <c:y val="-0.3482781026640675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3.7251123956326265E-2"/>
                  <c:y val="-0.3846653671215074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8535645472061654E-2"/>
                  <c:y val="-0.4132553606237817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3.7251123956326265E-2"/>
                  <c:y val="-0.4444444444444445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4.3673731535003306E-2"/>
                  <c:y val="-0.4600389863547759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3.4682080924855488E-2"/>
                  <c:y val="-0.4912280701754385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4.238921001926782E-2"/>
                  <c:y val="-0.525016244314489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2.954399486191403E-2"/>
                  <c:y val="-0.5743989603638726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3.4711614805374762E-2"/>
                  <c:y val="-0.6315789473684210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rgbClr val="339966"/>
                    </a:solidFill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Resumen!$D$16:$D$31</c:f>
              <c:numCache>
                <c:formatCode>General</c:formatCode>
                <c:ptCount val="16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</c:numCache>
            </c:numRef>
          </c:cat>
          <c:val>
            <c:numRef>
              <c:f>Resumen!$O$16:$O$31</c:f>
              <c:numCache>
                <c:formatCode>0%</c:formatCode>
                <c:ptCount val="16"/>
                <c:pt idx="1">
                  <c:v>0.96008436990932122</c:v>
                </c:pt>
                <c:pt idx="2">
                  <c:v>0.57177446086885508</c:v>
                </c:pt>
                <c:pt idx="3">
                  <c:v>0.44466790350236413</c:v>
                </c:pt>
                <c:pt idx="4">
                  <c:v>0.3269503771169856</c:v>
                </c:pt>
                <c:pt idx="5">
                  <c:v>0.24478518119332976</c:v>
                </c:pt>
                <c:pt idx="6">
                  <c:v>0.16294687172183064</c:v>
                </c:pt>
                <c:pt idx="7">
                  <c:v>7.8406213551171819E-2</c:v>
                </c:pt>
                <c:pt idx="8">
                  <c:v>9.5980145842269743E-2</c:v>
                </c:pt>
                <c:pt idx="9">
                  <c:v>4.8975974683119657E-2</c:v>
                </c:pt>
                <c:pt idx="10">
                  <c:v>0.10082572678615054</c:v>
                </c:pt>
                <c:pt idx="11">
                  <c:v>7.1056033046838565E-2</c:v>
                </c:pt>
                <c:pt idx="12">
                  <c:v>8.4491095667106747E-2</c:v>
                </c:pt>
                <c:pt idx="13">
                  <c:v>0.17051227500931024</c:v>
                </c:pt>
                <c:pt idx="14">
                  <c:v>0.17571701450511246</c:v>
                </c:pt>
                <c:pt idx="15">
                  <c:v>0.22706752425701918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05450368"/>
        <c:axId val="205450928"/>
      </c:lineChart>
      <c:catAx>
        <c:axId val="2054503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Años</a:t>
                </a:r>
              </a:p>
            </c:rich>
          </c:tx>
          <c:layout>
            <c:manualLayout>
              <c:xMode val="edge"/>
              <c:yMode val="edge"/>
              <c:x val="0.5098241621531413"/>
              <c:y val="0.9422435075758642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2054509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545092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9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Abonados</a:t>
                </a:r>
              </a:p>
            </c:rich>
          </c:tx>
          <c:layout>
            <c:manualLayout>
              <c:xMode val="edge"/>
              <c:yMode val="edge"/>
              <c:x val="1.2409513960703205E-2"/>
              <c:y val="0.4491525423728813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20545036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349533546035332"/>
          <c:y val="1.4465971401976689E-2"/>
          <c:w val="0.87509198982465974"/>
          <c:h val="0.54516414038970329"/>
        </c:manualLayout>
      </c:layout>
      <c:barChart>
        <c:barDir val="col"/>
        <c:grouping val="stacked"/>
        <c:varyColors val="0"/>
        <c:ser>
          <c:idx val="8"/>
          <c:order val="0"/>
          <c:tx>
            <c:v>2010 Cumplimiento</c:v>
          </c:tx>
          <c:spPr>
            <a:gradFill rotWithShape="1">
              <a:gsLst>
                <a:gs pos="0">
                  <a:schemeClr val="accent4">
                    <a:shade val="51000"/>
                    <a:satMod val="130000"/>
                  </a:schemeClr>
                </a:gs>
                <a:gs pos="80000">
                  <a:schemeClr val="accent4">
                    <a:shade val="93000"/>
                    <a:satMod val="130000"/>
                  </a:schemeClr>
                </a:gs>
                <a:gs pos="100000">
                  <a:schemeClr val="accent4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Resumen!$Q$17:$Q$22</c:f>
              <c:strCache>
                <c:ptCount val="6"/>
                <c:pt idx="0">
                  <c:v>CNT E.P.</c:v>
                </c:pt>
                <c:pt idx="1">
                  <c:v>ETAPA E.P.</c:v>
                </c:pt>
                <c:pt idx="2">
                  <c:v>LINKOTEL</c:v>
                </c:pt>
                <c:pt idx="3">
                  <c:v>ECUADORTELECOM</c:v>
                </c:pt>
                <c:pt idx="4">
                  <c:v>SETEL</c:v>
                </c:pt>
                <c:pt idx="5">
                  <c:v>LEVEL 3</c:v>
                </c:pt>
              </c:strCache>
            </c:strRef>
          </c:cat>
          <c:val>
            <c:numRef>
              <c:f>Resumen!$G$28:$L$28</c:f>
              <c:numCache>
                <c:formatCode>#,##0</c:formatCode>
                <c:ptCount val="6"/>
                <c:pt idx="0">
                  <c:v>94414</c:v>
                </c:pt>
                <c:pt idx="2">
                  <c:v>936</c:v>
                </c:pt>
                <c:pt idx="3">
                  <c:v>8297</c:v>
                </c:pt>
                <c:pt idx="5">
                  <c:v>1052</c:v>
                </c:pt>
              </c:numCache>
            </c:numRef>
          </c:val>
        </c:ser>
        <c:ser>
          <c:idx val="9"/>
          <c:order val="1"/>
          <c:tx>
            <c:v>2011 Cumplimiento</c:v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Resumen!$Q$17:$Q$22</c:f>
              <c:strCache>
                <c:ptCount val="6"/>
                <c:pt idx="0">
                  <c:v>CNT E.P.</c:v>
                </c:pt>
                <c:pt idx="1">
                  <c:v>ETAPA E.P.</c:v>
                </c:pt>
                <c:pt idx="2">
                  <c:v>LINKOTEL</c:v>
                </c:pt>
                <c:pt idx="3">
                  <c:v>ECUADORTELECOM</c:v>
                </c:pt>
                <c:pt idx="4">
                  <c:v>SETEL</c:v>
                </c:pt>
                <c:pt idx="5">
                  <c:v>LEVEL 3</c:v>
                </c:pt>
              </c:strCache>
            </c:strRef>
          </c:cat>
          <c:val>
            <c:numRef>
              <c:f>Resumen!$G$29:$L$29</c:f>
              <c:numCache>
                <c:formatCode>#,##0</c:formatCode>
                <c:ptCount val="6"/>
                <c:pt idx="0">
                  <c:v>152830</c:v>
                </c:pt>
                <c:pt idx="1">
                  <c:v>5338</c:v>
                </c:pt>
                <c:pt idx="2">
                  <c:v>442</c:v>
                </c:pt>
                <c:pt idx="3">
                  <c:v>35153</c:v>
                </c:pt>
                <c:pt idx="4">
                  <c:v>10862</c:v>
                </c:pt>
                <c:pt idx="5">
                  <c:v>955</c:v>
                </c:pt>
              </c:numCache>
            </c:numRef>
          </c:val>
        </c:ser>
        <c:ser>
          <c:idx val="0"/>
          <c:order val="2"/>
          <c:tx>
            <c:v>2012 Cumplimiento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Resumen!$Q$17:$Q$22</c:f>
              <c:strCache>
                <c:ptCount val="6"/>
                <c:pt idx="0">
                  <c:v>CNT E.P.</c:v>
                </c:pt>
                <c:pt idx="1">
                  <c:v>ETAPA E.P.</c:v>
                </c:pt>
                <c:pt idx="2">
                  <c:v>LINKOTEL</c:v>
                </c:pt>
                <c:pt idx="3">
                  <c:v>ECUADORTELECOM</c:v>
                </c:pt>
                <c:pt idx="4">
                  <c:v>SETEL</c:v>
                </c:pt>
                <c:pt idx="5">
                  <c:v>LEVEL 3</c:v>
                </c:pt>
              </c:strCache>
            </c:strRef>
          </c:cat>
          <c:val>
            <c:numRef>
              <c:f>Resumen!$G$30:$L$30</c:f>
              <c:numCache>
                <c:formatCode>#,##0</c:formatCode>
                <c:ptCount val="6"/>
                <c:pt idx="0">
                  <c:v>170248</c:v>
                </c:pt>
                <c:pt idx="1">
                  <c:v>10054</c:v>
                </c:pt>
                <c:pt idx="2">
                  <c:v>38</c:v>
                </c:pt>
                <c:pt idx="3">
                  <c:v>41836</c:v>
                </c:pt>
                <c:pt idx="4">
                  <c:v>12143</c:v>
                </c:pt>
                <c:pt idx="5">
                  <c:v>1822</c:v>
                </c:pt>
              </c:numCache>
            </c:numRef>
          </c:val>
        </c:ser>
        <c:ser>
          <c:idx val="1"/>
          <c:order val="3"/>
          <c:tx>
            <c:v>2013 Cumplimiento</c:v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Resumen!$Q$17:$Q$22</c:f>
              <c:strCache>
                <c:ptCount val="6"/>
                <c:pt idx="0">
                  <c:v>CNT E.P.</c:v>
                </c:pt>
                <c:pt idx="1">
                  <c:v>ETAPA E.P.</c:v>
                </c:pt>
                <c:pt idx="2">
                  <c:v>LINKOTEL</c:v>
                </c:pt>
                <c:pt idx="3">
                  <c:v>ECUADORTELECOM</c:v>
                </c:pt>
                <c:pt idx="4">
                  <c:v>SETEL</c:v>
                </c:pt>
                <c:pt idx="5">
                  <c:v>LEVEL 3</c:v>
                </c:pt>
              </c:strCache>
            </c:strRef>
          </c:cat>
          <c:val>
            <c:numRef>
              <c:f>Resumen!$G$31:$L$31</c:f>
              <c:numCache>
                <c:formatCode>#,##0</c:formatCode>
                <c:ptCount val="6"/>
                <c:pt idx="0">
                  <c:v>207446</c:v>
                </c:pt>
                <c:pt idx="1">
                  <c:v>26858</c:v>
                </c:pt>
                <c:pt idx="2">
                  <c:v>75</c:v>
                </c:pt>
                <c:pt idx="3">
                  <c:v>46464</c:v>
                </c:pt>
                <c:pt idx="4">
                  <c:v>38281</c:v>
                </c:pt>
                <c:pt idx="5">
                  <c:v>1323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05457088"/>
        <c:axId val="205457648"/>
      </c:barChart>
      <c:lineChart>
        <c:grouping val="standard"/>
        <c:varyColors val="0"/>
        <c:ser>
          <c:idx val="3"/>
          <c:order val="4"/>
          <c:tx>
            <c:v>Meta 2010</c:v>
          </c:tx>
          <c:spPr>
            <a:ln w="19050">
              <a:solidFill>
                <a:srgbClr val="FF0000"/>
              </a:solidFill>
              <a:prstDash val="lgDash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cat>
            <c:strRef>
              <c:f>Resumen!$Q$17:$Q$22</c:f>
              <c:strCache>
                <c:ptCount val="6"/>
                <c:pt idx="0">
                  <c:v>CNT E.P.</c:v>
                </c:pt>
                <c:pt idx="1">
                  <c:v>ETAPA E.P.</c:v>
                </c:pt>
                <c:pt idx="2">
                  <c:v>LINKOTEL</c:v>
                </c:pt>
                <c:pt idx="3">
                  <c:v>ECUADORTELECOM</c:v>
                </c:pt>
                <c:pt idx="4">
                  <c:v>SETEL</c:v>
                </c:pt>
                <c:pt idx="5">
                  <c:v>LEVEL 3</c:v>
                </c:pt>
              </c:strCache>
            </c:strRef>
          </c:cat>
          <c:val>
            <c:numRef>
              <c:f>Resumen!$G$81:$L$81</c:f>
              <c:numCache>
                <c:formatCode>#,##0</c:formatCode>
                <c:ptCount val="6"/>
                <c:pt idx="0">
                  <c:v>60000</c:v>
                </c:pt>
                <c:pt idx="2">
                  <c:v>2075</c:v>
                </c:pt>
                <c:pt idx="3">
                  <c:v>6991</c:v>
                </c:pt>
                <c:pt idx="5">
                  <c:v>400</c:v>
                </c:pt>
              </c:numCache>
            </c:numRef>
          </c:val>
          <c:smooth val="0"/>
        </c:ser>
        <c:ser>
          <c:idx val="4"/>
          <c:order val="5"/>
          <c:tx>
            <c:v>Meta 2011</c:v>
          </c:tx>
          <c:spPr>
            <a:ln w="19050">
              <a:solidFill>
                <a:schemeClr val="tx2">
                  <a:lumMod val="60000"/>
                  <a:lumOff val="40000"/>
                </a:schemeClr>
              </a:solidFill>
              <a:prstDash val="lgDashDot"/>
            </a:ln>
          </c:spPr>
          <c:marker>
            <c:symbol val="diamond"/>
            <c:size val="5"/>
          </c:marker>
          <c:cat>
            <c:strRef>
              <c:f>Resumen!$Q$17:$Q$22</c:f>
              <c:strCache>
                <c:ptCount val="6"/>
                <c:pt idx="0">
                  <c:v>CNT E.P.</c:v>
                </c:pt>
                <c:pt idx="1">
                  <c:v>ETAPA E.P.</c:v>
                </c:pt>
                <c:pt idx="2">
                  <c:v>LINKOTEL</c:v>
                </c:pt>
                <c:pt idx="3">
                  <c:v>ECUADORTELECOM</c:v>
                </c:pt>
                <c:pt idx="4">
                  <c:v>SETEL</c:v>
                </c:pt>
                <c:pt idx="5">
                  <c:v>LEVEL 3</c:v>
                </c:pt>
              </c:strCache>
            </c:strRef>
          </c:cat>
          <c:val>
            <c:numRef>
              <c:f>Resumen!$G$82:$L$82</c:f>
              <c:numCache>
                <c:formatCode>#,##0</c:formatCode>
                <c:ptCount val="6"/>
                <c:pt idx="0">
                  <c:v>80000</c:v>
                </c:pt>
                <c:pt idx="1">
                  <c:v>3000</c:v>
                </c:pt>
                <c:pt idx="2">
                  <c:v>2650</c:v>
                </c:pt>
                <c:pt idx="3">
                  <c:v>21897</c:v>
                </c:pt>
                <c:pt idx="4">
                  <c:v>10750</c:v>
                </c:pt>
                <c:pt idx="5">
                  <c:v>950</c:v>
                </c:pt>
              </c:numCache>
            </c:numRef>
          </c:val>
          <c:smooth val="0"/>
        </c:ser>
        <c:ser>
          <c:idx val="5"/>
          <c:order val="6"/>
          <c:tx>
            <c:v>Meta 2012</c:v>
          </c:tx>
          <c:spPr>
            <a:ln w="19050">
              <a:solidFill>
                <a:schemeClr val="accent6">
                  <a:lumMod val="75000"/>
                </a:schemeClr>
              </a:solidFill>
              <a:prstDash val="sysDot"/>
            </a:ln>
          </c:spPr>
          <c:marker>
            <c:symbol val="square"/>
            <c:size val="5"/>
            <c:spPr>
              <a:solidFill>
                <a:schemeClr val="accent6">
                  <a:lumMod val="75000"/>
                </a:schemeClr>
              </a:solidFill>
              <a:ln>
                <a:solidFill>
                  <a:schemeClr val="accent6">
                    <a:lumMod val="75000"/>
                  </a:schemeClr>
                </a:solidFill>
              </a:ln>
            </c:spPr>
          </c:marker>
          <c:cat>
            <c:strRef>
              <c:f>Resumen!$Q$17:$Q$22</c:f>
              <c:strCache>
                <c:ptCount val="6"/>
                <c:pt idx="0">
                  <c:v>CNT E.P.</c:v>
                </c:pt>
                <c:pt idx="1">
                  <c:v>ETAPA E.P.</c:v>
                </c:pt>
                <c:pt idx="2">
                  <c:v>LINKOTEL</c:v>
                </c:pt>
                <c:pt idx="3">
                  <c:v>ECUADORTELECOM</c:v>
                </c:pt>
                <c:pt idx="4">
                  <c:v>SETEL</c:v>
                </c:pt>
                <c:pt idx="5">
                  <c:v>LEVEL 3</c:v>
                </c:pt>
              </c:strCache>
            </c:strRef>
          </c:cat>
          <c:val>
            <c:numRef>
              <c:f>Resumen!$G$83:$L$83</c:f>
              <c:numCache>
                <c:formatCode>#,##0</c:formatCode>
                <c:ptCount val="6"/>
                <c:pt idx="0">
                  <c:v>100000</c:v>
                </c:pt>
                <c:pt idx="1">
                  <c:v>5000</c:v>
                </c:pt>
                <c:pt idx="2">
                  <c:v>2650</c:v>
                </c:pt>
                <c:pt idx="3">
                  <c:v>21897</c:v>
                </c:pt>
                <c:pt idx="4">
                  <c:v>14340</c:v>
                </c:pt>
                <c:pt idx="5">
                  <c:v>1700</c:v>
                </c:pt>
              </c:numCache>
            </c:numRef>
          </c:val>
          <c:smooth val="0"/>
        </c:ser>
        <c:ser>
          <c:idx val="6"/>
          <c:order val="7"/>
          <c:tx>
            <c:v>Meta 2013</c:v>
          </c:tx>
          <c:spPr>
            <a:ln w="19050">
              <a:solidFill>
                <a:srgbClr val="7030A0"/>
              </a:solidFill>
              <a:prstDash val="lgDash"/>
            </a:ln>
          </c:spPr>
          <c:marker>
            <c:symbol val="diamond"/>
            <c:size val="5"/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</c:spPr>
          </c:marker>
          <c:cat>
            <c:strRef>
              <c:f>Resumen!$Q$17:$Q$22</c:f>
              <c:strCache>
                <c:ptCount val="6"/>
                <c:pt idx="0">
                  <c:v>CNT E.P.</c:v>
                </c:pt>
                <c:pt idx="1">
                  <c:v>ETAPA E.P.</c:v>
                </c:pt>
                <c:pt idx="2">
                  <c:v>LINKOTEL</c:v>
                </c:pt>
                <c:pt idx="3">
                  <c:v>ECUADORTELECOM</c:v>
                </c:pt>
                <c:pt idx="4">
                  <c:v>SETEL</c:v>
                </c:pt>
                <c:pt idx="5">
                  <c:v>LEVEL 3</c:v>
                </c:pt>
              </c:strCache>
            </c:strRef>
          </c:cat>
          <c:val>
            <c:numRef>
              <c:f>Resumen!$G$84:$L$84</c:f>
              <c:numCache>
                <c:formatCode>#,##0</c:formatCode>
                <c:ptCount val="6"/>
                <c:pt idx="0">
                  <c:v>100000</c:v>
                </c:pt>
                <c:pt idx="1">
                  <c:v>7000</c:v>
                </c:pt>
                <c:pt idx="2">
                  <c:v>2650</c:v>
                </c:pt>
                <c:pt idx="3">
                  <c:v>40153</c:v>
                </c:pt>
                <c:pt idx="4">
                  <c:v>25000</c:v>
                </c:pt>
                <c:pt idx="5">
                  <c:v>1275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458768"/>
        <c:axId val="205458208"/>
        <c:extLst/>
      </c:lineChart>
      <c:catAx>
        <c:axId val="2054570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EC"/>
          </a:p>
        </c:txPr>
        <c:crossAx val="205457648"/>
        <c:crosses val="autoZero"/>
        <c:auto val="1"/>
        <c:lblAlgn val="ctr"/>
        <c:lblOffset val="400"/>
        <c:tickLblSkip val="1"/>
        <c:tickMarkSkip val="1"/>
        <c:noMultiLvlLbl val="1"/>
      </c:catAx>
      <c:valAx>
        <c:axId val="20545764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s-ES"/>
                  <a:t>Líneas Nuevas</a:t>
                </a:r>
              </a:p>
            </c:rich>
          </c:tx>
          <c:layout>
            <c:manualLayout>
              <c:xMode val="edge"/>
              <c:yMode val="edge"/>
              <c:x val="1.5879391399462942E-2"/>
              <c:y val="0.3003839815193047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EC"/>
          </a:p>
        </c:txPr>
        <c:crossAx val="205457088"/>
        <c:crosses val="autoZero"/>
        <c:crossBetween val="between"/>
      </c:valAx>
      <c:valAx>
        <c:axId val="205458208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es-EC"/>
          </a:p>
        </c:txPr>
        <c:crossAx val="205458768"/>
        <c:crosses val="max"/>
        <c:crossBetween val="between"/>
      </c:valAx>
      <c:catAx>
        <c:axId val="2054587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05458208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</c:dTable>
      <c:spPr>
        <a:noFill/>
        <a:ln w="12700">
          <a:noFill/>
          <a:prstDash val="solid"/>
        </a:ln>
      </c:spPr>
    </c:plotArea>
    <c:plotVisOnly val="1"/>
    <c:dispBlanksAs val="gap"/>
    <c:showDLblsOverMax val="0"/>
  </c:chart>
  <c:spPr>
    <a:noFill/>
    <a:ln w="9525"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43534221683828E-2"/>
          <c:y val="4.5909099492059909E-2"/>
          <c:w val="0.86763185108583252"/>
          <c:h val="0.70508474576271185"/>
        </c:manualLayout>
      </c:layout>
      <c:lineChart>
        <c:grouping val="standard"/>
        <c:varyColors val="0"/>
        <c:ser>
          <c:idx val="0"/>
          <c:order val="0"/>
          <c:tx>
            <c:v>Cumplimiento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2.6476235455056233E-2"/>
                  <c:y val="-3.124605187063481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2.9101341649770494E-2"/>
                  <c:y val="-1.953663419191244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2.3453438537349325E-2"/>
                  <c:y val="-2.46213799546243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3.91111400630249E-3"/>
                  <c:y val="5.4272876907330214E-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3874281743737557E-2"/>
                  <c:y val="3.979696605720894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2.9260504794708323E-2"/>
                  <c:y val="2.63132701632634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3828085346622238E-2"/>
                  <c:y val="-3.04828506606166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2.1610793997182808E-3"/>
                  <c:y val="-2.5696516748965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2.3214802389618604E-2"/>
                  <c:y val="-5.644895235553185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2.0550068263184059E-3"/>
                  <c:y val="-1.1511366163975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Resumen!$D$87:$D$97</c:f>
              <c:numCache>
                <c:formatCode>General</c:formatCode>
                <c:ptCount val="11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</c:numCache>
            </c:numRef>
          </c:cat>
          <c:val>
            <c:numRef>
              <c:f>Resumen!$E$32:$E$42</c:f>
              <c:numCache>
                <c:formatCode>#,##0</c:formatCode>
                <c:ptCount val="11"/>
                <c:pt idx="0">
                  <c:v>5790</c:v>
                </c:pt>
                <c:pt idx="1">
                  <c:v>0</c:v>
                </c:pt>
                <c:pt idx="2">
                  <c:v>0</c:v>
                </c:pt>
                <c:pt idx="3">
                  <c:v>233</c:v>
                </c:pt>
                <c:pt idx="4">
                  <c:v>2053</c:v>
                </c:pt>
                <c:pt idx="5">
                  <c:v>1835</c:v>
                </c:pt>
                <c:pt idx="6">
                  <c:v>2684</c:v>
                </c:pt>
                <c:pt idx="7">
                  <c:v>1187</c:v>
                </c:pt>
                <c:pt idx="8">
                  <c:v>410</c:v>
                </c:pt>
                <c:pt idx="9">
                  <c:v>172</c:v>
                </c:pt>
                <c:pt idx="10">
                  <c:v>534</c:v>
                </c:pt>
              </c:numCache>
            </c:numRef>
          </c:val>
          <c:smooth val="0"/>
        </c:ser>
        <c:ser>
          <c:idx val="1"/>
          <c:order val="1"/>
          <c:tx>
            <c:v>Meta</c:v>
          </c:tx>
          <c:spPr>
            <a:ln w="12700">
              <a:solidFill>
                <a:srgbClr val="FF0000"/>
              </a:solidFill>
              <a:prstDash val="lgDash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4059827319930409E-2"/>
                  <c:y val="-4.1086347257440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4.627022449494719E-3"/>
                  <c:y val="-3.68731705147025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2.3798147258479965E-2"/>
                  <c:y val="-3.69699719738422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2.9525631943370025E-2"/>
                  <c:y val="-4.06503848035945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4218990464868204E-2"/>
                  <c:y val="-3.67279683259931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0639339679230906E-2"/>
                  <c:y val="-3.16432225632812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8435076690904839E-2"/>
                  <c:y val="3.155300502691403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3.6923569662375456E-2"/>
                  <c:y val="3.20371902664709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4.4719306674049338E-2"/>
                  <c:y val="5.5965123003692049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2.1491258783965381E-2"/>
                  <c:y val="-3.65825881934249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1.6877481834936033E-2"/>
                  <c:y val="-2.307166688909652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1.9502588029650346E-2"/>
                  <c:y val="-2.999670803861383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2.6264198877932396E-2"/>
                  <c:y val="-3.279576493616270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Resumen!$D$87:$D$97</c:f>
              <c:numCache>
                <c:formatCode>General</c:formatCode>
                <c:ptCount val="11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</c:numCache>
            </c:numRef>
          </c:cat>
          <c:val>
            <c:numRef>
              <c:f>Resumen!$E$87:$E$97</c:f>
              <c:numCache>
                <c:formatCode>#,##0</c:formatCode>
                <c:ptCount val="11"/>
                <c:pt idx="0">
                  <c:v>3000</c:v>
                </c:pt>
                <c:pt idx="1">
                  <c:v>400</c:v>
                </c:pt>
                <c:pt idx="2">
                  <c:v>500</c:v>
                </c:pt>
                <c:pt idx="3">
                  <c:v>800</c:v>
                </c:pt>
                <c:pt idx="4">
                  <c:v>2000</c:v>
                </c:pt>
                <c:pt idx="5">
                  <c:v>2000</c:v>
                </c:pt>
                <c:pt idx="6">
                  <c:v>1500</c:v>
                </c:pt>
                <c:pt idx="7">
                  <c:v>1000</c:v>
                </c:pt>
                <c:pt idx="8">
                  <c:v>300</c:v>
                </c:pt>
                <c:pt idx="9">
                  <c:v>100</c:v>
                </c:pt>
                <c:pt idx="10">
                  <c:v>150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05462688"/>
        <c:axId val="206153200"/>
      </c:lineChart>
      <c:catAx>
        <c:axId val="2054626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Años</a:t>
                </a:r>
              </a:p>
            </c:rich>
          </c:tx>
          <c:layout>
            <c:manualLayout>
              <c:xMode val="edge"/>
              <c:yMode val="edge"/>
              <c:x val="0.50879002624671921"/>
              <c:y val="0.805934213259313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2061532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615320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Teléfons Públicos Prepago</a:t>
                </a:r>
              </a:p>
            </c:rich>
          </c:tx>
          <c:layout>
            <c:manualLayout>
              <c:xMode val="edge"/>
              <c:yMode val="edge"/>
              <c:x val="2.3784901758014478E-2"/>
              <c:y val="0.3661016949152542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205462688"/>
        <c:crosses val="autoZero"/>
        <c:crossBetween val="between"/>
      </c:valAx>
      <c:spPr>
        <a:noFill/>
        <a:ln w="12700">
          <a:noFill/>
          <a:prstDash val="solid"/>
        </a:ln>
      </c:spPr>
    </c:plotArea>
    <c:legend>
      <c:legendPos val="b"/>
      <c:layout>
        <c:manualLayout>
          <c:xMode val="edge"/>
          <c:yMode val="edge"/>
          <c:x val="0.41818665455279636"/>
          <c:y val="0.86768065862270816"/>
          <c:w val="0.22515384615384615"/>
          <c:h val="4.0919012821239074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34898537105386E-2"/>
          <c:y val="4.2181518754006019E-2"/>
          <c:w val="0.8583247156153051"/>
          <c:h val="0.74139804716923752"/>
        </c:manualLayout>
      </c:layout>
      <c:lineChart>
        <c:grouping val="standard"/>
        <c:varyColors val="0"/>
        <c:ser>
          <c:idx val="0"/>
          <c:order val="0"/>
          <c:tx>
            <c:v>Cumplimiento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5222934258346973E-2"/>
                  <c:y val="-3.303670092085948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2.1215274667708915E-2"/>
                  <c:y val="-3.467787712976554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2.2719398958273976E-2"/>
                  <c:y val="-2.681774100271368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2.5069823872843158E-3"/>
                  <c:y val="-2.49180123670981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2.2625377618904128E-2"/>
                  <c:y val="-3.40970683749276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2754222681833816E-2"/>
                  <c:y val="-4.32658036389518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2872726483129631E-2"/>
                  <c:y val="4.799359402108636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4.9888743224573692E-2"/>
                  <c:y val="-8.2973441879087353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1.3474582481740229E-3"/>
                  <c:y val="-2.88228124026869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2.4975693963797455E-2"/>
                  <c:y val="-3.9990391031629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2.6950250660239244E-3"/>
                  <c:y val="-7.9213488144490307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Resumen!$D$32:$D$46</c:f>
              <c:numCache>
                <c:formatCode>General</c:formatCode>
                <c:ptCount val="15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</c:numCache>
            </c:numRef>
          </c:cat>
          <c:val>
            <c:numRef>
              <c:f>Resumen!$F$32:$F$42</c:f>
              <c:numCache>
                <c:formatCode>#,##0</c:formatCode>
                <c:ptCount val="11"/>
                <c:pt idx="0">
                  <c:v>1110</c:v>
                </c:pt>
                <c:pt idx="1">
                  <c:v>400</c:v>
                </c:pt>
                <c:pt idx="2">
                  <c:v>475</c:v>
                </c:pt>
                <c:pt idx="3">
                  <c:v>450</c:v>
                </c:pt>
                <c:pt idx="4">
                  <c:v>296</c:v>
                </c:pt>
                <c:pt idx="5">
                  <c:v>1109</c:v>
                </c:pt>
                <c:pt idx="6">
                  <c:v>1787</c:v>
                </c:pt>
                <c:pt idx="7">
                  <c:v>217</c:v>
                </c:pt>
                <c:pt idx="8">
                  <c:v>157</c:v>
                </c:pt>
                <c:pt idx="9">
                  <c:v>254</c:v>
                </c:pt>
                <c:pt idx="10">
                  <c:v>138</c:v>
                </c:pt>
              </c:numCache>
            </c:numRef>
          </c:val>
          <c:smooth val="0"/>
        </c:ser>
        <c:ser>
          <c:idx val="1"/>
          <c:order val="1"/>
          <c:tx>
            <c:v>Meta</c:v>
          </c:tx>
          <c:spPr>
            <a:ln w="12700">
              <a:solidFill>
                <a:srgbClr val="FF0000"/>
              </a:solidFill>
              <a:prstDash val="lgDash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2.9362885999126023E-2"/>
                  <c:y val="-3.394332488100004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8457604898663754E-2"/>
                  <c:y val="-6.688126696027406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2.0995855352620749E-2"/>
                  <c:y val="-4.73615374349393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4.5250863807484248E-2"/>
                  <c:y val="-3.96496285421949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3311347973954117E-2"/>
                  <c:y val="-3.7050758485697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3781454670803165E-2"/>
                  <c:y val="2.02057031006716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8046804387300599E-2"/>
                  <c:y val="-3.59208149828729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5073162390378541E-2"/>
                  <c:y val="-3.3802215401040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2.3816278394363066E-2"/>
                  <c:y val="-3.719204590951551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1.5668775632622124E-3"/>
                  <c:y val="-2.87525245784954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2.3722257054993274E-2"/>
                  <c:y val="-2.89603630054717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Resumen!$D$32:$D$46</c:f>
              <c:numCache>
                <c:formatCode>General</c:formatCode>
                <c:ptCount val="15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</c:numCache>
            </c:numRef>
          </c:cat>
          <c:val>
            <c:numRef>
              <c:f>Resumen!$F$87:$F$97</c:f>
              <c:numCache>
                <c:formatCode>#,##0</c:formatCode>
                <c:ptCount val="11"/>
                <c:pt idx="0">
                  <c:v>3000</c:v>
                </c:pt>
                <c:pt idx="1">
                  <c:v>400</c:v>
                </c:pt>
                <c:pt idx="2">
                  <c:v>500</c:v>
                </c:pt>
                <c:pt idx="3">
                  <c:v>800</c:v>
                </c:pt>
                <c:pt idx="4">
                  <c:v>10000</c:v>
                </c:pt>
                <c:pt idx="5">
                  <c:v>1008</c:v>
                </c:pt>
                <c:pt idx="6">
                  <c:v>2000</c:v>
                </c:pt>
                <c:pt idx="7">
                  <c:v>500</c:v>
                </c:pt>
                <c:pt idx="8">
                  <c:v>500</c:v>
                </c:pt>
                <c:pt idx="9">
                  <c:v>16</c:v>
                </c:pt>
                <c:pt idx="10">
                  <c:v>240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06156000"/>
        <c:axId val="206156560"/>
      </c:lineChart>
      <c:catAx>
        <c:axId val="2061560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Años</a:t>
                </a:r>
              </a:p>
            </c:rich>
          </c:tx>
          <c:layout>
            <c:manualLayout>
              <c:xMode val="edge"/>
              <c:yMode val="edge"/>
              <c:x val="0.49666724768162401"/>
              <c:y val="0.836121848405313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2061565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615656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Teléfons Públicos Prepago</a:t>
                </a:r>
              </a:p>
            </c:rich>
          </c:tx>
          <c:layout>
            <c:manualLayout>
              <c:xMode val="edge"/>
              <c:yMode val="edge"/>
              <c:x val="1.2409513960703205E-2"/>
              <c:y val="0.3711864406779660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206156000"/>
        <c:crosses val="autoZero"/>
        <c:crossBetween val="between"/>
      </c:valAx>
      <c:spPr>
        <a:noFill/>
        <a:ln w="12700">
          <a:noFill/>
          <a:prstDash val="solid"/>
        </a:ln>
      </c:spPr>
    </c:plotArea>
    <c:legend>
      <c:legendPos val="b"/>
      <c:layout>
        <c:manualLayout>
          <c:xMode val="edge"/>
          <c:yMode val="edge"/>
          <c:x val="0.40399182537216527"/>
          <c:y val="0.87599010016796031"/>
          <c:w val="0.22537054860442735"/>
          <c:h val="4.0554315737270807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34808004490759E-2"/>
          <c:y val="3.9588301462317198E-2"/>
          <c:w val="0.8583247156153051"/>
          <c:h val="0.75334945631796035"/>
        </c:manualLayout>
      </c:layout>
      <c:lineChart>
        <c:grouping val="standard"/>
        <c:varyColors val="0"/>
        <c:ser>
          <c:idx val="0"/>
          <c:order val="0"/>
          <c:tx>
            <c:v>Cumplimiento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5222934258346973E-2"/>
                  <c:y val="-3.303670092085948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2.1215274667708915E-2"/>
                  <c:y val="-3.467787712976554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2.2719398958273976E-2"/>
                  <c:y val="-2.681774100271368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2.5069823872843158E-3"/>
                  <c:y val="-2.49180123670981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2.2625377618904128E-2"/>
                  <c:y val="-3.40970683749276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2754222681833816E-2"/>
                  <c:y val="-4.32658036389518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2872726483129631E-2"/>
                  <c:y val="4.799359402108636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4.9888743224573692E-2"/>
                  <c:y val="-8.2973441879087353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1.3474582481740229E-3"/>
                  <c:y val="-2.88228124026869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4975693963797455E-2"/>
                  <c:y val="-3.9990391031629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6950250660239244E-3"/>
                  <c:y val="-7.9213488144490307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Resumen!$D$98:$D$104</c:f>
              <c:numCache>
                <c:formatCode>General</c:formatCode>
                <c:ptCount val="7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</c:numCache>
            </c:numRef>
          </c:cat>
          <c:val>
            <c:numRef>
              <c:f>Resumen!$G$43:$G$47</c:f>
              <c:numCache>
                <c:formatCode>#,##0</c:formatCode>
                <c:ptCount val="5"/>
                <c:pt idx="0">
                  <c:v>474</c:v>
                </c:pt>
                <c:pt idx="1">
                  <c:v>488</c:v>
                </c:pt>
                <c:pt idx="2">
                  <c:v>824</c:v>
                </c:pt>
                <c:pt idx="3">
                  <c:v>1202</c:v>
                </c:pt>
                <c:pt idx="4">
                  <c:v>1033</c:v>
                </c:pt>
              </c:numCache>
            </c:numRef>
          </c:val>
          <c:smooth val="0"/>
        </c:ser>
        <c:ser>
          <c:idx val="1"/>
          <c:order val="1"/>
          <c:tx>
            <c:v>Meta</c:v>
          </c:tx>
          <c:spPr>
            <a:ln w="12700">
              <a:solidFill>
                <a:srgbClr val="FF0000"/>
              </a:solidFill>
              <a:prstDash val="lgDash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2.9362885999126023E-2"/>
                  <c:y val="-3.394332488100004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2945125342929983E-2"/>
                  <c:y val="3.9333422305262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2.0995854998970206E-2"/>
                  <c:y val="4.077405578539970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4.5250863807484248E-2"/>
                  <c:y val="-3.96496285421949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3311347973954117E-2"/>
                  <c:y val="-3.7050758485697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3781454670803165E-2"/>
                  <c:y val="2.02057031006716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8046804387300599E-2"/>
                  <c:y val="-3.59208149828729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5073162390378541E-2"/>
                  <c:y val="-3.3802215401040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2.3816278394363066E-2"/>
                  <c:y val="-3.719204590951551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1.5668775632622124E-3"/>
                  <c:y val="-2.87525245784954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3722257054993274E-2"/>
                  <c:y val="-2.89603630054717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Resumen!$D$98:$D$104</c:f>
              <c:numCache>
                <c:formatCode>General</c:formatCode>
                <c:ptCount val="7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</c:numCache>
            </c:numRef>
          </c:cat>
          <c:val>
            <c:numRef>
              <c:f>Resumen!$G$98:$G$104</c:f>
              <c:numCache>
                <c:formatCode>#,##0</c:formatCode>
                <c:ptCount val="7"/>
                <c:pt idx="0">
                  <c:v>300</c:v>
                </c:pt>
                <c:pt idx="1">
                  <c:v>390</c:v>
                </c:pt>
                <c:pt idx="2">
                  <c:v>390</c:v>
                </c:pt>
                <c:pt idx="3">
                  <c:v>400</c:v>
                </c:pt>
                <c:pt idx="4">
                  <c:v>200</c:v>
                </c:pt>
                <c:pt idx="5">
                  <c:v>200</c:v>
                </c:pt>
                <c:pt idx="6">
                  <c:v>400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06159360"/>
        <c:axId val="206159920"/>
      </c:lineChart>
      <c:catAx>
        <c:axId val="2061593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Años</a:t>
                </a:r>
              </a:p>
            </c:rich>
          </c:tx>
          <c:layout>
            <c:manualLayout>
              <c:xMode val="edge"/>
              <c:yMode val="edge"/>
              <c:x val="0.50051704519594009"/>
              <c:y val="0.828813648293963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2061599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615992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Teléfons Públicos Prepago</a:t>
                </a:r>
              </a:p>
            </c:rich>
          </c:tx>
          <c:layout>
            <c:manualLayout>
              <c:xMode val="edge"/>
              <c:yMode val="edge"/>
              <c:x val="1.2409513960703205E-2"/>
              <c:y val="0.3711864406779660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206159360"/>
        <c:crosses val="autoZero"/>
        <c:crossBetween val="between"/>
      </c:valAx>
      <c:spPr>
        <a:noFill/>
        <a:ln w="12700">
          <a:noFill/>
          <a:prstDash val="solid"/>
        </a:ln>
      </c:spPr>
    </c:plotArea>
    <c:legend>
      <c:legendPos val="b"/>
      <c:layout>
        <c:manualLayout>
          <c:xMode val="edge"/>
          <c:yMode val="edge"/>
          <c:x val="0.40004571682874907"/>
          <c:y val="0.87100674915635545"/>
          <c:w val="0.22558766859344895"/>
          <c:h val="4.0626734158230218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3172616428726758E-2"/>
          <c:y val="3.4397046523030765E-2"/>
          <c:w val="0.88624612202688724"/>
          <c:h val="0.80764885158585942"/>
        </c:manualLayout>
      </c:layout>
      <c:lineChart>
        <c:grouping val="standard"/>
        <c:varyColors val="0"/>
        <c:ser>
          <c:idx val="0"/>
          <c:order val="0"/>
          <c:tx>
            <c:v>Cumplimiento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4.0779095994593222E-2"/>
                  <c:y val="-2.7061702033008696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9.1348353947999904E-3"/>
                  <c:y val="-3.570052048578670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5.4119812065890754E-3"/>
                  <c:y val="-5.2197695627029694E-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FF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 sz="1000"/>
                      <a:t>ND</a:t>
                    </a:r>
                  </a:p>
                </c:rich>
              </c:tx>
              <c:numFmt formatCode="#,##0" sourceLinked="0"/>
              <c:spPr>
                <a:noFill/>
                <a:ln w="25400">
                  <a:noFill/>
                </a:ln>
              </c:sp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75" b="0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75" b="0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75" b="0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75" b="0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75" b="0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75" b="0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75" b="0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Resumen!$D$99:$D$104</c:f>
              <c:numCache>
                <c:formatCode>General</c:formatCode>
                <c:ptCount val="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</c:numCache>
            </c:numRef>
          </c:cat>
          <c:val>
            <c:numRef>
              <c:f>Resumen!$J$44:$J$47</c:f>
              <c:numCache>
                <c:formatCode>#,##0</c:formatCode>
                <c:ptCount val="4"/>
                <c:pt idx="0">
                  <c:v>608</c:v>
                </c:pt>
                <c:pt idx="1">
                  <c:v>1783</c:v>
                </c:pt>
                <c:pt idx="2">
                  <c:v>2244</c:v>
                </c:pt>
                <c:pt idx="3">
                  <c:v>1425</c:v>
                </c:pt>
              </c:numCache>
            </c:numRef>
          </c:val>
          <c:smooth val="0"/>
        </c:ser>
        <c:ser>
          <c:idx val="1"/>
          <c:order val="1"/>
          <c:tx>
            <c:v>Meta</c:v>
          </c:tx>
          <c:spPr>
            <a:ln w="12700">
              <a:solidFill>
                <a:srgbClr val="FF0000"/>
              </a:solidFill>
              <a:prstDash val="lgDash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8641901923583209E-2"/>
                  <c:y val="-5.8700120112104718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630477679431748E-2"/>
                  <c:y val="3.46949597402019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9820805749849988E-2"/>
                  <c:y val="-3.72824413897415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6097951561639009E-2"/>
                  <c:y val="-3.72824413897415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51258729680506E-2"/>
                  <c:y val="-3.77344187908714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2.7315408331479146E-3"/>
                  <c:y val="-3.555555262781719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75" b="0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5023474582313632E-2"/>
                  <c:y val="-3.137254643630928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75" b="0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75" b="0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75" b="0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75" b="0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75" b="0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0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Resumen!$D$99:$D$104</c:f>
              <c:numCache>
                <c:formatCode>General</c:formatCode>
                <c:ptCount val="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</c:numCache>
            </c:numRef>
          </c:cat>
          <c:val>
            <c:numRef>
              <c:f>Resumen!$J$99:$J$104</c:f>
              <c:numCache>
                <c:formatCode>0</c:formatCode>
                <c:ptCount val="6"/>
                <c:pt idx="0" formatCode="#,##0">
                  <c:v>70</c:v>
                </c:pt>
                <c:pt idx="1">
                  <c:v>219</c:v>
                </c:pt>
                <c:pt idx="2">
                  <c:v>219</c:v>
                </c:pt>
                <c:pt idx="3">
                  <c:v>400</c:v>
                </c:pt>
                <c:pt idx="4">
                  <c:v>482</c:v>
                </c:pt>
                <c:pt idx="5">
                  <c:v>200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06162720"/>
        <c:axId val="206163280"/>
      </c:lineChart>
      <c:catAx>
        <c:axId val="2061627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Años</a:t>
                </a:r>
              </a:p>
            </c:rich>
          </c:tx>
          <c:layout>
            <c:manualLayout>
              <c:xMode val="edge"/>
              <c:yMode val="edge"/>
              <c:x val="0.49434486874111833"/>
              <c:y val="0.8893399863478603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2061632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616328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Teléfons Públicos Prepago</a:t>
                </a:r>
              </a:p>
            </c:rich>
          </c:tx>
          <c:layout>
            <c:manualLayout>
              <c:xMode val="edge"/>
              <c:yMode val="edge"/>
              <c:x val="1.9480223931546126E-3"/>
              <c:y val="0.2727164843694149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206162720"/>
        <c:crosses val="autoZero"/>
        <c:crossBetween val="between"/>
      </c:valAx>
      <c:spPr>
        <a:noFill/>
        <a:ln w="12700">
          <a:noFill/>
          <a:prstDash val="solid"/>
        </a:ln>
      </c:spPr>
    </c:plotArea>
    <c:legend>
      <c:legendPos val="b"/>
      <c:layout>
        <c:manualLayout>
          <c:xMode val="edge"/>
          <c:yMode val="edge"/>
          <c:x val="0.3974766737972783"/>
          <c:y val="0.93363329583802024"/>
          <c:w val="0.22558766859344895"/>
          <c:h val="4.1668445290492531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>
      <a:solidFill>
        <a:srgbClr val="000000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3172616428726758E-2"/>
          <c:y val="3.4397046523030765E-2"/>
          <c:w val="0.88624612202688724"/>
          <c:h val="0.80764885158585942"/>
        </c:manualLayout>
      </c:layout>
      <c:lineChart>
        <c:grouping val="standard"/>
        <c:varyColors val="0"/>
        <c:ser>
          <c:idx val="0"/>
          <c:order val="0"/>
          <c:tx>
            <c:v>Cumplimiento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8210064782364633E-2"/>
                  <c:y val="-3.124054045773461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9.1348353947999904E-3"/>
                  <c:y val="-3.570052048578670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5.4119812065890754E-3"/>
                  <c:y val="-5.2197695627029694E-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FF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 sz="1000"/>
                      <a:t>ND</a:t>
                    </a:r>
                  </a:p>
                </c:rich>
              </c:tx>
              <c:numFmt formatCode="#,##0" sourceLinked="0"/>
              <c:spPr>
                <a:noFill/>
                <a:ln w="25400">
                  <a:noFill/>
                </a:ln>
              </c:sp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75" b="0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75" b="0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75" b="0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75" b="0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75" b="0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75" b="0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75" b="0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Resumen!$D$100:$D$104</c:f>
              <c:numCache>
                <c:formatCode>General</c:formatCode>
                <c:ptCount val="5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</c:numCache>
            </c:numRef>
          </c:cat>
          <c:val>
            <c:numRef>
              <c:f>Resumen!$K$45:$K$47</c:f>
              <c:numCache>
                <c:formatCode>#,##0</c:formatCode>
                <c:ptCount val="3"/>
                <c:pt idx="0">
                  <c:v>1417</c:v>
                </c:pt>
                <c:pt idx="1">
                  <c:v>1791</c:v>
                </c:pt>
                <c:pt idx="2">
                  <c:v>1608</c:v>
                </c:pt>
              </c:numCache>
            </c:numRef>
          </c:val>
          <c:smooth val="0"/>
        </c:ser>
        <c:ser>
          <c:idx val="1"/>
          <c:order val="1"/>
          <c:tx>
            <c:v>Meta</c:v>
          </c:tx>
          <c:spPr>
            <a:ln w="12700">
              <a:solidFill>
                <a:srgbClr val="FF0000"/>
              </a:solidFill>
              <a:prstDash val="lgDash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8641901923583209E-2"/>
                  <c:y val="-5.8700120112104718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630477679431748E-2"/>
                  <c:y val="3.46949597402019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9820805749849988E-2"/>
                  <c:y val="-3.72824413897415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6097951561639009E-2"/>
                  <c:y val="-3.72824413897415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51258729680506E-2"/>
                  <c:y val="-3.77344187908714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2.7315408331479146E-3"/>
                  <c:y val="-3.555555262781719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75" b="0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5023474582313632E-2"/>
                  <c:y val="-3.137254643630928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75" b="0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75" b="0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75" b="0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75" b="0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75" b="0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0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Resumen!$D$100:$D$104</c:f>
              <c:numCache>
                <c:formatCode>General</c:formatCode>
                <c:ptCount val="5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</c:numCache>
            </c:numRef>
          </c:cat>
          <c:val>
            <c:numRef>
              <c:f>Resumen!$K$100:$K$104</c:f>
              <c:numCache>
                <c:formatCode>0</c:formatCode>
                <c:ptCount val="5"/>
                <c:pt idx="0">
                  <c:v>107</c:v>
                </c:pt>
                <c:pt idx="1">
                  <c:v>143</c:v>
                </c:pt>
                <c:pt idx="2">
                  <c:v>250</c:v>
                </c:pt>
                <c:pt idx="3">
                  <c:v>30</c:v>
                </c:pt>
                <c:pt idx="4">
                  <c:v>200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06166080"/>
        <c:axId val="206166640"/>
      </c:lineChart>
      <c:catAx>
        <c:axId val="2061660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Años</a:t>
                </a:r>
              </a:p>
            </c:rich>
          </c:tx>
          <c:layout>
            <c:manualLayout>
              <c:xMode val="edge"/>
              <c:yMode val="edge"/>
              <c:x val="0.49434486874111833"/>
              <c:y val="0.8893399863478603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2061666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616664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Teléfons Públicos Prepago</a:t>
                </a:r>
              </a:p>
            </c:rich>
          </c:tx>
          <c:layout>
            <c:manualLayout>
              <c:xMode val="edge"/>
              <c:yMode val="edge"/>
              <c:x val="3.2325439088900028E-3"/>
              <c:y val="0.2804985855367301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206166080"/>
        <c:crosses val="autoZero"/>
        <c:crossBetween val="between"/>
      </c:valAx>
      <c:spPr>
        <a:noFill/>
        <a:ln w="12700">
          <a:noFill/>
          <a:prstDash val="solid"/>
        </a:ln>
      </c:spPr>
    </c:plotArea>
    <c:legend>
      <c:legendPos val="b"/>
      <c:layout>
        <c:manualLayout>
          <c:xMode val="edge"/>
          <c:yMode val="edge"/>
          <c:x val="0.3974766737972783"/>
          <c:y val="0.93363329583802024"/>
          <c:w val="0.22558766859344895"/>
          <c:h val="4.1668445290492531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>
      <a:solidFill>
        <a:srgbClr val="000000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2784754167519246E-2"/>
          <c:y val="4.5909099492059909E-2"/>
          <c:w val="0.85729058945191317"/>
          <c:h val="0.79042391283823332"/>
        </c:manualLayout>
      </c:layout>
      <c:lineChart>
        <c:grouping val="standard"/>
        <c:varyColors val="0"/>
        <c:ser>
          <c:idx val="0"/>
          <c:order val="0"/>
          <c:tx>
            <c:v>Cumplimiento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1"/>
              <c:layout>
                <c:manualLayout>
                  <c:x val="-4.445417952538766E-2"/>
                  <c:y val="-6.5899728635616054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3.3542601383720642E-3"/>
                  <c:y val="-1.808514613639400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4.4414768733018993E-3"/>
                  <c:y val="1.312994350282480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4544102359490515E-2"/>
                  <c:y val="2.939258863828456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0964343004177183E-2"/>
                  <c:y val="2.8477423372925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5.5550760394867628E-3"/>
                  <c:y val="1.025490457760579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2.2896584669418817E-2"/>
                  <c:y val="-2.785355220427954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1.3657704165738573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Resumen!$D$87:$D$104</c:f>
              <c:numCache>
                <c:formatCode>General</c:formatCode>
                <c:ptCount val="18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</c:numCache>
            </c:numRef>
          </c:cat>
          <c:val>
            <c:numRef>
              <c:f>Resumen!$M$32:$M$47</c:f>
              <c:numCache>
                <c:formatCode>#,##0</c:formatCode>
                <c:ptCount val="16"/>
                <c:pt idx="0">
                  <c:v>6900</c:v>
                </c:pt>
                <c:pt idx="1">
                  <c:v>400</c:v>
                </c:pt>
                <c:pt idx="2">
                  <c:v>475</c:v>
                </c:pt>
                <c:pt idx="3">
                  <c:v>683</c:v>
                </c:pt>
                <c:pt idx="4">
                  <c:v>2349</c:v>
                </c:pt>
                <c:pt idx="5">
                  <c:v>2944</c:v>
                </c:pt>
                <c:pt idx="6">
                  <c:v>4471</c:v>
                </c:pt>
                <c:pt idx="7">
                  <c:v>1404</c:v>
                </c:pt>
                <c:pt idx="8">
                  <c:v>577</c:v>
                </c:pt>
                <c:pt idx="9">
                  <c:v>483</c:v>
                </c:pt>
                <c:pt idx="10">
                  <c:v>706</c:v>
                </c:pt>
                <c:pt idx="11">
                  <c:v>474</c:v>
                </c:pt>
                <c:pt idx="12">
                  <c:v>1096</c:v>
                </c:pt>
                <c:pt idx="13">
                  <c:v>4024</c:v>
                </c:pt>
                <c:pt idx="14">
                  <c:v>5237</c:v>
                </c:pt>
                <c:pt idx="15">
                  <c:v>4071</c:v>
                </c:pt>
              </c:numCache>
            </c:numRef>
          </c:val>
          <c:smooth val="0"/>
        </c:ser>
        <c:ser>
          <c:idx val="1"/>
          <c:order val="1"/>
          <c:tx>
            <c:v>Meta</c:v>
          </c:tx>
          <c:spPr>
            <a:ln w="12700">
              <a:solidFill>
                <a:srgbClr val="FF0000"/>
              </a:solidFill>
              <a:prstDash val="lgDash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6.6687837753476257E-3"/>
                  <c:y val="-4.8827794830736949E-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4.4679678742328907E-3"/>
                  <c:y val="-3.56941145068730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0434088706853747E-2"/>
                  <c:y val="-3.583931669558255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8.8831708859559496E-4"/>
                  <c:y val="-2.27157791716713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1.6572075336498014E-3"/>
                  <c:y val="7.1766537657369182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1.7407736132259564E-2"/>
                  <c:y val="-1.562133546865965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6.1384209083481522E-3"/>
                  <c:y val="-1.755843231460475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3138667904360956E-2"/>
                  <c:y val="-2.841318563993065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6.7483653478165482E-3"/>
                  <c:y val="-2.81870189955069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9.5590171187235687E-3"/>
                  <c:y val="-3.01089906134614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1.8627516441520251E-2"/>
                  <c:y val="-3.80098758841585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2.7656850935622538E-2"/>
                  <c:y val="-5.63049101905276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1.2291933749165717E-2"/>
                  <c:y val="-3.55555526278171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2.1852326665183316E-2"/>
                  <c:y val="-3.13725464363092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0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Resumen!$D$87:$D$104</c:f>
              <c:numCache>
                <c:formatCode>General</c:formatCode>
                <c:ptCount val="18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</c:numCache>
            </c:numRef>
          </c:cat>
          <c:val>
            <c:numRef>
              <c:f>Resumen!$M$87:$M$104</c:f>
              <c:numCache>
                <c:formatCode>#,##0</c:formatCode>
                <c:ptCount val="18"/>
                <c:pt idx="0">
                  <c:v>6000</c:v>
                </c:pt>
                <c:pt idx="1">
                  <c:v>800</c:v>
                </c:pt>
                <c:pt idx="2">
                  <c:v>1000</c:v>
                </c:pt>
                <c:pt idx="3">
                  <c:v>1600</c:v>
                </c:pt>
                <c:pt idx="4">
                  <c:v>12000</c:v>
                </c:pt>
                <c:pt idx="5">
                  <c:v>3008</c:v>
                </c:pt>
                <c:pt idx="6">
                  <c:v>3500</c:v>
                </c:pt>
                <c:pt idx="7">
                  <c:v>1500</c:v>
                </c:pt>
                <c:pt idx="8">
                  <c:v>810</c:v>
                </c:pt>
                <c:pt idx="9">
                  <c:v>172</c:v>
                </c:pt>
                <c:pt idx="10">
                  <c:v>438</c:v>
                </c:pt>
                <c:pt idx="11">
                  <c:v>348</c:v>
                </c:pt>
                <c:pt idx="12">
                  <c:v>512</c:v>
                </c:pt>
                <c:pt idx="13">
                  <c:v>768</c:v>
                </c:pt>
                <c:pt idx="14">
                  <c:v>814</c:v>
                </c:pt>
                <c:pt idx="15">
                  <c:v>902</c:v>
                </c:pt>
                <c:pt idx="16">
                  <c:v>724</c:v>
                </c:pt>
                <c:pt idx="17">
                  <c:v>820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07511888"/>
        <c:axId val="207512448"/>
      </c:lineChart>
      <c:catAx>
        <c:axId val="2075118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Años</a:t>
                </a:r>
              </a:p>
            </c:rich>
          </c:tx>
          <c:layout>
            <c:manualLayout>
              <c:xMode val="edge"/>
              <c:yMode val="edge"/>
              <c:x val="0.49434975584741031"/>
              <c:y val="0.8864772748730149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2075124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751244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9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Teléfons Públicos Prepago</a:t>
                </a:r>
              </a:p>
            </c:rich>
          </c:tx>
          <c:layout>
            <c:manualLayout>
              <c:xMode val="edge"/>
              <c:yMode val="edge"/>
              <c:x val="1.2409513960703205E-2"/>
              <c:y val="0.3644067796610169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207511888"/>
        <c:crosses val="autoZero"/>
        <c:crossBetween val="between"/>
      </c:valAx>
      <c:spPr>
        <a:noFill/>
        <a:ln w="12700">
          <a:noFill/>
          <a:prstDash val="solid"/>
        </a:ln>
      </c:spPr>
    </c:plotArea>
    <c:legend>
      <c:legendPos val="b"/>
      <c:layout/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34850051706302E-2"/>
          <c:y val="3.6603822409522764E-2"/>
          <c:w val="0.8583247156153051"/>
          <c:h val="0.82949780045099997"/>
        </c:manualLayout>
      </c:layout>
      <c:lineChart>
        <c:grouping val="standard"/>
        <c:varyColors val="0"/>
        <c:ser>
          <c:idx val="0"/>
          <c:order val="0"/>
          <c:tx>
            <c:v>Cumplimiento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3005832905840235E-2"/>
                  <c:y val="-3.84926375728457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4212367714635469E-2"/>
                  <c:y val="-3.73806663997508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5.4033064894809579E-2"/>
                  <c:y val="-4.26282307931847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5.3171347376820895E-2"/>
                  <c:y val="-4.878900306953155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5.3343647452548257E-2"/>
                  <c:y val="-3.84714622536589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5.1447803771167699E-2"/>
                  <c:y val="-3.510173940121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4.0244716049583726E-2"/>
                  <c:y val="-3.78178744606076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2.1802853753932202E-2"/>
                  <c:y val="-4.906784109613413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3.2316415463578919E-2"/>
                  <c:y val="-3.81611281640642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2.7318193292022553E-2"/>
                  <c:y val="-4.99627207615997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4.0934133491845076E-2"/>
                  <c:y val="-6.733929445260021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2.8697028176545167E-2"/>
                  <c:y val="-4.952391120601450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3.0046949164627062E-2"/>
                  <c:y val="-3.97385588193250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4.36316971446905E-2"/>
                  <c:y val="-4.08684546615581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0"/>
                  <c:y val="-5.61941251596424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Resumen!$D$32:$D$47</c:f>
              <c:numCache>
                <c:formatCode>General</c:formatCode>
                <c:ptCount val="16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</c:numCache>
            </c:numRef>
          </c:cat>
          <c:val>
            <c:numRef>
              <c:f>Resumen!$N$32:$N$47</c:f>
              <c:numCache>
                <c:formatCode>#,##0</c:formatCode>
                <c:ptCount val="16"/>
                <c:pt idx="0">
                  <c:v>6900</c:v>
                </c:pt>
                <c:pt idx="1">
                  <c:v>7300</c:v>
                </c:pt>
                <c:pt idx="2">
                  <c:v>7775</c:v>
                </c:pt>
                <c:pt idx="3">
                  <c:v>8458</c:v>
                </c:pt>
                <c:pt idx="4">
                  <c:v>10807</c:v>
                </c:pt>
                <c:pt idx="5">
                  <c:v>13751</c:v>
                </c:pt>
                <c:pt idx="6">
                  <c:v>18222</c:v>
                </c:pt>
                <c:pt idx="7">
                  <c:v>19626</c:v>
                </c:pt>
                <c:pt idx="8">
                  <c:v>20203</c:v>
                </c:pt>
                <c:pt idx="9">
                  <c:v>20686</c:v>
                </c:pt>
                <c:pt idx="10">
                  <c:v>21392</c:v>
                </c:pt>
                <c:pt idx="11">
                  <c:v>21160</c:v>
                </c:pt>
                <c:pt idx="12">
                  <c:v>21782</c:v>
                </c:pt>
                <c:pt idx="13">
                  <c:v>25416</c:v>
                </c:pt>
                <c:pt idx="14">
                  <c:v>26397</c:v>
                </c:pt>
                <c:pt idx="15">
                  <c:v>25853</c:v>
                </c:pt>
              </c:numCache>
            </c:numRef>
          </c:val>
          <c:smooth val="1"/>
        </c:ser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1"/>
              <c:layout>
                <c:manualLayout>
                  <c:x val="-4.2348411934552452E-2"/>
                  <c:y val="-0.1609195402298851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4.491498235482836E-2"/>
                  <c:y val="-0.1711366538952745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4.7481552775104317E-2"/>
                  <c:y val="-0.1839080459770114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4648700673724733E-2"/>
                  <c:y val="-0.2375478927203065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3365415463586831E-2"/>
                  <c:y val="-0.3116219667943805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4648700673724782E-2"/>
                  <c:y val="-0.4214559386973181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4.491498235482836E-2"/>
                  <c:y val="-0.4955300127713921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4.4914982354828457E-2"/>
                  <c:y val="-0.518518518518518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4.6198267564966311E-2"/>
                  <c:y val="-0.533844189016602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4.6198267564966311E-2"/>
                  <c:y val="-0.5517241379310344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5.0048123195380267E-2"/>
                  <c:y val="-0.5517241379310344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3.849855630413869E-2"/>
                  <c:y val="-0.5542784163473818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3.3365415463586783E-2"/>
                  <c:y val="-0.6181353767560664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4.1065126724414501E-2"/>
                  <c:y val="-0.6743295019157088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5.1331408405518315E-2"/>
                  <c:y val="-0.6743295019157088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rgbClr val="339966"/>
                    </a:solidFill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Resumen!$O$32:$O$47</c:f>
              <c:numCache>
                <c:formatCode>0%</c:formatCode>
                <c:ptCount val="16"/>
                <c:pt idx="1">
                  <c:v>5.7971014492753624E-2</c:v>
                </c:pt>
                <c:pt idx="2">
                  <c:v>6.5068493150684928E-2</c:v>
                </c:pt>
                <c:pt idx="3">
                  <c:v>8.7845659163987136E-2</c:v>
                </c:pt>
                <c:pt idx="4">
                  <c:v>0.27772523055095766</c:v>
                </c:pt>
                <c:pt idx="5">
                  <c:v>0.27241602664939391</c:v>
                </c:pt>
                <c:pt idx="6">
                  <c:v>0.32513998981892228</c:v>
                </c:pt>
                <c:pt idx="7">
                  <c:v>7.7049720118538029E-2</c:v>
                </c:pt>
                <c:pt idx="8">
                  <c:v>2.9399775807602162E-2</c:v>
                </c:pt>
                <c:pt idx="9">
                  <c:v>2.3907340493986042E-2</c:v>
                </c:pt>
                <c:pt idx="10">
                  <c:v>3.4129362854104228E-2</c:v>
                </c:pt>
                <c:pt idx="11">
                  <c:v>2.2914048148506234E-2</c:v>
                </c:pt>
                <c:pt idx="12">
                  <c:v>5.2982693609204295E-2</c:v>
                </c:pt>
                <c:pt idx="13">
                  <c:v>0.18810770381451009</c:v>
                </c:pt>
                <c:pt idx="14">
                  <c:v>0.24749527410207939</c:v>
                </c:pt>
                <c:pt idx="15">
                  <c:v>0.18689743825176752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07515248"/>
        <c:axId val="207515808"/>
      </c:lineChart>
      <c:catAx>
        <c:axId val="2075152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Años</a:t>
                </a:r>
              </a:p>
            </c:rich>
          </c:tx>
          <c:layout>
            <c:manualLayout>
              <c:xMode val="edge"/>
              <c:yMode val="edge"/>
              <c:x val="0.50051706308169597"/>
              <c:y val="0.9186440677966101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2075158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751580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Teléfons Públicos Prepago</a:t>
                </a:r>
              </a:p>
            </c:rich>
          </c:tx>
          <c:layout>
            <c:manualLayout>
              <c:xMode val="edge"/>
              <c:yMode val="edge"/>
              <c:x val="8.5596133976996863E-3"/>
              <c:y val="0.2557729843628701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207515248"/>
        <c:crosses val="autoZero"/>
        <c:crossBetween val="between"/>
      </c:valAx>
      <c:spPr>
        <a:noFill/>
        <a:ln w="12700">
          <a:noFill/>
          <a:prstDash val="solid"/>
        </a:ln>
      </c:spPr>
    </c:plotArea>
    <c:plotVisOnly val="1"/>
    <c:dispBlanksAs val="gap"/>
    <c:showDLblsOverMax val="0"/>
  </c:chart>
  <c:spPr>
    <a:noFill/>
    <a:ln w="9525">
      <a:solidFill>
        <a:srgbClr val="000000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  <c:userShapes r:id="rId1"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9815614899632246E-2"/>
          <c:y val="3.7618235799023354E-2"/>
          <c:w val="0.88246218017347644"/>
          <c:h val="0.70734730982783445"/>
        </c:manualLayout>
      </c:layout>
      <c:barChart>
        <c:barDir val="col"/>
        <c:grouping val="clustered"/>
        <c:varyColors val="0"/>
        <c:ser>
          <c:idx val="0"/>
          <c:order val="0"/>
          <c:tx>
            <c:v>2011 Cumplimiento</c:v>
          </c:tx>
          <c:spPr>
            <a:solidFill>
              <a:srgbClr val="FF9900"/>
            </a:solidFill>
            <a:ln w="12700">
              <a:solidFill>
                <a:schemeClr val="bg1"/>
              </a:solidFill>
              <a:prstDash val="solid"/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(Resumen!$G$15,Resumen!$I$15,Resumen!$J$15,Resumen!$K$15)</c:f>
              <c:strCache>
                <c:ptCount val="4"/>
                <c:pt idx="0">
                  <c:v>CNT E.P.</c:v>
                </c:pt>
                <c:pt idx="1">
                  <c:v>LINKOTEL S.A.</c:v>
                </c:pt>
                <c:pt idx="2">
                  <c:v>ECUADORTELECOM S.A.</c:v>
                </c:pt>
                <c:pt idx="3">
                  <c:v>SETEL S.A.</c:v>
                </c:pt>
              </c:strCache>
            </c:strRef>
          </c:cat>
          <c:val>
            <c:numRef>
              <c:f>(Resumen!$G$45,Resumen!$I$45,Resumen!$J$45,Resumen!$K$45)</c:f>
              <c:numCache>
                <c:formatCode>#,##0</c:formatCode>
                <c:ptCount val="4"/>
                <c:pt idx="0">
                  <c:v>824</c:v>
                </c:pt>
                <c:pt idx="1">
                  <c:v>0</c:v>
                </c:pt>
                <c:pt idx="2">
                  <c:v>1783</c:v>
                </c:pt>
                <c:pt idx="3">
                  <c:v>1417</c:v>
                </c:pt>
              </c:numCache>
            </c:numRef>
          </c:val>
        </c:ser>
        <c:ser>
          <c:idx val="1"/>
          <c:order val="1"/>
          <c:tx>
            <c:v>2012 Cumplimiento</c:v>
          </c:tx>
          <c:spPr>
            <a:solidFill>
              <a:srgbClr val="92D050"/>
            </a:solidFill>
            <a:ln>
              <a:solidFill>
                <a:schemeClr val="bg1"/>
              </a:solidFill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(Resumen!$G$15,Resumen!$I$15,Resumen!$J$15,Resumen!$K$15)</c:f>
              <c:strCache>
                <c:ptCount val="4"/>
                <c:pt idx="0">
                  <c:v>CNT E.P.</c:v>
                </c:pt>
                <c:pt idx="1">
                  <c:v>LINKOTEL S.A.</c:v>
                </c:pt>
                <c:pt idx="2">
                  <c:v>ECUADORTELECOM S.A.</c:v>
                </c:pt>
                <c:pt idx="3">
                  <c:v>SETEL S.A.</c:v>
                </c:pt>
              </c:strCache>
            </c:strRef>
          </c:cat>
          <c:val>
            <c:numRef>
              <c:f>(Resumen!$G$46,Resumen!$I$46,Resumen!$J$46,Resumen!$K$46)</c:f>
              <c:numCache>
                <c:formatCode>#,##0</c:formatCode>
                <c:ptCount val="4"/>
                <c:pt idx="0">
                  <c:v>1202</c:v>
                </c:pt>
                <c:pt idx="1">
                  <c:v>0</c:v>
                </c:pt>
                <c:pt idx="2">
                  <c:v>2244</c:v>
                </c:pt>
                <c:pt idx="3">
                  <c:v>1791</c:v>
                </c:pt>
              </c:numCache>
            </c:numRef>
          </c:val>
        </c:ser>
        <c:ser>
          <c:idx val="2"/>
          <c:order val="2"/>
          <c:tx>
            <c:v>2013 Cumplimineto</c:v>
          </c:tx>
          <c:spPr>
            <a:solidFill>
              <a:srgbClr val="0070C0"/>
            </a:solidFill>
            <a:ln>
              <a:solidFill>
                <a:schemeClr val="bg1"/>
              </a:solidFill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(Resumen!$G$15,Resumen!$I$15,Resumen!$J$15,Resumen!$K$15)</c:f>
              <c:strCache>
                <c:ptCount val="4"/>
                <c:pt idx="0">
                  <c:v>CNT E.P.</c:v>
                </c:pt>
                <c:pt idx="1">
                  <c:v>LINKOTEL S.A.</c:v>
                </c:pt>
                <c:pt idx="2">
                  <c:v>ECUADORTELECOM S.A.</c:v>
                </c:pt>
                <c:pt idx="3">
                  <c:v>SETEL S.A.</c:v>
                </c:pt>
              </c:strCache>
            </c:strRef>
          </c:cat>
          <c:val>
            <c:numRef>
              <c:f>(Resumen!$G$47,Resumen!$I$47,Resumen!$J$47,Resumen!$K$47)</c:f>
              <c:numCache>
                <c:formatCode>#,##0</c:formatCode>
                <c:ptCount val="4"/>
                <c:pt idx="0">
                  <c:v>1033</c:v>
                </c:pt>
                <c:pt idx="1">
                  <c:v>5</c:v>
                </c:pt>
                <c:pt idx="2">
                  <c:v>1425</c:v>
                </c:pt>
                <c:pt idx="3">
                  <c:v>1608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7520848"/>
        <c:axId val="207521408"/>
      </c:barChart>
      <c:lineChart>
        <c:grouping val="standard"/>
        <c:varyColors val="0"/>
        <c:ser>
          <c:idx val="3"/>
          <c:order val="3"/>
          <c:tx>
            <c:v>2011 Meta</c:v>
          </c:tx>
          <c:spPr>
            <a:ln>
              <a:prstDash val="sysDot"/>
            </a:ln>
          </c:spPr>
          <c:marker>
            <c:symbol val="triangle"/>
            <c:size val="7"/>
          </c:marker>
          <c:cat>
            <c:strRef>
              <c:f>Resumen!$G$68:$K$68</c:f>
              <c:strCache>
                <c:ptCount val="5"/>
                <c:pt idx="0">
                  <c:v>CNT E.P.</c:v>
                </c:pt>
                <c:pt idx="1">
                  <c:v>ETAPA E.P.</c:v>
                </c:pt>
                <c:pt idx="2">
                  <c:v>LINKOTEL S.A.</c:v>
                </c:pt>
                <c:pt idx="3">
                  <c:v>ECUADORTELECOM S.A.</c:v>
                </c:pt>
                <c:pt idx="4">
                  <c:v>SETEL S.A.</c:v>
                </c:pt>
              </c:strCache>
            </c:strRef>
          </c:cat>
          <c:val>
            <c:numRef>
              <c:f>(Resumen!$G$100,Resumen!$I$100,Resumen!$J$100,Resumen!$K$100)</c:f>
              <c:numCache>
                <c:formatCode>#,##0</c:formatCode>
                <c:ptCount val="4"/>
                <c:pt idx="0">
                  <c:v>390</c:v>
                </c:pt>
                <c:pt idx="1">
                  <c:v>52</c:v>
                </c:pt>
                <c:pt idx="2" formatCode="0">
                  <c:v>219</c:v>
                </c:pt>
                <c:pt idx="3" formatCode="0">
                  <c:v>107</c:v>
                </c:pt>
              </c:numCache>
            </c:numRef>
          </c:val>
          <c:smooth val="0"/>
        </c:ser>
        <c:ser>
          <c:idx val="4"/>
          <c:order val="4"/>
          <c:tx>
            <c:v>2012 Meta</c:v>
          </c:tx>
          <c:spPr>
            <a:ln>
              <a:prstDash val="dash"/>
            </a:ln>
          </c:spPr>
          <c:marker>
            <c:symbol val="circle"/>
            <c:size val="7"/>
          </c:marker>
          <c:cat>
            <c:strRef>
              <c:f>Resumen!$G$68:$K$68</c:f>
              <c:strCache>
                <c:ptCount val="5"/>
                <c:pt idx="0">
                  <c:v>CNT E.P.</c:v>
                </c:pt>
                <c:pt idx="1">
                  <c:v>ETAPA E.P.</c:v>
                </c:pt>
                <c:pt idx="2">
                  <c:v>LINKOTEL S.A.</c:v>
                </c:pt>
                <c:pt idx="3">
                  <c:v>ECUADORTELECOM S.A.</c:v>
                </c:pt>
                <c:pt idx="4">
                  <c:v>SETEL S.A.</c:v>
                </c:pt>
              </c:strCache>
            </c:strRef>
          </c:cat>
          <c:val>
            <c:numRef>
              <c:f>(Resumen!$G$101,Resumen!$I$101,Resumen!$J$101,Resumen!$K$101)</c:f>
              <c:numCache>
                <c:formatCode>#,##0</c:formatCode>
                <c:ptCount val="4"/>
                <c:pt idx="0">
                  <c:v>400</c:v>
                </c:pt>
                <c:pt idx="1">
                  <c:v>52</c:v>
                </c:pt>
                <c:pt idx="2" formatCode="0">
                  <c:v>219</c:v>
                </c:pt>
                <c:pt idx="3" formatCode="0">
                  <c:v>143</c:v>
                </c:pt>
              </c:numCache>
            </c:numRef>
          </c:val>
          <c:smooth val="0"/>
        </c:ser>
        <c:ser>
          <c:idx val="5"/>
          <c:order val="5"/>
          <c:tx>
            <c:v>2013 Meta</c:v>
          </c:tx>
          <c:spPr>
            <a:ln>
              <a:solidFill>
                <a:srgbClr val="FF3399"/>
              </a:solidFill>
              <a:prstDash val="dashDot"/>
            </a:ln>
          </c:spPr>
          <c:marker>
            <c:symbol val="square"/>
            <c:size val="7"/>
            <c:spPr>
              <a:ln>
                <a:solidFill>
                  <a:srgbClr val="FF3399"/>
                </a:solidFill>
              </a:ln>
            </c:spPr>
          </c:marker>
          <c:cat>
            <c:strRef>
              <c:f>Resumen!$G$68:$K$68</c:f>
              <c:strCache>
                <c:ptCount val="5"/>
                <c:pt idx="0">
                  <c:v>CNT E.P.</c:v>
                </c:pt>
                <c:pt idx="1">
                  <c:v>ETAPA E.P.</c:v>
                </c:pt>
                <c:pt idx="2">
                  <c:v>LINKOTEL S.A.</c:v>
                </c:pt>
                <c:pt idx="3">
                  <c:v>ECUADORTELECOM S.A.</c:v>
                </c:pt>
                <c:pt idx="4">
                  <c:v>SETEL S.A.</c:v>
                </c:pt>
              </c:strCache>
            </c:strRef>
          </c:cat>
          <c:val>
            <c:numRef>
              <c:f>(Resumen!$G$102,Resumen!$I$102,Resumen!$J$102,Resumen!$K$102)</c:f>
              <c:numCache>
                <c:formatCode>#,##0</c:formatCode>
                <c:ptCount val="4"/>
                <c:pt idx="0">
                  <c:v>200</c:v>
                </c:pt>
                <c:pt idx="1">
                  <c:v>52</c:v>
                </c:pt>
                <c:pt idx="2" formatCode="0">
                  <c:v>400</c:v>
                </c:pt>
                <c:pt idx="3" formatCode="0">
                  <c:v>250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7520848"/>
        <c:axId val="207521408"/>
      </c:lineChart>
      <c:catAx>
        <c:axId val="2075208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207521408"/>
        <c:crosses val="autoZero"/>
        <c:auto val="1"/>
        <c:lblAlgn val="ctr"/>
        <c:lblOffset val="400"/>
        <c:tickLblSkip val="1"/>
        <c:tickMarkSkip val="1"/>
        <c:noMultiLvlLbl val="1"/>
      </c:catAx>
      <c:valAx>
        <c:axId val="20752140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Teléfonos Públicos Prepago</a:t>
                </a:r>
              </a:p>
            </c:rich>
          </c:tx>
          <c:layout>
            <c:manualLayout>
              <c:xMode val="edge"/>
              <c:yMode val="edge"/>
              <c:x val="8.3294279632596543E-2"/>
              <c:y val="0.329822240497719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207520848"/>
        <c:crosses val="autoZero"/>
        <c:crossBetween val="between"/>
      </c:valAx>
      <c:dTable>
        <c:showHorzBorder val="1"/>
        <c:showVertBorder val="1"/>
        <c:showOutline val="1"/>
        <c:showKeys val="1"/>
      </c:dTable>
      <c:spPr>
        <a:noFill/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424175301786694E-2"/>
          <c:y val="4.2256280464941891E-2"/>
          <c:w val="0.85211995863495349"/>
          <c:h val="0.80165015517638605"/>
        </c:manualLayout>
      </c:layout>
      <c:lineChart>
        <c:grouping val="standard"/>
        <c:varyColors val="0"/>
        <c:ser>
          <c:idx val="0"/>
          <c:order val="0"/>
          <c:tx>
            <c:v>Cumplimiento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2079386201995373E-2"/>
                  <c:y val="-3.95268472796832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0408911039604244E-2"/>
                  <c:y val="3.81331909782463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5.4591589962011466E-2"/>
                  <c:y val="-4.496837047911376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4306735345003857E-2"/>
                  <c:y val="3.80214422349749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2636260182612759E-2"/>
                  <c:y val="4.01322122870235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2.8897532693437731E-2"/>
                  <c:y val="2.938564882779487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1363562184614314E-2"/>
                  <c:y val="5.00136127051915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2.2454095364917968E-2"/>
                  <c:y val="-5.02709195248898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3.1124881836446218E-2"/>
                  <c:y val="-3.969447039459045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6693289817798548E-2"/>
                  <c:y val="4.78608479024868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1.0203678220439369E-2"/>
                  <c:y val="-3.43938787312602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Resumen!$D$69:$D$84</c:f>
              <c:numCache>
                <c:formatCode>General</c:formatCode>
                <c:ptCount val="16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</c:numCache>
            </c:numRef>
          </c:cat>
          <c:val>
            <c:numRef>
              <c:f>Resumen!$F$16:$F$26</c:f>
              <c:numCache>
                <c:formatCode>#,##0</c:formatCode>
                <c:ptCount val="11"/>
                <c:pt idx="0">
                  <c:v>59029</c:v>
                </c:pt>
                <c:pt idx="1">
                  <c:v>40046</c:v>
                </c:pt>
                <c:pt idx="2">
                  <c:v>44214</c:v>
                </c:pt>
                <c:pt idx="3">
                  <c:v>49494</c:v>
                </c:pt>
                <c:pt idx="4">
                  <c:v>45386</c:v>
                </c:pt>
                <c:pt idx="5">
                  <c:v>35268</c:v>
                </c:pt>
                <c:pt idx="6">
                  <c:v>49515</c:v>
                </c:pt>
                <c:pt idx="7">
                  <c:v>28865</c:v>
                </c:pt>
                <c:pt idx="8">
                  <c:v>35614</c:v>
                </c:pt>
                <c:pt idx="9">
                  <c:v>27166</c:v>
                </c:pt>
                <c:pt idx="10">
                  <c:v>5023</c:v>
                </c:pt>
              </c:numCache>
            </c:numRef>
          </c:val>
          <c:smooth val="0"/>
        </c:ser>
        <c:ser>
          <c:idx val="1"/>
          <c:order val="1"/>
          <c:tx>
            <c:v>Meta</c:v>
          </c:tx>
          <c:spPr>
            <a:ln w="12700">
              <a:solidFill>
                <a:srgbClr val="FF0000"/>
              </a:solidFill>
              <a:prstDash val="lgDash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6560955902163857E-2"/>
                  <c:y val="3.7641176208906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2.7651597596029181E-2"/>
                  <c:y val="-4.319213488144484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2.4946996270246172E-2"/>
                  <c:y val="3.47739668134703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4.4993062025523951E-2"/>
                  <c:y val="-4.08192535255127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2981325229213494E-2"/>
                  <c:y val="-3.76637750789625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9583859373957822E-2"/>
                  <c:y val="3.75707104408559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7572122577647316E-2"/>
                  <c:y val="-3.5451932915165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5.692532380345252E-2"/>
                  <c:y val="-7.4152764802704252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2.4231063739303414E-2"/>
                  <c:y val="3.80650384803594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2.4628840903696072E-2"/>
                  <c:y val="-4.6751367943413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3.2265392698270688E-2"/>
                  <c:y val="-3.90394590506694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Resumen!$D$69:$D$84</c:f>
              <c:numCache>
                <c:formatCode>General</c:formatCode>
                <c:ptCount val="16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</c:numCache>
            </c:numRef>
          </c:cat>
          <c:val>
            <c:numRef>
              <c:f>Resumen!$F$69:$F$79</c:f>
              <c:numCache>
                <c:formatCode>#,##0</c:formatCode>
                <c:ptCount val="11"/>
                <c:pt idx="0">
                  <c:v>55000</c:v>
                </c:pt>
                <c:pt idx="1">
                  <c:v>42000</c:v>
                </c:pt>
                <c:pt idx="2">
                  <c:v>42000</c:v>
                </c:pt>
                <c:pt idx="3">
                  <c:v>90000</c:v>
                </c:pt>
                <c:pt idx="4">
                  <c:v>111400</c:v>
                </c:pt>
                <c:pt idx="5">
                  <c:v>60000</c:v>
                </c:pt>
                <c:pt idx="6">
                  <c:v>70000</c:v>
                </c:pt>
                <c:pt idx="7">
                  <c:v>5000</c:v>
                </c:pt>
                <c:pt idx="8">
                  <c:v>25000</c:v>
                </c:pt>
                <c:pt idx="9">
                  <c:v>30000</c:v>
                </c:pt>
                <c:pt idx="10">
                  <c:v>36000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59175072"/>
        <c:axId val="159175632"/>
      </c:lineChart>
      <c:catAx>
        <c:axId val="1591750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Años</a:t>
                </a:r>
              </a:p>
            </c:rich>
          </c:tx>
          <c:layout>
            <c:manualLayout>
              <c:xMode val="edge"/>
              <c:yMode val="edge"/>
              <c:x val="0.49976585296780102"/>
              <c:y val="0.8988297712785902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591756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917563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Abonados</a:t>
                </a:r>
              </a:p>
            </c:rich>
          </c:tx>
          <c:layout>
            <c:manualLayout>
              <c:xMode val="edge"/>
              <c:yMode val="edge"/>
              <c:x val="1.1375387797311272E-2"/>
              <c:y val="0.4694915254237287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59175072"/>
        <c:crosses val="autoZero"/>
        <c:crossBetween val="between"/>
      </c:valAx>
      <c:spPr>
        <a:noFill/>
        <a:ln w="12700">
          <a:noFill/>
          <a:prstDash val="solid"/>
        </a:ln>
      </c:spPr>
    </c:plotArea>
    <c:legend>
      <c:legendPos val="b"/>
      <c:layout>
        <c:manualLayout>
          <c:xMode val="edge"/>
          <c:yMode val="edge"/>
          <c:x val="0.39105406621860134"/>
          <c:y val="0.94005436820397448"/>
          <c:w val="0.21532272338790021"/>
          <c:h val="3.851706036745406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>
      <a:solidFill>
        <a:sysClr val="windowText" lastClr="000000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37642696010448E-2"/>
          <c:y val="4.1404679828753663E-2"/>
          <c:w val="0.87693898655635982"/>
          <c:h val="0.80875822685331877"/>
        </c:manualLayout>
      </c:layout>
      <c:lineChart>
        <c:grouping val="standard"/>
        <c:varyColors val="0"/>
        <c:ser>
          <c:idx val="0"/>
          <c:order val="0"/>
          <c:tx>
            <c:v>Cumplimiento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200492906328798E-2"/>
                  <c:y val="3.092948974598513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983405125031551E-2"/>
                  <c:y val="-3.51298545308955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2.0072687398046289E-2"/>
                  <c:y val="-3.99039103162951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7208945055601207E-2"/>
                  <c:y val="2.566110592108192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8.1404457328045719E-3"/>
                  <c:y val="-2.90281596156412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1401987367918043E-3"/>
                  <c:y val="9.7712531696249726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1027231988969296E-2"/>
                  <c:y val="-3.521455580764271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195873266617266E-2"/>
                  <c:y val="-3.87597313047733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1.5538383451810025E-2"/>
                  <c:y val="-3.84207482539258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2.6512714866177596E-4"/>
                  <c:y val="5.623025935317141E-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2.572015623176317E-3"/>
                  <c:y val="-2.63162952088616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Resumen!$D$105:$D$115</c:f>
              <c:numCache>
                <c:formatCode>General</c:formatCode>
                <c:ptCount val="11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</c:numCache>
            </c:numRef>
          </c:cat>
          <c:val>
            <c:numRef>
              <c:f>Resumen!$E$48:$E$58</c:f>
              <c:numCache>
                <c:formatCode>#,##0</c:formatCode>
                <c:ptCount val="11"/>
                <c:pt idx="0">
                  <c:v>81</c:v>
                </c:pt>
                <c:pt idx="1">
                  <c:v>72</c:v>
                </c:pt>
                <c:pt idx="2">
                  <c:v>86</c:v>
                </c:pt>
                <c:pt idx="3">
                  <c:v>40</c:v>
                </c:pt>
                <c:pt idx="4">
                  <c:v>96</c:v>
                </c:pt>
                <c:pt idx="5">
                  <c:v>55</c:v>
                </c:pt>
                <c:pt idx="6">
                  <c:v>90</c:v>
                </c:pt>
                <c:pt idx="7">
                  <c:v>83</c:v>
                </c:pt>
                <c:pt idx="8">
                  <c:v>22</c:v>
                </c:pt>
                <c:pt idx="9">
                  <c:v>11</c:v>
                </c:pt>
                <c:pt idx="10">
                  <c:v>11</c:v>
                </c:pt>
              </c:numCache>
            </c:numRef>
          </c:val>
          <c:smooth val="0"/>
        </c:ser>
        <c:ser>
          <c:idx val="1"/>
          <c:order val="1"/>
          <c:tx>
            <c:v>Meta</c:v>
          </c:tx>
          <c:spPr>
            <a:ln w="12700">
              <a:solidFill>
                <a:srgbClr val="FF0000"/>
              </a:solidFill>
              <a:prstDash val="lgDash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3383763947810563E-2"/>
                  <c:y val="-4.14292450731794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9144633808054222E-2"/>
                  <c:y val="-3.42965434405444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7315017629001131E-2"/>
                  <c:y val="-4.107620445749364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2.6860789247259272E-2"/>
                  <c:y val="-3.464958405623025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9860542251246505E-2"/>
                  <c:y val="3.93617153787980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5.8334486886142017E-4"/>
                  <c:y val="-1.840669068908765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2064805239572526E-2"/>
                  <c:y val="-4.35478446550114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2.7815333838182334E-2"/>
                  <c:y val="-4.015801414653676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3.3224600802872789E-2"/>
                  <c:y val="1.88108011922237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5531489277387328E-2"/>
                  <c:y val="7.9350504915698811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1.405347599388747E-2"/>
                  <c:y val="-4.40564082032119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1.4292112141618249E-2"/>
                  <c:y val="-4.15705324969972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Resumen!$D$105:$D$115</c:f>
              <c:numCache>
                <c:formatCode>General</c:formatCode>
                <c:ptCount val="11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</c:numCache>
            </c:numRef>
          </c:cat>
          <c:val>
            <c:numRef>
              <c:f>Resumen!$E$105:$E$115</c:f>
              <c:numCache>
                <c:formatCode>#,##0</c:formatCode>
                <c:ptCount val="11"/>
                <c:pt idx="0">
                  <c:v>50</c:v>
                </c:pt>
                <c:pt idx="1">
                  <c:v>55</c:v>
                </c:pt>
                <c:pt idx="2">
                  <c:v>55</c:v>
                </c:pt>
                <c:pt idx="3">
                  <c:v>50</c:v>
                </c:pt>
                <c:pt idx="4">
                  <c:v>90</c:v>
                </c:pt>
                <c:pt idx="5">
                  <c:v>40</c:v>
                </c:pt>
                <c:pt idx="6">
                  <c:v>20</c:v>
                </c:pt>
                <c:pt idx="7">
                  <c:v>20</c:v>
                </c:pt>
                <c:pt idx="8">
                  <c:v>15</c:v>
                </c:pt>
                <c:pt idx="9">
                  <c:v>5</c:v>
                </c:pt>
                <c:pt idx="10">
                  <c:v>8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07525328"/>
        <c:axId val="207525888"/>
      </c:lineChart>
      <c:catAx>
        <c:axId val="207525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Años</a:t>
                </a:r>
              </a:p>
            </c:rich>
          </c:tx>
          <c:layout>
            <c:manualLayout>
              <c:xMode val="edge"/>
              <c:yMode val="edge"/>
              <c:x val="0.50465352562402266"/>
              <c:y val="0.8964307429216618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2075258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752588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Poblaciones</a:t>
                </a:r>
              </a:p>
            </c:rich>
          </c:tx>
          <c:layout>
            <c:manualLayout>
              <c:xMode val="edge"/>
              <c:yMode val="edge"/>
              <c:x val="1.4303577789061257E-2"/>
              <c:y val="0.392176757373124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207525328"/>
        <c:crosses val="autoZero"/>
        <c:crossBetween val="between"/>
      </c:valAx>
      <c:spPr>
        <a:noFill/>
        <a:ln w="12700">
          <a:noFill/>
          <a:prstDash val="solid"/>
        </a:ln>
      </c:spPr>
    </c:plotArea>
    <c:legend>
      <c:legendPos val="b"/>
      <c:layout/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737027753521106E-2"/>
          <c:y val="3.898305084745763E-2"/>
          <c:w val="0.88720528139618215"/>
          <c:h val="0.74350282485875707"/>
        </c:manualLayout>
      </c:layout>
      <c:lineChart>
        <c:grouping val="standard"/>
        <c:varyColors val="0"/>
        <c:ser>
          <c:idx val="0"/>
          <c:order val="0"/>
          <c:tx>
            <c:v>Cumplimiento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6141433716855707E-2"/>
                  <c:y val="-3.34349392766582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2.0868177413707462E-2"/>
                  <c:y val="-3.512985453089545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5936182744478538E-2"/>
                  <c:y val="-2.63162952088616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2.7311787681141889E-3"/>
                  <c:y val="-2.462137995462426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2.261821202029168E-2"/>
                  <c:y val="-3.41129053783531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3549712697494989E-2"/>
                  <c:y val="-4.25874816495396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4470872113064165E-3"/>
                  <c:y val="-3.614680368343790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2.7470625117051707E-2"/>
                  <c:y val="2.046336580808753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1.2462713101917004E-3"/>
                  <c:y val="-2.868917656479379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2084402066080896E-2"/>
                  <c:y val="-1.851968503937005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3.3675056388374905E-3"/>
                  <c:y val="-2.29264647003870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Resumen!$D$105:$D$115</c:f>
              <c:numCache>
                <c:formatCode>General</c:formatCode>
                <c:ptCount val="11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</c:numCache>
            </c:numRef>
          </c:cat>
          <c:val>
            <c:numRef>
              <c:f>Resumen!$F$48:$F$57</c:f>
              <c:numCache>
                <c:formatCode>#,##0</c:formatCode>
                <c:ptCount val="10"/>
                <c:pt idx="0">
                  <c:v>154</c:v>
                </c:pt>
                <c:pt idx="1">
                  <c:v>139</c:v>
                </c:pt>
                <c:pt idx="2">
                  <c:v>65</c:v>
                </c:pt>
                <c:pt idx="3">
                  <c:v>75</c:v>
                </c:pt>
                <c:pt idx="4">
                  <c:v>287</c:v>
                </c:pt>
                <c:pt idx="5">
                  <c:v>77</c:v>
                </c:pt>
                <c:pt idx="6">
                  <c:v>91</c:v>
                </c:pt>
                <c:pt idx="7">
                  <c:v>33</c:v>
                </c:pt>
                <c:pt idx="8">
                  <c:v>13</c:v>
                </c:pt>
                <c:pt idx="9">
                  <c:v>8</c:v>
                </c:pt>
              </c:numCache>
            </c:numRef>
          </c:val>
          <c:smooth val="0"/>
        </c:ser>
        <c:ser>
          <c:idx val="1"/>
          <c:order val="1"/>
          <c:tx>
            <c:v>Meta</c:v>
          </c:tx>
          <c:spPr>
            <a:ln w="12700">
              <a:solidFill>
                <a:srgbClr val="FF0000"/>
              </a:solidFill>
              <a:prstDash val="lgDash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0281385457634761E-2"/>
                  <c:y val="-3.47908714800480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9144633808054239E-2"/>
                  <c:y val="-6.52993460563191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7315017629001121E-2"/>
                  <c:y val="3.13108234352061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2.0656032266907678E-2"/>
                  <c:y val="2.79209929267315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3304182375341627E-2"/>
                  <c:y val="-3.648578673428539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3542818523072407E-2"/>
                  <c:y val="1.944641665554518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137194071009996E-2"/>
                  <c:y val="-3.64857867342853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5405819877479129E-2"/>
                  <c:y val="-3.30959562258108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2.391746533234539E-2"/>
                  <c:y val="-3.64857867342853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1.1746587519372947E-2"/>
                  <c:y val="-2.970612571733614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2.3360611464414902E-2"/>
                  <c:y val="-2.970612571733614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Resumen!$D$105:$D$115</c:f>
              <c:numCache>
                <c:formatCode>General</c:formatCode>
                <c:ptCount val="11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</c:numCache>
            </c:numRef>
          </c:cat>
          <c:val>
            <c:numRef>
              <c:f>Resumen!$F$105:$F$115</c:f>
              <c:numCache>
                <c:formatCode>#,##0</c:formatCode>
                <c:ptCount val="11"/>
                <c:pt idx="0">
                  <c:v>50</c:v>
                </c:pt>
                <c:pt idx="1">
                  <c:v>55</c:v>
                </c:pt>
                <c:pt idx="2">
                  <c:v>55</c:v>
                </c:pt>
                <c:pt idx="3">
                  <c:v>50</c:v>
                </c:pt>
                <c:pt idx="4">
                  <c:v>90</c:v>
                </c:pt>
                <c:pt idx="5">
                  <c:v>40</c:v>
                </c:pt>
                <c:pt idx="6">
                  <c:v>40</c:v>
                </c:pt>
                <c:pt idx="7">
                  <c:v>40</c:v>
                </c:pt>
                <c:pt idx="8">
                  <c:v>40</c:v>
                </c:pt>
                <c:pt idx="9">
                  <c:v>20</c:v>
                </c:pt>
                <c:pt idx="10">
                  <c:v>20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07993776"/>
        <c:axId val="207994336"/>
      </c:lineChart>
      <c:catAx>
        <c:axId val="2079937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Años</a:t>
                </a:r>
              </a:p>
            </c:rich>
          </c:tx>
          <c:layout>
            <c:manualLayout>
              <c:xMode val="edge"/>
              <c:yMode val="edge"/>
              <c:x val="0.491209899606668"/>
              <c:y val="0.8327683615819209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2079943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799433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Poblaciones</a:t>
                </a:r>
              </a:p>
            </c:rich>
          </c:tx>
          <c:layout>
            <c:manualLayout>
              <c:xMode val="edge"/>
              <c:yMode val="edge"/>
              <c:x val="1.2409513960703205E-2"/>
              <c:y val="0.4474576271186440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207993776"/>
        <c:crosses val="autoZero"/>
        <c:crossBetween val="between"/>
      </c:valAx>
      <c:spPr>
        <a:noFill/>
        <a:ln w="12700">
          <a:noFill/>
          <a:prstDash val="solid"/>
        </a:ln>
      </c:spPr>
    </c:plotArea>
    <c:legend>
      <c:legendPos val="b"/>
      <c:layout>
        <c:manualLayout>
          <c:xMode val="edge"/>
          <c:yMode val="edge"/>
          <c:x val="0.38345919971092735"/>
          <c:y val="0.88208556523684989"/>
          <c:w val="0.22537057137724001"/>
          <c:h val="4.0410250672484764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  <c:userShapes r:id="rId1"/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4457117306919882E-2"/>
          <c:y val="3.303866744573785E-2"/>
          <c:w val="0.88624612202688724"/>
          <c:h val="0.78677033413911235"/>
        </c:manualLayout>
      </c:layout>
      <c:lineChart>
        <c:grouping val="standard"/>
        <c:varyColors val="0"/>
        <c:ser>
          <c:idx val="0"/>
          <c:order val="0"/>
          <c:tx>
            <c:v>Cumplimiento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4.0779095994593222E-2"/>
                  <c:y val="-3.1129498643177977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9.1348353948000564E-3"/>
                  <c:y val="-3.60621024066907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5.4120053761959009E-3"/>
                  <c:y val="-2.7903910316295209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ND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Resumen!$D$113:$D$120</c:f>
              <c:numCache>
                <c:formatCode>General</c:formatCode>
                <c:ptCount val="8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</c:numCache>
            </c:numRef>
          </c:cat>
          <c:val>
            <c:numRef>
              <c:f>Resumen!$I$56:$I$62</c:f>
              <c:numCache>
                <c:formatCode>#,##0</c:formatCode>
                <c:ptCount val="7"/>
                <c:pt idx="0">
                  <c:v>2</c:v>
                </c:pt>
                <c:pt idx="1">
                  <c:v>22</c:v>
                </c:pt>
                <c:pt idx="2">
                  <c:v>2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</c:ser>
        <c:ser>
          <c:idx val="1"/>
          <c:order val="1"/>
          <c:tx>
            <c:v>Meta</c:v>
          </c:tx>
          <c:spPr>
            <a:ln w="12700">
              <a:solidFill>
                <a:srgbClr val="FF0000"/>
              </a:solidFill>
              <a:prstDash val="lgDash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8641901923583223E-2"/>
                  <c:y val="-8.9434583388941034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768293596028751E-2"/>
                  <c:y val="6.17006094577161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9820805749850054E-2"/>
                  <c:y val="-3.68756617287246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6097951561639075E-2"/>
                  <c:y val="-3.68756617287246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512587296805067E-2"/>
                  <c:y val="-3.68756617287246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6389244998887487E-2"/>
                  <c:y val="-3.13725464363092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0486556248609462E-2"/>
                  <c:y val="-3.346404953206323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Resumen!$D$113:$D$120</c:f>
              <c:numCache>
                <c:formatCode>General</c:formatCode>
                <c:ptCount val="8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</c:numCache>
            </c:numRef>
          </c:cat>
          <c:val>
            <c:numRef>
              <c:f>Resumen!$I$113:$I$120</c:f>
              <c:numCache>
                <c:formatCode>#,##0</c:formatCode>
                <c:ptCount val="8"/>
                <c:pt idx="0">
                  <c:v>2</c:v>
                </c:pt>
                <c:pt idx="1">
                  <c:v>20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 formatCode="0">
                  <c:v>4</c:v>
                </c:pt>
                <c:pt idx="6" formatCode="0">
                  <c:v>4</c:v>
                </c:pt>
                <c:pt idx="7" formatCode="0">
                  <c:v>4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07997136"/>
        <c:axId val="207997696"/>
      </c:lineChart>
      <c:catAx>
        <c:axId val="2079971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Años</a:t>
                </a:r>
              </a:p>
            </c:rich>
          </c:tx>
          <c:layout>
            <c:manualLayout>
              <c:xMode val="edge"/>
              <c:yMode val="edge"/>
              <c:x val="0.49049990021699647"/>
              <c:y val="0.875651997719315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2079976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799769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Poblaciones</a:t>
                </a:r>
              </a:p>
            </c:rich>
          </c:tx>
          <c:layout>
            <c:manualLayout>
              <c:xMode val="edge"/>
              <c:yMode val="edge"/>
              <c:x val="2.3784901758014478E-2"/>
              <c:y val="0.4474576271186440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207997136"/>
        <c:crosses val="autoZero"/>
        <c:crossBetween val="between"/>
      </c:valAx>
      <c:spPr>
        <a:noFill/>
        <a:ln w="12700">
          <a:noFill/>
          <a:prstDash val="solid"/>
        </a:ln>
      </c:spPr>
    </c:plotArea>
    <c:legend>
      <c:legendPos val="b"/>
      <c:layout>
        <c:manualLayout>
          <c:xMode val="edge"/>
          <c:yMode val="edge"/>
          <c:x val="0.40014196974175142"/>
          <c:y val="0.93479286214458446"/>
          <c:w val="0.22537054860442735"/>
          <c:h val="4.0845549602529486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1602665051483952E-2"/>
          <c:y val="3.9780346605610466E-2"/>
          <c:w val="0.90282798304058143"/>
          <c:h val="0.76958377543232614"/>
        </c:manualLayout>
      </c:layout>
      <c:lineChart>
        <c:grouping val="standard"/>
        <c:varyColors val="0"/>
        <c:ser>
          <c:idx val="0"/>
          <c:order val="0"/>
          <c:tx>
            <c:v>Cumplimiento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1"/>
              <c:layout>
                <c:manualLayout>
                  <c:x val="-6.2710930523549894E-3"/>
                  <c:y val="-3.040295386805458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2.4010292405279739E-2"/>
                  <c:y val="-4.961199341607724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5544734777852874E-2"/>
                  <c:y val="-3.978148494150091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4.680113021032644E-3"/>
                  <c:y val="1.30246007384670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5180429230213819E-2"/>
                  <c:y val="3.085884603407626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0328016133453846E-2"/>
                  <c:y val="2.957818408292181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5.3164398917560493E-3"/>
                  <c:y val="1.144267983451225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2.4089873977748595E-2"/>
                  <c:y val="-2.81994750656167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Resumen!$D$105:$D$120</c:f>
              <c:numCache>
                <c:formatCode>General</c:formatCode>
                <c:ptCount val="16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</c:numCache>
            </c:numRef>
          </c:cat>
          <c:val>
            <c:numRef>
              <c:f>Resumen!$M$48:$M$58</c:f>
              <c:numCache>
                <c:formatCode>#,##0</c:formatCode>
                <c:ptCount val="11"/>
                <c:pt idx="0">
                  <c:v>235</c:v>
                </c:pt>
                <c:pt idx="1">
                  <c:v>211</c:v>
                </c:pt>
                <c:pt idx="2">
                  <c:v>151</c:v>
                </c:pt>
                <c:pt idx="3">
                  <c:v>115</c:v>
                </c:pt>
                <c:pt idx="4">
                  <c:v>383</c:v>
                </c:pt>
                <c:pt idx="5">
                  <c:v>132</c:v>
                </c:pt>
                <c:pt idx="6">
                  <c:v>181</c:v>
                </c:pt>
                <c:pt idx="7">
                  <c:v>116</c:v>
                </c:pt>
                <c:pt idx="8">
                  <c:v>37</c:v>
                </c:pt>
                <c:pt idx="9">
                  <c:v>41</c:v>
                </c:pt>
                <c:pt idx="10">
                  <c:v>13</c:v>
                </c:pt>
              </c:numCache>
            </c:numRef>
          </c:val>
          <c:smooth val="0"/>
        </c:ser>
        <c:ser>
          <c:idx val="1"/>
          <c:order val="1"/>
          <c:tx>
            <c:v>Meta</c:v>
          </c:tx>
          <c:spPr>
            <a:ln w="12700">
              <a:solidFill>
                <a:srgbClr val="FF0000"/>
              </a:solidFill>
              <a:prstDash val="lgDash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1.36955217722914E-2"/>
                  <c:y val="2.490786956715155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1786432590445312E-2"/>
                  <c:y val="-3.91223808888295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9184370309450707E-2"/>
                  <c:y val="-3.91223808888295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2.4514055701672234E-2"/>
                  <c:y val="3.338244583833797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4491011787952531E-2"/>
                  <c:y val="2.584937052359984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361604876949842E-2"/>
                  <c:y val="2.67910494239067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5843355671544171E-2"/>
                  <c:y val="2.67910494239067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3934157920022177E-2"/>
                  <c:y val="-2.874558476800569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6.5892022028787023E-3"/>
                  <c:y val="-2.716366386405088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1.0115870986654028E-2"/>
                  <c:y val="-3.053481026736068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1.6479682542267518E-2"/>
                  <c:y val="-4.20977801503625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1.2502341033637603E-2"/>
                  <c:y val="-3.36232038791761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Resumen!$D$105:$D$120</c:f>
              <c:numCache>
                <c:formatCode>General</c:formatCode>
                <c:ptCount val="16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</c:numCache>
            </c:numRef>
          </c:cat>
          <c:val>
            <c:numRef>
              <c:f>Resumen!$M$105:$M$120</c:f>
              <c:numCache>
                <c:formatCode>#,##0</c:formatCode>
                <c:ptCount val="16"/>
                <c:pt idx="0">
                  <c:v>100</c:v>
                </c:pt>
                <c:pt idx="1">
                  <c:v>110</c:v>
                </c:pt>
                <c:pt idx="2">
                  <c:v>110</c:v>
                </c:pt>
                <c:pt idx="3">
                  <c:v>100</c:v>
                </c:pt>
                <c:pt idx="4">
                  <c:v>180</c:v>
                </c:pt>
                <c:pt idx="5">
                  <c:v>80</c:v>
                </c:pt>
                <c:pt idx="6">
                  <c:v>60</c:v>
                </c:pt>
                <c:pt idx="7">
                  <c:v>60</c:v>
                </c:pt>
                <c:pt idx="8">
                  <c:v>57</c:v>
                </c:pt>
                <c:pt idx="9">
                  <c:v>45</c:v>
                </c:pt>
                <c:pt idx="10">
                  <c:v>32</c:v>
                </c:pt>
                <c:pt idx="11">
                  <c:v>4</c:v>
                </c:pt>
                <c:pt idx="12">
                  <c:v>4</c:v>
                </c:pt>
                <c:pt idx="13">
                  <c:v>4</c:v>
                </c:pt>
                <c:pt idx="14">
                  <c:v>4</c:v>
                </c:pt>
                <c:pt idx="15">
                  <c:v>4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08000496"/>
        <c:axId val="208001056"/>
      </c:lineChart>
      <c:catAx>
        <c:axId val="2080004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Años</a:t>
                </a:r>
              </a:p>
            </c:rich>
          </c:tx>
          <c:layout>
            <c:manualLayout>
              <c:xMode val="edge"/>
              <c:yMode val="edge"/>
              <c:x val="0.49402190591560668"/>
              <c:y val="0.8713627817799370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2080010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800105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Poblaciones</a:t>
                </a:r>
              </a:p>
            </c:rich>
          </c:tx>
          <c:layout>
            <c:manualLayout>
              <c:xMode val="edge"/>
              <c:yMode val="edge"/>
              <c:x val="1.2409513960703205E-2"/>
              <c:y val="0.4440677966101694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208000496"/>
        <c:crosses val="autoZero"/>
        <c:crossBetween val="between"/>
      </c:valAx>
      <c:spPr>
        <a:noFill/>
        <a:ln w="12700">
          <a:noFill/>
          <a:prstDash val="solid"/>
        </a:ln>
      </c:spPr>
    </c:plotArea>
    <c:legend>
      <c:legendPos val="b"/>
      <c:layout>
        <c:manualLayout>
          <c:xMode val="edge"/>
          <c:yMode val="edge"/>
          <c:x val="0.39895588532202708"/>
          <c:y val="0.9262951173656484"/>
          <c:w val="0.22515384615384615"/>
          <c:h val="4.0338601291859795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1695966907962769E-2"/>
          <c:y val="4.4967629046369195E-2"/>
          <c:w val="0.89122935186518437"/>
          <c:h val="0.81774433751336639"/>
        </c:manualLayout>
      </c:layout>
      <c:lineChart>
        <c:grouping val="standard"/>
        <c:varyColors val="0"/>
        <c:ser>
          <c:idx val="0"/>
          <c:order val="0"/>
          <c:tx>
            <c:v>Cumplimiento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3635645596006805E-2"/>
                  <c:y val="-3.78248142710974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3350813051160768E-2"/>
                  <c:y val="-4.19942168245918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2.9260504794708327E-2"/>
                  <c:y val="-3.938413630499575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2760574007876742E-2"/>
                  <c:y val="-3.53163396948263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5.2806770404992036E-2"/>
                  <c:y val="-3.78248142710974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5.1136208801200803E-2"/>
                  <c:y val="-3.592650918635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8783232499246757E-2"/>
                  <c:y val="-3.450278037279240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2.1942040078495848E-2"/>
                  <c:y val="-3.13841363049957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9237352311312683E-2"/>
                  <c:y val="-3.545531384848082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1.6532773113805348E-2"/>
                  <c:y val="-4.45569642777703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2.4169346980541531E-2"/>
                  <c:y val="-2.88824235953556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2.2498893946426245E-2"/>
                  <c:y val="-2.946554562035679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1.8760080015851142E-2"/>
                  <c:y val="-2.3268828684550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8.1946224994436448E-3"/>
                  <c:y val="-1.8823527861785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6.8288520828697873E-3"/>
                  <c:y val="-2.30065340532934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Resumen!$D$69:$D$84</c:f>
              <c:numCache>
                <c:formatCode>General</c:formatCode>
                <c:ptCount val="16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</c:numCache>
            </c:numRef>
          </c:cat>
          <c:val>
            <c:numRef>
              <c:f>Resumen!$N$48:$N$63</c:f>
              <c:numCache>
                <c:formatCode>#,##0</c:formatCode>
                <c:ptCount val="16"/>
                <c:pt idx="0">
                  <c:v>235</c:v>
                </c:pt>
                <c:pt idx="1">
                  <c:v>446</c:v>
                </c:pt>
                <c:pt idx="2">
                  <c:v>597</c:v>
                </c:pt>
                <c:pt idx="3">
                  <c:v>712</c:v>
                </c:pt>
                <c:pt idx="4">
                  <c:v>1095</c:v>
                </c:pt>
                <c:pt idx="5">
                  <c:v>1227</c:v>
                </c:pt>
                <c:pt idx="6">
                  <c:v>1408</c:v>
                </c:pt>
                <c:pt idx="7">
                  <c:v>1524</c:v>
                </c:pt>
                <c:pt idx="8">
                  <c:v>1561</c:v>
                </c:pt>
                <c:pt idx="9">
                  <c:v>1602</c:v>
                </c:pt>
                <c:pt idx="10">
                  <c:v>1615</c:v>
                </c:pt>
                <c:pt idx="11">
                  <c:v>1615</c:v>
                </c:pt>
                <c:pt idx="12">
                  <c:v>1616</c:v>
                </c:pt>
                <c:pt idx="13">
                  <c:v>1616</c:v>
                </c:pt>
                <c:pt idx="14">
                  <c:v>1616</c:v>
                </c:pt>
                <c:pt idx="15">
                  <c:v>1616</c:v>
                </c:pt>
              </c:numCache>
            </c:numRef>
          </c:val>
          <c:smooth val="1"/>
        </c:ser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2.181584857234518E-2"/>
                  <c:y val="-0.1247563608143873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6682707731793416E-2"/>
                  <c:y val="-0.2105263588742785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9249278152069296E-2"/>
                  <c:y val="-0.2625081758802733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2.309913378248311E-2"/>
                  <c:y val="-0.3846654458443606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1.0266281681103578E-2"/>
                  <c:y val="-0.4990254432575490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1.7965992941931345E-2"/>
                  <c:y val="-0.5692008962156418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1.4116137311517485E-2"/>
                  <c:y val="-0.641975440024034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7.6997112608277194E-3"/>
                  <c:y val="-0.6679663485270317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5.1331408405518126E-3"/>
                  <c:y val="-0.6861599844791299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3.8498556304138597E-3"/>
                  <c:y val="-0.6939572570300290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6.4164260506896715E-3"/>
                  <c:y val="-0.6939572570300290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1.0266281681103625E-2"/>
                  <c:y val="-0.6991554387306286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8.9829964709656727E-3"/>
                  <c:y val="-0.7017545295809283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7.6997112608277194E-3"/>
                  <c:y val="-0.7017545295809283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7.6997112608275312E-3"/>
                  <c:y val="-0.7017545295809283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Resumen!$O$49:$O$63</c:f>
              <c:numCache>
                <c:formatCode>0%</c:formatCode>
                <c:ptCount val="15"/>
                <c:pt idx="0">
                  <c:v>0.89787234042553188</c:v>
                </c:pt>
                <c:pt idx="1">
                  <c:v>0.33856502242152464</c:v>
                </c:pt>
                <c:pt idx="2">
                  <c:v>0.19262981574539365</c:v>
                </c:pt>
                <c:pt idx="3">
                  <c:v>0.5379213483146067</c:v>
                </c:pt>
                <c:pt idx="4">
                  <c:v>0.12054794520547946</c:v>
                </c:pt>
                <c:pt idx="5">
                  <c:v>0.14751426242868787</c:v>
                </c:pt>
                <c:pt idx="6">
                  <c:v>8.2386363636363633E-2</c:v>
                </c:pt>
                <c:pt idx="7">
                  <c:v>2.4278215223097113E-2</c:v>
                </c:pt>
                <c:pt idx="8">
                  <c:v>2.626521460602178E-2</c:v>
                </c:pt>
                <c:pt idx="9">
                  <c:v>8.1148564294631718E-3</c:v>
                </c:pt>
                <c:pt idx="10">
                  <c:v>0</c:v>
                </c:pt>
                <c:pt idx="11">
                  <c:v>6.1919504643962852E-4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08003296"/>
        <c:axId val="208003856"/>
      </c:lineChart>
      <c:catAx>
        <c:axId val="2080032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Años</a:t>
                </a:r>
              </a:p>
            </c:rich>
          </c:tx>
          <c:layout>
            <c:manualLayout>
              <c:xMode val="edge"/>
              <c:yMode val="edge"/>
              <c:x val="0.49638055842812823"/>
              <c:y val="0.915254237288135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2080038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800385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9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Poblaciones</a:t>
                </a:r>
              </a:p>
            </c:rich>
          </c:tx>
          <c:layout>
            <c:manualLayout>
              <c:xMode val="edge"/>
              <c:yMode val="edge"/>
              <c:x val="1.2409513960703205E-2"/>
              <c:y val="0.4423728813559322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208003296"/>
        <c:crosses val="autoZero"/>
        <c:crossBetween val="between"/>
      </c:valAx>
      <c:spPr>
        <a:noFill/>
        <a:ln w="12700">
          <a:noFill/>
          <a:prstDash val="solid"/>
        </a:ln>
      </c:spPr>
    </c:plotArea>
    <c:plotVisOnly val="1"/>
    <c:dispBlanksAs val="gap"/>
    <c:showDLblsOverMax val="0"/>
  </c:chart>
  <c:spPr>
    <a:noFill/>
    <a:ln w="9525"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  <c:userShapes r:id="rId1"/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6748536240662237E-2"/>
          <c:y val="5.5879547314650183E-2"/>
          <c:w val="0.90956551584898038"/>
          <c:h val="0.70469599902162772"/>
        </c:manualLayout>
      </c:layout>
      <c:barChart>
        <c:barDir val="col"/>
        <c:grouping val="clustered"/>
        <c:varyColors val="0"/>
        <c:ser>
          <c:idx val="0"/>
          <c:order val="0"/>
          <c:tx>
            <c:v>2007 Cumplimiento</c:v>
          </c:tx>
          <c:spPr>
            <a:solidFill>
              <a:srgbClr val="FF9900"/>
            </a:solidFill>
            <a:ln w="12700">
              <a:solidFill>
                <a:schemeClr val="bg1"/>
              </a:solidFill>
              <a:prstDash val="solid"/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Resumen!$E$68:$K$68</c:f>
              <c:strCache>
                <c:ptCount val="7"/>
                <c:pt idx="0">
                  <c:v>CNT E.P. 
(ex-Andinatel)</c:v>
                </c:pt>
                <c:pt idx="1">
                  <c:v>CNT E.P. 
(ex-Pacifictel)</c:v>
                </c:pt>
                <c:pt idx="2">
                  <c:v>CNT E.P.</c:v>
                </c:pt>
                <c:pt idx="3">
                  <c:v>ETAPA E.P.</c:v>
                </c:pt>
                <c:pt idx="4">
                  <c:v>LINKOTEL S.A.</c:v>
                </c:pt>
                <c:pt idx="5">
                  <c:v>ECUADORTELECOM S.A.</c:v>
                </c:pt>
                <c:pt idx="6">
                  <c:v>SETEL S.A.</c:v>
                </c:pt>
              </c:strCache>
            </c:strRef>
          </c:cat>
          <c:val>
            <c:numRef>
              <c:f>Resumen!$E$57:$I$57</c:f>
              <c:numCache>
                <c:formatCode>#,##0</c:formatCode>
                <c:ptCount val="5"/>
                <c:pt idx="0">
                  <c:v>11</c:v>
                </c:pt>
                <c:pt idx="1">
                  <c:v>8</c:v>
                </c:pt>
                <c:pt idx="4">
                  <c:v>22</c:v>
                </c:pt>
              </c:numCache>
            </c:numRef>
          </c:val>
        </c:ser>
        <c:ser>
          <c:idx val="1"/>
          <c:order val="1"/>
          <c:tx>
            <c:v>2008 Cumplimiento</c:v>
          </c:tx>
          <c:spPr>
            <a:solidFill>
              <a:srgbClr val="92D050"/>
            </a:solidFill>
            <a:ln>
              <a:solidFill>
                <a:schemeClr val="bg1"/>
              </a:solidFill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Resumen!$E$68:$K$68</c:f>
              <c:strCache>
                <c:ptCount val="7"/>
                <c:pt idx="0">
                  <c:v>CNT E.P. 
(ex-Andinatel)</c:v>
                </c:pt>
                <c:pt idx="1">
                  <c:v>CNT E.P. 
(ex-Pacifictel)</c:v>
                </c:pt>
                <c:pt idx="2">
                  <c:v>CNT E.P.</c:v>
                </c:pt>
                <c:pt idx="3">
                  <c:v>ETAPA E.P.</c:v>
                </c:pt>
                <c:pt idx="4">
                  <c:v>LINKOTEL S.A.</c:v>
                </c:pt>
                <c:pt idx="5">
                  <c:v>ECUADORTELECOM S.A.</c:v>
                </c:pt>
                <c:pt idx="6">
                  <c:v>SETEL S.A.</c:v>
                </c:pt>
              </c:strCache>
            </c:strRef>
          </c:cat>
          <c:val>
            <c:numRef>
              <c:f>Resumen!$E$58:$I$58</c:f>
              <c:numCache>
                <c:formatCode>#,##0</c:formatCode>
                <c:ptCount val="5"/>
                <c:pt idx="0">
                  <c:v>11</c:v>
                </c:pt>
                <c:pt idx="1">
                  <c:v>0</c:v>
                </c:pt>
                <c:pt idx="4">
                  <c:v>2</c:v>
                </c:pt>
              </c:numCache>
            </c:numRef>
          </c:val>
        </c:ser>
        <c:ser>
          <c:idx val="2"/>
          <c:order val="2"/>
          <c:tx>
            <c:v>2009 Cumplimiento</c:v>
          </c:tx>
          <c:invertIfNegative val="0"/>
          <c:cat>
            <c:strRef>
              <c:f>Resumen!$E$68:$K$68</c:f>
              <c:strCache>
                <c:ptCount val="7"/>
                <c:pt idx="0">
                  <c:v>CNT E.P. 
(ex-Andinatel)</c:v>
                </c:pt>
                <c:pt idx="1">
                  <c:v>CNT E.P. 
(ex-Pacifictel)</c:v>
                </c:pt>
                <c:pt idx="2">
                  <c:v>CNT E.P.</c:v>
                </c:pt>
                <c:pt idx="3">
                  <c:v>ETAPA E.P.</c:v>
                </c:pt>
                <c:pt idx="4">
                  <c:v>LINKOTEL S.A.</c:v>
                </c:pt>
                <c:pt idx="5">
                  <c:v>ECUADORTELECOM S.A.</c:v>
                </c:pt>
                <c:pt idx="6">
                  <c:v>SETEL S.A.</c:v>
                </c:pt>
              </c:strCache>
            </c:strRef>
          </c:cat>
          <c:val>
            <c:numRef>
              <c:f>Resumen!$E$62:$I$62</c:f>
              <c:numCache>
                <c:formatCode>#,##0</c:formatCode>
                <c:ptCount val="5"/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8747744"/>
        <c:axId val="208748304"/>
      </c:barChart>
      <c:lineChart>
        <c:grouping val="standard"/>
        <c:varyColors val="0"/>
        <c:ser>
          <c:idx val="3"/>
          <c:order val="3"/>
          <c:tx>
            <c:v>2007 Meta</c:v>
          </c:tx>
          <c:spPr>
            <a:ln>
              <a:prstDash val="sysDot"/>
            </a:ln>
          </c:spPr>
          <c:marker>
            <c:symbol val="circle"/>
            <c:size val="7"/>
          </c:marker>
          <c:cat>
            <c:strRef>
              <c:f>Resumen!$E$68:$K$68</c:f>
              <c:strCache>
                <c:ptCount val="7"/>
                <c:pt idx="0">
                  <c:v>CNT E.P. 
(ex-Andinatel)</c:v>
                </c:pt>
                <c:pt idx="1">
                  <c:v>CNT E.P. 
(ex-Pacifictel)</c:v>
                </c:pt>
                <c:pt idx="2">
                  <c:v>CNT E.P.</c:v>
                </c:pt>
                <c:pt idx="3">
                  <c:v>ETAPA E.P.</c:v>
                </c:pt>
                <c:pt idx="4">
                  <c:v>LINKOTEL S.A.</c:v>
                </c:pt>
                <c:pt idx="5">
                  <c:v>ECUADORTELECOM S.A.</c:v>
                </c:pt>
                <c:pt idx="6">
                  <c:v>SETEL S.A.</c:v>
                </c:pt>
              </c:strCache>
            </c:strRef>
          </c:cat>
          <c:val>
            <c:numRef>
              <c:f>Resumen!$E$114:$I$114</c:f>
              <c:numCache>
                <c:formatCode>#,##0</c:formatCode>
                <c:ptCount val="5"/>
                <c:pt idx="0">
                  <c:v>5</c:v>
                </c:pt>
                <c:pt idx="1">
                  <c:v>20</c:v>
                </c:pt>
                <c:pt idx="4">
                  <c:v>20</c:v>
                </c:pt>
              </c:numCache>
            </c:numRef>
          </c:val>
          <c:smooth val="0"/>
        </c:ser>
        <c:ser>
          <c:idx val="4"/>
          <c:order val="4"/>
          <c:tx>
            <c:v>2008 Meta</c:v>
          </c:tx>
          <c:spPr>
            <a:ln>
              <a:solidFill>
                <a:srgbClr val="FF3399"/>
              </a:solidFill>
              <a:prstDash val="dash"/>
            </a:ln>
          </c:spPr>
          <c:marker>
            <c:symbol val="star"/>
            <c:size val="7"/>
            <c:spPr>
              <a:ln>
                <a:solidFill>
                  <a:srgbClr val="FF3399"/>
                </a:solidFill>
              </a:ln>
            </c:spPr>
          </c:marker>
          <c:cat>
            <c:strRef>
              <c:f>Resumen!$E$68:$K$68</c:f>
              <c:strCache>
                <c:ptCount val="7"/>
                <c:pt idx="0">
                  <c:v>CNT E.P. 
(ex-Andinatel)</c:v>
                </c:pt>
                <c:pt idx="1">
                  <c:v>CNT E.P. 
(ex-Pacifictel)</c:v>
                </c:pt>
                <c:pt idx="2">
                  <c:v>CNT E.P.</c:v>
                </c:pt>
                <c:pt idx="3">
                  <c:v>ETAPA E.P.</c:v>
                </c:pt>
                <c:pt idx="4">
                  <c:v>LINKOTEL S.A.</c:v>
                </c:pt>
                <c:pt idx="5">
                  <c:v>ECUADORTELECOM S.A.</c:v>
                </c:pt>
                <c:pt idx="6">
                  <c:v>SETEL S.A.</c:v>
                </c:pt>
              </c:strCache>
            </c:strRef>
          </c:cat>
          <c:val>
            <c:numRef>
              <c:f>Resumen!$E$115:$I$115</c:f>
              <c:numCache>
                <c:formatCode>#,##0</c:formatCode>
                <c:ptCount val="5"/>
                <c:pt idx="0">
                  <c:v>8</c:v>
                </c:pt>
                <c:pt idx="1">
                  <c:v>20</c:v>
                </c:pt>
                <c:pt idx="4">
                  <c:v>4</c:v>
                </c:pt>
              </c:numCache>
            </c:numRef>
          </c:val>
          <c:smooth val="0"/>
        </c:ser>
        <c:ser>
          <c:idx val="5"/>
          <c:order val="5"/>
          <c:tx>
            <c:v>2009 Meta</c:v>
          </c:tx>
          <c:spPr>
            <a:ln>
              <a:prstDash val="dash"/>
            </a:ln>
          </c:spPr>
          <c:marker>
            <c:symbol val="diamond"/>
            <c:size val="7"/>
          </c:marker>
          <c:cat>
            <c:strRef>
              <c:f>Resumen!$E$68:$K$68</c:f>
              <c:strCache>
                <c:ptCount val="7"/>
                <c:pt idx="0">
                  <c:v>CNT E.P. 
(ex-Andinatel)</c:v>
                </c:pt>
                <c:pt idx="1">
                  <c:v>CNT E.P. 
(ex-Pacifictel)</c:v>
                </c:pt>
                <c:pt idx="2">
                  <c:v>CNT E.P.</c:v>
                </c:pt>
                <c:pt idx="3">
                  <c:v>ETAPA E.P.</c:v>
                </c:pt>
                <c:pt idx="4">
                  <c:v>LINKOTEL S.A.</c:v>
                </c:pt>
                <c:pt idx="5">
                  <c:v>ECUADORTELECOM S.A.</c:v>
                </c:pt>
                <c:pt idx="6">
                  <c:v>SETEL S.A.</c:v>
                </c:pt>
              </c:strCache>
            </c:strRef>
          </c:cat>
          <c:val>
            <c:numRef>
              <c:f>Resumen!$E$116:$I$116</c:f>
              <c:numCache>
                <c:formatCode>#,##0</c:formatCode>
                <c:ptCount val="5"/>
                <c:pt idx="2">
                  <c:v>0</c:v>
                </c:pt>
                <c:pt idx="4">
                  <c:v>4</c:v>
                </c:pt>
              </c:numCache>
            </c:numRef>
          </c:val>
          <c:smooth val="0"/>
        </c:ser>
        <c:ser>
          <c:idx val="6"/>
          <c:order val="6"/>
          <c:tx>
            <c:v>2010 Meta</c:v>
          </c:tx>
          <c:spPr>
            <a:ln>
              <a:solidFill>
                <a:srgbClr val="990099"/>
              </a:solidFill>
              <a:prstDash val="lgDash"/>
            </a:ln>
          </c:spPr>
          <c:marker>
            <c:spPr>
              <a:ln>
                <a:solidFill>
                  <a:srgbClr val="990099"/>
                </a:solidFill>
              </a:ln>
            </c:spPr>
          </c:marker>
          <c:cat>
            <c:strRef>
              <c:f>Resumen!$E$68:$K$68</c:f>
              <c:strCache>
                <c:ptCount val="7"/>
                <c:pt idx="0">
                  <c:v>CNT E.P. 
(ex-Andinatel)</c:v>
                </c:pt>
                <c:pt idx="1">
                  <c:v>CNT E.P. 
(ex-Pacifictel)</c:v>
                </c:pt>
                <c:pt idx="2">
                  <c:v>CNT E.P.</c:v>
                </c:pt>
                <c:pt idx="3">
                  <c:v>ETAPA E.P.</c:v>
                </c:pt>
                <c:pt idx="4">
                  <c:v>LINKOTEL S.A.</c:v>
                </c:pt>
                <c:pt idx="5">
                  <c:v>ECUADORTELECOM S.A.</c:v>
                </c:pt>
                <c:pt idx="6">
                  <c:v>SETEL S.A.</c:v>
                </c:pt>
              </c:strCache>
            </c:strRef>
          </c:cat>
          <c:val>
            <c:numRef>
              <c:f>Resumen!$E$117:$I$117</c:f>
              <c:numCache>
                <c:formatCode>#,##0</c:formatCode>
                <c:ptCount val="5"/>
                <c:pt idx="2">
                  <c:v>0</c:v>
                </c:pt>
                <c:pt idx="4">
                  <c:v>4</c:v>
                </c:pt>
              </c:numCache>
            </c:numRef>
          </c:val>
          <c:smooth val="0"/>
        </c:ser>
        <c:ser>
          <c:idx val="7"/>
          <c:order val="7"/>
          <c:tx>
            <c:v>2011 Meta</c:v>
          </c:tx>
          <c:spPr>
            <a:ln>
              <a:solidFill>
                <a:srgbClr val="FF0000"/>
              </a:solidFill>
              <a:prstDash val="sysDot"/>
            </a:ln>
          </c:spPr>
          <c:marker>
            <c:symbol val="diamond"/>
            <c:size val="7"/>
            <c:spPr>
              <a:ln>
                <a:solidFill>
                  <a:srgbClr val="FF0000"/>
                </a:solidFill>
              </a:ln>
            </c:spPr>
          </c:marker>
          <c:cat>
            <c:strRef>
              <c:f>Resumen!$E$68:$K$68</c:f>
              <c:strCache>
                <c:ptCount val="7"/>
                <c:pt idx="0">
                  <c:v>CNT E.P. 
(ex-Andinatel)</c:v>
                </c:pt>
                <c:pt idx="1">
                  <c:v>CNT E.P. 
(ex-Pacifictel)</c:v>
                </c:pt>
                <c:pt idx="2">
                  <c:v>CNT E.P.</c:v>
                </c:pt>
                <c:pt idx="3">
                  <c:v>ETAPA E.P.</c:v>
                </c:pt>
                <c:pt idx="4">
                  <c:v>LINKOTEL S.A.</c:v>
                </c:pt>
                <c:pt idx="5">
                  <c:v>ECUADORTELECOM S.A.</c:v>
                </c:pt>
                <c:pt idx="6">
                  <c:v>SETEL S.A.</c:v>
                </c:pt>
              </c:strCache>
            </c:strRef>
          </c:cat>
          <c:val>
            <c:numRef>
              <c:f>Resumen!$E$120:$K$120</c:f>
              <c:numCache>
                <c:formatCode>#,##0</c:formatCode>
                <c:ptCount val="7"/>
                <c:pt idx="2">
                  <c:v>0</c:v>
                </c:pt>
                <c:pt idx="3">
                  <c:v>0</c:v>
                </c:pt>
                <c:pt idx="4" formatCode="0">
                  <c:v>4</c:v>
                </c:pt>
                <c:pt idx="5" formatCode="0">
                  <c:v>0</c:v>
                </c:pt>
                <c:pt idx="6" formatCode="0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8747744"/>
        <c:axId val="208748304"/>
      </c:lineChart>
      <c:catAx>
        <c:axId val="2087477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208748304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208748304"/>
        <c:scaling>
          <c:orientation val="minMax"/>
          <c:max val="22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Poblaciones</a:t>
                </a:r>
              </a:p>
            </c:rich>
          </c:tx>
          <c:layout>
            <c:manualLayout>
              <c:xMode val="edge"/>
              <c:yMode val="edge"/>
              <c:x val="8.3539975772259231E-2"/>
              <c:y val="0.4180295556440658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208747744"/>
        <c:crosses val="autoZero"/>
        <c:crossBetween val="between"/>
      </c:valAx>
      <c:dTable>
        <c:showHorzBorder val="1"/>
        <c:showVertBorder val="1"/>
        <c:showOutline val="1"/>
        <c:showKeys val="1"/>
      </c:dTable>
      <c:spPr>
        <a:noFill/>
        <a:ln w="3175">
          <a:noFill/>
          <a:prstDash val="solid"/>
        </a:ln>
      </c:spPr>
    </c:plotArea>
    <c:plotVisOnly val="1"/>
    <c:dispBlanksAs val="gap"/>
    <c:showDLblsOverMax val="0"/>
  </c:chart>
  <c:spPr>
    <a:noFill/>
    <a:ln w="9525"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5139653786051312E-2"/>
          <c:y val="3.851998182206022E-2"/>
          <c:w val="0.85211995863495349"/>
          <c:h val="0.80117989668252598"/>
        </c:manualLayout>
      </c:layout>
      <c:lineChart>
        <c:grouping val="standard"/>
        <c:varyColors val="0"/>
        <c:ser>
          <c:idx val="0"/>
          <c:order val="0"/>
          <c:tx>
            <c:v>Cumplimiento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3.4305571880873169E-3"/>
                  <c:y val="1.066930075287524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0408911039604244E-2"/>
                  <c:y val="3.81331909782463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5.4591589962011466E-2"/>
                  <c:y val="-4.496837047911376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4306735345003857E-2"/>
                  <c:y val="3.80214422349749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2636260182612759E-2"/>
                  <c:y val="4.01322122870235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2.8897532693437731E-2"/>
                  <c:y val="2.938564882779487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1363562184614314E-2"/>
                  <c:y val="5.00136127051915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2454095364917968E-2"/>
                  <c:y val="-5.02709195248898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3.1124881836446218E-2"/>
                  <c:y val="-3.969447039459045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6693289817798548E-2"/>
                  <c:y val="4.78608479024868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0203678220439369E-2"/>
                  <c:y val="-3.43938787312602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Resumen!$D$80:$D$86</c:f>
              <c:numCache>
                <c:formatCode>General</c:formatCode>
                <c:ptCount val="7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</c:numCache>
            </c:numRef>
          </c:cat>
          <c:val>
            <c:numRef>
              <c:f>Resumen!$G$27:$G$31</c:f>
              <c:numCache>
                <c:formatCode>#,##0</c:formatCode>
                <c:ptCount val="5"/>
                <c:pt idx="0">
                  <c:v>78663</c:v>
                </c:pt>
                <c:pt idx="1">
                  <c:v>94414</c:v>
                </c:pt>
                <c:pt idx="2">
                  <c:v>152830</c:v>
                </c:pt>
                <c:pt idx="3">
                  <c:v>170248</c:v>
                </c:pt>
                <c:pt idx="4">
                  <c:v>207446</c:v>
                </c:pt>
              </c:numCache>
            </c:numRef>
          </c:val>
          <c:smooth val="0"/>
        </c:ser>
        <c:ser>
          <c:idx val="1"/>
          <c:order val="1"/>
          <c:tx>
            <c:v>Meta</c:v>
          </c:tx>
          <c:spPr>
            <a:ln w="12700">
              <a:solidFill>
                <a:srgbClr val="FF0000"/>
              </a:solidFill>
              <a:prstDash val="lgDash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6560955902163857E-2"/>
                  <c:y val="3.7641176208906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2.7651597596029181E-2"/>
                  <c:y val="-4.319213488144484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2.4946996270246172E-2"/>
                  <c:y val="3.47739668134703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4.4993062025523951E-2"/>
                  <c:y val="-4.08192535255127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2981325229213494E-2"/>
                  <c:y val="-3.76637750789625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9583859373957822E-2"/>
                  <c:y val="3.75707104408559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7572122577647316E-2"/>
                  <c:y val="-3.5451932915165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5.692532380345252E-2"/>
                  <c:y val="-7.4152764802704252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2.4231063739303414E-2"/>
                  <c:y val="3.80650384803594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4628840903696072E-2"/>
                  <c:y val="-4.6751367943413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2265392698270688E-2"/>
                  <c:y val="-3.90394590506694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Resumen!$D$80:$D$86</c:f>
              <c:numCache>
                <c:formatCode>General</c:formatCode>
                <c:ptCount val="7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</c:numCache>
            </c:numRef>
          </c:cat>
          <c:val>
            <c:numRef>
              <c:f>Resumen!$G$80:$G$86</c:f>
              <c:numCache>
                <c:formatCode>#,##0</c:formatCode>
                <c:ptCount val="7"/>
                <c:pt idx="0">
                  <c:v>40000</c:v>
                </c:pt>
                <c:pt idx="1">
                  <c:v>60000</c:v>
                </c:pt>
                <c:pt idx="2">
                  <c:v>80000</c:v>
                </c:pt>
                <c:pt idx="3">
                  <c:v>100000</c:v>
                </c:pt>
                <c:pt idx="4">
                  <c:v>100000</c:v>
                </c:pt>
                <c:pt idx="5">
                  <c:v>100000</c:v>
                </c:pt>
                <c:pt idx="6">
                  <c:v>100000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59178432"/>
        <c:axId val="159178992"/>
      </c:lineChart>
      <c:catAx>
        <c:axId val="1591784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Años</a:t>
                </a:r>
              </a:p>
            </c:rich>
          </c:tx>
          <c:layout>
            <c:manualLayout>
              <c:xMode val="edge"/>
              <c:yMode val="edge"/>
              <c:x val="0.49976585296780102"/>
              <c:y val="0.8828192500672398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59178992"/>
        <c:crosses val="autoZero"/>
        <c:auto val="1"/>
        <c:lblAlgn val="ctr"/>
        <c:lblOffset val="100"/>
        <c:tickMarkSkip val="1"/>
        <c:noMultiLvlLbl val="0"/>
      </c:catAx>
      <c:valAx>
        <c:axId val="15917899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Abonados</a:t>
                </a:r>
              </a:p>
            </c:rich>
          </c:tx>
          <c:layout>
            <c:manualLayout>
              <c:xMode val="edge"/>
              <c:yMode val="edge"/>
              <c:x val="1.1375387797311272E-2"/>
              <c:y val="0.4694915254237287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59178432"/>
        <c:crossesAt val="1"/>
        <c:crossBetween val="between"/>
      </c:valAx>
      <c:spPr>
        <a:noFill/>
        <a:ln w="12700">
          <a:noFill/>
          <a:prstDash val="solid"/>
        </a:ln>
      </c:spPr>
    </c:plotArea>
    <c:legend>
      <c:legendPos val="b"/>
      <c:layout>
        <c:manualLayout>
          <c:xMode val="edge"/>
          <c:yMode val="edge"/>
          <c:x val="0.40775284592316141"/>
          <c:y val="0.93597840905929164"/>
          <c:w val="0.21532272338790021"/>
          <c:h val="3.810875230702168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7680326086406829E-2"/>
          <c:y val="6.0154281790045061E-2"/>
          <c:w val="0.85904550499445065"/>
          <c:h val="0.76318159154836829"/>
        </c:manualLayout>
      </c:layout>
      <c:lineChart>
        <c:grouping val="standard"/>
        <c:varyColors val="0"/>
        <c:ser>
          <c:idx val="0"/>
          <c:order val="0"/>
          <c:tx>
            <c:v>Cumplimiento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1998639766726705E-2"/>
                  <c:y val="-3.78151821424503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2.9778895834548312E-2"/>
                  <c:y val="3.800873099214704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6460372768074667E-2"/>
                  <c:y val="-5.29668055111868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4218314787331262E-2"/>
                  <c:y val="3.87786985347862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5.0866495383454807E-2"/>
                  <c:y val="1.132017319471989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25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Resumen!$D$82:$D$86</c:f>
              <c:numCache>
                <c:formatCode>General</c:formatCode>
                <c:ptCount val="5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</c:numCache>
            </c:numRef>
          </c:cat>
          <c:val>
            <c:numRef>
              <c:f>Resumen!$H$29:$H$31</c:f>
              <c:numCache>
                <c:formatCode>#,##0</c:formatCode>
                <c:ptCount val="3"/>
                <c:pt idx="0">
                  <c:v>5338</c:v>
                </c:pt>
                <c:pt idx="1">
                  <c:v>10054</c:v>
                </c:pt>
                <c:pt idx="2">
                  <c:v>26858</c:v>
                </c:pt>
              </c:numCache>
            </c:numRef>
          </c:val>
          <c:smooth val="0"/>
        </c:ser>
        <c:ser>
          <c:idx val="1"/>
          <c:order val="1"/>
          <c:tx>
            <c:v>Meta</c:v>
          </c:tx>
          <c:spPr>
            <a:ln w="12700">
              <a:solidFill>
                <a:srgbClr val="FF0000"/>
              </a:solidFill>
              <a:prstDash val="lgDash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6808315951259392E-2"/>
                  <c:y val="3.790428113493622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5.3670328643817969E-3"/>
                  <c:y val="-1.1687863580371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2.4599682692895957E-2"/>
                  <c:y val="3.39890953618704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4.4577380539011564E-2"/>
                  <c:y val="-3.909409157022305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2368735385967455E-2"/>
                  <c:y val="-3.583144882960317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5720578579205207E-2"/>
                  <c:y val="4.540833488771588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7.3971338261493071E-3"/>
                  <c:y val="3.265305842600602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810910853936778E-2"/>
                  <c:y val="3.482992898773976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25" b="0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Resumen!$D$82:$D$86</c:f>
              <c:numCache>
                <c:formatCode>General</c:formatCode>
                <c:ptCount val="5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</c:numCache>
            </c:numRef>
          </c:cat>
          <c:val>
            <c:numRef>
              <c:f>Resumen!$H$82:$H$86</c:f>
              <c:numCache>
                <c:formatCode>#,##0</c:formatCode>
                <c:ptCount val="5"/>
                <c:pt idx="0">
                  <c:v>3000</c:v>
                </c:pt>
                <c:pt idx="1">
                  <c:v>5000</c:v>
                </c:pt>
                <c:pt idx="2">
                  <c:v>7000</c:v>
                </c:pt>
                <c:pt idx="3">
                  <c:v>7700</c:v>
                </c:pt>
                <c:pt idx="4">
                  <c:v>7000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59181792"/>
        <c:axId val="162328240"/>
      </c:lineChart>
      <c:catAx>
        <c:axId val="1591817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Años</a:t>
                </a:r>
              </a:p>
            </c:rich>
          </c:tx>
          <c:layout>
            <c:manualLayout>
              <c:xMode val="edge"/>
              <c:yMode val="edge"/>
              <c:x val="0.50090422223233655"/>
              <c:y val="0.8667383512544802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623282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232824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9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Abonados</a:t>
                </a:r>
              </a:p>
            </c:rich>
          </c:tx>
          <c:layout>
            <c:manualLayout>
              <c:xMode val="edge"/>
              <c:yMode val="edge"/>
              <c:x val="1.3318534961154272E-2"/>
              <c:y val="0.4584013050570962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59181792"/>
        <c:crosses val="autoZero"/>
        <c:crossBetween val="between"/>
      </c:valAx>
      <c:spPr>
        <a:noFill/>
        <a:ln w="12700">
          <a:noFill/>
          <a:prstDash val="solid"/>
        </a:ln>
      </c:spPr>
    </c:plotArea>
    <c:legend>
      <c:legendPos val="b"/>
      <c:layout>
        <c:manualLayout>
          <c:xMode val="edge"/>
          <c:yMode val="edge"/>
          <c:x val="0.41352449440929706"/>
          <c:y val="0.92682715735801846"/>
          <c:w val="0.22558766859344895"/>
          <c:h val="4.077234969284753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>
      <a:solidFill>
        <a:schemeClr val="tx1"/>
      </a:solidFill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7680326086406829E-2"/>
          <c:y val="6.0154281790045061E-2"/>
          <c:w val="0.85904550499445065"/>
          <c:h val="0.76318159154836829"/>
        </c:manualLayout>
      </c:layout>
      <c:lineChart>
        <c:grouping val="standard"/>
        <c:varyColors val="0"/>
        <c:ser>
          <c:idx val="0"/>
          <c:order val="0"/>
          <c:tx>
            <c:v>Cumplimiento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1998639766726705E-2"/>
                  <c:y val="-3.78151821424503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2.9778895834548312E-2"/>
                  <c:y val="3.800873099214704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6460372768074667E-2"/>
                  <c:y val="-5.29668055111868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4218314787331262E-2"/>
                  <c:y val="3.87786985347862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5.0866495383454807E-2"/>
                  <c:y val="1.132017319471989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25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Resumen!$D$76:$D$86</c:f>
              <c:numCache>
                <c:formatCode>General</c:formatCode>
                <c:ptCount val="11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</c:numCache>
            </c:numRef>
          </c:cat>
          <c:val>
            <c:numRef>
              <c:f>Resumen!$I$23:$I$31</c:f>
              <c:numCache>
                <c:formatCode>#,##0</c:formatCode>
                <c:ptCount val="9"/>
                <c:pt idx="0">
                  <c:v>859</c:v>
                </c:pt>
                <c:pt idx="1">
                  <c:v>1700</c:v>
                </c:pt>
                <c:pt idx="2">
                  <c:v>798</c:v>
                </c:pt>
                <c:pt idx="3">
                  <c:v>1211</c:v>
                </c:pt>
                <c:pt idx="4">
                  <c:v>293</c:v>
                </c:pt>
                <c:pt idx="5">
                  <c:v>936</c:v>
                </c:pt>
                <c:pt idx="6">
                  <c:v>442</c:v>
                </c:pt>
                <c:pt idx="7">
                  <c:v>38</c:v>
                </c:pt>
                <c:pt idx="8">
                  <c:v>75</c:v>
                </c:pt>
              </c:numCache>
            </c:numRef>
          </c:val>
          <c:smooth val="0"/>
        </c:ser>
        <c:ser>
          <c:idx val="1"/>
          <c:order val="1"/>
          <c:tx>
            <c:v>Meta</c:v>
          </c:tx>
          <c:spPr>
            <a:ln w="12700">
              <a:solidFill>
                <a:srgbClr val="FF0000"/>
              </a:solidFill>
              <a:prstDash val="lgDash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6808315951259392E-2"/>
                  <c:y val="3.790428113493622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5.3670328643817969E-3"/>
                  <c:y val="-1.1687863580371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2.4599682692895957E-2"/>
                  <c:y val="3.39890953618704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4.4577380539011564E-2"/>
                  <c:y val="-3.909409157022305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2368735385967455E-2"/>
                  <c:y val="-3.583144882960317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5720578579205207E-2"/>
                  <c:y val="4.540833488771588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7.3971338261493071E-3"/>
                  <c:y val="3.265305842600602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2.810910853936778E-2"/>
                  <c:y val="3.482992898773976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25" b="0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Resumen!$D$76:$D$86</c:f>
              <c:numCache>
                <c:formatCode>General</c:formatCode>
                <c:ptCount val="11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</c:numCache>
            </c:numRef>
          </c:cat>
          <c:val>
            <c:numRef>
              <c:f>Resumen!$I$76:$I$86</c:f>
              <c:numCache>
                <c:formatCode>#,##0</c:formatCode>
                <c:ptCount val="11"/>
                <c:pt idx="0">
                  <c:v>850</c:v>
                </c:pt>
                <c:pt idx="1">
                  <c:v>1700</c:v>
                </c:pt>
                <c:pt idx="2">
                  <c:v>700</c:v>
                </c:pt>
                <c:pt idx="3">
                  <c:v>1400</c:v>
                </c:pt>
                <c:pt idx="4">
                  <c:v>1400</c:v>
                </c:pt>
                <c:pt idx="5">
                  <c:v>2075</c:v>
                </c:pt>
                <c:pt idx="6">
                  <c:v>2650</c:v>
                </c:pt>
                <c:pt idx="7">
                  <c:v>2650</c:v>
                </c:pt>
                <c:pt idx="8">
                  <c:v>2650</c:v>
                </c:pt>
                <c:pt idx="9">
                  <c:v>0</c:v>
                </c:pt>
                <c:pt idx="10">
                  <c:v>300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62331040"/>
        <c:axId val="162331600"/>
      </c:lineChart>
      <c:catAx>
        <c:axId val="1623310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Años</a:t>
                </a:r>
              </a:p>
            </c:rich>
          </c:tx>
          <c:layout>
            <c:manualLayout>
              <c:xMode val="edge"/>
              <c:yMode val="edge"/>
              <c:x val="0.50090422223233655"/>
              <c:y val="0.8667383512544802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623316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233160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9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Abonados</a:t>
                </a:r>
              </a:p>
            </c:rich>
          </c:tx>
          <c:layout>
            <c:manualLayout>
              <c:xMode val="edge"/>
              <c:yMode val="edge"/>
              <c:x val="1.3318534961154272E-2"/>
              <c:y val="0.4584013050570962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62331040"/>
        <c:crosses val="autoZero"/>
        <c:crossBetween val="between"/>
      </c:valAx>
      <c:spPr>
        <a:noFill/>
        <a:ln w="12700">
          <a:noFill/>
          <a:prstDash val="solid"/>
        </a:ln>
      </c:spPr>
    </c:plotArea>
    <c:legend>
      <c:legendPos val="b"/>
      <c:layout>
        <c:manualLayout>
          <c:xMode val="edge"/>
          <c:yMode val="edge"/>
          <c:x val="0.41352449440929706"/>
          <c:y val="0.92682715735801846"/>
          <c:w val="0.22558766859344895"/>
          <c:h val="4.077234969284753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>
      <a:solidFill>
        <a:schemeClr val="tx1"/>
      </a:solidFill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7680326086406829E-2"/>
          <c:y val="6.0154281790045061E-2"/>
          <c:w val="0.85904550499445065"/>
          <c:h val="0.76318159154836829"/>
        </c:manualLayout>
      </c:layout>
      <c:lineChart>
        <c:grouping val="standard"/>
        <c:varyColors val="0"/>
        <c:ser>
          <c:idx val="0"/>
          <c:order val="0"/>
          <c:tx>
            <c:v>Cumplimiento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1998639766726705E-2"/>
                  <c:y val="-3.78151821424503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2.9778895834548312E-2"/>
                  <c:y val="3.800873099214704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6460372768074667E-2"/>
                  <c:y val="-5.29668055111868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164929528317631E-2"/>
                  <c:y val="-4.17931762199968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5.0866495383454807E-2"/>
                  <c:y val="1.132017319471989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25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Resumen!$D$81:$D$86</c:f>
              <c:numCache>
                <c:formatCode>General</c:formatCode>
                <c:ptCount val="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</c:numCache>
            </c:numRef>
          </c:cat>
          <c:val>
            <c:numRef>
              <c:f>Resumen!$J$28:$J$31</c:f>
              <c:numCache>
                <c:formatCode>#,##0</c:formatCode>
                <c:ptCount val="4"/>
                <c:pt idx="0">
                  <c:v>8297</c:v>
                </c:pt>
                <c:pt idx="1">
                  <c:v>35153</c:v>
                </c:pt>
                <c:pt idx="2">
                  <c:v>41836</c:v>
                </c:pt>
                <c:pt idx="3">
                  <c:v>46464</c:v>
                </c:pt>
              </c:numCache>
            </c:numRef>
          </c:val>
          <c:smooth val="0"/>
        </c:ser>
        <c:ser>
          <c:idx val="1"/>
          <c:order val="1"/>
          <c:tx>
            <c:v>Meta</c:v>
          </c:tx>
          <c:spPr>
            <a:ln w="12700">
              <a:solidFill>
                <a:srgbClr val="FF0000"/>
              </a:solidFill>
              <a:prstDash val="lgDash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6808315951259392E-2"/>
                  <c:y val="3.790428113493622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5.3670328643817969E-3"/>
                  <c:y val="-1.1687863580371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2.4599682692895957E-2"/>
                  <c:y val="3.39890953618704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4.4577380539011564E-2"/>
                  <c:y val="-3.909409157022305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2368735385967455E-2"/>
                  <c:y val="-3.583144882960317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5720578579205207E-2"/>
                  <c:y val="4.540833488771588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7.3971338261493071E-3"/>
                  <c:y val="3.265305842600602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810910853936778E-2"/>
                  <c:y val="3.482992898773976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25" b="0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Resumen!$D$81:$D$86</c:f>
              <c:numCache>
                <c:formatCode>General</c:formatCode>
                <c:ptCount val="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</c:numCache>
            </c:numRef>
          </c:cat>
          <c:val>
            <c:numRef>
              <c:f>Resumen!$J$81:$J$86</c:f>
              <c:numCache>
                <c:formatCode>#,##0</c:formatCode>
                <c:ptCount val="6"/>
                <c:pt idx="0">
                  <c:v>6991</c:v>
                </c:pt>
                <c:pt idx="1">
                  <c:v>21897</c:v>
                </c:pt>
                <c:pt idx="2">
                  <c:v>21897</c:v>
                </c:pt>
                <c:pt idx="3">
                  <c:v>40153</c:v>
                </c:pt>
                <c:pt idx="4">
                  <c:v>44384</c:v>
                </c:pt>
                <c:pt idx="5">
                  <c:v>25000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62334400"/>
        <c:axId val="162334960"/>
      </c:lineChart>
      <c:catAx>
        <c:axId val="1623344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Años</a:t>
                </a:r>
              </a:p>
            </c:rich>
          </c:tx>
          <c:layout>
            <c:manualLayout>
              <c:xMode val="edge"/>
              <c:yMode val="edge"/>
              <c:x val="0.50090422223233655"/>
              <c:y val="0.8667383512544802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623349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233496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9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Abonados</a:t>
                </a:r>
              </a:p>
            </c:rich>
          </c:tx>
          <c:layout>
            <c:manualLayout>
              <c:xMode val="edge"/>
              <c:yMode val="edge"/>
              <c:x val="1.3318534961154272E-2"/>
              <c:y val="0.4584013050570962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62334400"/>
        <c:crosses val="autoZero"/>
        <c:crossBetween val="between"/>
      </c:valAx>
      <c:spPr>
        <a:noFill/>
        <a:ln w="12700">
          <a:noFill/>
          <a:prstDash val="solid"/>
        </a:ln>
      </c:spPr>
    </c:plotArea>
    <c:legend>
      <c:legendPos val="b"/>
      <c:layout>
        <c:manualLayout>
          <c:xMode val="edge"/>
          <c:yMode val="edge"/>
          <c:x val="0.41352449440929706"/>
          <c:y val="0.92682715735801846"/>
          <c:w val="0.22558766859344895"/>
          <c:h val="4.077234969284753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>
      <a:solidFill>
        <a:schemeClr val="tx1"/>
      </a:solidFill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7680326086406829E-2"/>
          <c:y val="6.0154281790045061E-2"/>
          <c:w val="0.85904550499445065"/>
          <c:h val="0.76318159154836829"/>
        </c:manualLayout>
      </c:layout>
      <c:lineChart>
        <c:grouping val="standard"/>
        <c:varyColors val="0"/>
        <c:ser>
          <c:idx val="0"/>
          <c:order val="0"/>
          <c:tx>
            <c:v>Cumplimiento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1998639766726705E-2"/>
                  <c:y val="-3.78151821424503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2.9778895834548312E-2"/>
                  <c:y val="3.800873099214704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6460372768074667E-2"/>
                  <c:y val="-5.29668055111868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164929528317631E-2"/>
                  <c:y val="-4.17931762199968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5.0866495383454807E-2"/>
                  <c:y val="1.132017319471989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25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Resumen!$D$82:$D$86</c:f>
              <c:numCache>
                <c:formatCode>General</c:formatCode>
                <c:ptCount val="5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</c:numCache>
            </c:numRef>
          </c:cat>
          <c:val>
            <c:numRef>
              <c:f>Resumen!$K$29:$K$31</c:f>
              <c:numCache>
                <c:formatCode>#,##0</c:formatCode>
                <c:ptCount val="3"/>
                <c:pt idx="0">
                  <c:v>10862</c:v>
                </c:pt>
                <c:pt idx="1">
                  <c:v>12143</c:v>
                </c:pt>
                <c:pt idx="2">
                  <c:v>38281</c:v>
                </c:pt>
              </c:numCache>
            </c:numRef>
          </c:val>
          <c:smooth val="0"/>
        </c:ser>
        <c:ser>
          <c:idx val="1"/>
          <c:order val="1"/>
          <c:tx>
            <c:v>Meta</c:v>
          </c:tx>
          <c:spPr>
            <a:ln w="12700">
              <a:solidFill>
                <a:srgbClr val="FF0000"/>
              </a:solidFill>
              <a:prstDash val="lgDash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6808315951259392E-2"/>
                  <c:y val="3.790428113493622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4.2160221301817041E-2"/>
                  <c:y val="-4.807519927045371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2.4599682692895957E-2"/>
                  <c:y val="3.39890953618704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4.4577380539011564E-2"/>
                  <c:y val="-3.909409157022305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2368735385967455E-2"/>
                  <c:y val="-3.583144882960317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5720578579205207E-2"/>
                  <c:y val="4.540833488771588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7.3971338261493071E-3"/>
                  <c:y val="3.265305842600602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810910853936778E-2"/>
                  <c:y val="3.482992898773976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25" b="0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Resumen!$D$82:$D$86</c:f>
              <c:numCache>
                <c:formatCode>General</c:formatCode>
                <c:ptCount val="5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</c:numCache>
            </c:numRef>
          </c:cat>
          <c:val>
            <c:numRef>
              <c:f>Resumen!$K$82:$K$86</c:f>
              <c:numCache>
                <c:formatCode>#,##0</c:formatCode>
                <c:ptCount val="5"/>
                <c:pt idx="0">
                  <c:v>10750</c:v>
                </c:pt>
                <c:pt idx="1">
                  <c:v>14340</c:v>
                </c:pt>
                <c:pt idx="2">
                  <c:v>25000</c:v>
                </c:pt>
                <c:pt idx="3">
                  <c:v>25000</c:v>
                </c:pt>
                <c:pt idx="4">
                  <c:v>20000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62337760"/>
        <c:axId val="162338320"/>
      </c:lineChart>
      <c:catAx>
        <c:axId val="1623377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Años</a:t>
                </a:r>
              </a:p>
            </c:rich>
          </c:tx>
          <c:layout>
            <c:manualLayout>
              <c:xMode val="edge"/>
              <c:yMode val="edge"/>
              <c:x val="0.50090422223233655"/>
              <c:y val="0.8667383512544802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623383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233832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9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Abonados</a:t>
                </a:r>
              </a:p>
            </c:rich>
          </c:tx>
          <c:layout>
            <c:manualLayout>
              <c:xMode val="edge"/>
              <c:yMode val="edge"/>
              <c:x val="1.3318534961154272E-2"/>
              <c:y val="0.4584013050570962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62337760"/>
        <c:crosses val="autoZero"/>
        <c:crossBetween val="between"/>
      </c:valAx>
      <c:spPr>
        <a:noFill/>
        <a:ln w="12700">
          <a:noFill/>
          <a:prstDash val="solid"/>
        </a:ln>
      </c:spPr>
    </c:plotArea>
    <c:legend>
      <c:legendPos val="b"/>
      <c:layout>
        <c:manualLayout>
          <c:xMode val="edge"/>
          <c:yMode val="edge"/>
          <c:x val="0.41352449440929706"/>
          <c:y val="0.92682715735801846"/>
          <c:w val="0.22558766859344895"/>
          <c:h val="4.077234969284753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>
      <a:solidFill>
        <a:schemeClr val="tx1"/>
      </a:solidFill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7680326086406829E-2"/>
          <c:y val="6.0154281790045061E-2"/>
          <c:w val="0.85904550499445065"/>
          <c:h val="0.76318159154836829"/>
        </c:manualLayout>
      </c:layout>
      <c:lineChart>
        <c:grouping val="standard"/>
        <c:varyColors val="0"/>
        <c:ser>
          <c:idx val="0"/>
          <c:order val="0"/>
          <c:tx>
            <c:v>Cumplimiento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1998639766726705E-2"/>
                  <c:y val="-3.78151821424503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2.9778895834548312E-2"/>
                  <c:y val="3.800873099214704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6460372768074667E-2"/>
                  <c:y val="-5.29668055111868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164929528317631E-2"/>
                  <c:y val="-4.17931762199968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6.6280703351387527E-2"/>
                  <c:y val="-4.2743788582173545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25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Resumen!$D$79:$D$86</c:f>
              <c:numCache>
                <c:formatCode>General</c:formatCode>
                <c:ptCount val="8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</c:numCache>
            </c:numRef>
          </c:cat>
          <c:val>
            <c:numRef>
              <c:f>Resumen!$L$26:$L$31</c:f>
              <c:numCache>
                <c:formatCode>#,##0</c:formatCode>
                <c:ptCount val="6"/>
                <c:pt idx="0">
                  <c:v>57</c:v>
                </c:pt>
                <c:pt idx="1">
                  <c:v>1030</c:v>
                </c:pt>
                <c:pt idx="2">
                  <c:v>1052</c:v>
                </c:pt>
                <c:pt idx="3">
                  <c:v>955</c:v>
                </c:pt>
                <c:pt idx="4">
                  <c:v>1822</c:v>
                </c:pt>
                <c:pt idx="5">
                  <c:v>1323</c:v>
                </c:pt>
              </c:numCache>
            </c:numRef>
          </c:val>
          <c:smooth val="0"/>
        </c:ser>
        <c:ser>
          <c:idx val="1"/>
          <c:order val="1"/>
          <c:tx>
            <c:v>Meta</c:v>
          </c:tx>
          <c:spPr>
            <a:ln w="12700">
              <a:solidFill>
                <a:srgbClr val="FF0000"/>
              </a:solidFill>
              <a:prstDash val="lgDash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4239275003919309E-2"/>
                  <c:y val="-4.006836222894766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4.2160221301817041E-2"/>
                  <c:y val="-4.807519927045371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2.4599682692895957E-2"/>
                  <c:y val="3.39890953618704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2464309013396447E-2"/>
                  <c:y val="3.88787153696725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2.4661599381002229E-2"/>
                  <c:y val="7.333038087527556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5720578579205207E-2"/>
                  <c:y val="4.540833488771588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7.3971338261493071E-3"/>
                  <c:y val="3.265305842600602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2.810910853936778E-2"/>
                  <c:y val="3.482992898773976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25" b="0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Resumen!$D$79:$D$86</c:f>
              <c:numCache>
                <c:formatCode>General</c:formatCode>
                <c:ptCount val="8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</c:numCache>
            </c:numRef>
          </c:cat>
          <c:val>
            <c:numRef>
              <c:f>Resumen!$L$79:$L$86</c:f>
              <c:numCache>
                <c:formatCode>#,##0</c:formatCode>
                <c:ptCount val="8"/>
                <c:pt idx="0">
                  <c:v>200</c:v>
                </c:pt>
                <c:pt idx="1">
                  <c:v>200</c:v>
                </c:pt>
                <c:pt idx="2">
                  <c:v>400</c:v>
                </c:pt>
                <c:pt idx="3">
                  <c:v>950</c:v>
                </c:pt>
                <c:pt idx="4">
                  <c:v>1700</c:v>
                </c:pt>
                <c:pt idx="5">
                  <c:v>1275</c:v>
                </c:pt>
                <c:pt idx="6">
                  <c:v>1770</c:v>
                </c:pt>
                <c:pt idx="7">
                  <c:v>1600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62341120"/>
        <c:axId val="162341680"/>
      </c:lineChart>
      <c:catAx>
        <c:axId val="1623411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Años</a:t>
                </a:r>
              </a:p>
            </c:rich>
          </c:tx>
          <c:layout>
            <c:manualLayout>
              <c:xMode val="edge"/>
              <c:yMode val="edge"/>
              <c:x val="0.50090422223233655"/>
              <c:y val="0.8667383512544802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623416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234168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9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Abonados</a:t>
                </a:r>
              </a:p>
            </c:rich>
          </c:tx>
          <c:layout>
            <c:manualLayout>
              <c:xMode val="edge"/>
              <c:yMode val="edge"/>
              <c:x val="1.3318534961154272E-2"/>
              <c:y val="0.4584013050570962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62341120"/>
        <c:crosses val="autoZero"/>
        <c:crossBetween val="between"/>
      </c:valAx>
      <c:spPr>
        <a:noFill/>
        <a:ln w="12700">
          <a:noFill/>
          <a:prstDash val="solid"/>
        </a:ln>
      </c:spPr>
    </c:plotArea>
    <c:legend>
      <c:legendPos val="b"/>
      <c:layout>
        <c:manualLayout>
          <c:xMode val="edge"/>
          <c:yMode val="edge"/>
          <c:x val="0.41352449440929706"/>
          <c:y val="0.92682715735801846"/>
          <c:w val="0.22558766859344895"/>
          <c:h val="4.077234969284753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>
      <a:solidFill>
        <a:schemeClr val="tx1"/>
      </a:solidFill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173733195449848E-2"/>
          <c:y val="6.3571893085556802E-2"/>
          <c:w val="0.85108583247156155"/>
          <c:h val="0.75840461118830738"/>
        </c:manualLayout>
      </c:layout>
      <c:lineChart>
        <c:grouping val="standard"/>
        <c:varyColors val="0"/>
        <c:ser>
          <c:idx val="0"/>
          <c:order val="0"/>
          <c:tx>
            <c:v>Cumplimiento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2044665564684452E-2"/>
                  <c:y val="-3.919569375861915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4431135611667975E-2"/>
                  <c:y val="-3.91430223764401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5.4397641866638424E-2"/>
                  <c:y val="-4.414876106588373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4033336318999408E-2"/>
                  <c:y val="3.63768850927532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2283301712415217E-2"/>
                  <c:y val="3.787090173050404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1103605945768089E-3"/>
                  <c:y val="-2.018531046798946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5.2568134257261243E-2"/>
                  <c:y val="3.801645980693094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2.1862458506026944E-2"/>
                  <c:y val="-4.691845722674493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3.1487811696754048E-2"/>
                  <c:y val="-3.801147737888699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4498392853859014E-2"/>
                  <c:y val="-6.66293599605282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3.6514033398571275E-2"/>
                  <c:y val="-3.69785981593455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2.0774550986844404E-2"/>
                  <c:y val="-4.76385118510822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Resumen!$D$69:$D$86</c:f>
              <c:numCache>
                <c:formatCode>General</c:formatCode>
                <c:ptCount val="18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</c:numCache>
            </c:numRef>
          </c:cat>
          <c:val>
            <c:numRef>
              <c:f>Resumen!$M$16:$M$31</c:f>
              <c:numCache>
                <c:formatCode>#,##0</c:formatCode>
                <c:ptCount val="16"/>
                <c:pt idx="0">
                  <c:v>106199</c:v>
                </c:pt>
                <c:pt idx="1">
                  <c:v>101960</c:v>
                </c:pt>
                <c:pt idx="2">
                  <c:v>119020</c:v>
                </c:pt>
                <c:pt idx="3">
                  <c:v>145486</c:v>
                </c:pt>
                <c:pt idx="4">
                  <c:v>154538</c:v>
                </c:pt>
                <c:pt idx="5">
                  <c:v>153530</c:v>
                </c:pt>
                <c:pt idx="6">
                  <c:v>127218</c:v>
                </c:pt>
                <c:pt idx="7">
                  <c:v>71189</c:v>
                </c:pt>
                <c:pt idx="8">
                  <c:v>93978</c:v>
                </c:pt>
                <c:pt idx="9">
                  <c:v>52557</c:v>
                </c:pt>
                <c:pt idx="10">
                  <c:v>113497</c:v>
                </c:pt>
                <c:pt idx="11">
                  <c:v>79986</c:v>
                </c:pt>
                <c:pt idx="12">
                  <c:v>104699</c:v>
                </c:pt>
                <c:pt idx="13">
                  <c:v>205580</c:v>
                </c:pt>
                <c:pt idx="14">
                  <c:v>236141</c:v>
                </c:pt>
                <c:pt idx="15">
                  <c:v>320447</c:v>
                </c:pt>
              </c:numCache>
            </c:numRef>
          </c:val>
          <c:smooth val="0"/>
        </c:ser>
        <c:ser>
          <c:idx val="1"/>
          <c:order val="1"/>
          <c:tx>
            <c:v>Meta</c:v>
          </c:tx>
          <c:spPr>
            <a:ln w="12700">
              <a:solidFill>
                <a:srgbClr val="FF0000"/>
              </a:solidFill>
              <a:prstDash val="lgDash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6525878939382833E-2"/>
                  <c:y val="3.663614929489745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2.7536961189055065E-2"/>
                  <c:y val="2.776155522932511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2.4752691849403024E-2"/>
                  <c:y val="3.28463009920370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6.2474317870267082E-2"/>
                  <c:y val="-2.98757218979385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2628010433545865E-2"/>
                  <c:y val="-3.63279505316072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4.0185111297489043E-2"/>
                  <c:y val="3.464976200008895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7059688893593621E-2"/>
                  <c:y val="-3.558752613550426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3.0480176534293073E-2"/>
                  <c:y val="2.728947017216064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2.4593637274141145E-2"/>
                  <c:y val="3.54884114062013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2150738138084264E-2"/>
                  <c:y val="2.703073980159260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7.6173640394369871E-2"/>
                  <c:y val="-3.619848397315761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3.2630298530527818E-2"/>
                  <c:y val="2.911948707780457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7.4654946707530801E-4"/>
                  <c:y val="2.21292555500587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4.7801964580088507E-2"/>
                  <c:y val="-3.34640495320632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5.0533505413236424E-2"/>
                  <c:y val="-3.97385588193250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3.8535645472061654E-2"/>
                  <c:y val="-4.27807486631016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Resumen!$D$69:$D$86</c:f>
              <c:numCache>
                <c:formatCode>General</c:formatCode>
                <c:ptCount val="18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</c:numCache>
            </c:numRef>
          </c:cat>
          <c:val>
            <c:numRef>
              <c:f>Resumen!$M$69:$M$86</c:f>
              <c:numCache>
                <c:formatCode>#,##0</c:formatCode>
                <c:ptCount val="18"/>
                <c:pt idx="0">
                  <c:v>103000</c:v>
                </c:pt>
                <c:pt idx="1">
                  <c:v>84000</c:v>
                </c:pt>
                <c:pt idx="2">
                  <c:v>84000</c:v>
                </c:pt>
                <c:pt idx="3">
                  <c:v>180000</c:v>
                </c:pt>
                <c:pt idx="4">
                  <c:v>222800</c:v>
                </c:pt>
                <c:pt idx="5">
                  <c:v>140000</c:v>
                </c:pt>
                <c:pt idx="6">
                  <c:v>130000</c:v>
                </c:pt>
                <c:pt idx="7">
                  <c:v>55850</c:v>
                </c:pt>
                <c:pt idx="8">
                  <c:v>66700</c:v>
                </c:pt>
                <c:pt idx="9">
                  <c:v>44200</c:v>
                </c:pt>
                <c:pt idx="10">
                  <c:v>97600</c:v>
                </c:pt>
                <c:pt idx="11">
                  <c:v>41600</c:v>
                </c:pt>
                <c:pt idx="12">
                  <c:v>69466</c:v>
                </c:pt>
                <c:pt idx="13">
                  <c:v>119247</c:v>
                </c:pt>
                <c:pt idx="14">
                  <c:v>145587</c:v>
                </c:pt>
                <c:pt idx="15">
                  <c:v>176078</c:v>
                </c:pt>
                <c:pt idx="16">
                  <c:v>178854</c:v>
                </c:pt>
                <c:pt idx="17">
                  <c:v>153900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05447008"/>
        <c:axId val="205447568"/>
      </c:lineChart>
      <c:catAx>
        <c:axId val="2054470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Años</a:t>
                </a:r>
              </a:p>
            </c:rich>
          </c:tx>
          <c:layout>
            <c:manualLayout>
              <c:xMode val="edge"/>
              <c:yMode val="edge"/>
              <c:x val="0.50361941751500716"/>
              <c:y val="0.8768954950149947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2054475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54475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9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Abonados</a:t>
                </a:r>
              </a:p>
            </c:rich>
          </c:tx>
          <c:layout>
            <c:manualLayout>
              <c:xMode val="edge"/>
              <c:yMode val="edge"/>
              <c:x val="1.2409513960703205E-2"/>
              <c:y val="0.4525423728813559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205447008"/>
        <c:crosses val="autoZero"/>
        <c:crossBetween val="between"/>
      </c:valAx>
      <c:spPr>
        <a:noFill/>
        <a:ln w="12700">
          <a:noFill/>
          <a:prstDash val="solid"/>
        </a:ln>
      </c:spPr>
    </c:plotArea>
    <c:legend>
      <c:legendPos val="b"/>
      <c:layout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Resumen!A1"/><Relationship Id="rId2" Type="http://schemas.openxmlformats.org/officeDocument/2006/relationships/hyperlink" Target="#Resoluciones!A1"/><Relationship Id="rId1" Type="http://schemas.openxmlformats.org/officeDocument/2006/relationships/hyperlink" Target="#Definiciones!A1"/><Relationship Id="rId4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4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5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6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7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8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9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0.xml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Inicio!A1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2.xml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3.xml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4.xml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5.xml"/></Relationships>
</file>

<file path=xl/drawings/_rels/drawing2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6.xml"/></Relationships>
</file>

<file path=xl/drawings/_rels/drawing2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7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Inicio!A1"/></Relationships>
</file>

<file path=xl/drawings/_rels/drawing3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8.xml"/></Relationships>
</file>

<file path=xl/drawings/_rels/drawing3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9.xml"/></Relationships>
</file>

<file path=xl/drawings/_rels/drawing3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0.xml"/></Relationships>
</file>

<file path=xl/drawings/_rels/drawing3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1.xml"/></Relationships>
</file>

<file path=xl/drawings/_rels/drawing3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2.xml"/></Relationships>
</file>

<file path=xl/drawings/_rels/drawing3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3.xml"/></Relationships>
</file>

<file path=xl/drawings/_rels/drawing3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4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Inicio!A1"/></Relationships>
</file>

<file path=xl/drawings/_rels/drawing4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5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4676775</xdr:colOff>
      <xdr:row>19</xdr:row>
      <xdr:rowOff>219075</xdr:rowOff>
    </xdr:from>
    <xdr:to>
      <xdr:col>2</xdr:col>
      <xdr:colOff>4943475</xdr:colOff>
      <xdr:row>20</xdr:row>
      <xdr:rowOff>57150</xdr:rowOff>
    </xdr:to>
    <xdr:sp macro="[0]!Definiciones" textlink="">
      <xdr:nvSpPr>
        <xdr:cNvPr id="18436" name="AutoShape 4">
          <a:hlinkClick xmlns:r="http://schemas.openxmlformats.org/officeDocument/2006/relationships" r:id="rId1"/>
        </xdr:cNvPr>
        <xdr:cNvSpPr>
          <a:spLocks noChangeArrowheads="1"/>
        </xdr:cNvSpPr>
      </xdr:nvSpPr>
      <xdr:spPr bwMode="auto">
        <a:xfrm>
          <a:off x="8458200" y="3971925"/>
          <a:ext cx="266700" cy="200025"/>
        </a:xfrm>
        <a:prstGeom prst="rightArrow">
          <a:avLst>
            <a:gd name="adj1" fmla="val 50000"/>
            <a:gd name="adj2" fmla="val 33333"/>
          </a:avLst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3366FF" mc:Ignorable="a14" a14:legacySpreadsheetColorIndex="48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4695825</xdr:colOff>
      <xdr:row>18</xdr:row>
      <xdr:rowOff>190500</xdr:rowOff>
    </xdr:from>
    <xdr:to>
      <xdr:col>2</xdr:col>
      <xdr:colOff>4962525</xdr:colOff>
      <xdr:row>19</xdr:row>
      <xdr:rowOff>19050</xdr:rowOff>
    </xdr:to>
    <xdr:sp macro="[0]!Resoluciones" textlink="">
      <xdr:nvSpPr>
        <xdr:cNvPr id="18437" name="AutoShape 5">
          <a:hlinkClick xmlns:r="http://schemas.openxmlformats.org/officeDocument/2006/relationships" r:id="rId2"/>
        </xdr:cNvPr>
        <xdr:cNvSpPr>
          <a:spLocks noChangeArrowheads="1"/>
        </xdr:cNvSpPr>
      </xdr:nvSpPr>
      <xdr:spPr bwMode="auto">
        <a:xfrm>
          <a:off x="8477250" y="3571875"/>
          <a:ext cx="266700" cy="200025"/>
        </a:xfrm>
        <a:prstGeom prst="rightArrow">
          <a:avLst>
            <a:gd name="adj1" fmla="val 50000"/>
            <a:gd name="adj2" fmla="val 33333"/>
          </a:avLst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3366FF" mc:Ignorable="a14" a14:legacySpreadsheetColorIndex="48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4705350</xdr:colOff>
      <xdr:row>17</xdr:row>
      <xdr:rowOff>285750</xdr:rowOff>
    </xdr:from>
    <xdr:to>
      <xdr:col>2</xdr:col>
      <xdr:colOff>4972050</xdr:colOff>
      <xdr:row>18</xdr:row>
      <xdr:rowOff>47625</xdr:rowOff>
    </xdr:to>
    <xdr:sp macro="[0]!Resumen" textlink="">
      <xdr:nvSpPr>
        <xdr:cNvPr id="18438" name="AutoShape 6">
          <a:hlinkClick xmlns:r="http://schemas.openxmlformats.org/officeDocument/2006/relationships" r:id="rId3"/>
        </xdr:cNvPr>
        <xdr:cNvSpPr>
          <a:spLocks noChangeArrowheads="1"/>
        </xdr:cNvSpPr>
      </xdr:nvSpPr>
      <xdr:spPr bwMode="auto">
        <a:xfrm>
          <a:off x="8486775" y="3228975"/>
          <a:ext cx="266700" cy="200025"/>
        </a:xfrm>
        <a:prstGeom prst="rightArrow">
          <a:avLst>
            <a:gd name="adj1" fmla="val 50000"/>
            <a:gd name="adj2" fmla="val 33333"/>
          </a:avLst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3366FF" mc:Ignorable="a14" a14:legacySpreadsheetColorIndex="48"/>
          </a:solidFill>
          <a:miter lim="800000"/>
          <a:headEnd/>
          <a:tailEnd/>
        </a:ln>
      </xdr:spPr>
    </xdr:sp>
    <xdr:clientData/>
  </xdr:twoCellAnchor>
  <xdr:twoCellAnchor editAs="oneCell">
    <xdr:from>
      <xdr:col>2</xdr:col>
      <xdr:colOff>2619375</xdr:colOff>
      <xdr:row>1</xdr:row>
      <xdr:rowOff>200067</xdr:rowOff>
    </xdr:from>
    <xdr:to>
      <xdr:col>4</xdr:col>
      <xdr:colOff>22500</xdr:colOff>
      <xdr:row>6</xdr:row>
      <xdr:rowOff>93127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00800" y="381042"/>
          <a:ext cx="2880000" cy="845560"/>
        </a:xfrm>
        <a:prstGeom prst="rect">
          <a:avLst/>
        </a:prstGeom>
      </xdr:spPr>
    </xdr:pic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0.05588</cdr:x>
      <cdr:y>0.94124</cdr:y>
    </cdr:from>
    <cdr:to>
      <cdr:x>0.40954</cdr:x>
      <cdr:y>0.99153</cdr:y>
    </cdr:to>
    <cdr:sp macro="" textlink="">
      <cdr:nvSpPr>
        <cdr:cNvPr id="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2450" y="5074366"/>
          <a:ext cx="3496619" cy="2711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22860" rIns="0" bIns="0" anchor="t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s-ES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NOTA:   </a:t>
          </a:r>
          <a:r>
            <a:rPr lang="es-ES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1. CNT SA desde  octubre de 2008  </a:t>
          </a:r>
        </a:p>
        <a:p xmlns:a="http://schemas.openxmlformats.org/drawingml/2006/main">
          <a:pPr algn="l" rtl="0">
            <a:defRPr sz="1000"/>
          </a:pPr>
          <a:r>
            <a:rPr lang="es-ES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2. CNT EP. desde enero  de 2010</a:t>
          </a:r>
        </a:p>
        <a:p xmlns:a="http://schemas.openxmlformats.org/drawingml/2006/main">
          <a:pPr algn="l" rtl="0">
            <a:defRPr sz="1000"/>
          </a:pPr>
          <a:r>
            <a:rPr lang="es-ES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</a:t>
          </a:r>
        </a:p>
        <a:p xmlns:a="http://schemas.openxmlformats.org/drawingml/2006/main">
          <a:pPr algn="l" rtl="0">
            <a:defRPr sz="1000"/>
          </a:pPr>
          <a:r>
            <a:rPr lang="es-ES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</a:t>
          </a:r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762000" y="1943101"/>
    <xdr:ext cx="9886950" cy="4886324"/>
    <xdr:graphicFrame macro="">
      <xdr:nvGraphicFramePr>
        <xdr:cNvPr id="2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142875</xdr:colOff>
      <xdr:row>2</xdr:row>
      <xdr:rowOff>114300</xdr:rowOff>
    </xdr:from>
    <xdr:to>
      <xdr:col>13</xdr:col>
      <xdr:colOff>739381</xdr:colOff>
      <xdr:row>7</xdr:row>
      <xdr:rowOff>64385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62875" y="504825"/>
          <a:ext cx="2882506" cy="85496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762000" y="1943101"/>
    <xdr:ext cx="9886950" cy="4886324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152400</xdr:colOff>
      <xdr:row>2</xdr:row>
      <xdr:rowOff>123825</xdr:rowOff>
    </xdr:from>
    <xdr:to>
      <xdr:col>13</xdr:col>
      <xdr:colOff>748906</xdr:colOff>
      <xdr:row>7</xdr:row>
      <xdr:rowOff>73910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72400" y="514350"/>
          <a:ext cx="2882506" cy="85496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762000" y="1943101"/>
    <xdr:ext cx="9886950" cy="4886324"/>
    <xdr:graphicFrame macro="">
      <xdr:nvGraphicFramePr>
        <xdr:cNvPr id="2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142875</xdr:colOff>
      <xdr:row>2</xdr:row>
      <xdr:rowOff>114300</xdr:rowOff>
    </xdr:from>
    <xdr:to>
      <xdr:col>13</xdr:col>
      <xdr:colOff>739381</xdr:colOff>
      <xdr:row>7</xdr:row>
      <xdr:rowOff>64385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62875" y="504825"/>
          <a:ext cx="2882506" cy="854960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762000" y="1943101"/>
    <xdr:ext cx="9886950" cy="4886324"/>
    <xdr:graphicFrame macro="">
      <xdr:nvGraphicFramePr>
        <xdr:cNvPr id="2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152400</xdr:colOff>
      <xdr:row>2</xdr:row>
      <xdr:rowOff>19050</xdr:rowOff>
    </xdr:from>
    <xdr:to>
      <xdr:col>13</xdr:col>
      <xdr:colOff>748906</xdr:colOff>
      <xdr:row>6</xdr:row>
      <xdr:rowOff>150110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72400" y="409575"/>
          <a:ext cx="2882506" cy="854960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762000" y="1943101"/>
    <xdr:ext cx="9886950" cy="4886324"/>
    <xdr:graphicFrame macro="">
      <xdr:nvGraphicFramePr>
        <xdr:cNvPr id="2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152400</xdr:colOff>
      <xdr:row>2</xdr:row>
      <xdr:rowOff>47625</xdr:rowOff>
    </xdr:from>
    <xdr:to>
      <xdr:col>13</xdr:col>
      <xdr:colOff>748906</xdr:colOff>
      <xdr:row>6</xdr:row>
      <xdr:rowOff>178685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72400" y="438150"/>
          <a:ext cx="2882506" cy="854960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absoluteAnchor>
    <xdr:pos x="762000" y="1943101"/>
    <xdr:ext cx="9886950" cy="4933950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133350</xdr:colOff>
      <xdr:row>2</xdr:row>
      <xdr:rowOff>85725</xdr:rowOff>
    </xdr:from>
    <xdr:to>
      <xdr:col>13</xdr:col>
      <xdr:colOff>729856</xdr:colOff>
      <xdr:row>7</xdr:row>
      <xdr:rowOff>35810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53350" y="476250"/>
          <a:ext cx="2882506" cy="854960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absoluteAnchor>
    <xdr:pos x="762000" y="1943100"/>
    <xdr:ext cx="9886950" cy="4886325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152400</xdr:colOff>
      <xdr:row>2</xdr:row>
      <xdr:rowOff>57150</xdr:rowOff>
    </xdr:from>
    <xdr:to>
      <xdr:col>13</xdr:col>
      <xdr:colOff>748906</xdr:colOff>
      <xdr:row>7</xdr:row>
      <xdr:rowOff>7235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72400" y="447675"/>
          <a:ext cx="2882506" cy="854960"/>
        </a:xfrm>
        <a:prstGeom prst="rect">
          <a:avLst/>
        </a:prstGeom>
      </xdr:spPr>
    </xdr:pic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0.3821</cdr:x>
      <cdr:y>0.71003</cdr:y>
    </cdr:from>
    <cdr:to>
      <cdr:x>0.46585</cdr:x>
      <cdr:y>0.77703</cdr:y>
    </cdr:to>
    <cdr:sp macro="" textlink="">
      <cdr:nvSpPr>
        <cdr:cNvPr id="32804" name="Text Box 3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777755" y="3469432"/>
          <a:ext cx="828032" cy="3273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rgbClr val="339966"/>
              </a:solidFill>
              <a:latin typeface="Arial"/>
              <a:cs typeface="Arial"/>
            </a:rPr>
            <a:t>Porcentaje de Crecimiento</a:t>
          </a:r>
        </a:p>
      </cdr:txBody>
    </cdr:sp>
  </cdr:relSizeAnchor>
  <cdr:relSizeAnchor xmlns:cdr="http://schemas.openxmlformats.org/drawingml/2006/chartDrawing">
    <cdr:from>
      <cdr:x>0.34887</cdr:x>
      <cdr:y>0.67087</cdr:y>
    </cdr:from>
    <cdr:to>
      <cdr:x>0.37667</cdr:x>
      <cdr:y>0.72957</cdr:y>
    </cdr:to>
    <cdr:sp macro="" textlink="">
      <cdr:nvSpPr>
        <cdr:cNvPr id="32805" name="Line 3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3449246" y="3278073"/>
          <a:ext cx="274857" cy="286828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339966" mc:Ignorable="a14" a14:legacySpreadsheetColorIndex="57"/>
          </a:solidFill>
          <a:prstDash val="dash"/>
          <a:round/>
          <a:headEnd/>
          <a:tailEnd type="triangle" w="med" len="med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absoluteAnchor>
    <xdr:pos x="762000" y="1943101"/>
    <xdr:ext cx="9896475" cy="4905374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142875</xdr:colOff>
      <xdr:row>2</xdr:row>
      <xdr:rowOff>47625</xdr:rowOff>
    </xdr:from>
    <xdr:to>
      <xdr:col>13</xdr:col>
      <xdr:colOff>739381</xdr:colOff>
      <xdr:row>6</xdr:row>
      <xdr:rowOff>178685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62875" y="438150"/>
          <a:ext cx="2882506" cy="8549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428625</xdr:colOff>
      <xdr:row>130</xdr:row>
      <xdr:rowOff>23813</xdr:rowOff>
    </xdr:from>
    <xdr:to>
      <xdr:col>7</xdr:col>
      <xdr:colOff>57679</xdr:colOff>
      <xdr:row>131</xdr:row>
      <xdr:rowOff>120651</xdr:rowOff>
    </xdr:to>
    <xdr:sp macro="" textlink="">
      <xdr:nvSpPr>
        <xdr:cNvPr id="3" name="6 Rectángulo redondeado">
          <a:hlinkClick xmlns:r="http://schemas.openxmlformats.org/officeDocument/2006/relationships" r:id="rId1"/>
        </xdr:cNvPr>
        <xdr:cNvSpPr/>
      </xdr:nvSpPr>
      <xdr:spPr>
        <a:xfrm>
          <a:off x="5584031" y="20764501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 editAs="oneCell">
    <xdr:from>
      <xdr:col>11</xdr:col>
      <xdr:colOff>303296</xdr:colOff>
      <xdr:row>2</xdr:row>
      <xdr:rowOff>113423</xdr:rowOff>
    </xdr:from>
    <xdr:to>
      <xdr:col>14</xdr:col>
      <xdr:colOff>739381</xdr:colOff>
      <xdr:row>7</xdr:row>
      <xdr:rowOff>66014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86875" y="504449"/>
          <a:ext cx="2882506" cy="854960"/>
        </a:xfrm>
        <a:prstGeom prst="rect">
          <a:avLst/>
        </a:prstGeom>
      </xdr:spPr>
    </xdr:pic>
    <xdr:clientData/>
  </xdr:twoCellAnchor>
</xdr:wsDr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0.78826</cdr:x>
      <cdr:y>0.01942</cdr:y>
    </cdr:from>
    <cdr:to>
      <cdr:x>0.9923</cdr:x>
      <cdr:y>0.23883</cdr:y>
    </cdr:to>
    <cdr:sp macro="" textlink="">
      <cdr:nvSpPr>
        <cdr:cNvPr id="5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800975" y="95250"/>
          <a:ext cx="2019300" cy="10763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22860" rIns="0" bIns="0" anchor="t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s-E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NOTA:   </a:t>
          </a:r>
          <a:r>
            <a:rPr lang="es-E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1. CNT SA desde  octubre de 2008  </a:t>
          </a:r>
        </a:p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2. CNT EP. desde enero  de 2010</a:t>
          </a:r>
        </a:p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Instalación de abonados: Número de líneas nuevas instaladas por un operador en un determinado periodo. de </a:t>
          </a:r>
        </a:p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</a:t>
          </a:r>
        </a:p>
      </cdr:txBody>
    </cdr:sp>
  </cdr:relSizeAnchor>
</c:userShapes>
</file>

<file path=xl/drawings/drawing21.xml><?xml version="1.0" encoding="utf-8"?>
<xdr:wsDr xmlns:xdr="http://schemas.openxmlformats.org/drawingml/2006/spreadsheetDrawing" xmlns:a="http://schemas.openxmlformats.org/drawingml/2006/main">
  <xdr:absoluteAnchor>
    <xdr:pos x="762000" y="1943100"/>
    <xdr:ext cx="9906000" cy="4914900"/>
    <xdr:graphicFrame macro="">
      <xdr:nvGraphicFramePr>
        <xdr:cNvPr id="4" name="3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142875</xdr:colOff>
      <xdr:row>2</xdr:row>
      <xdr:rowOff>38100</xdr:rowOff>
    </xdr:from>
    <xdr:to>
      <xdr:col>13</xdr:col>
      <xdr:colOff>739381</xdr:colOff>
      <xdr:row>6</xdr:row>
      <xdr:rowOff>169160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62875" y="428625"/>
          <a:ext cx="2882506" cy="854960"/>
        </a:xfrm>
        <a:prstGeom prst="rect">
          <a:avLst/>
        </a:prstGeom>
      </xdr:spPr>
    </xdr:pic>
    <xdr:clientData/>
  </xdr:twoCellAnchor>
</xdr:wsDr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0.03942</cdr:x>
      <cdr:y>0.93422</cdr:y>
    </cdr:from>
    <cdr:to>
      <cdr:x>0.62617</cdr:x>
      <cdr:y>0.97772</cdr:y>
    </cdr:to>
    <cdr:sp macro="" textlink="">
      <cdr:nvSpPr>
        <cdr:cNvPr id="75783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90525" y="4947514"/>
          <a:ext cx="5812346" cy="23037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NOTA: Para el año 2009 se consideró I y II Trimestre de 2009 - CNT S.A. (Ex Andinatel y Ex Pacifictel)</a:t>
          </a:r>
        </a:p>
      </cdr:txBody>
    </cdr:sp>
  </cdr:relSizeAnchor>
</c:userShapes>
</file>

<file path=xl/drawings/drawing23.xml><?xml version="1.0" encoding="utf-8"?>
<xdr:wsDr xmlns:xdr="http://schemas.openxmlformats.org/drawingml/2006/spreadsheetDrawing" xmlns:a="http://schemas.openxmlformats.org/drawingml/2006/main">
  <xdr:absoluteAnchor>
    <xdr:pos x="762000" y="1943100"/>
    <xdr:ext cx="9896475" cy="4981575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161925</xdr:colOff>
      <xdr:row>2</xdr:row>
      <xdr:rowOff>95250</xdr:rowOff>
    </xdr:from>
    <xdr:to>
      <xdr:col>13</xdr:col>
      <xdr:colOff>758431</xdr:colOff>
      <xdr:row>7</xdr:row>
      <xdr:rowOff>45335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81925" y="485775"/>
          <a:ext cx="2882506" cy="854960"/>
        </a:xfrm>
        <a:prstGeom prst="rect">
          <a:avLst/>
        </a:prstGeom>
      </xdr:spPr>
    </xdr:pic>
    <xdr:clientData/>
  </xdr:twoCellAnchor>
</xdr:wsDr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0.04524</cdr:x>
      <cdr:y>0.93639</cdr:y>
    </cdr:from>
    <cdr:to>
      <cdr:x>0.82674</cdr:x>
      <cdr:y>0.98039</cdr:y>
    </cdr:to>
    <cdr:sp macro="" textlink="">
      <cdr:nvSpPr>
        <cdr:cNvPr id="7680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47675" y="5003635"/>
          <a:ext cx="7734095" cy="23511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NOTA: Para el año 2008 se consideró I y II Trimestre de 2008</a:t>
          </a:r>
        </a:p>
      </cdr:txBody>
    </cdr:sp>
  </cdr:relSizeAnchor>
</c:userShapes>
</file>

<file path=xl/drawings/drawing25.xml><?xml version="1.0" encoding="utf-8"?>
<xdr:wsDr xmlns:xdr="http://schemas.openxmlformats.org/drawingml/2006/spreadsheetDrawing" xmlns:a="http://schemas.openxmlformats.org/drawingml/2006/main">
  <xdr:absoluteAnchor>
    <xdr:pos x="762000" y="1943101"/>
    <xdr:ext cx="9886950" cy="4981574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133350</xdr:colOff>
      <xdr:row>2</xdr:row>
      <xdr:rowOff>66675</xdr:rowOff>
    </xdr:from>
    <xdr:to>
      <xdr:col>13</xdr:col>
      <xdr:colOff>729856</xdr:colOff>
      <xdr:row>7</xdr:row>
      <xdr:rowOff>16760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53350" y="457200"/>
          <a:ext cx="2882506" cy="854960"/>
        </a:xfrm>
        <a:prstGeom prst="rect">
          <a:avLst/>
        </a:prstGeom>
      </xdr:spPr>
    </xdr:pic>
    <xdr:clientData/>
  </xdr:twoCellAnchor>
</xdr:wsDr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0.0684</cdr:x>
      <cdr:y>0.91737</cdr:y>
    </cdr:from>
    <cdr:to>
      <cdr:x>0.42206</cdr:x>
      <cdr:y>0.96765</cdr:y>
    </cdr:to>
    <cdr:sp macro="" textlink="">
      <cdr:nvSpPr>
        <cdr:cNvPr id="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76275" y="4893236"/>
          <a:ext cx="3496619" cy="26819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22860" rIns="0" bIns="0" anchor="t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s-E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NOTA:   </a:t>
          </a:r>
          <a:r>
            <a:rPr lang="es-E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1. CNT SA desde  octubre de 2008  </a:t>
          </a:r>
        </a:p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2. CNT EP. desde enero  de 2010</a:t>
          </a:r>
        </a:p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</a:t>
          </a:r>
        </a:p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</a:t>
          </a:r>
        </a:p>
      </cdr:txBody>
    </cdr:sp>
  </cdr:relSizeAnchor>
</c:userShapes>
</file>

<file path=xl/drawings/drawing27.xml><?xml version="1.0" encoding="utf-8"?>
<xdr:wsDr xmlns:xdr="http://schemas.openxmlformats.org/drawingml/2006/spreadsheetDrawing" xmlns:a="http://schemas.openxmlformats.org/drawingml/2006/main">
  <xdr:absoluteAnchor>
    <xdr:pos x="762000" y="1943100"/>
    <xdr:ext cx="9886950" cy="4895850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133350</xdr:colOff>
      <xdr:row>2</xdr:row>
      <xdr:rowOff>76200</xdr:rowOff>
    </xdr:from>
    <xdr:to>
      <xdr:col>13</xdr:col>
      <xdr:colOff>729856</xdr:colOff>
      <xdr:row>7</xdr:row>
      <xdr:rowOff>26285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53350" y="466725"/>
          <a:ext cx="2882506" cy="854960"/>
        </a:xfrm>
        <a:prstGeom prst="rect">
          <a:avLst/>
        </a:prstGeom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absoluteAnchor>
    <xdr:pos x="762000" y="1943100"/>
    <xdr:ext cx="9886950" cy="4895850"/>
    <xdr:graphicFrame macro="">
      <xdr:nvGraphicFramePr>
        <xdr:cNvPr id="2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133350</xdr:colOff>
      <xdr:row>2</xdr:row>
      <xdr:rowOff>76200</xdr:rowOff>
    </xdr:from>
    <xdr:to>
      <xdr:col>13</xdr:col>
      <xdr:colOff>729856</xdr:colOff>
      <xdr:row>7</xdr:row>
      <xdr:rowOff>26285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53350" y="466725"/>
          <a:ext cx="2882506" cy="854960"/>
        </a:xfrm>
        <a:prstGeom prst="rect">
          <a:avLst/>
        </a:prstGeom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absoluteAnchor>
    <xdr:pos x="762000" y="1943100"/>
    <xdr:ext cx="9896475" cy="4953000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152400</xdr:colOff>
      <xdr:row>2</xdr:row>
      <xdr:rowOff>85725</xdr:rowOff>
    </xdr:from>
    <xdr:to>
      <xdr:col>13</xdr:col>
      <xdr:colOff>748906</xdr:colOff>
      <xdr:row>7</xdr:row>
      <xdr:rowOff>35810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72400" y="476250"/>
          <a:ext cx="2882506" cy="85496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304272</xdr:colOff>
      <xdr:row>35</xdr:row>
      <xdr:rowOff>95250</xdr:rowOff>
    </xdr:from>
    <xdr:to>
      <xdr:col>3</xdr:col>
      <xdr:colOff>2241817</xdr:colOff>
      <xdr:row>37</xdr:row>
      <xdr:rowOff>25400</xdr:rowOff>
    </xdr:to>
    <xdr:sp macro="" textlink="">
      <xdr:nvSpPr>
        <xdr:cNvPr id="3" name="6 Rectángulo redondeado">
          <a:hlinkClick xmlns:r="http://schemas.openxmlformats.org/officeDocument/2006/relationships" r:id="rId1"/>
        </xdr:cNvPr>
        <xdr:cNvSpPr/>
      </xdr:nvSpPr>
      <xdr:spPr>
        <a:xfrm>
          <a:off x="5871105" y="6455833"/>
          <a:ext cx="1937545" cy="247650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 editAs="oneCell">
    <xdr:from>
      <xdr:col>4</xdr:col>
      <xdr:colOff>2010833</xdr:colOff>
      <xdr:row>2</xdr:row>
      <xdr:rowOff>74083</xdr:rowOff>
    </xdr:from>
    <xdr:to>
      <xdr:col>5</xdr:col>
      <xdr:colOff>2342756</xdr:colOff>
      <xdr:row>7</xdr:row>
      <xdr:rowOff>29459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55250" y="465666"/>
          <a:ext cx="2882506" cy="854960"/>
        </a:xfrm>
        <a:prstGeom prst="rect">
          <a:avLst/>
        </a:prstGeom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absoluteAnchor>
    <xdr:pos x="762000" y="1943101"/>
    <xdr:ext cx="9896475" cy="4972050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161925</xdr:colOff>
      <xdr:row>2</xdr:row>
      <xdr:rowOff>104775</xdr:rowOff>
    </xdr:from>
    <xdr:to>
      <xdr:col>13</xdr:col>
      <xdr:colOff>758431</xdr:colOff>
      <xdr:row>7</xdr:row>
      <xdr:rowOff>54860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81925" y="495300"/>
          <a:ext cx="2882506" cy="854960"/>
        </a:xfrm>
        <a:prstGeom prst="rect">
          <a:avLst/>
        </a:prstGeom>
      </xdr:spPr>
    </xdr:pic>
    <xdr:clientData/>
  </xdr:twoCellAnchor>
</xdr:wsDr>
</file>

<file path=xl/drawings/drawing31.xml><?xml version="1.0" encoding="utf-8"?>
<c:userShapes xmlns:c="http://schemas.openxmlformats.org/drawingml/2006/chart">
  <cdr:relSizeAnchor xmlns:cdr="http://schemas.openxmlformats.org/drawingml/2006/chartDrawing">
    <cdr:from>
      <cdr:x>0.25442</cdr:x>
      <cdr:y>0.76157</cdr:y>
    </cdr:from>
    <cdr:to>
      <cdr:x>0.33942</cdr:x>
      <cdr:y>0.82707</cdr:y>
    </cdr:to>
    <cdr:sp macro="" textlink="">
      <cdr:nvSpPr>
        <cdr:cNvPr id="79908" name="Text Box 3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517899" y="3786586"/>
          <a:ext cx="841200" cy="3256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s-ES" sz="800" b="0" i="0" u="none" strike="noStrike" baseline="0">
              <a:solidFill>
                <a:srgbClr val="339966"/>
              </a:solidFill>
              <a:latin typeface="Arial"/>
              <a:cs typeface="Arial"/>
            </a:rPr>
            <a:t>Porcentaje de Crecimiento</a:t>
          </a:r>
        </a:p>
      </cdr:txBody>
    </cdr:sp>
  </cdr:relSizeAnchor>
  <cdr:relSizeAnchor xmlns:cdr="http://schemas.openxmlformats.org/drawingml/2006/chartDrawing">
    <cdr:from>
      <cdr:x>0.29839</cdr:x>
      <cdr:y>0.65241</cdr:y>
    </cdr:from>
    <cdr:to>
      <cdr:x>0.31114</cdr:x>
      <cdr:y>0.76041</cdr:y>
    </cdr:to>
    <cdr:sp macro="" textlink="">
      <cdr:nvSpPr>
        <cdr:cNvPr id="79909" name="Line 3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2952972" y="3243808"/>
          <a:ext cx="126180" cy="536982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339966" mc:Ignorable="a14" a14:legacySpreadsheetColorIndex="57"/>
          </a:solidFill>
          <a:prstDash val="dash"/>
          <a:round/>
          <a:headEnd/>
          <a:tailEnd type="triangle" w="med" len="med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</c:userShapes>
</file>

<file path=xl/drawings/drawing32.xml><?xml version="1.0" encoding="utf-8"?>
<xdr:wsDr xmlns:xdr="http://schemas.openxmlformats.org/drawingml/2006/spreadsheetDrawing" xmlns:a="http://schemas.openxmlformats.org/drawingml/2006/main">
  <xdr:absoluteAnchor>
    <xdr:pos x="762000" y="1924051"/>
    <xdr:ext cx="9877425" cy="4914899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142875</xdr:colOff>
      <xdr:row>2</xdr:row>
      <xdr:rowOff>76200</xdr:rowOff>
    </xdr:from>
    <xdr:to>
      <xdr:col>13</xdr:col>
      <xdr:colOff>739381</xdr:colOff>
      <xdr:row>7</xdr:row>
      <xdr:rowOff>26285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62875" y="466725"/>
          <a:ext cx="2882506" cy="854960"/>
        </a:xfrm>
        <a:prstGeom prst="rect">
          <a:avLst/>
        </a:prstGeom>
      </xdr:spPr>
    </xdr:pic>
    <xdr:clientData/>
  </xdr:twoCellAnchor>
</xdr:wsDr>
</file>

<file path=xl/drawings/drawing33.xml><?xml version="1.0" encoding="utf-8"?>
<c:userShapes xmlns:c="http://schemas.openxmlformats.org/drawingml/2006/chart">
  <cdr:relSizeAnchor xmlns:cdr="http://schemas.openxmlformats.org/drawingml/2006/chartDrawing">
    <cdr:from>
      <cdr:x>0.00958</cdr:x>
      <cdr:y>0.01763</cdr:y>
    </cdr:from>
    <cdr:to>
      <cdr:x>0.12054</cdr:x>
      <cdr:y>0.27132</cdr:y>
    </cdr:to>
    <cdr:sp macro="" textlink="">
      <cdr:nvSpPr>
        <cdr:cNvPr id="114697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4626" y="86655"/>
          <a:ext cx="1096000" cy="124684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Nota: Instalación de teléfonos públicos prepago.- </a:t>
          </a:r>
          <a:r>
            <a:rPr lang="es-ES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es el número de teléfonos públicos instalados por un operador en un tiempo determinado</a:t>
          </a:r>
          <a:r>
            <a:rPr lang="es-ES" sz="900" b="0" i="0" u="none" strike="noStrike" baseline="0">
              <a:solidFill>
                <a:srgbClr val="FFFFFF"/>
              </a:solidFill>
              <a:latin typeface="Arial"/>
              <a:cs typeface="Arial"/>
            </a:rPr>
            <a:t>e o.</a:t>
          </a:r>
        </a:p>
      </cdr:txBody>
    </cdr:sp>
  </cdr:relSizeAnchor>
</c:userShapes>
</file>

<file path=xl/drawings/drawing34.xml><?xml version="1.0" encoding="utf-8"?>
<xdr:wsDr xmlns:xdr="http://schemas.openxmlformats.org/drawingml/2006/spreadsheetDrawing" xmlns:a="http://schemas.openxmlformats.org/drawingml/2006/main">
  <xdr:absoluteAnchor>
    <xdr:pos x="762000" y="1933576"/>
    <xdr:ext cx="9896475" cy="4981574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142875</xdr:colOff>
      <xdr:row>2</xdr:row>
      <xdr:rowOff>57150</xdr:rowOff>
    </xdr:from>
    <xdr:to>
      <xdr:col>13</xdr:col>
      <xdr:colOff>739381</xdr:colOff>
      <xdr:row>7</xdr:row>
      <xdr:rowOff>7235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62875" y="447675"/>
          <a:ext cx="2882506" cy="854960"/>
        </a:xfrm>
        <a:prstGeom prst="rect">
          <a:avLst/>
        </a:prstGeom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absoluteAnchor>
    <xdr:pos x="762000" y="1943101"/>
    <xdr:ext cx="9896474" cy="4952999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152400</xdr:colOff>
      <xdr:row>2</xdr:row>
      <xdr:rowOff>38100</xdr:rowOff>
    </xdr:from>
    <xdr:to>
      <xdr:col>13</xdr:col>
      <xdr:colOff>748906</xdr:colOff>
      <xdr:row>6</xdr:row>
      <xdr:rowOff>169160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72400" y="428625"/>
          <a:ext cx="2882506" cy="854960"/>
        </a:xfrm>
        <a:prstGeom prst="rect">
          <a:avLst/>
        </a:prstGeom>
      </xdr:spPr>
    </xdr:pic>
    <xdr:clientData/>
  </xdr:twoCellAnchor>
</xdr:wsDr>
</file>

<file path=xl/drawings/drawing36.xml><?xml version="1.0" encoding="utf-8"?>
<c:userShapes xmlns:c="http://schemas.openxmlformats.org/drawingml/2006/chart">
  <cdr:relSizeAnchor xmlns:cdr="http://schemas.openxmlformats.org/drawingml/2006/chartDrawing">
    <cdr:from>
      <cdr:x>0.0693</cdr:x>
      <cdr:y>0.93926</cdr:y>
    </cdr:from>
    <cdr:to>
      <cdr:x>0.84905</cdr:x>
      <cdr:y>0.98401</cdr:y>
    </cdr:to>
    <cdr:sp macro="" textlink="">
      <cdr:nvSpPr>
        <cdr:cNvPr id="13722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85800" y="5036875"/>
          <a:ext cx="7716776" cy="2399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NOTA: </a:t>
          </a:r>
          <a:r>
            <a:rPr lang="es-ES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Para el año 2008 se consideró I y II Trimestre de 2008</a:t>
          </a:r>
        </a:p>
      </cdr:txBody>
    </cdr:sp>
  </cdr:relSizeAnchor>
</c:userShapes>
</file>

<file path=xl/drawings/drawing37.xml><?xml version="1.0" encoding="utf-8"?>
<xdr:wsDr xmlns:xdr="http://schemas.openxmlformats.org/drawingml/2006/spreadsheetDrawing" xmlns:a="http://schemas.openxmlformats.org/drawingml/2006/main">
  <xdr:absoluteAnchor>
    <xdr:pos x="762000" y="1943100"/>
    <xdr:ext cx="9896475" cy="4962525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152400</xdr:colOff>
      <xdr:row>1</xdr:row>
      <xdr:rowOff>219075</xdr:rowOff>
    </xdr:from>
    <xdr:to>
      <xdr:col>13</xdr:col>
      <xdr:colOff>748906</xdr:colOff>
      <xdr:row>6</xdr:row>
      <xdr:rowOff>121535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72400" y="381000"/>
          <a:ext cx="2882506" cy="854960"/>
        </a:xfrm>
        <a:prstGeom prst="rect">
          <a:avLst/>
        </a:prstGeom>
      </xdr:spPr>
    </xdr:pic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absoluteAnchor>
    <xdr:pos x="762000" y="1943100"/>
    <xdr:ext cx="9906000" cy="4953000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171450</xdr:colOff>
      <xdr:row>2</xdr:row>
      <xdr:rowOff>47625</xdr:rowOff>
    </xdr:from>
    <xdr:to>
      <xdr:col>14</xdr:col>
      <xdr:colOff>5956</xdr:colOff>
      <xdr:row>6</xdr:row>
      <xdr:rowOff>178685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91450" y="438150"/>
          <a:ext cx="2882506" cy="854960"/>
        </a:xfrm>
        <a:prstGeom prst="rect">
          <a:avLst/>
        </a:prstGeom>
      </xdr:spPr>
    </xdr:pic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absoluteAnchor>
    <xdr:pos x="762000" y="1943101"/>
    <xdr:ext cx="9896475" cy="4886324"/>
    <xdr:graphicFrame macro="">
      <xdr:nvGraphicFramePr>
        <xdr:cNvPr id="4" name="3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142875</xdr:colOff>
      <xdr:row>2</xdr:row>
      <xdr:rowOff>19050</xdr:rowOff>
    </xdr:from>
    <xdr:to>
      <xdr:col>13</xdr:col>
      <xdr:colOff>739381</xdr:colOff>
      <xdr:row>6</xdr:row>
      <xdr:rowOff>150110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62875" y="409575"/>
          <a:ext cx="2882506" cy="85496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47625</xdr:colOff>
      <xdr:row>17</xdr:row>
      <xdr:rowOff>47625</xdr:rowOff>
    </xdr:from>
    <xdr:to>
      <xdr:col>2</xdr:col>
      <xdr:colOff>1986492</xdr:colOff>
      <xdr:row>19</xdr:row>
      <xdr:rowOff>82550</xdr:rowOff>
    </xdr:to>
    <xdr:sp macro="" textlink="">
      <xdr:nvSpPr>
        <xdr:cNvPr id="3" name="6 Rectángulo redondeado">
          <a:hlinkClick xmlns:r="http://schemas.openxmlformats.org/officeDocument/2006/relationships" r:id="rId1"/>
        </xdr:cNvPr>
        <xdr:cNvSpPr/>
      </xdr:nvSpPr>
      <xdr:spPr>
        <a:xfrm>
          <a:off x="2571750" y="4200525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 editAs="oneCell">
    <xdr:from>
      <xdr:col>2</xdr:col>
      <xdr:colOff>1581150</xdr:colOff>
      <xdr:row>2</xdr:row>
      <xdr:rowOff>38100</xdr:rowOff>
    </xdr:from>
    <xdr:to>
      <xdr:col>3</xdr:col>
      <xdr:colOff>25006</xdr:colOff>
      <xdr:row>6</xdr:row>
      <xdr:rowOff>169160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05275" y="428625"/>
          <a:ext cx="2882506" cy="854960"/>
        </a:xfrm>
        <a:prstGeom prst="rect">
          <a:avLst/>
        </a:prstGeom>
      </xdr:spPr>
    </xdr:pic>
    <xdr:clientData/>
  </xdr:twoCellAnchor>
</xdr:wsDr>
</file>

<file path=xl/drawings/drawing40.xml><?xml version="1.0" encoding="utf-8"?>
<c:userShapes xmlns:c="http://schemas.openxmlformats.org/drawingml/2006/chart">
  <cdr:relSizeAnchor xmlns:cdr="http://schemas.openxmlformats.org/drawingml/2006/chartDrawing">
    <cdr:from>
      <cdr:x>0.25311</cdr:x>
      <cdr:y>0.64439</cdr:y>
    </cdr:from>
    <cdr:to>
      <cdr:x>0.33886</cdr:x>
      <cdr:y>0.71039</cdr:y>
    </cdr:to>
    <cdr:sp macro="" textlink="">
      <cdr:nvSpPr>
        <cdr:cNvPr id="140330" name="Text Box 4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504914" y="3314428"/>
          <a:ext cx="848623" cy="33947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rgbClr val="339966"/>
              </a:solidFill>
              <a:latin typeface="Arial"/>
              <a:cs typeface="Arial"/>
            </a:rPr>
            <a:t>Porcentaje de Crecimiento</a:t>
          </a:r>
        </a:p>
      </cdr:txBody>
    </cdr:sp>
  </cdr:relSizeAnchor>
  <cdr:relSizeAnchor xmlns:cdr="http://schemas.openxmlformats.org/drawingml/2006/chartDrawing">
    <cdr:from>
      <cdr:x>0.30565</cdr:x>
      <cdr:y>0.52591</cdr:y>
    </cdr:from>
    <cdr:to>
      <cdr:x>0.31865</cdr:x>
      <cdr:y>0.63241</cdr:y>
    </cdr:to>
    <cdr:sp macro="" textlink="">
      <cdr:nvSpPr>
        <cdr:cNvPr id="140331" name="Line 4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3024849" y="2704993"/>
          <a:ext cx="128654" cy="54778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339966" mc:Ignorable="a14" a14:legacySpreadsheetColorIndex="57"/>
          </a:solidFill>
          <a:prstDash val="dash"/>
          <a:round/>
          <a:headEnd/>
          <a:tailEnd type="triangle" w="med" len="med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</c:userShapes>
</file>

<file path=xl/drawings/drawing41.xml><?xml version="1.0" encoding="utf-8"?>
<xdr:wsDr xmlns:xdr="http://schemas.openxmlformats.org/drawingml/2006/spreadsheetDrawing" xmlns:a="http://schemas.openxmlformats.org/drawingml/2006/main">
  <xdr:absoluteAnchor>
    <xdr:pos x="762000" y="1943100"/>
    <xdr:ext cx="9906000" cy="4895850"/>
    <xdr:graphicFrame macro="">
      <xdr:nvGraphicFramePr>
        <xdr:cNvPr id="4" name="3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142875</xdr:colOff>
      <xdr:row>1</xdr:row>
      <xdr:rowOff>200025</xdr:rowOff>
    </xdr:from>
    <xdr:to>
      <xdr:col>13</xdr:col>
      <xdr:colOff>739381</xdr:colOff>
      <xdr:row>6</xdr:row>
      <xdr:rowOff>102485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62875" y="361950"/>
          <a:ext cx="2882506" cy="854960"/>
        </a:xfrm>
        <a:prstGeom prst="rect">
          <a:avLst/>
        </a:prstGeom>
      </xdr:spPr>
    </xdr:pic>
    <xdr:clientData/>
  </xdr:twoCellAnchor>
</xdr:wsDr>
</file>

<file path=xl/drawings/drawing42.xml><?xml version="1.0" encoding="utf-8"?>
<c:userShapes xmlns:c="http://schemas.openxmlformats.org/drawingml/2006/chart">
  <cdr:relSizeAnchor xmlns:cdr="http://schemas.openxmlformats.org/drawingml/2006/chartDrawing">
    <cdr:from>
      <cdr:x>0.00441</cdr:x>
      <cdr:y>0.02318</cdr:y>
    </cdr:from>
    <cdr:to>
      <cdr:x>0.11731</cdr:x>
      <cdr:y>0.31323</cdr:y>
    </cdr:to>
    <cdr:sp macro="" textlink="">
      <cdr:nvSpPr>
        <cdr:cNvPr id="13517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641" y="113506"/>
          <a:ext cx="1118410" cy="14200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Nota: Instalación de cabinas públicas rurales.- </a:t>
          </a:r>
          <a:r>
            <a:rPr lang="es-ES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número de poblaciones en las que un operador ha instalado cabinas públicas rurales, en un tiempo determinado.</a:t>
          </a:r>
          <a:r>
            <a:rPr lang="es-ES" sz="900" b="0" i="0" u="none" strike="noStrike" baseline="0">
              <a:solidFill>
                <a:srgbClr val="FFFFFF"/>
              </a:solidFill>
              <a:latin typeface="Arial"/>
              <a:cs typeface="Arial"/>
            </a:rPr>
            <a:t>tiempo.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762000" y="1943102"/>
    <xdr:ext cx="9896475" cy="4905374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142875</xdr:colOff>
      <xdr:row>1</xdr:row>
      <xdr:rowOff>200025</xdr:rowOff>
    </xdr:from>
    <xdr:to>
      <xdr:col>13</xdr:col>
      <xdr:colOff>739381</xdr:colOff>
      <xdr:row>6</xdr:row>
      <xdr:rowOff>102485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62875" y="361950"/>
          <a:ext cx="2882506" cy="854960"/>
        </a:xfrm>
        <a:prstGeom prst="rect">
          <a:avLst/>
        </a:prstGeom>
      </xdr:spPr>
    </xdr:pic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</cdr:x>
      <cdr:y>0.93875</cdr:y>
    </cdr:from>
    <cdr:to>
      <cdr:x>0.58825</cdr:x>
      <cdr:y>0.9825</cdr:y>
    </cdr:to>
    <cdr:sp macro="" textlink="">
      <cdr:nvSpPr>
        <cdr:cNvPr id="266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5275540"/>
          <a:ext cx="5418180" cy="2458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NOTA: Para el año 2009 se consideró I y II Trimestre de 2009 - CNT S.A. (Ex Andinatel y Ex Pacifictel)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771525" y="1933576"/>
    <xdr:ext cx="9886950" cy="4933949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142875</xdr:colOff>
      <xdr:row>2</xdr:row>
      <xdr:rowOff>66675</xdr:rowOff>
    </xdr:from>
    <xdr:to>
      <xdr:col>13</xdr:col>
      <xdr:colOff>739381</xdr:colOff>
      <xdr:row>7</xdr:row>
      <xdr:rowOff>16760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62875" y="457200"/>
          <a:ext cx="2882506" cy="854960"/>
        </a:xfrm>
        <a:prstGeom prst="rect">
          <a:avLst/>
        </a:prstGeom>
      </xdr:spPr>
    </xdr:pic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</cdr:x>
      <cdr:y>0.9605</cdr:y>
    </cdr:from>
    <cdr:to>
      <cdr:x>0.333</cdr:x>
      <cdr:y>1</cdr:y>
    </cdr:to>
    <cdr:sp macro="" textlink="">
      <cdr:nvSpPr>
        <cdr:cNvPr id="27655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5397770"/>
          <a:ext cx="3067155" cy="22198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NOTA: Para el año 2008 se consideró I y II Trimestre de 2008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762000" y="1943100"/>
    <xdr:ext cx="9886950" cy="4953000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152400</xdr:colOff>
      <xdr:row>2</xdr:row>
      <xdr:rowOff>85725</xdr:rowOff>
    </xdr:from>
    <xdr:to>
      <xdr:col>13</xdr:col>
      <xdr:colOff>748906</xdr:colOff>
      <xdr:row>7</xdr:row>
      <xdr:rowOff>35810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72400" y="476250"/>
          <a:ext cx="2882506" cy="8549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4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5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7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8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9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Z233"/>
  <sheetViews>
    <sheetView tabSelected="1" zoomScaleNormal="100" workbookViewId="0">
      <selection activeCell="D1" sqref="D1"/>
    </sheetView>
  </sheetViews>
  <sheetFormatPr baseColWidth="10" defaultRowHeight="14.25" x14ac:dyDescent="0.2"/>
  <cols>
    <col min="1" max="1" width="49.42578125" style="4" customWidth="1"/>
    <col min="2" max="2" width="7.28515625" style="5" customWidth="1"/>
    <col min="3" max="3" width="74.7109375" style="5" customWidth="1"/>
    <col min="4" max="4" width="7.42578125" style="5" customWidth="1"/>
    <col min="5" max="26" width="11.42578125" style="4"/>
    <col min="27" max="16384" width="11.42578125" style="5"/>
  </cols>
  <sheetData>
    <row r="1" spans="1:26" s="3" customFormat="1" x14ac:dyDescent="0.2">
      <c r="A1" s="2"/>
      <c r="B1" s="53"/>
      <c r="C1" s="53"/>
      <c r="D1" s="57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s="3" customFormat="1" ht="18" x14ac:dyDescent="0.25">
      <c r="A2" s="2"/>
      <c r="B2" s="55" t="s">
        <v>91</v>
      </c>
      <c r="C2" s="53"/>
      <c r="D2" s="53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s="3" customFormat="1" x14ac:dyDescent="0.2">
      <c r="A3" s="2"/>
      <c r="B3" s="54" t="s">
        <v>92</v>
      </c>
      <c r="C3" s="53"/>
      <c r="D3" s="53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s="3" customFormat="1" x14ac:dyDescent="0.2">
      <c r="A4" s="2"/>
      <c r="B4" s="53"/>
      <c r="C4" s="53"/>
      <c r="D4" s="53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s="3" customFormat="1" x14ac:dyDescent="0.2">
      <c r="A5" s="2"/>
      <c r="B5" s="53"/>
      <c r="C5" s="53"/>
      <c r="D5" s="53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s="3" customFormat="1" x14ac:dyDescent="0.2">
      <c r="A6" s="2"/>
      <c r="B6" s="53"/>
      <c r="C6" s="53"/>
      <c r="D6" s="53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s="3" customFormat="1" x14ac:dyDescent="0.2">
      <c r="A7" s="2"/>
      <c r="B7" s="53"/>
      <c r="C7" s="53"/>
      <c r="D7" s="53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s="3" customFormat="1" x14ac:dyDescent="0.2">
      <c r="A8" s="2"/>
      <c r="B8" s="149" t="s">
        <v>121</v>
      </c>
      <c r="C8" s="149"/>
      <c r="D8" s="53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s="3" customFormat="1" x14ac:dyDescent="0.2">
      <c r="A9" s="2"/>
      <c r="B9" s="53"/>
      <c r="C9" s="53"/>
      <c r="D9" s="53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s="3" customFormat="1" x14ac:dyDescent="0.2">
      <c r="A10" s="2"/>
      <c r="B10" s="53"/>
      <c r="C10" s="53"/>
      <c r="D10" s="53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s="3" customFormat="1" x14ac:dyDescent="0.2">
      <c r="A11" s="2"/>
      <c r="B11" s="56"/>
      <c r="C11" s="56"/>
      <c r="D11" s="56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s="3" customFormat="1" x14ac:dyDescent="0.2">
      <c r="A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x14ac:dyDescent="0.2">
      <c r="C13" s="3"/>
    </row>
    <row r="14" spans="1:26" ht="28.5" x14ac:dyDescent="0.2">
      <c r="C14" s="6" t="s">
        <v>17</v>
      </c>
    </row>
    <row r="15" spans="1:26" ht="10.5" customHeight="1" x14ac:dyDescent="0.2">
      <c r="C15" s="6"/>
    </row>
    <row r="16" spans="1:26" ht="78" customHeight="1" x14ac:dyDescent="0.2">
      <c r="C16" s="6" t="s">
        <v>43</v>
      </c>
    </row>
    <row r="17" spans="3:4" x14ac:dyDescent="0.2">
      <c r="C17" s="3"/>
    </row>
    <row r="18" spans="3:4" ht="34.5" customHeight="1" x14ac:dyDescent="0.2">
      <c r="C18" s="7" t="s">
        <v>62</v>
      </c>
    </row>
    <row r="19" spans="3:4" ht="29.25" customHeight="1" x14ac:dyDescent="0.2">
      <c r="C19" s="18" t="s">
        <v>55</v>
      </c>
    </row>
    <row r="20" spans="3:4" ht="28.5" customHeight="1" x14ac:dyDescent="0.2">
      <c r="C20" s="18" t="s">
        <v>45</v>
      </c>
    </row>
    <row r="21" spans="3:4" ht="19.5" customHeight="1" x14ac:dyDescent="0.2">
      <c r="C21" s="7"/>
    </row>
    <row r="22" spans="3:4" ht="18.75" customHeight="1" x14ac:dyDescent="0.2">
      <c r="C22" s="7"/>
    </row>
    <row r="23" spans="3:4" ht="16.5" customHeight="1" x14ac:dyDescent="0.2">
      <c r="C23" s="7"/>
    </row>
    <row r="24" spans="3:4" ht="20.25" customHeight="1" x14ac:dyDescent="0.2">
      <c r="C24" s="7"/>
    </row>
    <row r="25" spans="3:4" ht="18.75" customHeight="1" x14ac:dyDescent="0.2">
      <c r="C25" s="7"/>
    </row>
    <row r="26" spans="3:4" ht="15" customHeight="1" x14ac:dyDescent="0.2">
      <c r="C26" s="16"/>
    </row>
    <row r="27" spans="3:4" x14ac:dyDescent="0.2">
      <c r="C27" s="3"/>
      <c r="D27" s="36"/>
    </row>
    <row r="28" spans="3:4" x14ac:dyDescent="0.2">
      <c r="C28" s="3"/>
    </row>
    <row r="29" spans="3:4" x14ac:dyDescent="0.2">
      <c r="C29" s="36"/>
    </row>
    <row r="37" spans="2:4" x14ac:dyDescent="0.2">
      <c r="B37" s="4"/>
      <c r="C37" s="4"/>
      <c r="D37" s="4"/>
    </row>
    <row r="38" spans="2:4" x14ac:dyDescent="0.2">
      <c r="B38" s="4"/>
      <c r="C38" s="4"/>
      <c r="D38" s="4"/>
    </row>
    <row r="39" spans="2:4" s="4" customFormat="1" x14ac:dyDescent="0.2"/>
    <row r="40" spans="2:4" s="4" customFormat="1" x14ac:dyDescent="0.2"/>
    <row r="41" spans="2:4" s="4" customFormat="1" x14ac:dyDescent="0.2"/>
    <row r="42" spans="2:4" s="4" customFormat="1" x14ac:dyDescent="0.2"/>
    <row r="43" spans="2:4" s="4" customFormat="1" x14ac:dyDescent="0.2"/>
    <row r="44" spans="2:4" s="4" customFormat="1" x14ac:dyDescent="0.2"/>
    <row r="45" spans="2:4" s="4" customFormat="1" x14ac:dyDescent="0.2"/>
    <row r="46" spans="2:4" s="4" customFormat="1" x14ac:dyDescent="0.2"/>
    <row r="47" spans="2:4" s="4" customFormat="1" x14ac:dyDescent="0.2"/>
    <row r="48" spans="2:4" s="4" customFormat="1" x14ac:dyDescent="0.2"/>
    <row r="49" s="4" customFormat="1" x14ac:dyDescent="0.2"/>
    <row r="50" s="4" customFormat="1" x14ac:dyDescent="0.2"/>
    <row r="51" s="4" customFormat="1" x14ac:dyDescent="0.2"/>
    <row r="52" s="4" customFormat="1" x14ac:dyDescent="0.2"/>
    <row r="53" s="4" customFormat="1" x14ac:dyDescent="0.2"/>
    <row r="54" s="4" customFormat="1" x14ac:dyDescent="0.2"/>
    <row r="55" s="4" customFormat="1" x14ac:dyDescent="0.2"/>
    <row r="56" s="4" customFormat="1" x14ac:dyDescent="0.2"/>
    <row r="57" s="4" customFormat="1" x14ac:dyDescent="0.2"/>
    <row r="58" s="4" customFormat="1" x14ac:dyDescent="0.2"/>
    <row r="59" s="4" customFormat="1" x14ac:dyDescent="0.2"/>
    <row r="60" s="4" customFormat="1" x14ac:dyDescent="0.2"/>
    <row r="61" s="4" customFormat="1" x14ac:dyDescent="0.2"/>
    <row r="62" s="4" customFormat="1" x14ac:dyDescent="0.2"/>
    <row r="63" s="4" customFormat="1" x14ac:dyDescent="0.2"/>
    <row r="64" s="4" customFormat="1" x14ac:dyDescent="0.2"/>
    <row r="65" s="4" customFormat="1" x14ac:dyDescent="0.2"/>
    <row r="66" s="4" customFormat="1" x14ac:dyDescent="0.2"/>
    <row r="67" s="4" customFormat="1" x14ac:dyDescent="0.2"/>
    <row r="68" s="4" customFormat="1" x14ac:dyDescent="0.2"/>
    <row r="69" s="4" customFormat="1" x14ac:dyDescent="0.2"/>
    <row r="70" s="4" customFormat="1" x14ac:dyDescent="0.2"/>
    <row r="71" s="4" customFormat="1" x14ac:dyDescent="0.2"/>
    <row r="72" s="4" customFormat="1" x14ac:dyDescent="0.2"/>
    <row r="73" s="4" customFormat="1" x14ac:dyDescent="0.2"/>
    <row r="74" s="4" customFormat="1" x14ac:dyDescent="0.2"/>
    <row r="75" s="4" customFormat="1" x14ac:dyDescent="0.2"/>
    <row r="76" s="4" customFormat="1" x14ac:dyDescent="0.2"/>
    <row r="77" s="4" customFormat="1" x14ac:dyDescent="0.2"/>
    <row r="78" s="4" customFormat="1" x14ac:dyDescent="0.2"/>
    <row r="79" s="4" customFormat="1" x14ac:dyDescent="0.2"/>
    <row r="80" s="4" customFormat="1" x14ac:dyDescent="0.2"/>
    <row r="81" s="4" customFormat="1" x14ac:dyDescent="0.2"/>
    <row r="82" s="4" customFormat="1" x14ac:dyDescent="0.2"/>
    <row r="83" s="4" customFormat="1" x14ac:dyDescent="0.2"/>
    <row r="84" s="4" customFormat="1" x14ac:dyDescent="0.2"/>
    <row r="85" s="4" customFormat="1" x14ac:dyDescent="0.2"/>
    <row r="86" s="4" customFormat="1" x14ac:dyDescent="0.2"/>
    <row r="87" s="4" customFormat="1" x14ac:dyDescent="0.2"/>
    <row r="88" s="4" customFormat="1" x14ac:dyDescent="0.2"/>
    <row r="89" s="4" customFormat="1" x14ac:dyDescent="0.2"/>
    <row r="90" s="4" customFormat="1" x14ac:dyDescent="0.2"/>
    <row r="91" s="4" customFormat="1" x14ac:dyDescent="0.2"/>
    <row r="92" s="4" customFormat="1" x14ac:dyDescent="0.2"/>
    <row r="93" s="4" customFormat="1" x14ac:dyDescent="0.2"/>
    <row r="94" s="4" customFormat="1" x14ac:dyDescent="0.2"/>
    <row r="95" s="4" customFormat="1" x14ac:dyDescent="0.2"/>
    <row r="96" s="4" customFormat="1" x14ac:dyDescent="0.2"/>
    <row r="97" s="4" customFormat="1" x14ac:dyDescent="0.2"/>
    <row r="98" s="4" customFormat="1" x14ac:dyDescent="0.2"/>
    <row r="99" s="4" customFormat="1" x14ac:dyDescent="0.2"/>
    <row r="100" s="4" customFormat="1" x14ac:dyDescent="0.2"/>
    <row r="101" s="4" customFormat="1" x14ac:dyDescent="0.2"/>
    <row r="102" s="4" customFormat="1" x14ac:dyDescent="0.2"/>
    <row r="103" s="4" customFormat="1" x14ac:dyDescent="0.2"/>
    <row r="104" s="4" customFormat="1" x14ac:dyDescent="0.2"/>
    <row r="105" s="4" customFormat="1" x14ac:dyDescent="0.2"/>
    <row r="106" s="4" customFormat="1" x14ac:dyDescent="0.2"/>
    <row r="107" s="4" customFormat="1" x14ac:dyDescent="0.2"/>
    <row r="108" s="4" customFormat="1" x14ac:dyDescent="0.2"/>
    <row r="109" s="4" customFormat="1" x14ac:dyDescent="0.2"/>
    <row r="110" s="4" customFormat="1" x14ac:dyDescent="0.2"/>
    <row r="111" s="4" customFormat="1" x14ac:dyDescent="0.2"/>
    <row r="112" s="4" customFormat="1" x14ac:dyDescent="0.2"/>
    <row r="113" s="4" customFormat="1" x14ac:dyDescent="0.2"/>
    <row r="114" s="4" customFormat="1" x14ac:dyDescent="0.2"/>
    <row r="115" s="4" customFormat="1" x14ac:dyDescent="0.2"/>
    <row r="116" s="4" customFormat="1" x14ac:dyDescent="0.2"/>
    <row r="117" s="4" customFormat="1" x14ac:dyDescent="0.2"/>
    <row r="118" s="4" customFormat="1" x14ac:dyDescent="0.2"/>
    <row r="119" s="4" customFormat="1" x14ac:dyDescent="0.2"/>
    <row r="120" s="4" customFormat="1" x14ac:dyDescent="0.2"/>
    <row r="121" s="4" customFormat="1" x14ac:dyDescent="0.2"/>
    <row r="122" s="4" customFormat="1" x14ac:dyDescent="0.2"/>
    <row r="123" s="4" customFormat="1" x14ac:dyDescent="0.2"/>
    <row r="124" s="4" customFormat="1" x14ac:dyDescent="0.2"/>
    <row r="125" s="4" customFormat="1" x14ac:dyDescent="0.2"/>
    <row r="126" s="4" customFormat="1" x14ac:dyDescent="0.2"/>
    <row r="127" s="4" customFormat="1" x14ac:dyDescent="0.2"/>
    <row r="128" s="4" customFormat="1" x14ac:dyDescent="0.2"/>
    <row r="129" s="4" customFormat="1" x14ac:dyDescent="0.2"/>
    <row r="130" s="4" customFormat="1" x14ac:dyDescent="0.2"/>
    <row r="131" s="4" customFormat="1" x14ac:dyDescent="0.2"/>
    <row r="132" s="4" customFormat="1" x14ac:dyDescent="0.2"/>
    <row r="133" s="4" customFormat="1" x14ac:dyDescent="0.2"/>
    <row r="134" s="4" customFormat="1" x14ac:dyDescent="0.2"/>
    <row r="135" s="4" customFormat="1" x14ac:dyDescent="0.2"/>
    <row r="136" s="4" customFormat="1" x14ac:dyDescent="0.2"/>
    <row r="137" s="4" customFormat="1" x14ac:dyDescent="0.2"/>
    <row r="138" s="4" customFormat="1" x14ac:dyDescent="0.2"/>
    <row r="139" s="4" customFormat="1" x14ac:dyDescent="0.2"/>
    <row r="140" s="4" customFormat="1" x14ac:dyDescent="0.2"/>
    <row r="141" s="4" customFormat="1" x14ac:dyDescent="0.2"/>
    <row r="142" s="4" customFormat="1" x14ac:dyDescent="0.2"/>
    <row r="143" s="4" customFormat="1" x14ac:dyDescent="0.2"/>
    <row r="144" s="4" customFormat="1" x14ac:dyDescent="0.2"/>
    <row r="145" s="4" customFormat="1" x14ac:dyDescent="0.2"/>
    <row r="146" s="4" customFormat="1" x14ac:dyDescent="0.2"/>
    <row r="147" s="4" customFormat="1" x14ac:dyDescent="0.2"/>
    <row r="148" s="4" customFormat="1" x14ac:dyDescent="0.2"/>
    <row r="149" s="4" customFormat="1" x14ac:dyDescent="0.2"/>
    <row r="150" s="4" customFormat="1" x14ac:dyDescent="0.2"/>
    <row r="151" s="4" customFormat="1" x14ac:dyDescent="0.2"/>
    <row r="152" s="4" customFormat="1" x14ac:dyDescent="0.2"/>
    <row r="153" s="4" customFormat="1" x14ac:dyDescent="0.2"/>
    <row r="154" s="4" customFormat="1" x14ac:dyDescent="0.2"/>
    <row r="155" s="4" customFormat="1" x14ac:dyDescent="0.2"/>
    <row r="156" s="4" customFormat="1" x14ac:dyDescent="0.2"/>
    <row r="157" s="4" customFormat="1" x14ac:dyDescent="0.2"/>
    <row r="158" s="4" customFormat="1" x14ac:dyDescent="0.2"/>
    <row r="159" s="4" customFormat="1" x14ac:dyDescent="0.2"/>
    <row r="160" s="4" customFormat="1" x14ac:dyDescent="0.2"/>
    <row r="161" s="4" customFormat="1" x14ac:dyDescent="0.2"/>
    <row r="162" s="4" customFormat="1" x14ac:dyDescent="0.2"/>
    <row r="163" s="4" customFormat="1" x14ac:dyDescent="0.2"/>
    <row r="164" s="4" customFormat="1" x14ac:dyDescent="0.2"/>
    <row r="165" s="4" customFormat="1" x14ac:dyDescent="0.2"/>
    <row r="166" s="4" customFormat="1" x14ac:dyDescent="0.2"/>
    <row r="167" s="4" customFormat="1" x14ac:dyDescent="0.2"/>
    <row r="168" s="4" customFormat="1" x14ac:dyDescent="0.2"/>
    <row r="169" s="4" customFormat="1" x14ac:dyDescent="0.2"/>
    <row r="170" s="4" customFormat="1" x14ac:dyDescent="0.2"/>
    <row r="171" s="4" customFormat="1" x14ac:dyDescent="0.2"/>
    <row r="172" s="4" customFormat="1" x14ac:dyDescent="0.2"/>
    <row r="173" s="4" customFormat="1" x14ac:dyDescent="0.2"/>
    <row r="174" s="4" customFormat="1" x14ac:dyDescent="0.2"/>
    <row r="175" s="4" customFormat="1" x14ac:dyDescent="0.2"/>
    <row r="176" s="4" customFormat="1" x14ac:dyDescent="0.2"/>
    <row r="177" s="4" customFormat="1" x14ac:dyDescent="0.2"/>
    <row r="178" s="4" customFormat="1" x14ac:dyDescent="0.2"/>
    <row r="179" s="4" customFormat="1" x14ac:dyDescent="0.2"/>
    <row r="180" s="4" customFormat="1" x14ac:dyDescent="0.2"/>
    <row r="181" s="4" customFormat="1" x14ac:dyDescent="0.2"/>
    <row r="182" s="4" customFormat="1" x14ac:dyDescent="0.2"/>
    <row r="183" s="4" customFormat="1" x14ac:dyDescent="0.2"/>
    <row r="184" s="4" customFormat="1" x14ac:dyDescent="0.2"/>
    <row r="185" s="4" customFormat="1" x14ac:dyDescent="0.2"/>
    <row r="186" s="4" customFormat="1" x14ac:dyDescent="0.2"/>
    <row r="187" s="4" customFormat="1" x14ac:dyDescent="0.2"/>
    <row r="188" s="4" customFormat="1" x14ac:dyDescent="0.2"/>
    <row r="189" s="4" customFormat="1" x14ac:dyDescent="0.2"/>
    <row r="190" s="4" customFormat="1" x14ac:dyDescent="0.2"/>
    <row r="191" s="4" customFormat="1" x14ac:dyDescent="0.2"/>
    <row r="192" s="4" customFormat="1" x14ac:dyDescent="0.2"/>
    <row r="193" s="4" customFormat="1" x14ac:dyDescent="0.2"/>
    <row r="194" s="4" customFormat="1" x14ac:dyDescent="0.2"/>
    <row r="195" s="4" customFormat="1" x14ac:dyDescent="0.2"/>
    <row r="196" s="4" customFormat="1" x14ac:dyDescent="0.2"/>
    <row r="197" s="4" customFormat="1" x14ac:dyDescent="0.2"/>
    <row r="198" s="4" customFormat="1" x14ac:dyDescent="0.2"/>
    <row r="199" s="4" customFormat="1" x14ac:dyDescent="0.2"/>
    <row r="200" s="4" customFormat="1" x14ac:dyDescent="0.2"/>
    <row r="201" s="4" customFormat="1" x14ac:dyDescent="0.2"/>
    <row r="202" s="4" customFormat="1" x14ac:dyDescent="0.2"/>
    <row r="203" s="4" customFormat="1" x14ac:dyDescent="0.2"/>
    <row r="204" s="4" customFormat="1" x14ac:dyDescent="0.2"/>
    <row r="205" s="4" customFormat="1" x14ac:dyDescent="0.2"/>
    <row r="206" s="4" customFormat="1" x14ac:dyDescent="0.2"/>
    <row r="207" s="4" customFormat="1" x14ac:dyDescent="0.2"/>
    <row r="208" s="4" customFormat="1" x14ac:dyDescent="0.2"/>
    <row r="209" s="4" customFormat="1" x14ac:dyDescent="0.2"/>
    <row r="210" s="4" customFormat="1" x14ac:dyDescent="0.2"/>
    <row r="211" s="4" customFormat="1" x14ac:dyDescent="0.2"/>
    <row r="212" s="4" customFormat="1" x14ac:dyDescent="0.2"/>
    <row r="213" s="4" customFormat="1" x14ac:dyDescent="0.2"/>
    <row r="214" s="4" customFormat="1" x14ac:dyDescent="0.2"/>
    <row r="215" s="4" customFormat="1" x14ac:dyDescent="0.2"/>
    <row r="216" s="4" customFormat="1" x14ac:dyDescent="0.2"/>
    <row r="217" s="4" customFormat="1" x14ac:dyDescent="0.2"/>
    <row r="218" s="4" customFormat="1" x14ac:dyDescent="0.2"/>
    <row r="219" s="4" customFormat="1" x14ac:dyDescent="0.2"/>
    <row r="220" s="4" customFormat="1" x14ac:dyDescent="0.2"/>
    <row r="221" s="4" customFormat="1" x14ac:dyDescent="0.2"/>
    <row r="222" s="4" customFormat="1" x14ac:dyDescent="0.2"/>
    <row r="223" s="4" customFormat="1" x14ac:dyDescent="0.2"/>
    <row r="224" s="4" customFormat="1" x14ac:dyDescent="0.2"/>
    <row r="225" s="4" customFormat="1" x14ac:dyDescent="0.2"/>
    <row r="226" s="4" customFormat="1" x14ac:dyDescent="0.2"/>
    <row r="227" s="4" customFormat="1" x14ac:dyDescent="0.2"/>
    <row r="228" s="4" customFormat="1" x14ac:dyDescent="0.2"/>
    <row r="229" s="4" customFormat="1" x14ac:dyDescent="0.2"/>
    <row r="230" s="4" customFormat="1" x14ac:dyDescent="0.2"/>
    <row r="231" s="4" customFormat="1" x14ac:dyDescent="0.2"/>
    <row r="232" s="4" customFormat="1" x14ac:dyDescent="0.2"/>
    <row r="233" s="4" customFormat="1" x14ac:dyDescent="0.2"/>
  </sheetData>
  <sheetProtection algorithmName="SHA-512" hashValue="UoAemrr6O+u/Wo2rELYi441Rg2oZswuMRgkey2g8CcMoRR3bck1Egmw8lGZ7u/+L0FUUmuqPLSrqXdviB/dfmA==" saltValue="Dfj68I1PK5JVsaHRwuktkQ==" spinCount="100000" sheet="1" objects="1" scenarios="1"/>
  <mergeCells count="1">
    <mergeCell ref="B8:C8"/>
  </mergeCells>
  <phoneticPr fontId="8" type="noConversion"/>
  <hyperlinks>
    <hyperlink ref="C18" location="Resumen!A1" display="Tabla Resumen y Comparativa de todos los Techos Tarifarios"/>
    <hyperlink ref="C19" location="Resoluciones!A1" display="Resoluciones de aprobación"/>
    <hyperlink ref="C20" location="Definiciones!A1" display="Definiciones de los parámetros"/>
  </hyperlinks>
  <pageMargins left="0.75" right="0.75" top="1" bottom="1" header="0" footer="0"/>
  <headerFooter alignWithMargins="0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86"/>
  </cols>
  <sheetData>
    <row r="1" spans="2:14" x14ac:dyDescent="0.2"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</row>
    <row r="2" spans="2:14" ht="18" x14ac:dyDescent="0.25">
      <c r="B2" s="55" t="s">
        <v>91</v>
      </c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</row>
    <row r="3" spans="2:14" ht="14.25" x14ac:dyDescent="0.2">
      <c r="B3" s="83" t="s">
        <v>141</v>
      </c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</row>
    <row r="4" spans="2:14" ht="14.25" x14ac:dyDescent="0.2">
      <c r="B4" s="53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</row>
    <row r="5" spans="2:14" ht="14.25" x14ac:dyDescent="0.2">
      <c r="B5" s="53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</row>
    <row r="6" spans="2:14" ht="14.25" x14ac:dyDescent="0.2">
      <c r="B6" s="53"/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</row>
    <row r="7" spans="2:14" ht="14.25" x14ac:dyDescent="0.2">
      <c r="B7" s="53"/>
      <c r="C7" s="87"/>
      <c r="D7" s="87"/>
      <c r="E7" s="87"/>
      <c r="F7" s="87"/>
      <c r="G7" s="87"/>
      <c r="H7" s="87"/>
      <c r="I7" s="87"/>
      <c r="J7" s="87"/>
      <c r="K7" s="87"/>
      <c r="L7" s="87"/>
      <c r="M7" s="87"/>
      <c r="N7" s="87"/>
    </row>
    <row r="8" spans="2:14" x14ac:dyDescent="0.2">
      <c r="B8" s="84" t="str">
        <f>'Ex-Andinatel'!B8</f>
        <v xml:space="preserve">      Fecha de publicación: enero 2015</v>
      </c>
      <c r="C8" s="87"/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</row>
    <row r="9" spans="2:14" x14ac:dyDescent="0.2">
      <c r="B9" s="87"/>
      <c r="C9" s="87"/>
      <c r="D9" s="87"/>
      <c r="E9" s="87"/>
      <c r="F9" s="87"/>
      <c r="G9" s="87"/>
      <c r="H9" s="87"/>
      <c r="I9" s="87"/>
      <c r="J9" s="87"/>
      <c r="K9" s="87"/>
      <c r="L9" s="87"/>
      <c r="M9" s="87"/>
      <c r="N9" s="87"/>
    </row>
    <row r="10" spans="2:14" x14ac:dyDescent="0.2">
      <c r="B10" s="87"/>
      <c r="C10" s="87"/>
      <c r="D10" s="87"/>
      <c r="E10" s="87"/>
      <c r="F10" s="87"/>
      <c r="G10" s="87"/>
      <c r="H10" s="87"/>
      <c r="I10" s="87"/>
      <c r="J10" s="87"/>
      <c r="K10" s="87"/>
      <c r="L10" s="87"/>
      <c r="M10" s="87"/>
      <c r="N10" s="87"/>
    </row>
    <row r="11" spans="2:14" x14ac:dyDescent="0.2">
      <c r="B11" s="88"/>
      <c r="C11" s="88"/>
      <c r="D11" s="88"/>
      <c r="E11" s="88"/>
      <c r="F11" s="88"/>
      <c r="G11" s="88"/>
      <c r="H11" s="88"/>
      <c r="I11" s="88"/>
      <c r="J11" s="88"/>
      <c r="K11" s="88"/>
      <c r="L11" s="88"/>
      <c r="M11" s="88"/>
      <c r="N11" s="88"/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86"/>
  </cols>
  <sheetData>
    <row r="1" spans="2:14" x14ac:dyDescent="0.2"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</row>
    <row r="2" spans="2:14" ht="18" x14ac:dyDescent="0.25">
      <c r="B2" s="55" t="s">
        <v>91</v>
      </c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</row>
    <row r="3" spans="2:14" ht="14.25" x14ac:dyDescent="0.2">
      <c r="B3" s="83" t="s">
        <v>142</v>
      </c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</row>
    <row r="4" spans="2:14" ht="14.25" x14ac:dyDescent="0.2">
      <c r="B4" s="53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</row>
    <row r="5" spans="2:14" ht="14.25" x14ac:dyDescent="0.2">
      <c r="B5" s="53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</row>
    <row r="6" spans="2:14" ht="14.25" x14ac:dyDescent="0.2">
      <c r="B6" s="53"/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</row>
    <row r="7" spans="2:14" ht="14.25" x14ac:dyDescent="0.2">
      <c r="B7" s="53"/>
      <c r="C7" s="87"/>
      <c r="D7" s="87"/>
      <c r="E7" s="87"/>
      <c r="F7" s="87"/>
      <c r="G7" s="87"/>
      <c r="H7" s="87"/>
      <c r="I7" s="87"/>
      <c r="J7" s="87"/>
      <c r="K7" s="87"/>
      <c r="L7" s="87"/>
      <c r="M7" s="87"/>
      <c r="N7" s="87"/>
    </row>
    <row r="8" spans="2:14" x14ac:dyDescent="0.2">
      <c r="B8" s="84" t="str">
        <f>'Ex-Andinatel'!B8</f>
        <v xml:space="preserve">      Fecha de publicación: enero 2015</v>
      </c>
      <c r="C8" s="87"/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</row>
    <row r="9" spans="2:14" x14ac:dyDescent="0.2">
      <c r="B9" s="87"/>
      <c r="C9" s="87"/>
      <c r="D9" s="87"/>
      <c r="E9" s="87"/>
      <c r="F9" s="87"/>
      <c r="G9" s="87"/>
      <c r="H9" s="87"/>
      <c r="I9" s="87"/>
      <c r="J9" s="87"/>
      <c r="K9" s="87"/>
      <c r="L9" s="87"/>
      <c r="M9" s="87"/>
      <c r="N9" s="87"/>
    </row>
    <row r="10" spans="2:14" x14ac:dyDescent="0.2">
      <c r="B10" s="87"/>
      <c r="C10" s="87"/>
      <c r="D10" s="87"/>
      <c r="E10" s="87"/>
      <c r="F10" s="87"/>
      <c r="G10" s="87"/>
      <c r="H10" s="87"/>
      <c r="I10" s="87"/>
      <c r="J10" s="87"/>
      <c r="K10" s="87"/>
      <c r="L10" s="87"/>
      <c r="M10" s="87"/>
      <c r="N10" s="87"/>
    </row>
    <row r="11" spans="2:14" x14ac:dyDescent="0.2">
      <c r="B11" s="88"/>
      <c r="C11" s="88"/>
      <c r="D11" s="88"/>
      <c r="E11" s="88"/>
      <c r="F11" s="88"/>
      <c r="G11" s="88"/>
      <c r="H11" s="88"/>
      <c r="I11" s="88"/>
      <c r="J11" s="88"/>
      <c r="K11" s="88"/>
      <c r="L11" s="88"/>
      <c r="M11" s="88"/>
      <c r="N11" s="88"/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86"/>
  </cols>
  <sheetData>
    <row r="1" spans="2:14" x14ac:dyDescent="0.2"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</row>
    <row r="2" spans="2:14" ht="18" x14ac:dyDescent="0.25">
      <c r="B2" s="55" t="s">
        <v>91</v>
      </c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</row>
    <row r="3" spans="2:14" ht="14.25" x14ac:dyDescent="0.2">
      <c r="B3" s="83" t="s">
        <v>143</v>
      </c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</row>
    <row r="4" spans="2:14" ht="14.25" x14ac:dyDescent="0.2">
      <c r="B4" s="53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</row>
    <row r="5" spans="2:14" ht="14.25" x14ac:dyDescent="0.2">
      <c r="B5" s="53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</row>
    <row r="6" spans="2:14" ht="14.25" x14ac:dyDescent="0.2">
      <c r="B6" s="53"/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</row>
    <row r="7" spans="2:14" ht="14.25" x14ac:dyDescent="0.2">
      <c r="B7" s="53"/>
      <c r="C7" s="87"/>
      <c r="D7" s="87"/>
      <c r="E7" s="87"/>
      <c r="F7" s="87"/>
      <c r="G7" s="87"/>
      <c r="H7" s="87"/>
      <c r="I7" s="87"/>
      <c r="J7" s="87"/>
      <c r="K7" s="87"/>
      <c r="L7" s="87"/>
      <c r="M7" s="87"/>
      <c r="N7" s="87"/>
    </row>
    <row r="8" spans="2:14" x14ac:dyDescent="0.2">
      <c r="B8" s="84" t="str">
        <f>'Ex-Andinatel'!B8</f>
        <v xml:space="preserve">      Fecha de publicación: enero 2015</v>
      </c>
      <c r="C8" s="87"/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</row>
    <row r="9" spans="2:14" x14ac:dyDescent="0.2">
      <c r="B9" s="87"/>
      <c r="C9" s="87"/>
      <c r="D9" s="87"/>
      <c r="E9" s="87"/>
      <c r="F9" s="87"/>
      <c r="G9" s="87"/>
      <c r="H9" s="87"/>
      <c r="I9" s="87"/>
      <c r="J9" s="87"/>
      <c r="K9" s="87"/>
      <c r="L9" s="87"/>
      <c r="M9" s="87"/>
      <c r="N9" s="87"/>
    </row>
    <row r="10" spans="2:14" x14ac:dyDescent="0.2">
      <c r="B10" s="87"/>
      <c r="C10" s="87"/>
      <c r="D10" s="87"/>
      <c r="E10" s="87"/>
      <c r="F10" s="87"/>
      <c r="G10" s="87"/>
      <c r="H10" s="87"/>
      <c r="I10" s="87"/>
      <c r="J10" s="87"/>
      <c r="K10" s="87"/>
      <c r="L10" s="87"/>
      <c r="M10" s="87"/>
      <c r="N10" s="87"/>
    </row>
    <row r="11" spans="2:14" x14ac:dyDescent="0.2">
      <c r="B11" s="88"/>
      <c r="C11" s="88"/>
      <c r="D11" s="88"/>
      <c r="E11" s="88"/>
      <c r="F11" s="88"/>
      <c r="G11" s="88"/>
      <c r="H11" s="88"/>
      <c r="I11" s="88"/>
      <c r="J11" s="88"/>
      <c r="K11" s="88"/>
      <c r="L11" s="88"/>
      <c r="M11" s="88"/>
      <c r="N11" s="88"/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86"/>
  </cols>
  <sheetData>
    <row r="1" spans="2:14" x14ac:dyDescent="0.2"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</row>
    <row r="2" spans="2:14" ht="18" x14ac:dyDescent="0.25">
      <c r="B2" s="55" t="s">
        <v>91</v>
      </c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</row>
    <row r="3" spans="2:14" ht="14.25" x14ac:dyDescent="0.2">
      <c r="B3" s="83" t="s">
        <v>100</v>
      </c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</row>
    <row r="4" spans="2:14" ht="14.25" x14ac:dyDescent="0.2">
      <c r="B4" s="53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</row>
    <row r="5" spans="2:14" ht="14.25" x14ac:dyDescent="0.2">
      <c r="B5" s="53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</row>
    <row r="6" spans="2:14" ht="14.25" x14ac:dyDescent="0.2">
      <c r="B6" s="53"/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</row>
    <row r="7" spans="2:14" ht="14.25" x14ac:dyDescent="0.2">
      <c r="B7" s="53"/>
      <c r="C7" s="87"/>
      <c r="D7" s="87"/>
      <c r="E7" s="87"/>
      <c r="F7" s="87"/>
      <c r="G7" s="87"/>
      <c r="H7" s="87"/>
      <c r="I7" s="87"/>
      <c r="J7" s="87"/>
      <c r="K7" s="87"/>
      <c r="L7" s="87"/>
      <c r="M7" s="87"/>
      <c r="N7" s="87"/>
    </row>
    <row r="8" spans="2:14" x14ac:dyDescent="0.2">
      <c r="B8" s="84" t="str">
        <f>'Ex-Andinatel'!B8</f>
        <v xml:space="preserve">      Fecha de publicación: enero 2015</v>
      </c>
      <c r="C8" s="87"/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</row>
    <row r="9" spans="2:14" x14ac:dyDescent="0.2">
      <c r="B9" s="87"/>
      <c r="C9" s="87"/>
      <c r="D9" s="87"/>
      <c r="E9" s="87"/>
      <c r="F9" s="87"/>
      <c r="G9" s="87"/>
      <c r="H9" s="87"/>
      <c r="I9" s="87"/>
      <c r="J9" s="87"/>
      <c r="K9" s="87"/>
      <c r="L9" s="87"/>
      <c r="M9" s="87"/>
      <c r="N9" s="87"/>
    </row>
    <row r="10" spans="2:14" x14ac:dyDescent="0.2">
      <c r="B10" s="87"/>
      <c r="C10" s="87"/>
      <c r="D10" s="87"/>
      <c r="E10" s="87"/>
      <c r="F10" s="87"/>
      <c r="G10" s="87"/>
      <c r="H10" s="87"/>
      <c r="I10" s="87"/>
      <c r="J10" s="87"/>
      <c r="K10" s="87"/>
      <c r="L10" s="87"/>
      <c r="M10" s="87"/>
      <c r="N10" s="87"/>
    </row>
    <row r="11" spans="2:14" x14ac:dyDescent="0.2">
      <c r="B11" s="88"/>
      <c r="C11" s="88"/>
      <c r="D11" s="88"/>
      <c r="E11" s="88"/>
      <c r="F11" s="88"/>
      <c r="G11" s="88"/>
      <c r="H11" s="88"/>
      <c r="I11" s="88"/>
      <c r="J11" s="88"/>
      <c r="K11" s="88"/>
      <c r="L11" s="88"/>
      <c r="M11" s="88"/>
      <c r="N11" s="88"/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86"/>
  </cols>
  <sheetData>
    <row r="1" spans="2:14" x14ac:dyDescent="0.2"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</row>
    <row r="2" spans="2:14" ht="18" x14ac:dyDescent="0.25">
      <c r="B2" s="55" t="s">
        <v>91</v>
      </c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</row>
    <row r="3" spans="2:14" ht="14.25" x14ac:dyDescent="0.2">
      <c r="B3" s="83" t="s">
        <v>139</v>
      </c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</row>
    <row r="4" spans="2:14" ht="14.25" x14ac:dyDescent="0.2">
      <c r="B4" s="53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</row>
    <row r="5" spans="2:14" ht="14.25" x14ac:dyDescent="0.2">
      <c r="B5" s="53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</row>
    <row r="6" spans="2:14" ht="14.25" x14ac:dyDescent="0.2">
      <c r="B6" s="53"/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</row>
    <row r="7" spans="2:14" ht="14.25" x14ac:dyDescent="0.2">
      <c r="B7" s="53"/>
      <c r="C7" s="87"/>
      <c r="D7" s="87"/>
      <c r="E7" s="87"/>
      <c r="F7" s="87"/>
      <c r="G7" s="87"/>
      <c r="H7" s="87"/>
      <c r="I7" s="87"/>
      <c r="J7" s="87"/>
      <c r="K7" s="87"/>
      <c r="L7" s="87"/>
      <c r="M7" s="87"/>
      <c r="N7" s="87"/>
    </row>
    <row r="8" spans="2:14" x14ac:dyDescent="0.2">
      <c r="B8" s="84" t="str">
        <f>'Ex-Andinatel'!B8</f>
        <v xml:space="preserve">      Fecha de publicación: enero 2015</v>
      </c>
      <c r="C8" s="87"/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</row>
    <row r="9" spans="2:14" x14ac:dyDescent="0.2">
      <c r="B9" s="87"/>
      <c r="C9" s="87"/>
      <c r="D9" s="87"/>
      <c r="E9" s="87"/>
      <c r="F9" s="87"/>
      <c r="G9" s="87"/>
      <c r="H9" s="87"/>
      <c r="I9" s="87"/>
      <c r="J9" s="87"/>
      <c r="K9" s="87"/>
      <c r="L9" s="87"/>
      <c r="M9" s="87"/>
      <c r="N9" s="87"/>
    </row>
    <row r="10" spans="2:14" x14ac:dyDescent="0.2">
      <c r="B10" s="87"/>
      <c r="C10" s="87"/>
      <c r="D10" s="87"/>
      <c r="E10" s="87"/>
      <c r="F10" s="87"/>
      <c r="G10" s="87"/>
      <c r="H10" s="87"/>
      <c r="I10" s="87"/>
      <c r="J10" s="87"/>
      <c r="K10" s="87"/>
      <c r="L10" s="87"/>
      <c r="M10" s="87"/>
      <c r="N10" s="87"/>
    </row>
    <row r="11" spans="2:14" x14ac:dyDescent="0.2">
      <c r="B11" s="88"/>
      <c r="C11" s="88"/>
      <c r="D11" s="88"/>
      <c r="E11" s="88"/>
      <c r="F11" s="88"/>
      <c r="G11" s="88"/>
      <c r="H11" s="88"/>
      <c r="I11" s="88"/>
      <c r="J11" s="88"/>
      <c r="K11" s="88"/>
      <c r="L11" s="88"/>
      <c r="M11" s="88"/>
      <c r="N11" s="88"/>
    </row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zoomScaleNormal="100" workbookViewId="0">
      <selection activeCell="M1" sqref="M1"/>
    </sheetView>
  </sheetViews>
  <sheetFormatPr baseColWidth="10" defaultRowHeight="12.75" x14ac:dyDescent="0.2"/>
  <cols>
    <col min="1" max="16384" width="11.42578125" style="86"/>
  </cols>
  <sheetData>
    <row r="1" spans="2:14" x14ac:dyDescent="0.2"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</row>
    <row r="2" spans="2:14" ht="18" x14ac:dyDescent="0.25">
      <c r="B2" s="55" t="s">
        <v>91</v>
      </c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</row>
    <row r="3" spans="2:14" ht="14.25" x14ac:dyDescent="0.2">
      <c r="B3" s="83" t="s">
        <v>101</v>
      </c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</row>
    <row r="4" spans="2:14" ht="14.25" x14ac:dyDescent="0.2">
      <c r="B4" s="53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</row>
    <row r="5" spans="2:14" ht="14.25" x14ac:dyDescent="0.2">
      <c r="B5" s="53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</row>
    <row r="6" spans="2:14" ht="14.25" x14ac:dyDescent="0.2">
      <c r="B6" s="53"/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</row>
    <row r="7" spans="2:14" ht="14.25" x14ac:dyDescent="0.2">
      <c r="B7" s="53"/>
      <c r="C7" s="87"/>
      <c r="D7" s="87"/>
      <c r="E7" s="87"/>
      <c r="F7" s="87"/>
      <c r="G7" s="87"/>
      <c r="H7" s="87"/>
      <c r="I7" s="87"/>
      <c r="J7" s="87"/>
      <c r="K7" s="87"/>
      <c r="L7" s="87"/>
      <c r="M7" s="87"/>
      <c r="N7" s="87"/>
    </row>
    <row r="8" spans="2:14" x14ac:dyDescent="0.2">
      <c r="B8" s="84" t="str">
        <f>'Ex-Andinatel'!B8</f>
        <v xml:space="preserve">      Fecha de publicación: enero 2015</v>
      </c>
      <c r="C8" s="87"/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</row>
    <row r="9" spans="2:14" x14ac:dyDescent="0.2">
      <c r="B9" s="87"/>
      <c r="C9" s="87"/>
      <c r="D9" s="87"/>
      <c r="E9" s="87"/>
      <c r="F9" s="87"/>
      <c r="G9" s="87"/>
      <c r="H9" s="87"/>
      <c r="I9" s="87"/>
      <c r="J9" s="87"/>
      <c r="K9" s="87"/>
      <c r="L9" s="87"/>
      <c r="M9" s="87"/>
      <c r="N9" s="87"/>
    </row>
    <row r="10" spans="2:14" x14ac:dyDescent="0.2">
      <c r="B10" s="87"/>
      <c r="C10" s="87"/>
      <c r="D10" s="87"/>
      <c r="E10" s="87"/>
      <c r="F10" s="87"/>
      <c r="G10" s="87"/>
      <c r="H10" s="87"/>
      <c r="I10" s="87"/>
      <c r="J10" s="87"/>
      <c r="K10" s="87"/>
      <c r="L10" s="87"/>
      <c r="M10" s="87"/>
      <c r="N10" s="87"/>
    </row>
    <row r="11" spans="2:14" x14ac:dyDescent="0.2">
      <c r="B11" s="88"/>
      <c r="C11" s="88"/>
      <c r="D11" s="88"/>
      <c r="E11" s="88"/>
      <c r="F11" s="88"/>
      <c r="G11" s="88"/>
      <c r="H11" s="88"/>
      <c r="I11" s="88"/>
      <c r="J11" s="88"/>
      <c r="K11" s="88"/>
      <c r="L11" s="88"/>
      <c r="M11" s="88"/>
      <c r="N11" s="88"/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86"/>
  </cols>
  <sheetData>
    <row r="1" spans="2:14" x14ac:dyDescent="0.2"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</row>
    <row r="2" spans="2:14" ht="18" x14ac:dyDescent="0.25">
      <c r="B2" s="55" t="s">
        <v>91</v>
      </c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</row>
    <row r="3" spans="2:14" ht="14.25" x14ac:dyDescent="0.2">
      <c r="B3" s="83" t="s">
        <v>102</v>
      </c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</row>
    <row r="4" spans="2:14" ht="14.25" x14ac:dyDescent="0.2">
      <c r="B4" s="53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</row>
    <row r="5" spans="2:14" ht="14.25" x14ac:dyDescent="0.2">
      <c r="B5" s="53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</row>
    <row r="6" spans="2:14" ht="14.25" x14ac:dyDescent="0.2">
      <c r="B6" s="53"/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</row>
    <row r="7" spans="2:14" ht="14.25" x14ac:dyDescent="0.2">
      <c r="B7" s="53"/>
      <c r="C7" s="87"/>
      <c r="D7" s="87"/>
      <c r="E7" s="87"/>
      <c r="F7" s="87"/>
      <c r="G7" s="87"/>
      <c r="H7" s="87"/>
      <c r="I7" s="87"/>
      <c r="J7" s="87"/>
      <c r="K7" s="87"/>
      <c r="L7" s="87"/>
      <c r="M7" s="87"/>
      <c r="N7" s="87"/>
    </row>
    <row r="8" spans="2:14" x14ac:dyDescent="0.2">
      <c r="B8" s="84" t="str">
        <f>'Ex-Andinatel'!B8</f>
        <v xml:space="preserve">      Fecha de publicación: enero 2015</v>
      </c>
      <c r="C8" s="87"/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</row>
    <row r="9" spans="2:14" x14ac:dyDescent="0.2">
      <c r="B9" s="87"/>
      <c r="C9" s="87"/>
      <c r="D9" s="87"/>
      <c r="E9" s="87"/>
      <c r="F9" s="87"/>
      <c r="G9" s="87"/>
      <c r="H9" s="87"/>
      <c r="I9" s="87"/>
      <c r="J9" s="87"/>
      <c r="K9" s="87"/>
      <c r="L9" s="87"/>
      <c r="M9" s="87"/>
      <c r="N9" s="87"/>
    </row>
    <row r="10" spans="2:14" x14ac:dyDescent="0.2">
      <c r="B10" s="87"/>
      <c r="C10" s="87"/>
      <c r="D10" s="87"/>
      <c r="E10" s="87"/>
      <c r="F10" s="87"/>
      <c r="G10" s="87"/>
      <c r="H10" s="87"/>
      <c r="I10" s="87"/>
      <c r="J10" s="87"/>
      <c r="K10" s="87"/>
      <c r="L10" s="87"/>
      <c r="M10" s="87"/>
      <c r="N10" s="87"/>
    </row>
    <row r="11" spans="2:14" x14ac:dyDescent="0.2">
      <c r="B11" s="88"/>
      <c r="C11" s="88"/>
      <c r="D11" s="88"/>
      <c r="E11" s="88"/>
      <c r="F11" s="88"/>
      <c r="G11" s="88"/>
      <c r="H11" s="88"/>
      <c r="I11" s="88"/>
      <c r="J11" s="88"/>
      <c r="K11" s="88"/>
      <c r="L11" s="88"/>
      <c r="M11" s="88"/>
      <c r="N11" s="88"/>
    </row>
  </sheetData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86"/>
  </cols>
  <sheetData>
    <row r="1" spans="2:14" x14ac:dyDescent="0.2"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</row>
    <row r="2" spans="2:14" ht="18" x14ac:dyDescent="0.25">
      <c r="B2" s="55" t="s">
        <v>91</v>
      </c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</row>
    <row r="3" spans="2:14" ht="14.25" x14ac:dyDescent="0.2">
      <c r="B3" s="83" t="s">
        <v>103</v>
      </c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</row>
    <row r="4" spans="2:14" ht="14.25" x14ac:dyDescent="0.2">
      <c r="B4" s="53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</row>
    <row r="5" spans="2:14" ht="14.25" x14ac:dyDescent="0.2">
      <c r="B5" s="53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</row>
    <row r="6" spans="2:14" ht="14.25" x14ac:dyDescent="0.2">
      <c r="B6" s="53"/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</row>
    <row r="7" spans="2:14" ht="14.25" x14ac:dyDescent="0.2">
      <c r="B7" s="53"/>
      <c r="C7" s="87"/>
      <c r="D7" s="87"/>
      <c r="E7" s="87"/>
      <c r="F7" s="87"/>
      <c r="G7" s="87"/>
      <c r="H7" s="87"/>
      <c r="I7" s="87"/>
      <c r="J7" s="87"/>
      <c r="K7" s="87"/>
      <c r="L7" s="87"/>
      <c r="M7" s="87"/>
      <c r="N7" s="87"/>
    </row>
    <row r="8" spans="2:14" x14ac:dyDescent="0.2">
      <c r="B8" s="84" t="str">
        <f>'Ex-Andinatel'!B8</f>
        <v xml:space="preserve">      Fecha de publicación: enero 2015</v>
      </c>
      <c r="C8" s="87"/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</row>
    <row r="9" spans="2:14" x14ac:dyDescent="0.2">
      <c r="B9" s="87"/>
      <c r="C9" s="87"/>
      <c r="D9" s="87"/>
      <c r="E9" s="87"/>
      <c r="F9" s="87"/>
      <c r="G9" s="87"/>
      <c r="H9" s="87"/>
      <c r="I9" s="87"/>
      <c r="J9" s="87"/>
      <c r="K9" s="87"/>
      <c r="L9" s="87"/>
      <c r="M9" s="87"/>
      <c r="N9" s="87"/>
    </row>
    <row r="10" spans="2:14" x14ac:dyDescent="0.2">
      <c r="B10" s="87"/>
      <c r="C10" s="87"/>
      <c r="D10" s="87"/>
      <c r="E10" s="87"/>
      <c r="F10" s="87"/>
      <c r="G10" s="87"/>
      <c r="H10" s="87"/>
      <c r="I10" s="87"/>
      <c r="J10" s="87"/>
      <c r="K10" s="87"/>
      <c r="L10" s="87"/>
      <c r="M10" s="87"/>
      <c r="N10" s="87"/>
    </row>
    <row r="11" spans="2:14" x14ac:dyDescent="0.2">
      <c r="B11" s="88"/>
      <c r="C11" s="88"/>
      <c r="D11" s="88"/>
      <c r="E11" s="88"/>
      <c r="F11" s="88"/>
      <c r="G11" s="88"/>
      <c r="H11" s="88"/>
      <c r="I11" s="88"/>
      <c r="J11" s="88"/>
      <c r="K11" s="88"/>
      <c r="L11" s="88"/>
      <c r="M11" s="88"/>
      <c r="N11" s="88"/>
    </row>
  </sheetData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86"/>
  </cols>
  <sheetData>
    <row r="1" spans="2:14" x14ac:dyDescent="0.2"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</row>
    <row r="2" spans="2:14" ht="18" x14ac:dyDescent="0.25">
      <c r="B2" s="55" t="s">
        <v>91</v>
      </c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</row>
    <row r="3" spans="2:14" ht="14.25" x14ac:dyDescent="0.2">
      <c r="B3" s="83" t="s">
        <v>104</v>
      </c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</row>
    <row r="4" spans="2:14" ht="14.25" x14ac:dyDescent="0.2">
      <c r="B4" s="53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</row>
    <row r="5" spans="2:14" ht="14.25" x14ac:dyDescent="0.2">
      <c r="B5" s="53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</row>
    <row r="6" spans="2:14" ht="14.25" x14ac:dyDescent="0.2">
      <c r="B6" s="53"/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</row>
    <row r="7" spans="2:14" ht="14.25" x14ac:dyDescent="0.2">
      <c r="B7" s="53"/>
      <c r="C7" s="87"/>
      <c r="D7" s="87"/>
      <c r="E7" s="87"/>
      <c r="F7" s="87"/>
      <c r="G7" s="87"/>
      <c r="H7" s="87"/>
      <c r="I7" s="87"/>
      <c r="J7" s="87"/>
      <c r="K7" s="87"/>
      <c r="L7" s="87"/>
      <c r="M7" s="87"/>
      <c r="N7" s="87"/>
    </row>
    <row r="8" spans="2:14" x14ac:dyDescent="0.2">
      <c r="B8" s="84" t="str">
        <f>'Ex-Andinatel'!B8</f>
        <v xml:space="preserve">      Fecha de publicación: enero 2015</v>
      </c>
      <c r="C8" s="87"/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</row>
    <row r="9" spans="2:14" x14ac:dyDescent="0.2">
      <c r="B9" s="87"/>
      <c r="C9" s="87"/>
      <c r="D9" s="87"/>
      <c r="E9" s="87"/>
      <c r="F9" s="87"/>
      <c r="G9" s="87"/>
      <c r="H9" s="87"/>
      <c r="I9" s="87"/>
      <c r="J9" s="87"/>
      <c r="K9" s="87"/>
      <c r="L9" s="87"/>
      <c r="M9" s="87"/>
      <c r="N9" s="87"/>
    </row>
    <row r="10" spans="2:14" x14ac:dyDescent="0.2">
      <c r="B10" s="87"/>
      <c r="C10" s="87"/>
      <c r="D10" s="87"/>
      <c r="E10" s="87"/>
      <c r="F10" s="87"/>
      <c r="G10" s="87"/>
      <c r="H10" s="87"/>
      <c r="I10" s="87"/>
      <c r="J10" s="87"/>
      <c r="K10" s="87"/>
      <c r="L10" s="87"/>
      <c r="M10" s="87"/>
      <c r="N10" s="87"/>
    </row>
    <row r="11" spans="2:14" x14ac:dyDescent="0.2">
      <c r="B11" s="88"/>
      <c r="C11" s="88"/>
      <c r="D11" s="88"/>
      <c r="E11" s="88"/>
      <c r="F11" s="88"/>
      <c r="G11" s="88"/>
      <c r="H11" s="88"/>
      <c r="I11" s="88"/>
      <c r="J11" s="88"/>
      <c r="K11" s="88"/>
      <c r="L11" s="88"/>
      <c r="M11" s="88"/>
      <c r="N11" s="88"/>
    </row>
  </sheetData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B4" sqref="B4"/>
    </sheetView>
  </sheetViews>
  <sheetFormatPr baseColWidth="10" defaultRowHeight="12.75" x14ac:dyDescent="0.2"/>
  <cols>
    <col min="1" max="16384" width="11.42578125" style="86"/>
  </cols>
  <sheetData>
    <row r="1" spans="2:14" x14ac:dyDescent="0.2"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</row>
    <row r="2" spans="2:14" ht="18" x14ac:dyDescent="0.25">
      <c r="B2" s="55" t="s">
        <v>91</v>
      </c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</row>
    <row r="3" spans="2:14" ht="14.25" x14ac:dyDescent="0.2">
      <c r="B3" s="83" t="s">
        <v>150</v>
      </c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</row>
    <row r="4" spans="2:14" ht="14.25" x14ac:dyDescent="0.2">
      <c r="B4" s="53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</row>
    <row r="5" spans="2:14" ht="14.25" x14ac:dyDescent="0.2">
      <c r="B5" s="53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</row>
    <row r="6" spans="2:14" ht="14.25" x14ac:dyDescent="0.2">
      <c r="B6" s="53"/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</row>
    <row r="7" spans="2:14" ht="14.25" x14ac:dyDescent="0.2">
      <c r="B7" s="53"/>
      <c r="C7" s="87"/>
      <c r="D7" s="87"/>
      <c r="E7" s="87"/>
      <c r="F7" s="87"/>
      <c r="G7" s="87"/>
      <c r="H7" s="87"/>
      <c r="I7" s="87"/>
      <c r="J7" s="87"/>
      <c r="K7" s="87"/>
      <c r="L7" s="87"/>
      <c r="M7" s="87"/>
      <c r="N7" s="87"/>
    </row>
    <row r="8" spans="2:14" x14ac:dyDescent="0.2">
      <c r="B8" s="84" t="str">
        <f>'Ex-Andinatel'!B8</f>
        <v xml:space="preserve">      Fecha de publicación: enero 2015</v>
      </c>
      <c r="C8" s="87"/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</row>
    <row r="9" spans="2:14" x14ac:dyDescent="0.2">
      <c r="B9" s="87"/>
      <c r="C9" s="87"/>
      <c r="D9" s="87"/>
      <c r="E9" s="87"/>
      <c r="F9" s="87"/>
      <c r="G9" s="87"/>
      <c r="H9" s="87"/>
      <c r="I9" s="87"/>
      <c r="J9" s="87"/>
      <c r="K9" s="87"/>
      <c r="L9" s="87"/>
      <c r="M9" s="87"/>
      <c r="N9" s="87"/>
    </row>
    <row r="10" spans="2:14" x14ac:dyDescent="0.2">
      <c r="B10" s="87"/>
      <c r="C10" s="87"/>
      <c r="D10" s="87"/>
      <c r="E10" s="87"/>
      <c r="F10" s="87"/>
      <c r="G10" s="87"/>
      <c r="H10" s="87"/>
      <c r="I10" s="87"/>
      <c r="J10" s="87"/>
      <c r="K10" s="87"/>
      <c r="L10" s="87"/>
      <c r="M10" s="87"/>
      <c r="N10" s="87"/>
    </row>
    <row r="11" spans="2:14" x14ac:dyDescent="0.2">
      <c r="B11" s="88"/>
      <c r="C11" s="88"/>
      <c r="D11" s="88"/>
      <c r="E11" s="88"/>
      <c r="F11" s="88"/>
      <c r="G11" s="88"/>
      <c r="H11" s="88"/>
      <c r="I11" s="88"/>
      <c r="J11" s="88"/>
      <c r="K11" s="88"/>
      <c r="L11" s="88"/>
      <c r="M11" s="88"/>
      <c r="N11" s="88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4">
    <tabColor indexed="11"/>
  </sheetPr>
  <dimension ref="A1:R135"/>
  <sheetViews>
    <sheetView topLeftCell="A22" zoomScale="95" zoomScaleNormal="95" workbookViewId="0">
      <selection activeCell="O1" sqref="O1"/>
    </sheetView>
  </sheetViews>
  <sheetFormatPr baseColWidth="10" defaultRowHeight="12.75" x14ac:dyDescent="0.2"/>
  <cols>
    <col min="1" max="1" width="4.28515625" style="1" customWidth="1"/>
    <col min="2" max="2" width="19.28515625" style="1" customWidth="1"/>
    <col min="3" max="3" width="10.85546875" style="1" customWidth="1"/>
    <col min="4" max="4" width="5.5703125" style="1" bestFit="1" customWidth="1"/>
    <col min="5" max="6" width="15" style="1" customWidth="1"/>
    <col min="7" max="12" width="12.85546875" style="1" customWidth="1"/>
    <col min="13" max="13" width="11.42578125" style="1"/>
    <col min="14" max="14" width="12.28515625" style="1" customWidth="1"/>
    <col min="15" max="15" width="13.42578125" style="1" bestFit="1" customWidth="1"/>
    <col min="16" max="16384" width="11.42578125" style="1"/>
  </cols>
  <sheetData>
    <row r="1" spans="1:17" x14ac:dyDescent="0.2">
      <c r="A1" s="58"/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9"/>
    </row>
    <row r="2" spans="1:17" ht="18" x14ac:dyDescent="0.25">
      <c r="A2" s="58"/>
      <c r="B2" s="55" t="s">
        <v>91</v>
      </c>
      <c r="C2" s="53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</row>
    <row r="3" spans="1:17" ht="14.25" x14ac:dyDescent="0.2">
      <c r="A3" s="58"/>
      <c r="B3" s="54" t="s">
        <v>93</v>
      </c>
      <c r="C3" s="53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</row>
    <row r="4" spans="1:17" ht="14.25" x14ac:dyDescent="0.2">
      <c r="A4" s="58"/>
      <c r="B4" s="53"/>
      <c r="C4" s="53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</row>
    <row r="5" spans="1:17" ht="14.25" x14ac:dyDescent="0.2">
      <c r="A5" s="58"/>
      <c r="B5" s="53"/>
      <c r="C5" s="53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</row>
    <row r="6" spans="1:17" ht="14.25" x14ac:dyDescent="0.2">
      <c r="A6" s="58"/>
      <c r="B6" s="53"/>
      <c r="C6" s="53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</row>
    <row r="7" spans="1:17" ht="14.25" x14ac:dyDescent="0.2">
      <c r="A7" s="58"/>
      <c r="B7" s="53"/>
      <c r="C7" s="53"/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</row>
    <row r="8" spans="1:17" x14ac:dyDescent="0.2">
      <c r="A8" s="58"/>
      <c r="B8" s="84" t="str">
        <f>Inicio!B8</f>
        <v xml:space="preserve">      Fecha de publicación: enero 2015</v>
      </c>
      <c r="C8" s="84"/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</row>
    <row r="9" spans="1:17" x14ac:dyDescent="0.2">
      <c r="A9" s="58"/>
      <c r="B9" s="58"/>
      <c r="C9" s="58"/>
      <c r="D9" s="58"/>
      <c r="E9" s="58"/>
      <c r="F9" s="58"/>
      <c r="G9" s="58"/>
      <c r="H9" s="58"/>
      <c r="I9" s="59"/>
      <c r="J9" s="58"/>
      <c r="K9" s="58"/>
      <c r="L9" s="58"/>
      <c r="M9" s="58"/>
      <c r="N9" s="58"/>
      <c r="O9" s="58"/>
      <c r="P9" s="13">
        <v>900384</v>
      </c>
    </row>
    <row r="10" spans="1:17" x14ac:dyDescent="0.2">
      <c r="A10" s="58"/>
      <c r="B10" s="58"/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</row>
    <row r="11" spans="1:17" x14ac:dyDescent="0.2">
      <c r="A11" s="91"/>
      <c r="B11" s="91"/>
      <c r="C11" s="91"/>
      <c r="D11" s="91"/>
      <c r="E11" s="91"/>
      <c r="F11" s="91"/>
      <c r="G11" s="91"/>
      <c r="H11" s="91"/>
      <c r="I11" s="91"/>
      <c r="J11" s="91"/>
      <c r="K11" s="91"/>
      <c r="L11" s="91"/>
      <c r="M11" s="91"/>
      <c r="N11" s="91"/>
      <c r="O11" s="91"/>
    </row>
    <row r="12" spans="1:17" ht="13.5" thickBot="1" x14ac:dyDescent="0.25"/>
    <row r="13" spans="1:17" ht="16.5" thickBot="1" x14ac:dyDescent="0.25">
      <c r="A13" s="151" t="s">
        <v>11</v>
      </c>
      <c r="B13" s="152"/>
      <c r="C13" s="152"/>
      <c r="D13" s="152"/>
      <c r="E13" s="152"/>
      <c r="F13" s="152"/>
      <c r="G13" s="152"/>
      <c r="H13" s="152"/>
      <c r="I13" s="152"/>
      <c r="J13" s="152"/>
      <c r="K13" s="152"/>
      <c r="L13" s="152"/>
      <c r="M13" s="152"/>
      <c r="N13" s="152"/>
      <c r="O13" s="153"/>
    </row>
    <row r="14" spans="1:17" ht="15.75" thickBot="1" x14ac:dyDescent="0.25">
      <c r="A14" s="8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</row>
    <row r="15" spans="1:17" s="19" customFormat="1" ht="39.75" thickTop="1" thickBot="1" x14ac:dyDescent="0.25">
      <c r="A15" s="92" t="s">
        <v>10</v>
      </c>
      <c r="B15" s="92" t="s">
        <v>39</v>
      </c>
      <c r="C15" s="92" t="s">
        <v>0</v>
      </c>
      <c r="D15" s="93" t="s">
        <v>7</v>
      </c>
      <c r="E15" s="94" t="s">
        <v>78</v>
      </c>
      <c r="F15" s="94" t="s">
        <v>79</v>
      </c>
      <c r="G15" s="94" t="s">
        <v>82</v>
      </c>
      <c r="H15" s="94" t="s">
        <v>89</v>
      </c>
      <c r="I15" s="93" t="s">
        <v>123</v>
      </c>
      <c r="J15" s="94" t="s">
        <v>124</v>
      </c>
      <c r="K15" s="94" t="s">
        <v>83</v>
      </c>
      <c r="L15" s="94" t="s">
        <v>122</v>
      </c>
      <c r="M15" s="94" t="s">
        <v>13</v>
      </c>
      <c r="N15" s="94" t="s">
        <v>14</v>
      </c>
      <c r="O15" s="94" t="s">
        <v>15</v>
      </c>
      <c r="Q15" s="147" t="s">
        <v>144</v>
      </c>
    </row>
    <row r="16" spans="1:17" ht="13.5" customHeight="1" thickTop="1" x14ac:dyDescent="0.2">
      <c r="A16" s="163">
        <v>1</v>
      </c>
      <c r="B16" s="160" t="s">
        <v>1</v>
      </c>
      <c r="C16" s="157" t="s">
        <v>9</v>
      </c>
      <c r="D16" s="101">
        <v>1998</v>
      </c>
      <c r="E16" s="102">
        <v>47170</v>
      </c>
      <c r="F16" s="102">
        <v>59029</v>
      </c>
      <c r="G16" s="103"/>
      <c r="H16" s="103"/>
      <c r="I16" s="102" t="s">
        <v>16</v>
      </c>
      <c r="J16" s="103"/>
      <c r="K16" s="103"/>
      <c r="L16" s="122"/>
      <c r="M16" s="128">
        <f>SUM(E16:L16)</f>
        <v>106199</v>
      </c>
      <c r="N16" s="102">
        <f>+M16</f>
        <v>106199</v>
      </c>
      <c r="O16" s="104"/>
      <c r="Q16" s="147" t="s">
        <v>145</v>
      </c>
    </row>
    <row r="17" spans="1:17" x14ac:dyDescent="0.2">
      <c r="A17" s="164"/>
      <c r="B17" s="161"/>
      <c r="C17" s="158"/>
      <c r="D17" s="95">
        <v>1999</v>
      </c>
      <c r="E17" s="96">
        <v>61914</v>
      </c>
      <c r="F17" s="96">
        <v>40046</v>
      </c>
      <c r="G17" s="97"/>
      <c r="H17" s="97"/>
      <c r="I17" s="96" t="s">
        <v>16</v>
      </c>
      <c r="J17" s="97"/>
      <c r="K17" s="97"/>
      <c r="L17" s="123"/>
      <c r="M17" s="129">
        <f t="shared" ref="M17:M31" si="0">SUM(E17:L17)</f>
        <v>101960</v>
      </c>
      <c r="N17" s="96">
        <f t="shared" ref="N17:N25" si="1">+N16+M17</f>
        <v>208159</v>
      </c>
      <c r="O17" s="105">
        <f>+M17/N16</f>
        <v>0.96008436990932122</v>
      </c>
      <c r="Q17" s="147" t="s">
        <v>82</v>
      </c>
    </row>
    <row r="18" spans="1:17" ht="13.5" customHeight="1" x14ac:dyDescent="0.2">
      <c r="A18" s="164"/>
      <c r="B18" s="161"/>
      <c r="C18" s="158"/>
      <c r="D18" s="95">
        <v>2000</v>
      </c>
      <c r="E18" s="96">
        <v>74806</v>
      </c>
      <c r="F18" s="96">
        <v>44214</v>
      </c>
      <c r="G18" s="97"/>
      <c r="H18" s="97"/>
      <c r="I18" s="96" t="s">
        <v>16</v>
      </c>
      <c r="J18" s="97"/>
      <c r="K18" s="97"/>
      <c r="L18" s="123"/>
      <c r="M18" s="129">
        <f t="shared" si="0"/>
        <v>119020</v>
      </c>
      <c r="N18" s="96">
        <f t="shared" si="1"/>
        <v>327179</v>
      </c>
      <c r="O18" s="105">
        <f t="shared" ref="O18:O63" si="2">+M18/N17</f>
        <v>0.57177446086885508</v>
      </c>
      <c r="P18" s="15"/>
      <c r="Q18" s="147" t="s">
        <v>89</v>
      </c>
    </row>
    <row r="19" spans="1:17" x14ac:dyDescent="0.2">
      <c r="A19" s="164"/>
      <c r="B19" s="161"/>
      <c r="C19" s="158"/>
      <c r="D19" s="95">
        <v>2001</v>
      </c>
      <c r="E19" s="96">
        <v>95992</v>
      </c>
      <c r="F19" s="96">
        <v>49494</v>
      </c>
      <c r="G19" s="97"/>
      <c r="H19" s="97"/>
      <c r="I19" s="96" t="s">
        <v>16</v>
      </c>
      <c r="J19" s="97"/>
      <c r="K19" s="97"/>
      <c r="L19" s="123"/>
      <c r="M19" s="129">
        <f t="shared" si="0"/>
        <v>145486</v>
      </c>
      <c r="N19" s="96">
        <f t="shared" si="1"/>
        <v>472665</v>
      </c>
      <c r="O19" s="105">
        <f t="shared" si="2"/>
        <v>0.44466790350236413</v>
      </c>
      <c r="Q19" s="148" t="s">
        <v>147</v>
      </c>
    </row>
    <row r="20" spans="1:17" ht="12.75" customHeight="1" x14ac:dyDescent="0.2">
      <c r="A20" s="164"/>
      <c r="B20" s="161"/>
      <c r="C20" s="158"/>
      <c r="D20" s="95">
        <v>2002</v>
      </c>
      <c r="E20" s="96">
        <v>109152</v>
      </c>
      <c r="F20" s="96">
        <v>45386</v>
      </c>
      <c r="G20" s="97"/>
      <c r="H20" s="97"/>
      <c r="I20" s="96" t="s">
        <v>16</v>
      </c>
      <c r="J20" s="97"/>
      <c r="K20" s="97"/>
      <c r="L20" s="123"/>
      <c r="M20" s="129">
        <f t="shared" si="0"/>
        <v>154538</v>
      </c>
      <c r="N20" s="96">
        <f t="shared" si="1"/>
        <v>627203</v>
      </c>
      <c r="O20" s="105">
        <f t="shared" si="2"/>
        <v>0.3269503771169856</v>
      </c>
      <c r="Q20" s="147" t="s">
        <v>146</v>
      </c>
    </row>
    <row r="21" spans="1:17" x14ac:dyDescent="0.2">
      <c r="A21" s="164"/>
      <c r="B21" s="161"/>
      <c r="C21" s="158"/>
      <c r="D21" s="95">
        <v>2003</v>
      </c>
      <c r="E21" s="96">
        <v>118262</v>
      </c>
      <c r="F21" s="96">
        <v>35268</v>
      </c>
      <c r="G21" s="97"/>
      <c r="H21" s="97"/>
      <c r="I21" s="96" t="s">
        <v>16</v>
      </c>
      <c r="J21" s="97"/>
      <c r="K21" s="97"/>
      <c r="L21" s="123"/>
      <c r="M21" s="129">
        <f t="shared" si="0"/>
        <v>153530</v>
      </c>
      <c r="N21" s="96">
        <f t="shared" si="1"/>
        <v>780733</v>
      </c>
      <c r="O21" s="105">
        <f t="shared" si="2"/>
        <v>0.24478518119332976</v>
      </c>
      <c r="Q21" s="147" t="s">
        <v>148</v>
      </c>
    </row>
    <row r="22" spans="1:17" x14ac:dyDescent="0.2">
      <c r="A22" s="164"/>
      <c r="B22" s="161"/>
      <c r="C22" s="158"/>
      <c r="D22" s="95">
        <v>2004</v>
      </c>
      <c r="E22" s="96">
        <v>77703</v>
      </c>
      <c r="F22" s="96">
        <v>49515</v>
      </c>
      <c r="G22" s="97"/>
      <c r="H22" s="97"/>
      <c r="I22" s="96" t="s">
        <v>16</v>
      </c>
      <c r="J22" s="97"/>
      <c r="K22" s="97"/>
      <c r="L22" s="123"/>
      <c r="M22" s="129">
        <f t="shared" si="0"/>
        <v>127218</v>
      </c>
      <c r="N22" s="96">
        <f t="shared" si="1"/>
        <v>907951</v>
      </c>
      <c r="O22" s="105">
        <f t="shared" si="2"/>
        <v>0.16294687172183064</v>
      </c>
      <c r="Q22" s="147" t="s">
        <v>149</v>
      </c>
    </row>
    <row r="23" spans="1:17" x14ac:dyDescent="0.2">
      <c r="A23" s="164"/>
      <c r="B23" s="161"/>
      <c r="C23" s="158"/>
      <c r="D23" s="95">
        <v>2005</v>
      </c>
      <c r="E23" s="96">
        <v>41465</v>
      </c>
      <c r="F23" s="96">
        <v>28865</v>
      </c>
      <c r="G23" s="97"/>
      <c r="H23" s="97"/>
      <c r="I23" s="96">
        <v>859</v>
      </c>
      <c r="J23" s="97"/>
      <c r="K23" s="97"/>
      <c r="L23" s="123"/>
      <c r="M23" s="129">
        <f t="shared" si="0"/>
        <v>71189</v>
      </c>
      <c r="N23" s="96">
        <f t="shared" si="1"/>
        <v>979140</v>
      </c>
      <c r="O23" s="105">
        <f t="shared" si="2"/>
        <v>7.8406213551171819E-2</v>
      </c>
    </row>
    <row r="24" spans="1:17" x14ac:dyDescent="0.2">
      <c r="A24" s="164"/>
      <c r="B24" s="161"/>
      <c r="C24" s="158"/>
      <c r="D24" s="95">
        <v>2006</v>
      </c>
      <c r="E24" s="96">
        <v>56664</v>
      </c>
      <c r="F24" s="96">
        <v>35614</v>
      </c>
      <c r="G24" s="97"/>
      <c r="H24" s="97"/>
      <c r="I24" s="96">
        <v>1700</v>
      </c>
      <c r="J24" s="97"/>
      <c r="K24" s="97"/>
      <c r="L24" s="123"/>
      <c r="M24" s="129">
        <f t="shared" si="0"/>
        <v>93978</v>
      </c>
      <c r="N24" s="96">
        <f t="shared" si="1"/>
        <v>1073118</v>
      </c>
      <c r="O24" s="105">
        <f t="shared" si="2"/>
        <v>9.5980145842269743E-2</v>
      </c>
    </row>
    <row r="25" spans="1:17" x14ac:dyDescent="0.2">
      <c r="A25" s="164"/>
      <c r="B25" s="161"/>
      <c r="C25" s="158"/>
      <c r="D25" s="95">
        <v>2007</v>
      </c>
      <c r="E25" s="98">
        <v>24593</v>
      </c>
      <c r="F25" s="98">
        <v>27166</v>
      </c>
      <c r="G25" s="99"/>
      <c r="H25" s="99"/>
      <c r="I25" s="98">
        <v>798</v>
      </c>
      <c r="J25" s="99"/>
      <c r="K25" s="99"/>
      <c r="L25" s="124"/>
      <c r="M25" s="129">
        <f t="shared" si="0"/>
        <v>52557</v>
      </c>
      <c r="N25" s="98">
        <f t="shared" si="1"/>
        <v>1125675</v>
      </c>
      <c r="O25" s="105">
        <f t="shared" si="2"/>
        <v>4.8975974683119657E-2</v>
      </c>
    </row>
    <row r="26" spans="1:17" x14ac:dyDescent="0.2">
      <c r="A26" s="164"/>
      <c r="B26" s="161"/>
      <c r="C26" s="158"/>
      <c r="D26" s="95">
        <v>2008</v>
      </c>
      <c r="E26" s="98">
        <v>107206</v>
      </c>
      <c r="F26" s="98">
        <v>5023</v>
      </c>
      <c r="G26" s="99"/>
      <c r="H26" s="99"/>
      <c r="I26" s="98">
        <v>1211</v>
      </c>
      <c r="J26" s="99"/>
      <c r="K26" s="99"/>
      <c r="L26" s="125">
        <v>57</v>
      </c>
      <c r="M26" s="129">
        <f t="shared" si="0"/>
        <v>113497</v>
      </c>
      <c r="N26" s="98">
        <f>+N25+M26</f>
        <v>1239172</v>
      </c>
      <c r="O26" s="105">
        <f>+M26/N25</f>
        <v>0.10082572678615054</v>
      </c>
      <c r="P26" s="11"/>
    </row>
    <row r="27" spans="1:17" x14ac:dyDescent="0.2">
      <c r="A27" s="164"/>
      <c r="B27" s="161"/>
      <c r="C27" s="158"/>
      <c r="D27" s="95">
        <v>2009</v>
      </c>
      <c r="E27" s="99"/>
      <c r="F27" s="99"/>
      <c r="G27" s="98">
        <v>78663</v>
      </c>
      <c r="H27" s="99"/>
      <c r="I27" s="98">
        <v>293</v>
      </c>
      <c r="J27" s="99"/>
      <c r="K27" s="99"/>
      <c r="L27" s="125">
        <v>1030</v>
      </c>
      <c r="M27" s="129">
        <f t="shared" si="0"/>
        <v>79986</v>
      </c>
      <c r="N27" s="96">
        <f>+N25+M27</f>
        <v>1205661</v>
      </c>
      <c r="O27" s="105">
        <f>+M27/N25</f>
        <v>7.1056033046838565E-2</v>
      </c>
      <c r="P27" s="11"/>
    </row>
    <row r="28" spans="1:17" x14ac:dyDescent="0.2">
      <c r="A28" s="164"/>
      <c r="B28" s="161"/>
      <c r="C28" s="158"/>
      <c r="D28" s="95">
        <v>2010</v>
      </c>
      <c r="E28" s="99"/>
      <c r="F28" s="99"/>
      <c r="G28" s="98">
        <v>94414</v>
      </c>
      <c r="H28" s="99"/>
      <c r="I28" s="98">
        <v>936</v>
      </c>
      <c r="J28" s="100">
        <v>8297</v>
      </c>
      <c r="K28" s="99"/>
      <c r="L28" s="125">
        <v>1052</v>
      </c>
      <c r="M28" s="129">
        <f t="shared" si="0"/>
        <v>104699</v>
      </c>
      <c r="N28" s="96">
        <f t="shared" ref="N28:N31" si="3">+N26+M28</f>
        <v>1343871</v>
      </c>
      <c r="O28" s="105">
        <f t="shared" ref="O28:O31" si="4">+M28/N26</f>
        <v>8.4491095667106747E-2</v>
      </c>
      <c r="P28" s="11"/>
    </row>
    <row r="29" spans="1:17" x14ac:dyDescent="0.2">
      <c r="A29" s="164"/>
      <c r="B29" s="161"/>
      <c r="C29" s="158"/>
      <c r="D29" s="95">
        <v>2011</v>
      </c>
      <c r="E29" s="99"/>
      <c r="F29" s="99"/>
      <c r="G29" s="98">
        <v>152830</v>
      </c>
      <c r="H29" s="98">
        <v>5338</v>
      </c>
      <c r="I29" s="98">
        <v>442</v>
      </c>
      <c r="J29" s="100">
        <v>35153</v>
      </c>
      <c r="K29" s="100">
        <v>10862</v>
      </c>
      <c r="L29" s="125">
        <v>955</v>
      </c>
      <c r="M29" s="129">
        <f t="shared" si="0"/>
        <v>205580</v>
      </c>
      <c r="N29" s="96">
        <f t="shared" si="3"/>
        <v>1411241</v>
      </c>
      <c r="O29" s="105">
        <f t="shared" si="4"/>
        <v>0.17051227500931024</v>
      </c>
      <c r="P29" s="11"/>
    </row>
    <row r="30" spans="1:17" x14ac:dyDescent="0.2">
      <c r="A30" s="164"/>
      <c r="B30" s="161"/>
      <c r="C30" s="158"/>
      <c r="D30" s="95">
        <v>2012</v>
      </c>
      <c r="E30" s="99"/>
      <c r="F30" s="99"/>
      <c r="G30" s="98">
        <v>170248</v>
      </c>
      <c r="H30" s="98">
        <v>10054</v>
      </c>
      <c r="I30" s="98">
        <v>38</v>
      </c>
      <c r="J30" s="100">
        <v>41836</v>
      </c>
      <c r="K30" s="100">
        <v>12143</v>
      </c>
      <c r="L30" s="125">
        <v>1822</v>
      </c>
      <c r="M30" s="129">
        <f t="shared" si="0"/>
        <v>236141</v>
      </c>
      <c r="N30" s="96">
        <f t="shared" si="3"/>
        <v>1580012</v>
      </c>
      <c r="O30" s="105">
        <f t="shared" si="4"/>
        <v>0.17571701450511246</v>
      </c>
      <c r="P30" s="11"/>
    </row>
    <row r="31" spans="1:17" ht="13.5" thickBot="1" x14ac:dyDescent="0.25">
      <c r="A31" s="165"/>
      <c r="B31" s="162"/>
      <c r="C31" s="159"/>
      <c r="D31" s="106">
        <v>2013</v>
      </c>
      <c r="E31" s="107"/>
      <c r="F31" s="107"/>
      <c r="G31" s="108">
        <v>207446</v>
      </c>
      <c r="H31" s="108">
        <v>26858</v>
      </c>
      <c r="I31" s="108">
        <v>75</v>
      </c>
      <c r="J31" s="109">
        <v>46464</v>
      </c>
      <c r="K31" s="109">
        <v>38281</v>
      </c>
      <c r="L31" s="126">
        <v>1323</v>
      </c>
      <c r="M31" s="130">
        <f t="shared" si="0"/>
        <v>320447</v>
      </c>
      <c r="N31" s="110">
        <f t="shared" si="3"/>
        <v>1731688</v>
      </c>
      <c r="O31" s="111">
        <f t="shared" si="4"/>
        <v>0.22706752425701918</v>
      </c>
      <c r="P31" s="11"/>
    </row>
    <row r="32" spans="1:17" ht="13.5" customHeight="1" thickTop="1" x14ac:dyDescent="0.2">
      <c r="A32" s="163">
        <v>2</v>
      </c>
      <c r="B32" s="160" t="s">
        <v>2</v>
      </c>
      <c r="C32" s="166" t="s">
        <v>3</v>
      </c>
      <c r="D32" s="101">
        <v>1998</v>
      </c>
      <c r="E32" s="102">
        <v>5790</v>
      </c>
      <c r="F32" s="102">
        <v>1110</v>
      </c>
      <c r="G32" s="112"/>
      <c r="H32" s="112"/>
      <c r="I32" s="102" t="s">
        <v>16</v>
      </c>
      <c r="J32" s="103"/>
      <c r="K32" s="103"/>
      <c r="L32" s="122"/>
      <c r="M32" s="128">
        <f>SUM(E32:L32)</f>
        <v>6900</v>
      </c>
      <c r="N32" s="102">
        <f>+M32</f>
        <v>6900</v>
      </c>
      <c r="O32" s="104"/>
    </row>
    <row r="33" spans="1:16" x14ac:dyDescent="0.2">
      <c r="A33" s="164"/>
      <c r="B33" s="161"/>
      <c r="C33" s="167"/>
      <c r="D33" s="95">
        <v>1999</v>
      </c>
      <c r="E33" s="96">
        <v>0</v>
      </c>
      <c r="F33" s="96">
        <v>400</v>
      </c>
      <c r="G33" s="99"/>
      <c r="H33" s="99"/>
      <c r="I33" s="96" t="s">
        <v>16</v>
      </c>
      <c r="J33" s="97"/>
      <c r="K33" s="97"/>
      <c r="L33" s="123"/>
      <c r="M33" s="129">
        <f t="shared" ref="M33:M47" si="5">SUM(E33:L33)</f>
        <v>400</v>
      </c>
      <c r="N33" s="96">
        <f t="shared" ref="N33:N41" si="6">+N32+M33</f>
        <v>7300</v>
      </c>
      <c r="O33" s="105">
        <f>+M33/N32</f>
        <v>5.7971014492753624E-2</v>
      </c>
    </row>
    <row r="34" spans="1:16" x14ac:dyDescent="0.2">
      <c r="A34" s="164"/>
      <c r="B34" s="161"/>
      <c r="C34" s="167"/>
      <c r="D34" s="95">
        <v>2000</v>
      </c>
      <c r="E34" s="96">
        <v>0</v>
      </c>
      <c r="F34" s="96">
        <v>475</v>
      </c>
      <c r="G34" s="99"/>
      <c r="H34" s="99"/>
      <c r="I34" s="96" t="s">
        <v>16</v>
      </c>
      <c r="J34" s="97"/>
      <c r="K34" s="97"/>
      <c r="L34" s="123"/>
      <c r="M34" s="129">
        <f t="shared" si="5"/>
        <v>475</v>
      </c>
      <c r="N34" s="96">
        <f t="shared" si="6"/>
        <v>7775</v>
      </c>
      <c r="O34" s="105">
        <f t="shared" si="2"/>
        <v>6.5068493150684928E-2</v>
      </c>
      <c r="P34" s="15"/>
    </row>
    <row r="35" spans="1:16" x14ac:dyDescent="0.2">
      <c r="A35" s="164"/>
      <c r="B35" s="161"/>
      <c r="C35" s="167"/>
      <c r="D35" s="95">
        <v>2001</v>
      </c>
      <c r="E35" s="96">
        <v>233</v>
      </c>
      <c r="F35" s="96">
        <v>450</v>
      </c>
      <c r="G35" s="99"/>
      <c r="H35" s="99"/>
      <c r="I35" s="96" t="s">
        <v>16</v>
      </c>
      <c r="J35" s="97"/>
      <c r="K35" s="97"/>
      <c r="L35" s="123"/>
      <c r="M35" s="129">
        <f t="shared" si="5"/>
        <v>683</v>
      </c>
      <c r="N35" s="96">
        <f t="shared" si="6"/>
        <v>8458</v>
      </c>
      <c r="O35" s="105">
        <f t="shared" si="2"/>
        <v>8.7845659163987136E-2</v>
      </c>
    </row>
    <row r="36" spans="1:16" x14ac:dyDescent="0.2">
      <c r="A36" s="164"/>
      <c r="B36" s="161"/>
      <c r="C36" s="167"/>
      <c r="D36" s="95">
        <v>2002</v>
      </c>
      <c r="E36" s="96">
        <v>2053</v>
      </c>
      <c r="F36" s="96">
        <v>296</v>
      </c>
      <c r="G36" s="99"/>
      <c r="H36" s="99"/>
      <c r="I36" s="96" t="s">
        <v>16</v>
      </c>
      <c r="J36" s="97"/>
      <c r="K36" s="97"/>
      <c r="L36" s="123"/>
      <c r="M36" s="129">
        <f t="shared" si="5"/>
        <v>2349</v>
      </c>
      <c r="N36" s="96">
        <f t="shared" si="6"/>
        <v>10807</v>
      </c>
      <c r="O36" s="105">
        <f t="shared" si="2"/>
        <v>0.27772523055095766</v>
      </c>
    </row>
    <row r="37" spans="1:16" x14ac:dyDescent="0.2">
      <c r="A37" s="164"/>
      <c r="B37" s="161"/>
      <c r="C37" s="167"/>
      <c r="D37" s="95">
        <v>2003</v>
      </c>
      <c r="E37" s="96">
        <v>1835</v>
      </c>
      <c r="F37" s="96">
        <v>1109</v>
      </c>
      <c r="G37" s="99"/>
      <c r="H37" s="99"/>
      <c r="I37" s="96" t="s">
        <v>16</v>
      </c>
      <c r="J37" s="97"/>
      <c r="K37" s="97"/>
      <c r="L37" s="123"/>
      <c r="M37" s="129">
        <f t="shared" si="5"/>
        <v>2944</v>
      </c>
      <c r="N37" s="96">
        <f t="shared" si="6"/>
        <v>13751</v>
      </c>
      <c r="O37" s="105">
        <f t="shared" si="2"/>
        <v>0.27241602664939391</v>
      </c>
    </row>
    <row r="38" spans="1:16" x14ac:dyDescent="0.2">
      <c r="A38" s="164"/>
      <c r="B38" s="161"/>
      <c r="C38" s="167"/>
      <c r="D38" s="95">
        <v>2004</v>
      </c>
      <c r="E38" s="96">
        <v>2684</v>
      </c>
      <c r="F38" s="96">
        <v>1787</v>
      </c>
      <c r="G38" s="99"/>
      <c r="H38" s="99"/>
      <c r="I38" s="96" t="s">
        <v>16</v>
      </c>
      <c r="J38" s="97"/>
      <c r="K38" s="97"/>
      <c r="L38" s="123"/>
      <c r="M38" s="129">
        <f t="shared" si="5"/>
        <v>4471</v>
      </c>
      <c r="N38" s="96">
        <f t="shared" si="6"/>
        <v>18222</v>
      </c>
      <c r="O38" s="105">
        <f t="shared" si="2"/>
        <v>0.32513998981892228</v>
      </c>
    </row>
    <row r="39" spans="1:16" x14ac:dyDescent="0.2">
      <c r="A39" s="164"/>
      <c r="B39" s="161"/>
      <c r="C39" s="167"/>
      <c r="D39" s="95">
        <v>2005</v>
      </c>
      <c r="E39" s="96">
        <v>1187</v>
      </c>
      <c r="F39" s="96">
        <v>217</v>
      </c>
      <c r="G39" s="99"/>
      <c r="H39" s="99"/>
      <c r="I39" s="113" t="s">
        <v>16</v>
      </c>
      <c r="J39" s="97"/>
      <c r="K39" s="97"/>
      <c r="L39" s="123"/>
      <c r="M39" s="129">
        <f t="shared" si="5"/>
        <v>1404</v>
      </c>
      <c r="N39" s="96">
        <f t="shared" si="6"/>
        <v>19626</v>
      </c>
      <c r="O39" s="105">
        <f t="shared" si="2"/>
        <v>7.7049720118538029E-2</v>
      </c>
    </row>
    <row r="40" spans="1:16" x14ac:dyDescent="0.2">
      <c r="A40" s="164"/>
      <c r="B40" s="161"/>
      <c r="C40" s="167"/>
      <c r="D40" s="95">
        <v>2006</v>
      </c>
      <c r="E40" s="96">
        <v>410</v>
      </c>
      <c r="F40" s="96">
        <v>157</v>
      </c>
      <c r="G40" s="99"/>
      <c r="H40" s="99"/>
      <c r="I40" s="114">
        <v>10</v>
      </c>
      <c r="J40" s="97"/>
      <c r="K40" s="97"/>
      <c r="L40" s="123"/>
      <c r="M40" s="129">
        <f t="shared" si="5"/>
        <v>577</v>
      </c>
      <c r="N40" s="96">
        <f t="shared" si="6"/>
        <v>20203</v>
      </c>
      <c r="O40" s="105">
        <f t="shared" si="2"/>
        <v>2.9399775807602162E-2</v>
      </c>
    </row>
    <row r="41" spans="1:16" x14ac:dyDescent="0.2">
      <c r="A41" s="164"/>
      <c r="B41" s="161"/>
      <c r="C41" s="167"/>
      <c r="D41" s="95">
        <v>2007</v>
      </c>
      <c r="E41" s="98">
        <v>172</v>
      </c>
      <c r="F41" s="98">
        <v>254</v>
      </c>
      <c r="G41" s="99"/>
      <c r="H41" s="99"/>
      <c r="I41" s="98">
        <v>57</v>
      </c>
      <c r="J41" s="99"/>
      <c r="K41" s="99"/>
      <c r="L41" s="124"/>
      <c r="M41" s="129">
        <f t="shared" si="5"/>
        <v>483</v>
      </c>
      <c r="N41" s="98">
        <f t="shared" si="6"/>
        <v>20686</v>
      </c>
      <c r="O41" s="105">
        <f t="shared" si="2"/>
        <v>2.3907340493986042E-2</v>
      </c>
    </row>
    <row r="42" spans="1:16" x14ac:dyDescent="0.2">
      <c r="A42" s="164"/>
      <c r="B42" s="161"/>
      <c r="C42" s="167"/>
      <c r="D42" s="95">
        <v>2008</v>
      </c>
      <c r="E42" s="98">
        <v>534</v>
      </c>
      <c r="F42" s="98">
        <v>138</v>
      </c>
      <c r="G42" s="99"/>
      <c r="H42" s="99"/>
      <c r="I42" s="98">
        <v>34</v>
      </c>
      <c r="J42" s="99"/>
      <c r="K42" s="99"/>
      <c r="L42" s="124"/>
      <c r="M42" s="129">
        <f t="shared" si="5"/>
        <v>706</v>
      </c>
      <c r="N42" s="98">
        <f>+N41+M42</f>
        <v>21392</v>
      </c>
      <c r="O42" s="105">
        <f>+M42/N41</f>
        <v>3.4129362854104228E-2</v>
      </c>
    </row>
    <row r="43" spans="1:16" x14ac:dyDescent="0.2">
      <c r="A43" s="164"/>
      <c r="B43" s="161"/>
      <c r="C43" s="167"/>
      <c r="D43" s="95">
        <v>2009</v>
      </c>
      <c r="E43" s="99"/>
      <c r="F43" s="99"/>
      <c r="G43" s="98">
        <v>474</v>
      </c>
      <c r="H43" s="98"/>
      <c r="I43" s="115">
        <v>0</v>
      </c>
      <c r="J43" s="99"/>
      <c r="K43" s="99"/>
      <c r="L43" s="124"/>
      <c r="M43" s="129">
        <f t="shared" si="5"/>
        <v>474</v>
      </c>
      <c r="N43" s="98">
        <f>+N41+M43</f>
        <v>21160</v>
      </c>
      <c r="O43" s="105">
        <f>+M43/N41</f>
        <v>2.2914048148506234E-2</v>
      </c>
    </row>
    <row r="44" spans="1:16" x14ac:dyDescent="0.2">
      <c r="A44" s="164"/>
      <c r="B44" s="161"/>
      <c r="C44" s="167"/>
      <c r="D44" s="95">
        <v>2010</v>
      </c>
      <c r="E44" s="99"/>
      <c r="F44" s="99"/>
      <c r="G44" s="98">
        <v>488</v>
      </c>
      <c r="H44" s="98"/>
      <c r="I44" s="115">
        <v>0</v>
      </c>
      <c r="J44" s="100">
        <v>608</v>
      </c>
      <c r="K44" s="99"/>
      <c r="L44" s="124"/>
      <c r="M44" s="129">
        <f t="shared" si="5"/>
        <v>1096</v>
      </c>
      <c r="N44" s="98">
        <f>+N41+M44</f>
        <v>21782</v>
      </c>
      <c r="O44" s="105">
        <f>+M44/N41</f>
        <v>5.2982693609204295E-2</v>
      </c>
    </row>
    <row r="45" spans="1:16" x14ac:dyDescent="0.2">
      <c r="A45" s="164"/>
      <c r="B45" s="161"/>
      <c r="C45" s="167"/>
      <c r="D45" s="95">
        <v>2011</v>
      </c>
      <c r="E45" s="99"/>
      <c r="F45" s="99"/>
      <c r="G45" s="98">
        <v>824</v>
      </c>
      <c r="H45" s="115">
        <v>0</v>
      </c>
      <c r="I45" s="115">
        <v>0</v>
      </c>
      <c r="J45" s="100">
        <v>1783</v>
      </c>
      <c r="K45" s="100">
        <v>1417</v>
      </c>
      <c r="L45" s="124"/>
      <c r="M45" s="129">
        <f t="shared" si="5"/>
        <v>4024</v>
      </c>
      <c r="N45" s="98">
        <f t="shared" ref="N45:N47" si="7">+N42+M45</f>
        <v>25416</v>
      </c>
      <c r="O45" s="105">
        <f t="shared" ref="O45:O47" si="8">+M45/N42</f>
        <v>0.18810770381451009</v>
      </c>
    </row>
    <row r="46" spans="1:16" x14ac:dyDescent="0.2">
      <c r="A46" s="164"/>
      <c r="B46" s="161"/>
      <c r="C46" s="167"/>
      <c r="D46" s="95">
        <v>2012</v>
      </c>
      <c r="E46" s="99"/>
      <c r="F46" s="99"/>
      <c r="G46" s="98">
        <v>1202</v>
      </c>
      <c r="H46" s="115">
        <v>0</v>
      </c>
      <c r="I46" s="115">
        <v>0</v>
      </c>
      <c r="J46" s="100">
        <v>2244</v>
      </c>
      <c r="K46" s="100">
        <v>1791</v>
      </c>
      <c r="L46" s="124"/>
      <c r="M46" s="129">
        <f t="shared" si="5"/>
        <v>5237</v>
      </c>
      <c r="N46" s="98">
        <f t="shared" si="7"/>
        <v>26397</v>
      </c>
      <c r="O46" s="105">
        <f t="shared" si="8"/>
        <v>0.24749527410207939</v>
      </c>
    </row>
    <row r="47" spans="1:16" ht="13.5" thickBot="1" x14ac:dyDescent="0.25">
      <c r="A47" s="165"/>
      <c r="B47" s="162"/>
      <c r="C47" s="168"/>
      <c r="D47" s="106">
        <v>2013</v>
      </c>
      <c r="E47" s="107"/>
      <c r="F47" s="107"/>
      <c r="G47" s="108">
        <v>1033</v>
      </c>
      <c r="H47" s="116">
        <v>0</v>
      </c>
      <c r="I47" s="116">
        <v>5</v>
      </c>
      <c r="J47" s="109">
        <v>1425</v>
      </c>
      <c r="K47" s="109">
        <v>1608</v>
      </c>
      <c r="L47" s="127"/>
      <c r="M47" s="130">
        <f t="shared" si="5"/>
        <v>4071</v>
      </c>
      <c r="N47" s="108">
        <f t="shared" si="7"/>
        <v>25853</v>
      </c>
      <c r="O47" s="111">
        <f t="shared" si="8"/>
        <v>0.18689743825176752</v>
      </c>
    </row>
    <row r="48" spans="1:16" ht="13.5" customHeight="1" thickTop="1" x14ac:dyDescent="0.2">
      <c r="A48" s="163">
        <v>3</v>
      </c>
      <c r="B48" s="160" t="s">
        <v>4</v>
      </c>
      <c r="C48" s="166" t="s">
        <v>5</v>
      </c>
      <c r="D48" s="101">
        <v>1998</v>
      </c>
      <c r="E48" s="102">
        <v>81</v>
      </c>
      <c r="F48" s="102">
        <v>154</v>
      </c>
      <c r="G48" s="112"/>
      <c r="H48" s="112"/>
      <c r="I48" s="102" t="s">
        <v>16</v>
      </c>
      <c r="J48" s="103"/>
      <c r="K48" s="103"/>
      <c r="L48" s="122"/>
      <c r="M48" s="128">
        <f>SUM(E48:L48)</f>
        <v>235</v>
      </c>
      <c r="N48" s="102">
        <f>+M48</f>
        <v>235</v>
      </c>
      <c r="O48" s="104"/>
    </row>
    <row r="49" spans="1:15" x14ac:dyDescent="0.2">
      <c r="A49" s="164"/>
      <c r="B49" s="161"/>
      <c r="C49" s="167"/>
      <c r="D49" s="95">
        <v>1999</v>
      </c>
      <c r="E49" s="96">
        <v>72</v>
      </c>
      <c r="F49" s="96">
        <v>139</v>
      </c>
      <c r="G49" s="99"/>
      <c r="H49" s="99"/>
      <c r="I49" s="96" t="s">
        <v>16</v>
      </c>
      <c r="J49" s="97"/>
      <c r="K49" s="97"/>
      <c r="L49" s="123"/>
      <c r="M49" s="129">
        <f t="shared" ref="M49:M63" si="9">SUM(E49:L49)</f>
        <v>211</v>
      </c>
      <c r="N49" s="96">
        <f>N48+M49</f>
        <v>446</v>
      </c>
      <c r="O49" s="105">
        <f t="shared" si="2"/>
        <v>0.89787234042553188</v>
      </c>
    </row>
    <row r="50" spans="1:15" x14ac:dyDescent="0.2">
      <c r="A50" s="164"/>
      <c r="B50" s="161"/>
      <c r="C50" s="167"/>
      <c r="D50" s="95">
        <v>2000</v>
      </c>
      <c r="E50" s="96">
        <v>86</v>
      </c>
      <c r="F50" s="96">
        <v>65</v>
      </c>
      <c r="G50" s="99"/>
      <c r="H50" s="99"/>
      <c r="I50" s="96" t="s">
        <v>16</v>
      </c>
      <c r="J50" s="97"/>
      <c r="K50" s="97"/>
      <c r="L50" s="123"/>
      <c r="M50" s="129">
        <f t="shared" si="9"/>
        <v>151</v>
      </c>
      <c r="N50" s="96">
        <f t="shared" ref="N50:N63" si="10">N49+M50</f>
        <v>597</v>
      </c>
      <c r="O50" s="105">
        <f t="shared" si="2"/>
        <v>0.33856502242152464</v>
      </c>
    </row>
    <row r="51" spans="1:15" x14ac:dyDescent="0.2">
      <c r="A51" s="164"/>
      <c r="B51" s="161"/>
      <c r="C51" s="167"/>
      <c r="D51" s="95">
        <v>2001</v>
      </c>
      <c r="E51" s="96">
        <v>40</v>
      </c>
      <c r="F51" s="96">
        <v>75</v>
      </c>
      <c r="G51" s="99"/>
      <c r="H51" s="99"/>
      <c r="I51" s="96" t="s">
        <v>16</v>
      </c>
      <c r="J51" s="97"/>
      <c r="K51" s="97"/>
      <c r="L51" s="123"/>
      <c r="M51" s="129">
        <f t="shared" si="9"/>
        <v>115</v>
      </c>
      <c r="N51" s="96">
        <f t="shared" si="10"/>
        <v>712</v>
      </c>
      <c r="O51" s="105">
        <f t="shared" si="2"/>
        <v>0.19262981574539365</v>
      </c>
    </row>
    <row r="52" spans="1:15" x14ac:dyDescent="0.2">
      <c r="A52" s="164"/>
      <c r="B52" s="161"/>
      <c r="C52" s="167"/>
      <c r="D52" s="95">
        <v>2002</v>
      </c>
      <c r="E52" s="96">
        <v>96</v>
      </c>
      <c r="F52" s="96">
        <v>287</v>
      </c>
      <c r="G52" s="99"/>
      <c r="H52" s="99"/>
      <c r="I52" s="96" t="s">
        <v>16</v>
      </c>
      <c r="J52" s="97"/>
      <c r="K52" s="97"/>
      <c r="L52" s="123"/>
      <c r="M52" s="129">
        <f t="shared" si="9"/>
        <v>383</v>
      </c>
      <c r="N52" s="96">
        <f t="shared" si="10"/>
        <v>1095</v>
      </c>
      <c r="O52" s="105">
        <f t="shared" si="2"/>
        <v>0.5379213483146067</v>
      </c>
    </row>
    <row r="53" spans="1:15" x14ac:dyDescent="0.2">
      <c r="A53" s="164"/>
      <c r="B53" s="161"/>
      <c r="C53" s="167"/>
      <c r="D53" s="95">
        <v>2003</v>
      </c>
      <c r="E53" s="96">
        <v>55</v>
      </c>
      <c r="F53" s="96">
        <v>77</v>
      </c>
      <c r="G53" s="99"/>
      <c r="H53" s="99"/>
      <c r="I53" s="96" t="s">
        <v>16</v>
      </c>
      <c r="J53" s="97"/>
      <c r="K53" s="97"/>
      <c r="L53" s="123"/>
      <c r="M53" s="129">
        <f t="shared" si="9"/>
        <v>132</v>
      </c>
      <c r="N53" s="96">
        <f t="shared" si="10"/>
        <v>1227</v>
      </c>
      <c r="O53" s="105">
        <f t="shared" si="2"/>
        <v>0.12054794520547946</v>
      </c>
    </row>
    <row r="54" spans="1:15" x14ac:dyDescent="0.2">
      <c r="A54" s="164"/>
      <c r="B54" s="161"/>
      <c r="C54" s="167"/>
      <c r="D54" s="95">
        <v>2004</v>
      </c>
      <c r="E54" s="96">
        <v>90</v>
      </c>
      <c r="F54" s="96">
        <v>91</v>
      </c>
      <c r="G54" s="99"/>
      <c r="H54" s="99"/>
      <c r="I54" s="96" t="s">
        <v>16</v>
      </c>
      <c r="J54" s="97"/>
      <c r="K54" s="97"/>
      <c r="L54" s="123"/>
      <c r="M54" s="129">
        <f t="shared" si="9"/>
        <v>181</v>
      </c>
      <c r="N54" s="96">
        <f t="shared" si="10"/>
        <v>1408</v>
      </c>
      <c r="O54" s="105">
        <f t="shared" si="2"/>
        <v>0.14751426242868787</v>
      </c>
    </row>
    <row r="55" spans="1:15" x14ac:dyDescent="0.2">
      <c r="A55" s="164"/>
      <c r="B55" s="161"/>
      <c r="C55" s="167"/>
      <c r="D55" s="95">
        <v>2005</v>
      </c>
      <c r="E55" s="96">
        <v>83</v>
      </c>
      <c r="F55" s="96">
        <v>33</v>
      </c>
      <c r="G55" s="99"/>
      <c r="H55" s="99"/>
      <c r="I55" s="96" t="s">
        <v>16</v>
      </c>
      <c r="J55" s="97"/>
      <c r="K55" s="97"/>
      <c r="L55" s="123"/>
      <c r="M55" s="129">
        <f t="shared" si="9"/>
        <v>116</v>
      </c>
      <c r="N55" s="96">
        <f t="shared" si="10"/>
        <v>1524</v>
      </c>
      <c r="O55" s="105">
        <f t="shared" si="2"/>
        <v>8.2386363636363633E-2</v>
      </c>
    </row>
    <row r="56" spans="1:15" x14ac:dyDescent="0.2">
      <c r="A56" s="164"/>
      <c r="B56" s="161"/>
      <c r="C56" s="167"/>
      <c r="D56" s="95">
        <v>2006</v>
      </c>
      <c r="E56" s="96">
        <v>22</v>
      </c>
      <c r="F56" s="96">
        <v>13</v>
      </c>
      <c r="G56" s="99"/>
      <c r="H56" s="99"/>
      <c r="I56" s="96">
        <v>2</v>
      </c>
      <c r="J56" s="97"/>
      <c r="K56" s="97"/>
      <c r="L56" s="123"/>
      <c r="M56" s="129">
        <f t="shared" si="9"/>
        <v>37</v>
      </c>
      <c r="N56" s="96">
        <f t="shared" si="10"/>
        <v>1561</v>
      </c>
      <c r="O56" s="105">
        <f t="shared" si="2"/>
        <v>2.4278215223097113E-2</v>
      </c>
    </row>
    <row r="57" spans="1:15" x14ac:dyDescent="0.2">
      <c r="A57" s="164"/>
      <c r="B57" s="161"/>
      <c r="C57" s="167"/>
      <c r="D57" s="95">
        <v>2007</v>
      </c>
      <c r="E57" s="98">
        <v>11</v>
      </c>
      <c r="F57" s="98">
        <v>8</v>
      </c>
      <c r="G57" s="99"/>
      <c r="H57" s="99"/>
      <c r="I57" s="98">
        <v>22</v>
      </c>
      <c r="J57" s="99"/>
      <c r="K57" s="99"/>
      <c r="L57" s="124"/>
      <c r="M57" s="129">
        <f t="shared" si="9"/>
        <v>41</v>
      </c>
      <c r="N57" s="96">
        <f t="shared" si="10"/>
        <v>1602</v>
      </c>
      <c r="O57" s="105">
        <f t="shared" si="2"/>
        <v>2.626521460602178E-2</v>
      </c>
    </row>
    <row r="58" spans="1:15" x14ac:dyDescent="0.2">
      <c r="A58" s="164"/>
      <c r="B58" s="161"/>
      <c r="C58" s="167"/>
      <c r="D58" s="95">
        <v>2008</v>
      </c>
      <c r="E58" s="98">
        <v>11</v>
      </c>
      <c r="F58" s="98" t="s">
        <v>6</v>
      </c>
      <c r="G58" s="99"/>
      <c r="H58" s="99"/>
      <c r="I58" s="98">
        <v>2</v>
      </c>
      <c r="J58" s="99"/>
      <c r="K58" s="99"/>
      <c r="L58" s="124"/>
      <c r="M58" s="129">
        <f t="shared" si="9"/>
        <v>13</v>
      </c>
      <c r="N58" s="96">
        <f t="shared" si="10"/>
        <v>1615</v>
      </c>
      <c r="O58" s="105">
        <f t="shared" si="2"/>
        <v>8.1148564294631718E-3</v>
      </c>
    </row>
    <row r="59" spans="1:15" x14ac:dyDescent="0.2">
      <c r="A59" s="164"/>
      <c r="B59" s="161"/>
      <c r="C59" s="167"/>
      <c r="D59" s="95">
        <v>2009</v>
      </c>
      <c r="E59" s="99"/>
      <c r="F59" s="99"/>
      <c r="G59" s="99"/>
      <c r="H59" s="99"/>
      <c r="I59" s="98">
        <v>0</v>
      </c>
      <c r="J59" s="99"/>
      <c r="K59" s="99"/>
      <c r="L59" s="124"/>
      <c r="M59" s="129">
        <f t="shared" si="9"/>
        <v>0</v>
      </c>
      <c r="N59" s="96">
        <f t="shared" si="10"/>
        <v>1615</v>
      </c>
      <c r="O59" s="105">
        <f t="shared" si="2"/>
        <v>0</v>
      </c>
    </row>
    <row r="60" spans="1:15" x14ac:dyDescent="0.2">
      <c r="A60" s="164"/>
      <c r="B60" s="161"/>
      <c r="C60" s="167"/>
      <c r="D60" s="95">
        <v>2010</v>
      </c>
      <c r="E60" s="99"/>
      <c r="F60" s="99"/>
      <c r="G60" s="99"/>
      <c r="H60" s="99"/>
      <c r="I60" s="98">
        <v>1</v>
      </c>
      <c r="J60" s="99"/>
      <c r="K60" s="99"/>
      <c r="L60" s="124"/>
      <c r="M60" s="129">
        <f t="shared" si="9"/>
        <v>1</v>
      </c>
      <c r="N60" s="96">
        <f t="shared" si="10"/>
        <v>1616</v>
      </c>
      <c r="O60" s="105">
        <f t="shared" si="2"/>
        <v>6.1919504643962852E-4</v>
      </c>
    </row>
    <row r="61" spans="1:15" x14ac:dyDescent="0.2">
      <c r="A61" s="164"/>
      <c r="B61" s="161"/>
      <c r="C61" s="167"/>
      <c r="D61" s="95">
        <v>2011</v>
      </c>
      <c r="E61" s="99"/>
      <c r="F61" s="99"/>
      <c r="G61" s="99"/>
      <c r="H61" s="99"/>
      <c r="I61" s="98">
        <v>0</v>
      </c>
      <c r="J61" s="99"/>
      <c r="K61" s="99"/>
      <c r="L61" s="124"/>
      <c r="M61" s="129">
        <f t="shared" si="9"/>
        <v>0</v>
      </c>
      <c r="N61" s="96">
        <f t="shared" si="10"/>
        <v>1616</v>
      </c>
      <c r="O61" s="105">
        <f t="shared" si="2"/>
        <v>0</v>
      </c>
    </row>
    <row r="62" spans="1:15" x14ac:dyDescent="0.2">
      <c r="A62" s="164"/>
      <c r="B62" s="161"/>
      <c r="C62" s="167"/>
      <c r="D62" s="95">
        <v>2012</v>
      </c>
      <c r="E62" s="99"/>
      <c r="F62" s="99"/>
      <c r="G62" s="99"/>
      <c r="H62" s="99"/>
      <c r="I62" s="98">
        <v>0</v>
      </c>
      <c r="J62" s="99"/>
      <c r="K62" s="99"/>
      <c r="L62" s="124"/>
      <c r="M62" s="129">
        <f t="shared" si="9"/>
        <v>0</v>
      </c>
      <c r="N62" s="96">
        <f t="shared" si="10"/>
        <v>1616</v>
      </c>
      <c r="O62" s="105">
        <f t="shared" si="2"/>
        <v>0</v>
      </c>
    </row>
    <row r="63" spans="1:15" ht="13.5" thickBot="1" x14ac:dyDescent="0.25">
      <c r="A63" s="165"/>
      <c r="B63" s="162"/>
      <c r="C63" s="168"/>
      <c r="D63" s="106">
        <v>2013</v>
      </c>
      <c r="E63" s="107"/>
      <c r="F63" s="107"/>
      <c r="G63" s="107"/>
      <c r="H63" s="107"/>
      <c r="I63" s="108">
        <v>0</v>
      </c>
      <c r="J63" s="107"/>
      <c r="K63" s="107"/>
      <c r="L63" s="127"/>
      <c r="M63" s="130">
        <f t="shared" si="9"/>
        <v>0</v>
      </c>
      <c r="N63" s="110">
        <f t="shared" si="10"/>
        <v>1616</v>
      </c>
      <c r="O63" s="111">
        <f t="shared" si="2"/>
        <v>0</v>
      </c>
    </row>
    <row r="64" spans="1:15" ht="13.5" thickTop="1" x14ac:dyDescent="0.2">
      <c r="A64" s="41"/>
      <c r="B64" s="41"/>
      <c r="C64" s="42"/>
      <c r="D64" s="43"/>
      <c r="E64" s="44"/>
      <c r="F64" s="44"/>
      <c r="G64" s="44"/>
      <c r="H64" s="44"/>
      <c r="I64" s="44"/>
      <c r="J64" s="44"/>
      <c r="K64" s="44"/>
      <c r="L64" s="44"/>
      <c r="M64" s="44"/>
      <c r="N64" s="45"/>
      <c r="O64" s="46"/>
    </row>
    <row r="65" spans="1:18" ht="14.25" customHeight="1" thickBot="1" x14ac:dyDescent="0.25"/>
    <row r="66" spans="1:18" ht="15.75" thickBot="1" x14ac:dyDescent="0.25">
      <c r="A66" s="154" t="s">
        <v>12</v>
      </c>
      <c r="B66" s="155"/>
      <c r="C66" s="155"/>
      <c r="D66" s="155"/>
      <c r="E66" s="155"/>
      <c r="F66" s="155"/>
      <c r="G66" s="155"/>
      <c r="H66" s="155"/>
      <c r="I66" s="155"/>
      <c r="J66" s="155"/>
      <c r="K66" s="155"/>
      <c r="L66" s="155"/>
      <c r="M66" s="155"/>
      <c r="N66" s="156"/>
      <c r="O66" s="47"/>
      <c r="P66" s="11"/>
    </row>
    <row r="67" spans="1:18" ht="15.75" thickBot="1" x14ac:dyDescent="0.25">
      <c r="A67" s="8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</row>
    <row r="68" spans="1:18" s="19" customFormat="1" ht="39.75" thickTop="1" thickBot="1" x14ac:dyDescent="0.25">
      <c r="A68" s="60" t="s">
        <v>10</v>
      </c>
      <c r="B68" s="60" t="s">
        <v>39</v>
      </c>
      <c r="C68" s="60" t="s">
        <v>0</v>
      </c>
      <c r="D68" s="61" t="s">
        <v>7</v>
      </c>
      <c r="E68" s="62" t="s">
        <v>78</v>
      </c>
      <c r="F68" s="62" t="s">
        <v>79</v>
      </c>
      <c r="G68" s="94" t="s">
        <v>82</v>
      </c>
      <c r="H68" s="94" t="s">
        <v>89</v>
      </c>
      <c r="I68" s="93" t="s">
        <v>123</v>
      </c>
      <c r="J68" s="94" t="s">
        <v>124</v>
      </c>
      <c r="K68" s="94" t="s">
        <v>83</v>
      </c>
      <c r="L68" s="94" t="s">
        <v>122</v>
      </c>
      <c r="M68" s="62" t="s">
        <v>13</v>
      </c>
      <c r="N68" s="62" t="s">
        <v>14</v>
      </c>
    </row>
    <row r="69" spans="1:18" ht="13.5" customHeight="1" thickTop="1" x14ac:dyDescent="0.2">
      <c r="A69" s="163">
        <v>1</v>
      </c>
      <c r="B69" s="160" t="s">
        <v>1</v>
      </c>
      <c r="C69" s="157" t="s">
        <v>9</v>
      </c>
      <c r="D69" s="101">
        <v>1998</v>
      </c>
      <c r="E69" s="102">
        <v>48000</v>
      </c>
      <c r="F69" s="102">
        <v>55000</v>
      </c>
      <c r="G69" s="103"/>
      <c r="H69" s="103"/>
      <c r="I69" s="102" t="s">
        <v>16</v>
      </c>
      <c r="J69" s="103"/>
      <c r="K69" s="103"/>
      <c r="L69" s="103"/>
      <c r="M69" s="102">
        <f>SUM(E69:L69)</f>
        <v>103000</v>
      </c>
      <c r="N69" s="117">
        <f>+M69</f>
        <v>103000</v>
      </c>
      <c r="O69" s="49"/>
      <c r="P69" s="50"/>
      <c r="Q69" s="51"/>
    </row>
    <row r="70" spans="1:18" x14ac:dyDescent="0.2">
      <c r="A70" s="164"/>
      <c r="B70" s="161"/>
      <c r="C70" s="158"/>
      <c r="D70" s="95">
        <v>1999</v>
      </c>
      <c r="E70" s="96">
        <v>42000</v>
      </c>
      <c r="F70" s="96">
        <v>42000</v>
      </c>
      <c r="G70" s="97"/>
      <c r="H70" s="97"/>
      <c r="I70" s="96" t="s">
        <v>16</v>
      </c>
      <c r="J70" s="97"/>
      <c r="K70" s="97"/>
      <c r="L70" s="97"/>
      <c r="M70" s="96">
        <f t="shared" ref="M70:M86" si="11">SUM(E70:L70)</f>
        <v>84000</v>
      </c>
      <c r="N70" s="118">
        <f t="shared" ref="N70:N81" si="12">+N69+M70</f>
        <v>187000</v>
      </c>
      <c r="O70" s="49"/>
      <c r="P70" s="51"/>
      <c r="Q70" s="51"/>
    </row>
    <row r="71" spans="1:18" ht="13.5" customHeight="1" x14ac:dyDescent="0.2">
      <c r="A71" s="164"/>
      <c r="B71" s="161"/>
      <c r="C71" s="158"/>
      <c r="D71" s="95">
        <v>2000</v>
      </c>
      <c r="E71" s="96">
        <v>42000</v>
      </c>
      <c r="F71" s="96">
        <v>42000</v>
      </c>
      <c r="G71" s="97"/>
      <c r="H71" s="97"/>
      <c r="I71" s="96" t="s">
        <v>16</v>
      </c>
      <c r="J71" s="97"/>
      <c r="K71" s="97"/>
      <c r="L71" s="97"/>
      <c r="M71" s="96">
        <f t="shared" si="11"/>
        <v>84000</v>
      </c>
      <c r="N71" s="118">
        <f t="shared" si="12"/>
        <v>271000</v>
      </c>
      <c r="O71" s="49"/>
      <c r="P71" s="51"/>
      <c r="Q71" s="51"/>
      <c r="R71" s="48"/>
    </row>
    <row r="72" spans="1:18" x14ac:dyDescent="0.2">
      <c r="A72" s="164"/>
      <c r="B72" s="161"/>
      <c r="C72" s="158"/>
      <c r="D72" s="95">
        <v>2001</v>
      </c>
      <c r="E72" s="96">
        <v>90000</v>
      </c>
      <c r="F72" s="96">
        <v>90000</v>
      </c>
      <c r="G72" s="97"/>
      <c r="H72" s="97"/>
      <c r="I72" s="96" t="s">
        <v>16</v>
      </c>
      <c r="J72" s="97"/>
      <c r="K72" s="97"/>
      <c r="L72" s="97"/>
      <c r="M72" s="96">
        <f t="shared" si="11"/>
        <v>180000</v>
      </c>
      <c r="N72" s="118">
        <f t="shared" si="12"/>
        <v>451000</v>
      </c>
      <c r="O72" s="49"/>
      <c r="P72" s="51"/>
      <c r="Q72" s="51"/>
      <c r="R72" s="48"/>
    </row>
    <row r="73" spans="1:18" x14ac:dyDescent="0.2">
      <c r="A73" s="164"/>
      <c r="B73" s="161"/>
      <c r="C73" s="158"/>
      <c r="D73" s="95">
        <v>2002</v>
      </c>
      <c r="E73" s="96">
        <v>111400</v>
      </c>
      <c r="F73" s="96">
        <v>111400</v>
      </c>
      <c r="G73" s="97"/>
      <c r="H73" s="97"/>
      <c r="I73" s="96" t="s">
        <v>16</v>
      </c>
      <c r="J73" s="97"/>
      <c r="K73" s="97"/>
      <c r="L73" s="97"/>
      <c r="M73" s="96">
        <f t="shared" si="11"/>
        <v>222800</v>
      </c>
      <c r="N73" s="118">
        <f t="shared" si="12"/>
        <v>673800</v>
      </c>
      <c r="O73" s="49"/>
      <c r="P73" s="51"/>
      <c r="Q73" s="51"/>
      <c r="R73" s="48"/>
    </row>
    <row r="74" spans="1:18" x14ac:dyDescent="0.2">
      <c r="A74" s="164"/>
      <c r="B74" s="161"/>
      <c r="C74" s="158"/>
      <c r="D74" s="95">
        <v>2003</v>
      </c>
      <c r="E74" s="96">
        <v>80000</v>
      </c>
      <c r="F74" s="96">
        <v>60000</v>
      </c>
      <c r="G74" s="97"/>
      <c r="H74" s="97"/>
      <c r="I74" s="96" t="s">
        <v>16</v>
      </c>
      <c r="J74" s="97"/>
      <c r="K74" s="97"/>
      <c r="L74" s="97"/>
      <c r="M74" s="96">
        <f t="shared" si="11"/>
        <v>140000</v>
      </c>
      <c r="N74" s="118">
        <f t="shared" si="12"/>
        <v>813800</v>
      </c>
      <c r="O74" s="49"/>
      <c r="P74" s="51"/>
      <c r="Q74" s="51"/>
      <c r="R74" s="48"/>
    </row>
    <row r="75" spans="1:18" x14ac:dyDescent="0.2">
      <c r="A75" s="164"/>
      <c r="B75" s="161"/>
      <c r="C75" s="158"/>
      <c r="D75" s="95">
        <v>2004</v>
      </c>
      <c r="E75" s="96">
        <v>60000</v>
      </c>
      <c r="F75" s="96">
        <v>70000</v>
      </c>
      <c r="G75" s="97"/>
      <c r="H75" s="97"/>
      <c r="I75" s="96" t="s">
        <v>16</v>
      </c>
      <c r="J75" s="97"/>
      <c r="K75" s="97"/>
      <c r="L75" s="97"/>
      <c r="M75" s="96">
        <f t="shared" si="11"/>
        <v>130000</v>
      </c>
      <c r="N75" s="118">
        <f t="shared" si="12"/>
        <v>943800</v>
      </c>
      <c r="O75" s="49"/>
      <c r="P75" s="51"/>
      <c r="Q75" s="51"/>
      <c r="R75" s="48"/>
    </row>
    <row r="76" spans="1:18" x14ac:dyDescent="0.2">
      <c r="A76" s="164"/>
      <c r="B76" s="161"/>
      <c r="C76" s="158"/>
      <c r="D76" s="95">
        <v>2005</v>
      </c>
      <c r="E76" s="96">
        <v>50000</v>
      </c>
      <c r="F76" s="96">
        <v>5000</v>
      </c>
      <c r="G76" s="97"/>
      <c r="H76" s="97"/>
      <c r="I76" s="96">
        <v>850</v>
      </c>
      <c r="J76" s="97"/>
      <c r="K76" s="97"/>
      <c r="L76" s="97"/>
      <c r="M76" s="96">
        <f t="shared" si="11"/>
        <v>55850</v>
      </c>
      <c r="N76" s="118">
        <f t="shared" si="12"/>
        <v>999650</v>
      </c>
      <c r="O76" s="49"/>
      <c r="P76" s="51"/>
      <c r="Q76" s="51"/>
      <c r="R76" s="48"/>
    </row>
    <row r="77" spans="1:18" x14ac:dyDescent="0.2">
      <c r="A77" s="164"/>
      <c r="B77" s="161"/>
      <c r="C77" s="158"/>
      <c r="D77" s="95">
        <v>2006</v>
      </c>
      <c r="E77" s="96">
        <v>40000</v>
      </c>
      <c r="F77" s="96">
        <v>25000</v>
      </c>
      <c r="G77" s="97"/>
      <c r="H77" s="97"/>
      <c r="I77" s="96">
        <v>1700</v>
      </c>
      <c r="J77" s="97"/>
      <c r="K77" s="97"/>
      <c r="L77" s="97"/>
      <c r="M77" s="96">
        <f t="shared" si="11"/>
        <v>66700</v>
      </c>
      <c r="N77" s="118">
        <f t="shared" si="12"/>
        <v>1066350</v>
      </c>
      <c r="O77" s="49"/>
      <c r="P77" s="51"/>
      <c r="Q77" s="51"/>
      <c r="R77" s="48"/>
    </row>
    <row r="78" spans="1:18" x14ac:dyDescent="0.2">
      <c r="A78" s="164"/>
      <c r="B78" s="161"/>
      <c r="C78" s="158"/>
      <c r="D78" s="95">
        <v>2007</v>
      </c>
      <c r="E78" s="98">
        <v>13500</v>
      </c>
      <c r="F78" s="98">
        <v>30000</v>
      </c>
      <c r="G78" s="99"/>
      <c r="H78" s="99"/>
      <c r="I78" s="98">
        <f>100+150+200+250</f>
        <v>700</v>
      </c>
      <c r="J78" s="99"/>
      <c r="K78" s="99"/>
      <c r="L78" s="99"/>
      <c r="M78" s="96">
        <f t="shared" si="11"/>
        <v>44200</v>
      </c>
      <c r="N78" s="118">
        <f t="shared" si="12"/>
        <v>1110550</v>
      </c>
      <c r="O78" s="49"/>
      <c r="P78" s="51"/>
      <c r="Q78" s="51"/>
      <c r="R78" s="48"/>
    </row>
    <row r="79" spans="1:18" x14ac:dyDescent="0.2">
      <c r="A79" s="164"/>
      <c r="B79" s="161"/>
      <c r="C79" s="158"/>
      <c r="D79" s="95">
        <v>2008</v>
      </c>
      <c r="E79" s="98">
        <v>60000</v>
      </c>
      <c r="F79" s="98">
        <v>36000</v>
      </c>
      <c r="G79" s="99"/>
      <c r="H79" s="99"/>
      <c r="I79" s="98">
        <v>1400</v>
      </c>
      <c r="J79" s="99"/>
      <c r="K79" s="99"/>
      <c r="L79" s="98">
        <v>200</v>
      </c>
      <c r="M79" s="96">
        <f t="shared" si="11"/>
        <v>97600</v>
      </c>
      <c r="N79" s="118">
        <f t="shared" si="12"/>
        <v>1208150</v>
      </c>
      <c r="O79" s="49"/>
      <c r="P79" s="51"/>
      <c r="Q79" s="51"/>
      <c r="R79" s="48"/>
    </row>
    <row r="80" spans="1:18" x14ac:dyDescent="0.2">
      <c r="A80" s="164"/>
      <c r="B80" s="161"/>
      <c r="C80" s="158"/>
      <c r="D80" s="95">
        <v>2009</v>
      </c>
      <c r="E80" s="99"/>
      <c r="F80" s="99"/>
      <c r="G80" s="98">
        <v>40000</v>
      </c>
      <c r="H80" s="99"/>
      <c r="I80" s="98">
        <v>1400</v>
      </c>
      <c r="J80" s="99"/>
      <c r="K80" s="99"/>
      <c r="L80" s="98">
        <v>200</v>
      </c>
      <c r="M80" s="96">
        <f t="shared" si="11"/>
        <v>41600</v>
      </c>
      <c r="N80" s="118">
        <f t="shared" si="12"/>
        <v>1249750</v>
      </c>
      <c r="O80" s="49"/>
      <c r="P80" s="51"/>
      <c r="Q80" s="51"/>
      <c r="R80" s="48"/>
    </row>
    <row r="81" spans="1:18" x14ac:dyDescent="0.2">
      <c r="A81" s="164"/>
      <c r="B81" s="161"/>
      <c r="C81" s="158"/>
      <c r="D81" s="95">
        <v>2010</v>
      </c>
      <c r="E81" s="99"/>
      <c r="F81" s="99"/>
      <c r="G81" s="98">
        <v>60000</v>
      </c>
      <c r="H81" s="99"/>
      <c r="I81" s="98">
        <v>2075</v>
      </c>
      <c r="J81" s="98">
        <v>6991</v>
      </c>
      <c r="K81" s="99"/>
      <c r="L81" s="98">
        <v>400</v>
      </c>
      <c r="M81" s="96">
        <f t="shared" si="11"/>
        <v>69466</v>
      </c>
      <c r="N81" s="118">
        <f t="shared" si="12"/>
        <v>1319216</v>
      </c>
      <c r="O81" s="49"/>
      <c r="P81" s="51"/>
      <c r="Q81" s="51"/>
      <c r="R81" s="48"/>
    </row>
    <row r="82" spans="1:18" x14ac:dyDescent="0.2">
      <c r="A82" s="164"/>
      <c r="B82" s="161"/>
      <c r="C82" s="158"/>
      <c r="D82" s="95">
        <v>2011</v>
      </c>
      <c r="E82" s="99"/>
      <c r="F82" s="99"/>
      <c r="G82" s="98">
        <v>80000</v>
      </c>
      <c r="H82" s="98">
        <v>3000</v>
      </c>
      <c r="I82" s="98">
        <v>2650</v>
      </c>
      <c r="J82" s="98">
        <v>21897</v>
      </c>
      <c r="K82" s="98">
        <v>10750</v>
      </c>
      <c r="L82" s="98">
        <v>950</v>
      </c>
      <c r="M82" s="96">
        <f t="shared" si="11"/>
        <v>119247</v>
      </c>
      <c r="N82" s="118">
        <f>+N80+M82</f>
        <v>1368997</v>
      </c>
      <c r="O82" s="49"/>
      <c r="P82" s="51"/>
      <c r="Q82" s="51"/>
      <c r="R82" s="48"/>
    </row>
    <row r="83" spans="1:18" x14ac:dyDescent="0.2">
      <c r="A83" s="164"/>
      <c r="B83" s="161"/>
      <c r="C83" s="158"/>
      <c r="D83" s="95">
        <v>2012</v>
      </c>
      <c r="E83" s="99"/>
      <c r="F83" s="99"/>
      <c r="G83" s="98">
        <v>100000</v>
      </c>
      <c r="H83" s="98">
        <v>5000</v>
      </c>
      <c r="I83" s="98">
        <v>2650</v>
      </c>
      <c r="J83" s="98">
        <v>21897</v>
      </c>
      <c r="K83" s="98">
        <v>14340</v>
      </c>
      <c r="L83" s="98">
        <v>1700</v>
      </c>
      <c r="M83" s="96">
        <f t="shared" si="11"/>
        <v>145587</v>
      </c>
      <c r="N83" s="118">
        <f>+N80+M83</f>
        <v>1395337</v>
      </c>
      <c r="O83" s="49"/>
      <c r="P83" s="51"/>
      <c r="Q83" s="51"/>
      <c r="R83" s="48"/>
    </row>
    <row r="84" spans="1:18" x14ac:dyDescent="0.2">
      <c r="A84" s="164"/>
      <c r="B84" s="161"/>
      <c r="C84" s="158"/>
      <c r="D84" s="95">
        <v>2013</v>
      </c>
      <c r="E84" s="99"/>
      <c r="F84" s="99"/>
      <c r="G84" s="98">
        <v>100000</v>
      </c>
      <c r="H84" s="98">
        <v>7000</v>
      </c>
      <c r="I84" s="98">
        <v>2650</v>
      </c>
      <c r="J84" s="98">
        <v>40153</v>
      </c>
      <c r="K84" s="98">
        <v>25000</v>
      </c>
      <c r="L84" s="98">
        <v>1275</v>
      </c>
      <c r="M84" s="96">
        <f t="shared" si="11"/>
        <v>176078</v>
      </c>
      <c r="N84" s="118">
        <f t="shared" ref="N84:N86" si="13">+N81+M84</f>
        <v>1495294</v>
      </c>
      <c r="O84" s="49"/>
      <c r="P84" s="51"/>
      <c r="Q84" s="51"/>
      <c r="R84" s="48"/>
    </row>
    <row r="85" spans="1:18" x14ac:dyDescent="0.2">
      <c r="A85" s="164"/>
      <c r="B85" s="161"/>
      <c r="C85" s="158"/>
      <c r="D85" s="95">
        <v>2014</v>
      </c>
      <c r="E85" s="99"/>
      <c r="F85" s="99"/>
      <c r="G85" s="98">
        <v>100000</v>
      </c>
      <c r="H85" s="98">
        <v>7700</v>
      </c>
      <c r="I85" s="98">
        <v>0</v>
      </c>
      <c r="J85" s="98">
        <v>44384</v>
      </c>
      <c r="K85" s="98">
        <v>25000</v>
      </c>
      <c r="L85" s="98">
        <v>1770</v>
      </c>
      <c r="M85" s="96">
        <f t="shared" si="11"/>
        <v>178854</v>
      </c>
      <c r="N85" s="118">
        <f t="shared" si="13"/>
        <v>1547851</v>
      </c>
      <c r="O85" s="49"/>
      <c r="P85" s="51"/>
      <c r="Q85" s="51"/>
      <c r="R85" s="48"/>
    </row>
    <row r="86" spans="1:18" ht="13.5" thickBot="1" x14ac:dyDescent="0.25">
      <c r="A86" s="165"/>
      <c r="B86" s="162"/>
      <c r="C86" s="159"/>
      <c r="D86" s="106">
        <v>2015</v>
      </c>
      <c r="E86" s="107"/>
      <c r="F86" s="107"/>
      <c r="G86" s="108">
        <v>100000</v>
      </c>
      <c r="H86" s="108">
        <v>7000</v>
      </c>
      <c r="I86" s="108">
        <v>300</v>
      </c>
      <c r="J86" s="108">
        <v>25000</v>
      </c>
      <c r="K86" s="108">
        <v>20000</v>
      </c>
      <c r="L86" s="108">
        <v>1600</v>
      </c>
      <c r="M86" s="110">
        <f t="shared" si="11"/>
        <v>153900</v>
      </c>
      <c r="N86" s="118">
        <f t="shared" si="13"/>
        <v>1549237</v>
      </c>
      <c r="O86" s="49"/>
      <c r="P86" s="51"/>
      <c r="Q86" s="51"/>
      <c r="R86" s="48"/>
    </row>
    <row r="87" spans="1:18" ht="13.5" customHeight="1" thickTop="1" x14ac:dyDescent="0.2">
      <c r="A87" s="163">
        <v>2</v>
      </c>
      <c r="B87" s="160" t="s">
        <v>2</v>
      </c>
      <c r="C87" s="166" t="s">
        <v>3</v>
      </c>
      <c r="D87" s="101">
        <v>1998</v>
      </c>
      <c r="E87" s="102">
        <v>3000</v>
      </c>
      <c r="F87" s="102">
        <v>3000</v>
      </c>
      <c r="G87" s="112"/>
      <c r="H87" s="112"/>
      <c r="I87" s="102" t="s">
        <v>16</v>
      </c>
      <c r="J87" s="103"/>
      <c r="K87" s="103"/>
      <c r="L87" s="103"/>
      <c r="M87" s="102">
        <f t="shared" ref="M87:M120" si="14">SUM(E87:K87)</f>
        <v>6000</v>
      </c>
      <c r="N87" s="117">
        <f>+M87</f>
        <v>6000</v>
      </c>
      <c r="O87" s="49"/>
      <c r="P87" s="51"/>
      <c r="Q87" s="51"/>
    </row>
    <row r="88" spans="1:18" x14ac:dyDescent="0.2">
      <c r="A88" s="164"/>
      <c r="B88" s="161"/>
      <c r="C88" s="167"/>
      <c r="D88" s="95">
        <v>1999</v>
      </c>
      <c r="E88" s="96">
        <v>400</v>
      </c>
      <c r="F88" s="96">
        <v>400</v>
      </c>
      <c r="G88" s="99"/>
      <c r="H88" s="99"/>
      <c r="I88" s="96" t="s">
        <v>16</v>
      </c>
      <c r="J88" s="97"/>
      <c r="K88" s="97"/>
      <c r="L88" s="97"/>
      <c r="M88" s="96">
        <f t="shared" si="14"/>
        <v>800</v>
      </c>
      <c r="N88" s="118">
        <f t="shared" ref="N88:N97" si="15">+N87+M88</f>
        <v>6800</v>
      </c>
    </row>
    <row r="89" spans="1:18" x14ac:dyDescent="0.2">
      <c r="A89" s="164"/>
      <c r="B89" s="161"/>
      <c r="C89" s="167"/>
      <c r="D89" s="95">
        <v>2000</v>
      </c>
      <c r="E89" s="96">
        <v>500</v>
      </c>
      <c r="F89" s="96">
        <v>500</v>
      </c>
      <c r="G89" s="99"/>
      <c r="H89" s="99"/>
      <c r="I89" s="96" t="s">
        <v>16</v>
      </c>
      <c r="J89" s="97"/>
      <c r="K89" s="97"/>
      <c r="L89" s="97"/>
      <c r="M89" s="96">
        <f t="shared" si="14"/>
        <v>1000</v>
      </c>
      <c r="N89" s="118">
        <f t="shared" si="15"/>
        <v>7800</v>
      </c>
    </row>
    <row r="90" spans="1:18" x14ac:dyDescent="0.2">
      <c r="A90" s="164"/>
      <c r="B90" s="161"/>
      <c r="C90" s="167"/>
      <c r="D90" s="95">
        <v>2001</v>
      </c>
      <c r="E90" s="96">
        <v>800</v>
      </c>
      <c r="F90" s="96">
        <v>800</v>
      </c>
      <c r="G90" s="99"/>
      <c r="H90" s="99"/>
      <c r="I90" s="96" t="s">
        <v>16</v>
      </c>
      <c r="J90" s="97"/>
      <c r="K90" s="97"/>
      <c r="L90" s="97"/>
      <c r="M90" s="96">
        <f t="shared" si="14"/>
        <v>1600</v>
      </c>
      <c r="N90" s="118">
        <f t="shared" si="15"/>
        <v>9400</v>
      </c>
    </row>
    <row r="91" spans="1:18" x14ac:dyDescent="0.2">
      <c r="A91" s="164"/>
      <c r="B91" s="161"/>
      <c r="C91" s="167"/>
      <c r="D91" s="95">
        <v>2002</v>
      </c>
      <c r="E91" s="96">
        <v>2000</v>
      </c>
      <c r="F91" s="96">
        <v>10000</v>
      </c>
      <c r="G91" s="99"/>
      <c r="H91" s="99"/>
      <c r="I91" s="96" t="s">
        <v>16</v>
      </c>
      <c r="J91" s="97"/>
      <c r="K91" s="97"/>
      <c r="L91" s="97"/>
      <c r="M91" s="96">
        <f t="shared" si="14"/>
        <v>12000</v>
      </c>
      <c r="N91" s="118">
        <f t="shared" si="15"/>
        <v>21400</v>
      </c>
    </row>
    <row r="92" spans="1:18" x14ac:dyDescent="0.2">
      <c r="A92" s="164"/>
      <c r="B92" s="161"/>
      <c r="C92" s="167"/>
      <c r="D92" s="95">
        <v>2003</v>
      </c>
      <c r="E92" s="96">
        <v>2000</v>
      </c>
      <c r="F92" s="96">
        <v>1008</v>
      </c>
      <c r="G92" s="99"/>
      <c r="H92" s="99"/>
      <c r="I92" s="96" t="s">
        <v>16</v>
      </c>
      <c r="J92" s="97"/>
      <c r="K92" s="97"/>
      <c r="L92" s="97"/>
      <c r="M92" s="96">
        <f t="shared" si="14"/>
        <v>3008</v>
      </c>
      <c r="N92" s="118">
        <f t="shared" si="15"/>
        <v>24408</v>
      </c>
    </row>
    <row r="93" spans="1:18" x14ac:dyDescent="0.2">
      <c r="A93" s="164"/>
      <c r="B93" s="161"/>
      <c r="C93" s="167"/>
      <c r="D93" s="95">
        <v>2004</v>
      </c>
      <c r="E93" s="96">
        <v>1500</v>
      </c>
      <c r="F93" s="96">
        <v>2000</v>
      </c>
      <c r="G93" s="99"/>
      <c r="H93" s="99"/>
      <c r="I93" s="96" t="s">
        <v>16</v>
      </c>
      <c r="J93" s="97"/>
      <c r="K93" s="97"/>
      <c r="L93" s="97"/>
      <c r="M93" s="96">
        <f t="shared" si="14"/>
        <v>3500</v>
      </c>
      <c r="N93" s="118">
        <f t="shared" si="15"/>
        <v>27908</v>
      </c>
    </row>
    <row r="94" spans="1:18" x14ac:dyDescent="0.2">
      <c r="A94" s="164"/>
      <c r="B94" s="161"/>
      <c r="C94" s="167"/>
      <c r="D94" s="95">
        <v>2005</v>
      </c>
      <c r="E94" s="96">
        <v>1000</v>
      </c>
      <c r="F94" s="96">
        <v>500</v>
      </c>
      <c r="G94" s="99"/>
      <c r="H94" s="99"/>
      <c r="I94" s="96" t="s">
        <v>16</v>
      </c>
      <c r="J94" s="97"/>
      <c r="K94" s="97"/>
      <c r="L94" s="97"/>
      <c r="M94" s="96">
        <f t="shared" si="14"/>
        <v>1500</v>
      </c>
      <c r="N94" s="118">
        <f t="shared" si="15"/>
        <v>29408</v>
      </c>
    </row>
    <row r="95" spans="1:18" x14ac:dyDescent="0.2">
      <c r="A95" s="164"/>
      <c r="B95" s="161"/>
      <c r="C95" s="167"/>
      <c r="D95" s="95">
        <v>2006</v>
      </c>
      <c r="E95" s="96">
        <v>300</v>
      </c>
      <c r="F95" s="96">
        <v>500</v>
      </c>
      <c r="G95" s="99"/>
      <c r="H95" s="99"/>
      <c r="I95" s="96">
        <v>10</v>
      </c>
      <c r="J95" s="97"/>
      <c r="K95" s="97"/>
      <c r="L95" s="97"/>
      <c r="M95" s="96">
        <f t="shared" si="14"/>
        <v>810</v>
      </c>
      <c r="N95" s="118">
        <f t="shared" si="15"/>
        <v>30218</v>
      </c>
    </row>
    <row r="96" spans="1:18" x14ac:dyDescent="0.2">
      <c r="A96" s="164"/>
      <c r="B96" s="161"/>
      <c r="C96" s="167"/>
      <c r="D96" s="95">
        <v>2007</v>
      </c>
      <c r="E96" s="98">
        <v>100</v>
      </c>
      <c r="F96" s="98">
        <v>16</v>
      </c>
      <c r="G96" s="99"/>
      <c r="H96" s="99"/>
      <c r="I96" s="98">
        <f>11+13+15+17</f>
        <v>56</v>
      </c>
      <c r="J96" s="99"/>
      <c r="K96" s="99"/>
      <c r="L96" s="99"/>
      <c r="M96" s="96">
        <f t="shared" si="14"/>
        <v>172</v>
      </c>
      <c r="N96" s="118">
        <f t="shared" si="15"/>
        <v>30390</v>
      </c>
    </row>
    <row r="97" spans="1:16" x14ac:dyDescent="0.2">
      <c r="A97" s="164"/>
      <c r="B97" s="161"/>
      <c r="C97" s="167"/>
      <c r="D97" s="95">
        <v>2008</v>
      </c>
      <c r="E97" s="98">
        <v>150</v>
      </c>
      <c r="F97" s="98">
        <v>240</v>
      </c>
      <c r="G97" s="99"/>
      <c r="H97" s="99"/>
      <c r="I97" s="98">
        <v>48</v>
      </c>
      <c r="J97" s="99"/>
      <c r="K97" s="99"/>
      <c r="L97" s="99"/>
      <c r="M97" s="96">
        <f t="shared" si="14"/>
        <v>438</v>
      </c>
      <c r="N97" s="118">
        <f t="shared" si="15"/>
        <v>30828</v>
      </c>
    </row>
    <row r="98" spans="1:16" x14ac:dyDescent="0.2">
      <c r="A98" s="164"/>
      <c r="B98" s="161"/>
      <c r="C98" s="167"/>
      <c r="D98" s="95">
        <v>2009</v>
      </c>
      <c r="E98" s="99"/>
      <c r="F98" s="99"/>
      <c r="G98" s="98">
        <v>300</v>
      </c>
      <c r="H98" s="98"/>
      <c r="I98" s="98">
        <v>48</v>
      </c>
      <c r="J98" s="99"/>
      <c r="K98" s="99"/>
      <c r="L98" s="99"/>
      <c r="M98" s="96">
        <f t="shared" si="14"/>
        <v>348</v>
      </c>
      <c r="N98" s="118">
        <f>+N97+M98</f>
        <v>31176</v>
      </c>
      <c r="P98" s="45"/>
    </row>
    <row r="99" spans="1:16" x14ac:dyDescent="0.2">
      <c r="A99" s="164"/>
      <c r="B99" s="161"/>
      <c r="C99" s="167"/>
      <c r="D99" s="95">
        <v>2010</v>
      </c>
      <c r="E99" s="99"/>
      <c r="F99" s="99"/>
      <c r="G99" s="98">
        <v>390</v>
      </c>
      <c r="H99" s="98"/>
      <c r="I99" s="98">
        <v>52</v>
      </c>
      <c r="J99" s="98">
        <v>70</v>
      </c>
      <c r="K99" s="99"/>
      <c r="L99" s="99"/>
      <c r="M99" s="96">
        <f t="shared" si="14"/>
        <v>512</v>
      </c>
      <c r="N99" s="118">
        <f>+N98+M99</f>
        <v>31688</v>
      </c>
      <c r="P99" s="45"/>
    </row>
    <row r="100" spans="1:16" x14ac:dyDescent="0.2">
      <c r="A100" s="164"/>
      <c r="B100" s="161"/>
      <c r="C100" s="167"/>
      <c r="D100" s="95">
        <v>2011</v>
      </c>
      <c r="E100" s="99"/>
      <c r="F100" s="99"/>
      <c r="G100" s="98">
        <v>390</v>
      </c>
      <c r="H100" s="98">
        <v>0</v>
      </c>
      <c r="I100" s="98">
        <v>52</v>
      </c>
      <c r="J100" s="119">
        <v>219</v>
      </c>
      <c r="K100" s="119">
        <v>107</v>
      </c>
      <c r="L100" s="99"/>
      <c r="M100" s="96">
        <f t="shared" si="14"/>
        <v>768</v>
      </c>
      <c r="N100" s="118">
        <f>+N99+M100</f>
        <v>32456</v>
      </c>
      <c r="P100" s="45"/>
    </row>
    <row r="101" spans="1:16" x14ac:dyDescent="0.2">
      <c r="A101" s="164"/>
      <c r="B101" s="161"/>
      <c r="C101" s="167"/>
      <c r="D101" s="95">
        <v>2012</v>
      </c>
      <c r="E101" s="99"/>
      <c r="F101" s="99"/>
      <c r="G101" s="98">
        <v>400</v>
      </c>
      <c r="H101" s="98">
        <v>0</v>
      </c>
      <c r="I101" s="98">
        <v>52</v>
      </c>
      <c r="J101" s="119">
        <v>219</v>
      </c>
      <c r="K101" s="119">
        <v>143</v>
      </c>
      <c r="L101" s="99"/>
      <c r="M101" s="96">
        <f t="shared" ref="M101" si="16">SUM(E101:K101)</f>
        <v>814</v>
      </c>
      <c r="N101" s="118">
        <f>+N99+M101</f>
        <v>32502</v>
      </c>
      <c r="P101" s="45"/>
    </row>
    <row r="102" spans="1:16" x14ac:dyDescent="0.2">
      <c r="A102" s="164"/>
      <c r="B102" s="161"/>
      <c r="C102" s="167"/>
      <c r="D102" s="95">
        <v>2013</v>
      </c>
      <c r="E102" s="99"/>
      <c r="F102" s="99"/>
      <c r="G102" s="98">
        <v>200</v>
      </c>
      <c r="H102" s="98">
        <v>0</v>
      </c>
      <c r="I102" s="98">
        <v>52</v>
      </c>
      <c r="J102" s="119">
        <v>400</v>
      </c>
      <c r="K102" s="119">
        <v>250</v>
      </c>
      <c r="L102" s="99"/>
      <c r="M102" s="96">
        <f t="shared" si="14"/>
        <v>902</v>
      </c>
      <c r="N102" s="118">
        <f>+N100+M102</f>
        <v>33358</v>
      </c>
    </row>
    <row r="103" spans="1:16" x14ac:dyDescent="0.2">
      <c r="A103" s="164"/>
      <c r="B103" s="161"/>
      <c r="C103" s="167"/>
      <c r="D103" s="95">
        <v>2014</v>
      </c>
      <c r="E103" s="99"/>
      <c r="F103" s="99"/>
      <c r="G103" s="98">
        <v>200</v>
      </c>
      <c r="H103" s="98">
        <v>12</v>
      </c>
      <c r="I103" s="98">
        <v>0</v>
      </c>
      <c r="J103" s="119">
        <v>482</v>
      </c>
      <c r="K103" s="119">
        <v>30</v>
      </c>
      <c r="L103" s="99"/>
      <c r="M103" s="96">
        <f t="shared" ref="M103:M104" si="17">SUM(E103:K103)</f>
        <v>724</v>
      </c>
      <c r="N103" s="118">
        <f t="shared" ref="N103:N104" si="18">+N101+M103</f>
        <v>33226</v>
      </c>
    </row>
    <row r="104" spans="1:16" ht="13.5" thickBot="1" x14ac:dyDescent="0.25">
      <c r="A104" s="165"/>
      <c r="B104" s="162"/>
      <c r="C104" s="168"/>
      <c r="D104" s="106">
        <v>2015</v>
      </c>
      <c r="E104" s="107"/>
      <c r="F104" s="107"/>
      <c r="G104" s="108">
        <v>400</v>
      </c>
      <c r="H104" s="108">
        <v>20</v>
      </c>
      <c r="I104" s="108">
        <v>0</v>
      </c>
      <c r="J104" s="120">
        <v>200</v>
      </c>
      <c r="K104" s="120">
        <v>200</v>
      </c>
      <c r="L104" s="107"/>
      <c r="M104" s="96">
        <f t="shared" si="17"/>
        <v>820</v>
      </c>
      <c r="N104" s="118">
        <f t="shared" si="18"/>
        <v>34178</v>
      </c>
    </row>
    <row r="105" spans="1:16" ht="13.5" customHeight="1" thickTop="1" x14ac:dyDescent="0.2">
      <c r="A105" s="163">
        <v>3</v>
      </c>
      <c r="B105" s="160" t="s">
        <v>4</v>
      </c>
      <c r="C105" s="166" t="s">
        <v>5</v>
      </c>
      <c r="D105" s="101">
        <v>1998</v>
      </c>
      <c r="E105" s="102">
        <v>50</v>
      </c>
      <c r="F105" s="102">
        <v>50</v>
      </c>
      <c r="G105" s="103"/>
      <c r="H105" s="103"/>
      <c r="I105" s="102" t="s">
        <v>16</v>
      </c>
      <c r="J105" s="112"/>
      <c r="K105" s="112"/>
      <c r="L105" s="112"/>
      <c r="M105" s="102">
        <f t="shared" si="14"/>
        <v>100</v>
      </c>
      <c r="N105" s="117">
        <f>+M105</f>
        <v>100</v>
      </c>
    </row>
    <row r="106" spans="1:16" x14ac:dyDescent="0.2">
      <c r="A106" s="164"/>
      <c r="B106" s="161"/>
      <c r="C106" s="167"/>
      <c r="D106" s="95">
        <v>1999</v>
      </c>
      <c r="E106" s="96">
        <v>55</v>
      </c>
      <c r="F106" s="96">
        <v>55</v>
      </c>
      <c r="G106" s="97"/>
      <c r="H106" s="97"/>
      <c r="I106" s="96" t="s">
        <v>16</v>
      </c>
      <c r="J106" s="99"/>
      <c r="K106" s="99"/>
      <c r="L106" s="99"/>
      <c r="M106" s="96">
        <f t="shared" si="14"/>
        <v>110</v>
      </c>
      <c r="N106" s="118">
        <f t="shared" ref="N106:N115" si="19">+N105+M106</f>
        <v>210</v>
      </c>
    </row>
    <row r="107" spans="1:16" x14ac:dyDescent="0.2">
      <c r="A107" s="164"/>
      <c r="B107" s="161"/>
      <c r="C107" s="167"/>
      <c r="D107" s="95">
        <v>2000</v>
      </c>
      <c r="E107" s="96">
        <v>55</v>
      </c>
      <c r="F107" s="96">
        <v>55</v>
      </c>
      <c r="G107" s="97"/>
      <c r="H107" s="97"/>
      <c r="I107" s="96" t="s">
        <v>16</v>
      </c>
      <c r="J107" s="99"/>
      <c r="K107" s="99"/>
      <c r="L107" s="99"/>
      <c r="M107" s="96">
        <f t="shared" si="14"/>
        <v>110</v>
      </c>
      <c r="N107" s="118">
        <f t="shared" si="19"/>
        <v>320</v>
      </c>
    </row>
    <row r="108" spans="1:16" x14ac:dyDescent="0.2">
      <c r="A108" s="164"/>
      <c r="B108" s="161"/>
      <c r="C108" s="167"/>
      <c r="D108" s="95">
        <v>2001</v>
      </c>
      <c r="E108" s="96">
        <v>50</v>
      </c>
      <c r="F108" s="96">
        <v>50</v>
      </c>
      <c r="G108" s="97"/>
      <c r="H108" s="97"/>
      <c r="I108" s="96" t="s">
        <v>16</v>
      </c>
      <c r="J108" s="99"/>
      <c r="K108" s="99"/>
      <c r="L108" s="99"/>
      <c r="M108" s="96">
        <f t="shared" si="14"/>
        <v>100</v>
      </c>
      <c r="N108" s="118">
        <f t="shared" si="19"/>
        <v>420</v>
      </c>
    </row>
    <row r="109" spans="1:16" x14ac:dyDescent="0.2">
      <c r="A109" s="164"/>
      <c r="B109" s="161"/>
      <c r="C109" s="167"/>
      <c r="D109" s="95">
        <v>2002</v>
      </c>
      <c r="E109" s="96">
        <v>90</v>
      </c>
      <c r="F109" s="96">
        <v>90</v>
      </c>
      <c r="G109" s="97"/>
      <c r="H109" s="97"/>
      <c r="I109" s="96" t="s">
        <v>16</v>
      </c>
      <c r="J109" s="99"/>
      <c r="K109" s="99"/>
      <c r="L109" s="99"/>
      <c r="M109" s="96">
        <f t="shared" si="14"/>
        <v>180</v>
      </c>
      <c r="N109" s="118">
        <f t="shared" si="19"/>
        <v>600</v>
      </c>
    </row>
    <row r="110" spans="1:16" x14ac:dyDescent="0.2">
      <c r="A110" s="164"/>
      <c r="B110" s="161"/>
      <c r="C110" s="167"/>
      <c r="D110" s="95">
        <v>2003</v>
      </c>
      <c r="E110" s="96">
        <v>40</v>
      </c>
      <c r="F110" s="96">
        <v>40</v>
      </c>
      <c r="G110" s="97"/>
      <c r="H110" s="97"/>
      <c r="I110" s="96" t="s">
        <v>16</v>
      </c>
      <c r="J110" s="99"/>
      <c r="K110" s="99"/>
      <c r="L110" s="99"/>
      <c r="M110" s="96">
        <f t="shared" si="14"/>
        <v>80</v>
      </c>
      <c r="N110" s="118">
        <f t="shared" si="19"/>
        <v>680</v>
      </c>
    </row>
    <row r="111" spans="1:16" x14ac:dyDescent="0.2">
      <c r="A111" s="164"/>
      <c r="B111" s="161"/>
      <c r="C111" s="167"/>
      <c r="D111" s="95">
        <v>2004</v>
      </c>
      <c r="E111" s="96">
        <v>20</v>
      </c>
      <c r="F111" s="96">
        <v>40</v>
      </c>
      <c r="G111" s="97"/>
      <c r="H111" s="97"/>
      <c r="I111" s="96" t="s">
        <v>16</v>
      </c>
      <c r="J111" s="99"/>
      <c r="K111" s="99"/>
      <c r="L111" s="99"/>
      <c r="M111" s="96">
        <f t="shared" si="14"/>
        <v>60</v>
      </c>
      <c r="N111" s="118">
        <f t="shared" si="19"/>
        <v>740</v>
      </c>
    </row>
    <row r="112" spans="1:16" x14ac:dyDescent="0.2">
      <c r="A112" s="164"/>
      <c r="B112" s="161"/>
      <c r="C112" s="167"/>
      <c r="D112" s="95">
        <v>2005</v>
      </c>
      <c r="E112" s="96">
        <v>20</v>
      </c>
      <c r="F112" s="96">
        <v>40</v>
      </c>
      <c r="G112" s="97"/>
      <c r="H112" s="97"/>
      <c r="I112" s="96" t="s">
        <v>16</v>
      </c>
      <c r="J112" s="99"/>
      <c r="K112" s="99"/>
      <c r="L112" s="99"/>
      <c r="M112" s="96">
        <f t="shared" si="14"/>
        <v>60</v>
      </c>
      <c r="N112" s="118">
        <f t="shared" si="19"/>
        <v>800</v>
      </c>
    </row>
    <row r="113" spans="1:14" x14ac:dyDescent="0.2">
      <c r="A113" s="164"/>
      <c r="B113" s="161"/>
      <c r="C113" s="167"/>
      <c r="D113" s="95">
        <v>2006</v>
      </c>
      <c r="E113" s="96">
        <v>15</v>
      </c>
      <c r="F113" s="96">
        <v>40</v>
      </c>
      <c r="G113" s="97"/>
      <c r="H113" s="97"/>
      <c r="I113" s="96">
        <v>2</v>
      </c>
      <c r="J113" s="99"/>
      <c r="K113" s="99"/>
      <c r="L113" s="99"/>
      <c r="M113" s="96">
        <f t="shared" si="14"/>
        <v>57</v>
      </c>
      <c r="N113" s="118">
        <f t="shared" si="19"/>
        <v>857</v>
      </c>
    </row>
    <row r="114" spans="1:14" x14ac:dyDescent="0.2">
      <c r="A114" s="164"/>
      <c r="B114" s="161"/>
      <c r="C114" s="167"/>
      <c r="D114" s="95">
        <v>2007</v>
      </c>
      <c r="E114" s="98">
        <v>5</v>
      </c>
      <c r="F114" s="98">
        <v>20</v>
      </c>
      <c r="G114" s="99"/>
      <c r="H114" s="99"/>
      <c r="I114" s="98">
        <v>20</v>
      </c>
      <c r="J114" s="99"/>
      <c r="K114" s="99"/>
      <c r="L114" s="99"/>
      <c r="M114" s="96">
        <f t="shared" si="14"/>
        <v>45</v>
      </c>
      <c r="N114" s="118">
        <f t="shared" si="19"/>
        <v>902</v>
      </c>
    </row>
    <row r="115" spans="1:14" x14ac:dyDescent="0.2">
      <c r="A115" s="164"/>
      <c r="B115" s="161"/>
      <c r="C115" s="167"/>
      <c r="D115" s="95">
        <v>2008</v>
      </c>
      <c r="E115" s="98">
        <v>8</v>
      </c>
      <c r="F115" s="98">
        <v>20</v>
      </c>
      <c r="G115" s="99"/>
      <c r="H115" s="99"/>
      <c r="I115" s="98">
        <v>4</v>
      </c>
      <c r="J115" s="99"/>
      <c r="K115" s="99"/>
      <c r="L115" s="99"/>
      <c r="M115" s="96">
        <f t="shared" si="14"/>
        <v>32</v>
      </c>
      <c r="N115" s="118">
        <f t="shared" si="19"/>
        <v>934</v>
      </c>
    </row>
    <row r="116" spans="1:14" x14ac:dyDescent="0.2">
      <c r="A116" s="164"/>
      <c r="B116" s="161"/>
      <c r="C116" s="167"/>
      <c r="D116" s="95">
        <v>2009</v>
      </c>
      <c r="E116" s="99"/>
      <c r="F116" s="99"/>
      <c r="G116" s="98">
        <v>0</v>
      </c>
      <c r="H116" s="98"/>
      <c r="I116" s="98">
        <v>4</v>
      </c>
      <c r="J116" s="99"/>
      <c r="K116" s="99"/>
      <c r="L116" s="99"/>
      <c r="M116" s="96">
        <f t="shared" si="14"/>
        <v>4</v>
      </c>
      <c r="N116" s="118">
        <f>N115+M116</f>
        <v>938</v>
      </c>
    </row>
    <row r="117" spans="1:14" x14ac:dyDescent="0.2">
      <c r="A117" s="164"/>
      <c r="B117" s="161"/>
      <c r="C117" s="167"/>
      <c r="D117" s="95">
        <v>2010</v>
      </c>
      <c r="E117" s="99"/>
      <c r="F117" s="99"/>
      <c r="G117" s="98">
        <v>0</v>
      </c>
      <c r="H117" s="98"/>
      <c r="I117" s="98">
        <v>4</v>
      </c>
      <c r="J117" s="99"/>
      <c r="K117" s="99"/>
      <c r="L117" s="99"/>
      <c r="M117" s="96">
        <f t="shared" si="14"/>
        <v>4</v>
      </c>
      <c r="N117" s="118">
        <f>N116+M117</f>
        <v>942</v>
      </c>
    </row>
    <row r="118" spans="1:14" x14ac:dyDescent="0.2">
      <c r="A118" s="164"/>
      <c r="B118" s="161"/>
      <c r="C118" s="167"/>
      <c r="D118" s="95">
        <v>2011</v>
      </c>
      <c r="E118" s="99"/>
      <c r="F118" s="99"/>
      <c r="G118" s="98">
        <v>0</v>
      </c>
      <c r="H118" s="98">
        <v>0</v>
      </c>
      <c r="I118" s="119">
        <v>4</v>
      </c>
      <c r="J118" s="119">
        <v>0</v>
      </c>
      <c r="K118" s="119">
        <v>0</v>
      </c>
      <c r="L118" s="99"/>
      <c r="M118" s="96">
        <f t="shared" si="14"/>
        <v>4</v>
      </c>
      <c r="N118" s="121">
        <f>N117+M118</f>
        <v>946</v>
      </c>
    </row>
    <row r="119" spans="1:14" x14ac:dyDescent="0.2">
      <c r="A119" s="164"/>
      <c r="B119" s="161"/>
      <c r="C119" s="167"/>
      <c r="D119" s="95">
        <v>2012</v>
      </c>
      <c r="E119" s="99"/>
      <c r="F119" s="99"/>
      <c r="G119" s="98">
        <v>0</v>
      </c>
      <c r="H119" s="98">
        <v>0</v>
      </c>
      <c r="I119" s="119">
        <v>4</v>
      </c>
      <c r="J119" s="119">
        <v>0</v>
      </c>
      <c r="K119" s="119">
        <v>0</v>
      </c>
      <c r="L119" s="99"/>
      <c r="M119" s="96">
        <f t="shared" ref="M119" si="20">SUM(E119:K119)</f>
        <v>4</v>
      </c>
      <c r="N119" s="121">
        <f>N117+M119</f>
        <v>946</v>
      </c>
    </row>
    <row r="120" spans="1:14" x14ac:dyDescent="0.2">
      <c r="A120" s="164"/>
      <c r="B120" s="161"/>
      <c r="C120" s="167"/>
      <c r="D120" s="95">
        <v>2013</v>
      </c>
      <c r="E120" s="99"/>
      <c r="F120" s="99"/>
      <c r="G120" s="98">
        <v>0</v>
      </c>
      <c r="H120" s="98">
        <v>0</v>
      </c>
      <c r="I120" s="119">
        <v>4</v>
      </c>
      <c r="J120" s="119">
        <v>0</v>
      </c>
      <c r="K120" s="119">
        <v>0</v>
      </c>
      <c r="L120" s="99"/>
      <c r="M120" s="96">
        <f t="shared" si="14"/>
        <v>4</v>
      </c>
      <c r="N120" s="121">
        <f>N118+M120</f>
        <v>950</v>
      </c>
    </row>
    <row r="121" spans="1:14" x14ac:dyDescent="0.2">
      <c r="A121" s="164"/>
      <c r="B121" s="161"/>
      <c r="C121" s="167"/>
      <c r="D121" s="95">
        <v>2014</v>
      </c>
      <c r="E121" s="99"/>
      <c r="F121" s="99"/>
      <c r="G121" s="98">
        <v>0</v>
      </c>
      <c r="H121" s="98">
        <v>0</v>
      </c>
      <c r="I121" s="119">
        <v>0</v>
      </c>
      <c r="J121" s="119">
        <v>0</v>
      </c>
      <c r="K121" s="119"/>
      <c r="L121" s="99"/>
      <c r="M121" s="96">
        <f t="shared" ref="M121:M122" si="21">SUM(E121:K121)</f>
        <v>0</v>
      </c>
      <c r="N121" s="121">
        <f t="shared" ref="N121:N122" si="22">N119+M121</f>
        <v>946</v>
      </c>
    </row>
    <row r="122" spans="1:14" ht="13.5" thickBot="1" x14ac:dyDescent="0.25">
      <c r="A122" s="165"/>
      <c r="B122" s="162"/>
      <c r="C122" s="168"/>
      <c r="D122" s="106">
        <v>2015</v>
      </c>
      <c r="E122" s="107"/>
      <c r="F122" s="107"/>
      <c r="G122" s="108">
        <v>0</v>
      </c>
      <c r="H122" s="108">
        <v>0</v>
      </c>
      <c r="I122" s="120">
        <v>0</v>
      </c>
      <c r="J122" s="120">
        <v>0</v>
      </c>
      <c r="K122" s="120"/>
      <c r="L122" s="107"/>
      <c r="M122" s="96">
        <f t="shared" si="21"/>
        <v>0</v>
      </c>
      <c r="N122" s="121">
        <f t="shared" si="22"/>
        <v>950</v>
      </c>
    </row>
    <row r="123" spans="1:14" ht="13.5" thickTop="1" x14ac:dyDescent="0.2"/>
    <row r="124" spans="1:14" x14ac:dyDescent="0.2">
      <c r="A124" s="63" t="s">
        <v>46</v>
      </c>
      <c r="B124" s="64"/>
      <c r="C124" s="64"/>
      <c r="D124" s="64"/>
      <c r="E124" s="64"/>
      <c r="F124" s="64"/>
      <c r="G124" s="64"/>
      <c r="H124" s="64"/>
      <c r="I124" s="64"/>
      <c r="J124" s="64"/>
      <c r="K124" s="64"/>
      <c r="L124" s="64"/>
      <c r="M124" s="64"/>
      <c r="N124" s="64"/>
    </row>
    <row r="125" spans="1:14" ht="6" customHeight="1" x14ac:dyDescent="0.2">
      <c r="A125" s="64"/>
      <c r="B125" s="64"/>
      <c r="C125" s="64"/>
      <c r="D125" s="64"/>
      <c r="E125" s="64"/>
      <c r="F125" s="64"/>
      <c r="G125" s="64"/>
      <c r="H125" s="64"/>
      <c r="I125" s="64"/>
      <c r="J125" s="64"/>
      <c r="K125" s="64"/>
      <c r="L125" s="64"/>
      <c r="M125" s="64"/>
      <c r="N125" s="64"/>
    </row>
    <row r="126" spans="1:14" s="12" customFormat="1" x14ac:dyDescent="0.2">
      <c r="A126" s="65" t="s">
        <v>63</v>
      </c>
      <c r="B126" s="64"/>
      <c r="C126" s="64"/>
      <c r="D126" s="64"/>
      <c r="E126" s="64"/>
      <c r="F126" s="64"/>
      <c r="G126" s="64"/>
      <c r="H126" s="64"/>
      <c r="I126" s="64"/>
      <c r="J126" s="64"/>
      <c r="K126" s="64"/>
      <c r="L126" s="64"/>
      <c r="M126" s="64"/>
      <c r="N126" s="64"/>
    </row>
    <row r="127" spans="1:14" s="12" customFormat="1" x14ac:dyDescent="0.2">
      <c r="A127" s="65" t="s">
        <v>64</v>
      </c>
      <c r="B127" s="64"/>
      <c r="C127" s="64"/>
      <c r="D127" s="64"/>
      <c r="E127" s="64"/>
      <c r="F127" s="64"/>
      <c r="G127" s="64"/>
      <c r="H127" s="64"/>
      <c r="I127" s="64"/>
      <c r="J127" s="64"/>
      <c r="K127" s="64"/>
      <c r="L127" s="64"/>
      <c r="M127" s="64"/>
      <c r="N127" s="64"/>
    </row>
    <row r="128" spans="1:14" s="12" customFormat="1" ht="15" customHeight="1" x14ac:dyDescent="0.2">
      <c r="A128" s="150" t="s">
        <v>74</v>
      </c>
      <c r="B128" s="150"/>
      <c r="C128" s="150"/>
      <c r="D128" s="150"/>
      <c r="E128" s="150"/>
      <c r="F128" s="150"/>
      <c r="G128" s="150"/>
      <c r="H128" s="150"/>
      <c r="I128" s="150"/>
      <c r="J128" s="150"/>
      <c r="K128" s="150"/>
      <c r="L128" s="150"/>
      <c r="M128" s="150"/>
      <c r="N128" s="150"/>
    </row>
    <row r="129" spans="1:14" s="12" customFormat="1" x14ac:dyDescent="0.2">
      <c r="A129" s="66" t="s">
        <v>49</v>
      </c>
      <c r="B129" s="64"/>
      <c r="C129" s="64"/>
      <c r="D129" s="64"/>
      <c r="E129" s="64"/>
      <c r="F129" s="64"/>
      <c r="G129" s="64"/>
      <c r="H129" s="64"/>
      <c r="I129" s="64"/>
      <c r="J129" s="64"/>
      <c r="K129" s="64"/>
      <c r="L129" s="64"/>
      <c r="M129" s="64"/>
      <c r="N129" s="64"/>
    </row>
    <row r="130" spans="1:14" s="12" customFormat="1" x14ac:dyDescent="0.2">
      <c r="A130" s="64" t="s">
        <v>50</v>
      </c>
      <c r="B130" s="64"/>
      <c r="C130" s="64"/>
      <c r="D130" s="64"/>
      <c r="E130" s="64"/>
      <c r="F130" s="64"/>
      <c r="G130" s="64"/>
      <c r="H130" s="64"/>
      <c r="I130" s="64"/>
      <c r="J130" s="64"/>
      <c r="K130" s="64"/>
      <c r="L130" s="64"/>
      <c r="M130" s="64"/>
      <c r="N130" s="64"/>
    </row>
    <row r="131" spans="1:14" s="12" customFormat="1" x14ac:dyDescent="0.2">
      <c r="A131" s="64" t="s">
        <v>51</v>
      </c>
      <c r="B131" s="64"/>
      <c r="C131" s="64"/>
      <c r="D131" s="64"/>
      <c r="E131" s="64"/>
      <c r="F131" s="64"/>
      <c r="G131" s="64"/>
      <c r="H131" s="64"/>
      <c r="I131" s="64"/>
      <c r="J131" s="64"/>
      <c r="K131" s="64"/>
      <c r="L131" s="64"/>
      <c r="M131" s="64"/>
      <c r="N131" s="64"/>
    </row>
    <row r="132" spans="1:14" x14ac:dyDescent="0.2">
      <c r="A132" s="67"/>
      <c r="B132" s="64"/>
      <c r="C132" s="64"/>
      <c r="D132" s="64"/>
      <c r="E132" s="64"/>
      <c r="F132" s="64"/>
      <c r="G132" s="64"/>
      <c r="H132" s="64"/>
      <c r="I132" s="64"/>
      <c r="J132" s="64"/>
      <c r="K132" s="64"/>
      <c r="L132" s="64"/>
      <c r="M132" s="64"/>
      <c r="N132" s="64"/>
    </row>
    <row r="133" spans="1:14" x14ac:dyDescent="0.2">
      <c r="A133" s="68"/>
      <c r="B133" s="64"/>
      <c r="C133" s="64"/>
      <c r="D133" s="64"/>
      <c r="E133" s="64"/>
      <c r="F133" s="64"/>
      <c r="G133" s="64"/>
      <c r="H133" s="64"/>
      <c r="I133" s="64"/>
      <c r="J133" s="64"/>
      <c r="K133" s="64"/>
      <c r="L133" s="64"/>
      <c r="M133" s="64"/>
      <c r="N133" s="64"/>
    </row>
    <row r="135" spans="1:14" x14ac:dyDescent="0.2">
      <c r="B135" s="37"/>
    </row>
  </sheetData>
  <sheetProtection algorithmName="SHA-512" hashValue="RLMGw9y5YwVs0bSWtAJnIs9maopqGDwqUjjp77A/mmFuR/ebGNieOl5clKWyd4eCaf8BPRiBLucBjDs6fQsCYg==" saltValue="diXghe3kCj7OMnnlftB5fA==" spinCount="100000" sheet="1" objects="1" scenarios="1"/>
  <mergeCells count="21">
    <mergeCell ref="B69:B86"/>
    <mergeCell ref="A69:A86"/>
    <mergeCell ref="C87:C104"/>
    <mergeCell ref="B87:B104"/>
    <mergeCell ref="A87:A104"/>
    <mergeCell ref="A128:N128"/>
    <mergeCell ref="A13:O13"/>
    <mergeCell ref="A66:N66"/>
    <mergeCell ref="C16:C31"/>
    <mergeCell ref="B16:B31"/>
    <mergeCell ref="A16:A31"/>
    <mergeCell ref="C32:C47"/>
    <mergeCell ref="B32:B47"/>
    <mergeCell ref="A32:A47"/>
    <mergeCell ref="C48:C63"/>
    <mergeCell ref="B48:B63"/>
    <mergeCell ref="A48:A63"/>
    <mergeCell ref="C69:C86"/>
    <mergeCell ref="C105:C122"/>
    <mergeCell ref="B105:B122"/>
    <mergeCell ref="A105:A122"/>
  </mergeCells>
  <phoneticPr fontId="2" type="noConversion"/>
  <pageMargins left="0.75" right="0.75" top="1" bottom="1" header="0" footer="0"/>
  <pageSetup orientation="portrait" r:id="rId1"/>
  <headerFooter alignWithMargins="0"/>
  <drawing r:id="rId2"/>
  <legacyDrawing r:id="rId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B4" sqref="B4"/>
    </sheetView>
  </sheetViews>
  <sheetFormatPr baseColWidth="10" defaultRowHeight="12.75" x14ac:dyDescent="0.2"/>
  <cols>
    <col min="1" max="16384" width="11.42578125" style="86"/>
  </cols>
  <sheetData>
    <row r="1" spans="2:14" x14ac:dyDescent="0.2"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</row>
    <row r="2" spans="2:14" ht="18" x14ac:dyDescent="0.25">
      <c r="B2" s="55" t="s">
        <v>91</v>
      </c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</row>
    <row r="3" spans="2:14" ht="14.25" x14ac:dyDescent="0.2">
      <c r="B3" s="83" t="s">
        <v>151</v>
      </c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</row>
    <row r="4" spans="2:14" ht="14.25" x14ac:dyDescent="0.2">
      <c r="B4" s="53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</row>
    <row r="5" spans="2:14" ht="14.25" x14ac:dyDescent="0.2">
      <c r="B5" s="53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</row>
    <row r="6" spans="2:14" ht="14.25" x14ac:dyDescent="0.2">
      <c r="B6" s="53"/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</row>
    <row r="7" spans="2:14" ht="14.25" x14ac:dyDescent="0.2">
      <c r="B7" s="53"/>
      <c r="C7" s="87"/>
      <c r="D7" s="87"/>
      <c r="E7" s="87"/>
      <c r="F7" s="87"/>
      <c r="G7" s="87"/>
      <c r="H7" s="87"/>
      <c r="I7" s="87"/>
      <c r="J7" s="87"/>
      <c r="K7" s="87"/>
      <c r="L7" s="87"/>
      <c r="M7" s="87"/>
      <c r="N7" s="87"/>
    </row>
    <row r="8" spans="2:14" x14ac:dyDescent="0.2">
      <c r="B8" s="84" t="str">
        <f>'Ex-Andinatel'!B8</f>
        <v xml:space="preserve">      Fecha de publicación: enero 2015</v>
      </c>
      <c r="C8" s="87"/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</row>
    <row r="9" spans="2:14" x14ac:dyDescent="0.2">
      <c r="B9" s="87"/>
      <c r="C9" s="87"/>
      <c r="D9" s="87"/>
      <c r="E9" s="87"/>
      <c r="F9" s="87"/>
      <c r="G9" s="87"/>
      <c r="H9" s="87"/>
      <c r="I9" s="87"/>
      <c r="J9" s="87"/>
      <c r="K9" s="87"/>
      <c r="L9" s="87"/>
      <c r="M9" s="87"/>
      <c r="N9" s="87"/>
    </row>
    <row r="10" spans="2:14" x14ac:dyDescent="0.2">
      <c r="B10" s="87"/>
      <c r="C10" s="87"/>
      <c r="D10" s="87"/>
      <c r="E10" s="87"/>
      <c r="F10" s="87"/>
      <c r="G10" s="87"/>
      <c r="H10" s="87"/>
      <c r="I10" s="87"/>
      <c r="J10" s="87"/>
      <c r="K10" s="87"/>
      <c r="L10" s="87"/>
      <c r="M10" s="87"/>
      <c r="N10" s="87"/>
    </row>
    <row r="11" spans="2:14" x14ac:dyDescent="0.2">
      <c r="B11" s="88"/>
      <c r="C11" s="88"/>
      <c r="D11" s="88"/>
      <c r="E11" s="88"/>
      <c r="F11" s="88"/>
      <c r="G11" s="88"/>
      <c r="H11" s="88"/>
      <c r="I11" s="88"/>
      <c r="J11" s="88"/>
      <c r="K11" s="88"/>
      <c r="L11" s="88"/>
      <c r="M11" s="88"/>
      <c r="N11" s="88"/>
    </row>
  </sheetData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86"/>
  </cols>
  <sheetData>
    <row r="1" spans="2:14" x14ac:dyDescent="0.2"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</row>
    <row r="2" spans="2:14" ht="18" x14ac:dyDescent="0.25">
      <c r="B2" s="55" t="s">
        <v>91</v>
      </c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</row>
    <row r="3" spans="2:14" ht="14.25" x14ac:dyDescent="0.2">
      <c r="B3" s="83" t="s">
        <v>105</v>
      </c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</row>
    <row r="4" spans="2:14" ht="14.25" x14ac:dyDescent="0.2">
      <c r="B4" s="53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</row>
    <row r="5" spans="2:14" ht="14.25" x14ac:dyDescent="0.2">
      <c r="B5" s="53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</row>
    <row r="6" spans="2:14" ht="14.25" x14ac:dyDescent="0.2">
      <c r="B6" s="53"/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</row>
    <row r="7" spans="2:14" ht="14.25" x14ac:dyDescent="0.2">
      <c r="B7" s="53"/>
      <c r="C7" s="87"/>
      <c r="D7" s="87"/>
      <c r="E7" s="87"/>
      <c r="F7" s="87"/>
      <c r="G7" s="87"/>
      <c r="H7" s="87"/>
      <c r="I7" s="87"/>
      <c r="J7" s="87"/>
      <c r="K7" s="87"/>
      <c r="L7" s="87"/>
      <c r="M7" s="87"/>
      <c r="N7" s="87"/>
    </row>
    <row r="8" spans="2:14" x14ac:dyDescent="0.2">
      <c r="B8" s="84" t="str">
        <f>'Ex-Andinatel'!B8</f>
        <v xml:space="preserve">      Fecha de publicación: enero 2015</v>
      </c>
      <c r="C8" s="87"/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</row>
    <row r="9" spans="2:14" x14ac:dyDescent="0.2">
      <c r="B9" s="87"/>
      <c r="C9" s="87"/>
      <c r="D9" s="87"/>
      <c r="E9" s="87"/>
      <c r="F9" s="87"/>
      <c r="G9" s="87"/>
      <c r="H9" s="87"/>
      <c r="I9" s="87"/>
      <c r="J9" s="87"/>
      <c r="K9" s="87"/>
      <c r="L9" s="87"/>
      <c r="M9" s="87"/>
      <c r="N9" s="87"/>
    </row>
    <row r="10" spans="2:14" x14ac:dyDescent="0.2">
      <c r="B10" s="87"/>
      <c r="C10" s="87"/>
      <c r="D10" s="87"/>
      <c r="E10" s="87"/>
      <c r="F10" s="87"/>
      <c r="G10" s="87"/>
      <c r="H10" s="87"/>
      <c r="I10" s="87"/>
      <c r="J10" s="87"/>
      <c r="K10" s="87"/>
      <c r="L10" s="87"/>
      <c r="M10" s="87"/>
      <c r="N10" s="87"/>
    </row>
    <row r="11" spans="2:14" x14ac:dyDescent="0.2">
      <c r="B11" s="88"/>
      <c r="C11" s="88"/>
      <c r="D11" s="88"/>
      <c r="E11" s="88"/>
      <c r="F11" s="88"/>
      <c r="G11" s="88"/>
      <c r="H11" s="88"/>
      <c r="I11" s="88"/>
      <c r="J11" s="88"/>
      <c r="K11" s="88"/>
      <c r="L11" s="88"/>
      <c r="M11" s="88"/>
      <c r="N11" s="88"/>
    </row>
  </sheetData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86"/>
  </cols>
  <sheetData>
    <row r="1" spans="2:14" x14ac:dyDescent="0.2"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</row>
    <row r="2" spans="2:14" ht="18" x14ac:dyDescent="0.25">
      <c r="B2" s="55" t="s">
        <v>91</v>
      </c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</row>
    <row r="3" spans="2:14" ht="14.25" x14ac:dyDescent="0.2">
      <c r="B3" s="83" t="s">
        <v>106</v>
      </c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</row>
    <row r="4" spans="2:14" ht="14.25" x14ac:dyDescent="0.2">
      <c r="B4" s="53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</row>
    <row r="5" spans="2:14" ht="14.25" x14ac:dyDescent="0.2">
      <c r="B5" s="53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</row>
    <row r="6" spans="2:14" ht="14.25" x14ac:dyDescent="0.2">
      <c r="B6" s="53"/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</row>
    <row r="7" spans="2:14" ht="14.25" x14ac:dyDescent="0.2">
      <c r="B7" s="53"/>
      <c r="C7" s="87"/>
      <c r="D7" s="87"/>
      <c r="E7" s="87"/>
      <c r="F7" s="87"/>
      <c r="G7" s="87"/>
      <c r="H7" s="87"/>
      <c r="I7" s="87"/>
      <c r="J7" s="87"/>
      <c r="K7" s="87"/>
      <c r="L7" s="87"/>
      <c r="M7" s="87"/>
      <c r="N7" s="87"/>
    </row>
    <row r="8" spans="2:14" x14ac:dyDescent="0.2">
      <c r="B8" s="84" t="str">
        <f>'Ex-Andinatel'!B8</f>
        <v xml:space="preserve">      Fecha de publicación: enero 2015</v>
      </c>
      <c r="C8" s="87"/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</row>
    <row r="9" spans="2:14" x14ac:dyDescent="0.2">
      <c r="B9" s="87"/>
      <c r="C9" s="87"/>
      <c r="D9" s="87"/>
      <c r="E9" s="87"/>
      <c r="F9" s="87"/>
      <c r="G9" s="87"/>
      <c r="H9" s="87"/>
      <c r="I9" s="87"/>
      <c r="J9" s="87"/>
      <c r="K9" s="87"/>
      <c r="L9" s="87"/>
      <c r="M9" s="87"/>
      <c r="N9" s="87"/>
    </row>
    <row r="10" spans="2:14" x14ac:dyDescent="0.2">
      <c r="B10" s="87"/>
      <c r="C10" s="87"/>
      <c r="D10" s="87"/>
      <c r="E10" s="87"/>
      <c r="F10" s="87"/>
      <c r="G10" s="87"/>
      <c r="H10" s="87"/>
      <c r="I10" s="87"/>
      <c r="J10" s="87"/>
      <c r="K10" s="87"/>
      <c r="L10" s="87"/>
      <c r="M10" s="87"/>
      <c r="N10" s="87"/>
    </row>
    <row r="11" spans="2:14" x14ac:dyDescent="0.2">
      <c r="B11" s="88"/>
      <c r="C11" s="88"/>
      <c r="D11" s="88"/>
      <c r="E11" s="88"/>
      <c r="F11" s="88"/>
      <c r="G11" s="88"/>
      <c r="H11" s="88"/>
      <c r="I11" s="88"/>
      <c r="J11" s="88"/>
      <c r="K11" s="88"/>
      <c r="L11" s="88"/>
      <c r="M11" s="88"/>
      <c r="N11" s="88"/>
    </row>
  </sheetData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86"/>
  </cols>
  <sheetData>
    <row r="1" spans="2:14" x14ac:dyDescent="0.2"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</row>
    <row r="2" spans="2:14" ht="18" x14ac:dyDescent="0.25">
      <c r="B2" s="55" t="s">
        <v>91</v>
      </c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</row>
    <row r="3" spans="2:14" ht="14.25" x14ac:dyDescent="0.2">
      <c r="B3" s="83" t="s">
        <v>107</v>
      </c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</row>
    <row r="4" spans="2:14" ht="14.25" x14ac:dyDescent="0.2">
      <c r="B4" s="53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</row>
    <row r="5" spans="2:14" ht="14.25" x14ac:dyDescent="0.2">
      <c r="B5" s="53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</row>
    <row r="6" spans="2:14" ht="14.25" x14ac:dyDescent="0.2">
      <c r="B6" s="53"/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</row>
    <row r="7" spans="2:14" ht="14.25" x14ac:dyDescent="0.2">
      <c r="B7" s="53"/>
      <c r="C7" s="87"/>
      <c r="D7" s="87"/>
      <c r="E7" s="87"/>
      <c r="F7" s="87"/>
      <c r="G7" s="87"/>
      <c r="H7" s="87"/>
      <c r="I7" s="87"/>
      <c r="J7" s="87"/>
      <c r="K7" s="87"/>
      <c r="L7" s="87"/>
      <c r="M7" s="87"/>
      <c r="N7" s="87"/>
    </row>
    <row r="8" spans="2:14" x14ac:dyDescent="0.2">
      <c r="B8" s="84" t="str">
        <f>'Ex-Andinatel'!B8</f>
        <v xml:space="preserve">      Fecha de publicación: enero 2015</v>
      </c>
      <c r="C8" s="87"/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</row>
    <row r="9" spans="2:14" x14ac:dyDescent="0.2">
      <c r="B9" s="87"/>
      <c r="C9" s="87"/>
      <c r="D9" s="87"/>
      <c r="E9" s="87"/>
      <c r="F9" s="87"/>
      <c r="G9" s="87"/>
      <c r="H9" s="87"/>
      <c r="I9" s="87"/>
      <c r="J9" s="87"/>
      <c r="K9" s="87"/>
      <c r="L9" s="87"/>
      <c r="M9" s="87"/>
      <c r="N9" s="87"/>
    </row>
    <row r="10" spans="2:14" x14ac:dyDescent="0.2">
      <c r="B10" s="87"/>
      <c r="C10" s="87"/>
      <c r="D10" s="87"/>
      <c r="E10" s="87"/>
      <c r="F10" s="87"/>
      <c r="G10" s="87"/>
      <c r="H10" s="87"/>
      <c r="I10" s="87"/>
      <c r="J10" s="87"/>
      <c r="K10" s="87"/>
      <c r="L10" s="87"/>
      <c r="M10" s="87"/>
      <c r="N10" s="87"/>
    </row>
    <row r="11" spans="2:14" x14ac:dyDescent="0.2">
      <c r="B11" s="88"/>
      <c r="C11" s="88"/>
      <c r="D11" s="88"/>
      <c r="E11" s="88"/>
      <c r="F11" s="88"/>
      <c r="G11" s="88"/>
      <c r="H11" s="88"/>
      <c r="I11" s="88"/>
      <c r="J11" s="88"/>
      <c r="K11" s="88"/>
      <c r="L11" s="88"/>
      <c r="M11" s="88"/>
      <c r="N11" s="88"/>
    </row>
  </sheetData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86"/>
  </cols>
  <sheetData>
    <row r="1" spans="2:14" x14ac:dyDescent="0.2"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</row>
    <row r="2" spans="2:14" ht="18" x14ac:dyDescent="0.25">
      <c r="B2" s="55" t="s">
        <v>91</v>
      </c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</row>
    <row r="3" spans="2:14" ht="14.25" x14ac:dyDescent="0.2">
      <c r="B3" s="83" t="s">
        <v>108</v>
      </c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</row>
    <row r="4" spans="2:14" ht="14.25" x14ac:dyDescent="0.2">
      <c r="B4" s="53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</row>
    <row r="5" spans="2:14" ht="14.25" x14ac:dyDescent="0.2">
      <c r="B5" s="53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</row>
    <row r="6" spans="2:14" ht="14.25" x14ac:dyDescent="0.2">
      <c r="B6" s="53"/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</row>
    <row r="7" spans="2:14" ht="14.25" x14ac:dyDescent="0.2">
      <c r="B7" s="53"/>
      <c r="C7" s="87"/>
      <c r="D7" s="87"/>
      <c r="E7" s="87"/>
      <c r="F7" s="87"/>
      <c r="G7" s="87"/>
      <c r="H7" s="87"/>
      <c r="I7" s="87"/>
      <c r="J7" s="87"/>
      <c r="K7" s="87"/>
      <c r="L7" s="87"/>
      <c r="M7" s="87"/>
      <c r="N7" s="87"/>
    </row>
    <row r="8" spans="2:14" x14ac:dyDescent="0.2">
      <c r="B8" s="84" t="str">
        <f>'Ex-Andinatel'!B8</f>
        <v xml:space="preserve">      Fecha de publicación: enero 2015</v>
      </c>
      <c r="C8" s="87"/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</row>
    <row r="9" spans="2:14" x14ac:dyDescent="0.2">
      <c r="B9" s="87"/>
      <c r="C9" s="87"/>
      <c r="D9" s="87"/>
      <c r="E9" s="87"/>
      <c r="F9" s="87"/>
      <c r="G9" s="87"/>
      <c r="H9" s="87"/>
      <c r="I9" s="87"/>
      <c r="J9" s="87"/>
      <c r="K9" s="87"/>
      <c r="L9" s="87"/>
      <c r="M9" s="87"/>
      <c r="N9" s="87"/>
    </row>
    <row r="10" spans="2:14" x14ac:dyDescent="0.2">
      <c r="B10" s="87"/>
      <c r="C10" s="87"/>
      <c r="D10" s="87"/>
      <c r="E10" s="87"/>
      <c r="F10" s="87"/>
      <c r="G10" s="87"/>
      <c r="H10" s="87"/>
      <c r="I10" s="87"/>
      <c r="J10" s="87"/>
      <c r="K10" s="87"/>
      <c r="L10" s="87"/>
      <c r="M10" s="87"/>
      <c r="N10" s="87"/>
    </row>
    <row r="11" spans="2:14" x14ac:dyDescent="0.2">
      <c r="B11" s="88"/>
      <c r="C11" s="88"/>
      <c r="D11" s="88"/>
      <c r="E11" s="88"/>
      <c r="F11" s="88"/>
      <c r="G11" s="88"/>
      <c r="H11" s="88"/>
      <c r="I11" s="88"/>
      <c r="J11" s="88"/>
      <c r="K11" s="88"/>
      <c r="L11" s="88"/>
      <c r="M11" s="88"/>
      <c r="N11" s="88"/>
    </row>
  </sheetData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86"/>
  </cols>
  <sheetData>
    <row r="1" spans="2:14" x14ac:dyDescent="0.2"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</row>
    <row r="2" spans="2:14" ht="18" x14ac:dyDescent="0.25">
      <c r="B2" s="55" t="s">
        <v>91</v>
      </c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</row>
    <row r="3" spans="2:14" ht="14.25" x14ac:dyDescent="0.2">
      <c r="B3" s="83" t="s">
        <v>109</v>
      </c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</row>
    <row r="4" spans="2:14" ht="14.25" x14ac:dyDescent="0.2">
      <c r="B4" s="53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</row>
    <row r="5" spans="2:14" ht="14.25" x14ac:dyDescent="0.2">
      <c r="B5" s="53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</row>
    <row r="6" spans="2:14" ht="14.25" x14ac:dyDescent="0.2">
      <c r="B6" s="53"/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</row>
    <row r="7" spans="2:14" ht="14.25" x14ac:dyDescent="0.2">
      <c r="B7" s="53"/>
      <c r="C7" s="87"/>
      <c r="D7" s="87"/>
      <c r="E7" s="87"/>
      <c r="F7" s="87"/>
      <c r="G7" s="87"/>
      <c r="H7" s="87"/>
      <c r="I7" s="87"/>
      <c r="J7" s="87"/>
      <c r="K7" s="87"/>
      <c r="L7" s="87"/>
      <c r="M7" s="87"/>
      <c r="N7" s="87"/>
    </row>
    <row r="8" spans="2:14" x14ac:dyDescent="0.2">
      <c r="B8" s="84" t="str">
        <f>'Ex-Andinatel'!B8</f>
        <v xml:space="preserve">      Fecha de publicación: enero 2015</v>
      </c>
      <c r="C8" s="87"/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</row>
    <row r="9" spans="2:14" x14ac:dyDescent="0.2">
      <c r="B9" s="87"/>
      <c r="C9" s="87"/>
      <c r="D9" s="87"/>
      <c r="E9" s="87"/>
      <c r="F9" s="87"/>
      <c r="G9" s="87"/>
      <c r="H9" s="87"/>
      <c r="I9" s="87"/>
      <c r="J9" s="87"/>
      <c r="K9" s="87"/>
      <c r="L9" s="87"/>
      <c r="M9" s="87"/>
      <c r="N9" s="87"/>
    </row>
    <row r="10" spans="2:14" x14ac:dyDescent="0.2">
      <c r="B10" s="87"/>
      <c r="C10" s="87"/>
      <c r="D10" s="87"/>
      <c r="E10" s="87"/>
      <c r="F10" s="87"/>
      <c r="G10" s="87"/>
      <c r="H10" s="87"/>
      <c r="I10" s="87"/>
      <c r="J10" s="87"/>
      <c r="K10" s="87"/>
      <c r="L10" s="87"/>
      <c r="M10" s="87"/>
      <c r="N10" s="87"/>
    </row>
    <row r="11" spans="2:14" x14ac:dyDescent="0.2">
      <c r="B11" s="88"/>
      <c r="C11" s="88"/>
      <c r="D11" s="88"/>
      <c r="E11" s="88"/>
      <c r="F11" s="88"/>
      <c r="G11" s="88"/>
      <c r="H11" s="88"/>
      <c r="I11" s="88"/>
      <c r="J11" s="88"/>
      <c r="K11" s="88"/>
      <c r="L11" s="88"/>
      <c r="M11" s="88"/>
      <c r="N11" s="88"/>
    </row>
  </sheetData>
  <pageMargins left="0.7" right="0.7" top="0.75" bottom="0.75" header="0.3" footer="0.3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L1" sqref="L1"/>
    </sheetView>
  </sheetViews>
  <sheetFormatPr baseColWidth="10" defaultRowHeight="12.75" x14ac:dyDescent="0.2"/>
  <cols>
    <col min="1" max="16384" width="11.42578125" style="86"/>
  </cols>
  <sheetData>
    <row r="1" spans="2:14" x14ac:dyDescent="0.2"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</row>
    <row r="2" spans="2:14" ht="18" x14ac:dyDescent="0.25">
      <c r="B2" s="55" t="s">
        <v>91</v>
      </c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</row>
    <row r="3" spans="2:14" ht="14.25" x14ac:dyDescent="0.2">
      <c r="B3" s="83" t="s">
        <v>110</v>
      </c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</row>
    <row r="4" spans="2:14" ht="14.25" x14ac:dyDescent="0.2">
      <c r="B4" s="53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</row>
    <row r="5" spans="2:14" ht="14.25" x14ac:dyDescent="0.2">
      <c r="B5" s="53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</row>
    <row r="6" spans="2:14" ht="14.25" x14ac:dyDescent="0.2">
      <c r="B6" s="53"/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</row>
    <row r="7" spans="2:14" ht="14.25" x14ac:dyDescent="0.2">
      <c r="B7" s="53"/>
      <c r="C7" s="87"/>
      <c r="D7" s="87"/>
      <c r="E7" s="87"/>
      <c r="F7" s="87"/>
      <c r="G7" s="87"/>
      <c r="H7" s="87"/>
      <c r="I7" s="87"/>
      <c r="J7" s="87"/>
      <c r="K7" s="87"/>
      <c r="L7" s="87"/>
      <c r="M7" s="87"/>
      <c r="N7" s="87"/>
    </row>
    <row r="8" spans="2:14" x14ac:dyDescent="0.2">
      <c r="B8" s="84" t="str">
        <f>'Ex-Andinatel'!B8</f>
        <v xml:space="preserve">      Fecha de publicación: enero 2015</v>
      </c>
      <c r="C8" s="87"/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</row>
    <row r="9" spans="2:14" x14ac:dyDescent="0.2">
      <c r="B9" s="87"/>
      <c r="C9" s="87"/>
      <c r="D9" s="87"/>
      <c r="E9" s="87"/>
      <c r="F9" s="87"/>
      <c r="G9" s="87"/>
      <c r="H9" s="87"/>
      <c r="I9" s="87"/>
      <c r="J9" s="87"/>
      <c r="K9" s="87"/>
      <c r="L9" s="87"/>
      <c r="M9" s="87"/>
      <c r="N9" s="87"/>
    </row>
    <row r="10" spans="2:14" x14ac:dyDescent="0.2">
      <c r="B10" s="87"/>
      <c r="C10" s="87"/>
      <c r="D10" s="87"/>
      <c r="E10" s="87"/>
      <c r="F10" s="87"/>
      <c r="G10" s="87"/>
      <c r="H10" s="87"/>
      <c r="I10" s="87"/>
      <c r="J10" s="87"/>
      <c r="K10" s="87"/>
      <c r="L10" s="87"/>
      <c r="M10" s="87"/>
      <c r="N10" s="87"/>
    </row>
    <row r="11" spans="2:14" x14ac:dyDescent="0.2">
      <c r="B11" s="88"/>
      <c r="C11" s="88"/>
      <c r="D11" s="88"/>
      <c r="E11" s="88"/>
      <c r="F11" s="88"/>
      <c r="G11" s="88"/>
      <c r="H11" s="88"/>
      <c r="I11" s="88"/>
      <c r="J11" s="88"/>
      <c r="K11" s="88"/>
      <c r="L11" s="88"/>
      <c r="M11" s="88"/>
      <c r="N11" s="88"/>
    </row>
  </sheetData>
  <pageMargins left="0.7" right="0.7" top="0.75" bottom="0.75" header="0.3" footer="0.3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86"/>
  </cols>
  <sheetData>
    <row r="1" spans="2:14" x14ac:dyDescent="0.2"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</row>
    <row r="2" spans="2:14" ht="18" x14ac:dyDescent="0.25">
      <c r="B2" s="55" t="s">
        <v>91</v>
      </c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</row>
    <row r="3" spans="2:14" ht="14.25" x14ac:dyDescent="0.2">
      <c r="B3" s="83" t="s">
        <v>111</v>
      </c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</row>
    <row r="4" spans="2:14" ht="14.25" x14ac:dyDescent="0.2">
      <c r="B4" s="53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</row>
    <row r="5" spans="2:14" ht="14.25" x14ac:dyDescent="0.2">
      <c r="B5" s="53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</row>
    <row r="6" spans="2:14" ht="14.25" x14ac:dyDescent="0.2">
      <c r="B6" s="53"/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</row>
    <row r="7" spans="2:14" ht="14.25" x14ac:dyDescent="0.2">
      <c r="B7" s="53"/>
      <c r="C7" s="87"/>
      <c r="D7" s="87"/>
      <c r="E7" s="87"/>
      <c r="F7" s="87"/>
      <c r="G7" s="87"/>
      <c r="H7" s="87"/>
      <c r="I7" s="87"/>
      <c r="J7" s="87"/>
      <c r="K7" s="87"/>
      <c r="L7" s="87"/>
      <c r="M7" s="87"/>
      <c r="N7" s="87"/>
    </row>
    <row r="8" spans="2:14" x14ac:dyDescent="0.2">
      <c r="B8" s="84" t="str">
        <f>'Ex-Andinatel'!B8</f>
        <v xml:space="preserve">      Fecha de publicación: enero 2015</v>
      </c>
      <c r="C8" s="87"/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</row>
    <row r="9" spans="2:14" x14ac:dyDescent="0.2">
      <c r="B9" s="87"/>
      <c r="C9" s="87"/>
      <c r="D9" s="87"/>
      <c r="E9" s="87"/>
      <c r="F9" s="87"/>
      <c r="G9" s="87"/>
      <c r="H9" s="87"/>
      <c r="I9" s="87"/>
      <c r="J9" s="87"/>
      <c r="K9" s="87"/>
      <c r="L9" s="87"/>
      <c r="M9" s="87"/>
      <c r="N9" s="87"/>
    </row>
    <row r="10" spans="2:14" x14ac:dyDescent="0.2">
      <c r="B10" s="87"/>
      <c r="C10" s="87"/>
      <c r="D10" s="87"/>
      <c r="E10" s="87"/>
      <c r="F10" s="87"/>
      <c r="G10" s="87"/>
      <c r="H10" s="87"/>
      <c r="I10" s="87"/>
      <c r="J10" s="87"/>
      <c r="K10" s="87"/>
      <c r="L10" s="87"/>
      <c r="M10" s="87"/>
      <c r="N10" s="87"/>
    </row>
    <row r="11" spans="2:14" x14ac:dyDescent="0.2">
      <c r="B11" s="88"/>
      <c r="C11" s="88"/>
      <c r="D11" s="88"/>
      <c r="E11" s="88"/>
      <c r="F11" s="88"/>
      <c r="G11" s="88"/>
      <c r="H11" s="88"/>
      <c r="I11" s="88"/>
      <c r="J11" s="88"/>
      <c r="K11" s="88"/>
      <c r="L11" s="88"/>
      <c r="M11" s="88"/>
      <c r="N11" s="88"/>
    </row>
  </sheetData>
  <pageMargins left="0.7" right="0.7" top="0.75" bottom="0.75" header="0.3" footer="0.3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86"/>
  </cols>
  <sheetData>
    <row r="1" spans="2:14" x14ac:dyDescent="0.2"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</row>
    <row r="2" spans="2:14" ht="18" x14ac:dyDescent="0.25">
      <c r="B2" s="55" t="s">
        <v>91</v>
      </c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</row>
    <row r="3" spans="2:14" ht="14.25" x14ac:dyDescent="0.2">
      <c r="B3" s="83" t="s">
        <v>112</v>
      </c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</row>
    <row r="4" spans="2:14" ht="14.25" x14ac:dyDescent="0.2">
      <c r="B4" s="53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</row>
    <row r="5" spans="2:14" ht="14.25" x14ac:dyDescent="0.2">
      <c r="B5" s="53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</row>
    <row r="6" spans="2:14" ht="14.25" x14ac:dyDescent="0.2">
      <c r="B6" s="53"/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</row>
    <row r="7" spans="2:14" ht="14.25" x14ac:dyDescent="0.2">
      <c r="B7" s="53"/>
      <c r="C7" s="87"/>
      <c r="D7" s="87"/>
      <c r="E7" s="87"/>
      <c r="F7" s="87"/>
      <c r="G7" s="87"/>
      <c r="H7" s="87"/>
      <c r="I7" s="87"/>
      <c r="J7" s="87"/>
      <c r="K7" s="87"/>
      <c r="L7" s="87"/>
      <c r="M7" s="87"/>
      <c r="N7" s="87"/>
    </row>
    <row r="8" spans="2:14" x14ac:dyDescent="0.2">
      <c r="B8" s="84" t="str">
        <f>'Ex-Andinatel'!B8</f>
        <v xml:space="preserve">      Fecha de publicación: enero 2015</v>
      </c>
      <c r="C8" s="87"/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</row>
    <row r="9" spans="2:14" x14ac:dyDescent="0.2">
      <c r="B9" s="87"/>
      <c r="C9" s="87"/>
      <c r="D9" s="87"/>
      <c r="E9" s="87"/>
      <c r="F9" s="87"/>
      <c r="G9" s="87"/>
      <c r="H9" s="87"/>
      <c r="I9" s="87"/>
      <c r="J9" s="87"/>
      <c r="K9" s="87"/>
      <c r="L9" s="87"/>
      <c r="M9" s="87"/>
      <c r="N9" s="87"/>
    </row>
    <row r="10" spans="2:14" x14ac:dyDescent="0.2">
      <c r="B10" s="87"/>
      <c r="C10" s="87"/>
      <c r="D10" s="87"/>
      <c r="E10" s="87"/>
      <c r="F10" s="87"/>
      <c r="G10" s="87"/>
      <c r="H10" s="87"/>
      <c r="I10" s="87"/>
      <c r="J10" s="87"/>
      <c r="K10" s="87"/>
      <c r="L10" s="87"/>
      <c r="M10" s="87"/>
      <c r="N10" s="87"/>
    </row>
    <row r="11" spans="2:14" x14ac:dyDescent="0.2">
      <c r="B11" s="88"/>
      <c r="C11" s="88"/>
      <c r="D11" s="88"/>
      <c r="E11" s="88"/>
      <c r="F11" s="88"/>
      <c r="G11" s="88"/>
      <c r="H11" s="88"/>
      <c r="I11" s="88"/>
      <c r="J11" s="88"/>
      <c r="K11" s="88"/>
      <c r="L11" s="88"/>
      <c r="M11" s="88"/>
      <c r="N11" s="88"/>
    </row>
  </sheetData>
  <pageMargins left="0.7" right="0.7" top="0.75" bottom="0.75" header="0.3" footer="0.3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86"/>
  </cols>
  <sheetData>
    <row r="1" spans="2:14" x14ac:dyDescent="0.2"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</row>
    <row r="2" spans="2:14" ht="18" x14ac:dyDescent="0.25">
      <c r="B2" s="55" t="s">
        <v>91</v>
      </c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</row>
    <row r="3" spans="2:14" ht="14.25" x14ac:dyDescent="0.2">
      <c r="B3" s="83" t="s">
        <v>113</v>
      </c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</row>
    <row r="4" spans="2:14" ht="14.25" x14ac:dyDescent="0.2">
      <c r="B4" s="53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</row>
    <row r="5" spans="2:14" ht="14.25" x14ac:dyDescent="0.2">
      <c r="B5" s="53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</row>
    <row r="6" spans="2:14" ht="14.25" x14ac:dyDescent="0.2">
      <c r="B6" s="53"/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</row>
    <row r="7" spans="2:14" ht="14.25" x14ac:dyDescent="0.2">
      <c r="B7" s="53"/>
      <c r="C7" s="87"/>
      <c r="D7" s="87"/>
      <c r="E7" s="87"/>
      <c r="F7" s="87"/>
      <c r="G7" s="87"/>
      <c r="H7" s="87"/>
      <c r="I7" s="87"/>
      <c r="J7" s="87"/>
      <c r="K7" s="87"/>
      <c r="L7" s="87"/>
      <c r="M7" s="87"/>
      <c r="N7" s="87"/>
    </row>
    <row r="8" spans="2:14" x14ac:dyDescent="0.2">
      <c r="B8" s="84" t="str">
        <f>'Ex-Andinatel'!B8</f>
        <v xml:space="preserve">      Fecha de publicación: enero 2015</v>
      </c>
      <c r="C8" s="87"/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</row>
    <row r="9" spans="2:14" x14ac:dyDescent="0.2">
      <c r="B9" s="87"/>
      <c r="C9" s="87"/>
      <c r="D9" s="87"/>
      <c r="E9" s="87"/>
      <c r="F9" s="87"/>
      <c r="G9" s="87"/>
      <c r="H9" s="87"/>
      <c r="I9" s="87"/>
      <c r="J9" s="87"/>
      <c r="K9" s="87"/>
      <c r="L9" s="87"/>
      <c r="M9" s="87"/>
      <c r="N9" s="87"/>
    </row>
    <row r="10" spans="2:14" x14ac:dyDescent="0.2">
      <c r="B10" s="87"/>
      <c r="C10" s="87"/>
      <c r="D10" s="87"/>
      <c r="E10" s="87"/>
      <c r="F10" s="87"/>
      <c r="G10" s="87"/>
      <c r="H10" s="87"/>
      <c r="I10" s="87"/>
      <c r="J10" s="87"/>
      <c r="K10" s="87"/>
      <c r="L10" s="87"/>
      <c r="M10" s="87"/>
      <c r="N10" s="87"/>
    </row>
    <row r="11" spans="2:14" x14ac:dyDescent="0.2">
      <c r="B11" s="88"/>
      <c r="C11" s="88"/>
      <c r="D11" s="88"/>
      <c r="E11" s="88"/>
      <c r="F11" s="88"/>
      <c r="G11" s="88"/>
      <c r="H11" s="88"/>
      <c r="I11" s="88"/>
      <c r="J11" s="88"/>
      <c r="K11" s="88"/>
      <c r="L11" s="88"/>
      <c r="M11" s="88"/>
      <c r="N11" s="88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I40"/>
  <sheetViews>
    <sheetView zoomScale="90" zoomScaleNormal="90" workbookViewId="0">
      <selection activeCell="F1" sqref="F1"/>
    </sheetView>
  </sheetViews>
  <sheetFormatPr baseColWidth="10" defaultRowHeight="12.75" x14ac:dyDescent="0.2"/>
  <cols>
    <col min="1" max="1" width="5.5703125" style="14" bestFit="1" customWidth="1"/>
    <col min="2" max="2" width="35.140625" style="14" customWidth="1"/>
    <col min="3" max="3" width="42.85546875" style="14" bestFit="1" customWidth="1"/>
    <col min="4" max="4" width="40.140625" style="14" customWidth="1"/>
    <col min="5" max="6" width="38.28515625" style="14" customWidth="1"/>
    <col min="7" max="7" width="38.85546875" style="14" customWidth="1"/>
    <col min="8" max="8" width="37.42578125" style="14" customWidth="1"/>
    <col min="9" max="9" width="32.42578125" style="14" customWidth="1"/>
    <col min="10" max="16384" width="11.42578125" style="14"/>
  </cols>
  <sheetData>
    <row r="1" spans="1:9" x14ac:dyDescent="0.2">
      <c r="A1" s="71"/>
      <c r="B1" s="71"/>
      <c r="C1" s="71"/>
      <c r="D1" s="71"/>
      <c r="E1" s="71"/>
      <c r="F1" s="71"/>
      <c r="G1" s="71"/>
      <c r="H1" s="76"/>
      <c r="I1" s="70"/>
    </row>
    <row r="2" spans="1:9" ht="18" x14ac:dyDescent="0.25">
      <c r="A2" s="71"/>
      <c r="B2" s="55" t="s">
        <v>91</v>
      </c>
      <c r="C2" s="53"/>
      <c r="D2" s="71"/>
      <c r="E2" s="71"/>
      <c r="F2" s="71"/>
      <c r="G2" s="71"/>
      <c r="H2" s="71"/>
      <c r="I2" s="70"/>
    </row>
    <row r="3" spans="1:9" ht="14.25" x14ac:dyDescent="0.2">
      <c r="A3" s="71"/>
      <c r="B3" s="54" t="s">
        <v>94</v>
      </c>
      <c r="C3" s="53"/>
      <c r="D3" s="71"/>
      <c r="E3" s="71"/>
      <c r="F3" s="71"/>
      <c r="G3" s="71"/>
      <c r="H3" s="71"/>
      <c r="I3" s="70"/>
    </row>
    <row r="4" spans="1:9" ht="14.25" x14ac:dyDescent="0.2">
      <c r="A4" s="71"/>
      <c r="B4" s="53"/>
      <c r="C4" s="53"/>
      <c r="D4" s="71"/>
      <c r="E4" s="71"/>
      <c r="F4" s="71"/>
      <c r="G4" s="71"/>
      <c r="H4" s="71"/>
      <c r="I4" s="70"/>
    </row>
    <row r="5" spans="1:9" ht="14.25" x14ac:dyDescent="0.2">
      <c r="A5" s="71"/>
      <c r="B5" s="53"/>
      <c r="C5" s="53"/>
      <c r="D5" s="71"/>
      <c r="E5" s="71"/>
      <c r="F5" s="71"/>
      <c r="G5" s="71"/>
      <c r="H5" s="71"/>
      <c r="I5" s="70"/>
    </row>
    <row r="6" spans="1:9" ht="14.25" x14ac:dyDescent="0.2">
      <c r="A6" s="71"/>
      <c r="B6" s="53"/>
      <c r="C6" s="53"/>
      <c r="D6" s="71"/>
      <c r="E6" s="71"/>
      <c r="F6" s="71"/>
      <c r="G6" s="71"/>
      <c r="H6" s="71"/>
      <c r="I6" s="70"/>
    </row>
    <row r="7" spans="1:9" ht="14.25" x14ac:dyDescent="0.2">
      <c r="A7" s="71"/>
      <c r="B7" s="53"/>
      <c r="C7" s="53"/>
      <c r="D7" s="71"/>
      <c r="E7" s="71"/>
      <c r="F7" s="71"/>
      <c r="G7" s="71"/>
      <c r="H7" s="71"/>
      <c r="I7" s="70"/>
    </row>
    <row r="8" spans="1:9" x14ac:dyDescent="0.2">
      <c r="A8" s="71"/>
      <c r="B8" s="149" t="str">
        <f>Resumen!B8</f>
        <v xml:space="preserve">      Fecha de publicación: enero 2015</v>
      </c>
      <c r="C8" s="149"/>
      <c r="D8" s="71"/>
      <c r="E8" s="71"/>
      <c r="F8" s="71"/>
      <c r="G8" s="71"/>
      <c r="H8" s="71"/>
      <c r="I8" s="70"/>
    </row>
    <row r="9" spans="1:9" x14ac:dyDescent="0.2">
      <c r="A9" s="71"/>
      <c r="B9" s="71"/>
      <c r="C9" s="71"/>
      <c r="D9" s="71"/>
      <c r="E9" s="71"/>
      <c r="F9" s="71"/>
      <c r="G9" s="71"/>
      <c r="H9" s="71"/>
      <c r="I9" s="70"/>
    </row>
    <row r="10" spans="1:9" x14ac:dyDescent="0.2">
      <c r="A10" s="71"/>
      <c r="B10" s="71"/>
      <c r="C10" s="71"/>
      <c r="D10" s="71"/>
      <c r="E10" s="71"/>
      <c r="F10" s="71"/>
      <c r="G10" s="71"/>
      <c r="H10" s="71"/>
      <c r="I10" s="70"/>
    </row>
    <row r="11" spans="1:9" ht="13.5" thickBot="1" x14ac:dyDescent="0.25">
      <c r="A11" s="72"/>
      <c r="B11" s="73"/>
      <c r="C11" s="73"/>
      <c r="D11" s="72"/>
      <c r="E11" s="73"/>
      <c r="F11" s="73"/>
      <c r="G11" s="73"/>
      <c r="H11" s="73"/>
      <c r="I11" s="73"/>
    </row>
    <row r="12" spans="1:9" ht="14.25" thickTop="1" thickBot="1" x14ac:dyDescent="0.25">
      <c r="A12" s="74" t="s">
        <v>7</v>
      </c>
      <c r="B12" s="75" t="s">
        <v>80</v>
      </c>
      <c r="C12" s="75" t="s">
        <v>81</v>
      </c>
      <c r="D12" s="75" t="s">
        <v>8</v>
      </c>
      <c r="E12" s="61" t="s">
        <v>53</v>
      </c>
      <c r="F12" s="62" t="s">
        <v>54</v>
      </c>
      <c r="G12" s="62" t="s">
        <v>90</v>
      </c>
      <c r="H12" s="62" t="s">
        <v>67</v>
      </c>
      <c r="I12" s="62" t="s">
        <v>68</v>
      </c>
    </row>
    <row r="13" spans="1:9" ht="13.5" thickTop="1" x14ac:dyDescent="0.2">
      <c r="A13" s="136">
        <v>1999</v>
      </c>
      <c r="B13" s="137" t="s">
        <v>18</v>
      </c>
      <c r="C13" s="138" t="s">
        <v>18</v>
      </c>
      <c r="D13" s="29" t="s">
        <v>16</v>
      </c>
      <c r="E13" s="29" t="s">
        <v>16</v>
      </c>
      <c r="F13" s="29" t="s">
        <v>16</v>
      </c>
      <c r="G13" s="29" t="s">
        <v>16</v>
      </c>
      <c r="H13" s="29" t="s">
        <v>16</v>
      </c>
      <c r="I13" s="29" t="s">
        <v>16</v>
      </c>
    </row>
    <row r="14" spans="1:9" x14ac:dyDescent="0.2">
      <c r="A14" s="10">
        <v>2000</v>
      </c>
      <c r="B14" s="139" t="s">
        <v>19</v>
      </c>
      <c r="C14" s="140" t="s">
        <v>19</v>
      </c>
      <c r="D14" s="28" t="s">
        <v>16</v>
      </c>
      <c r="E14" s="28" t="s">
        <v>16</v>
      </c>
      <c r="F14" s="28" t="s">
        <v>16</v>
      </c>
      <c r="G14" s="28" t="s">
        <v>16</v>
      </c>
      <c r="H14" s="28" t="s">
        <v>16</v>
      </c>
      <c r="I14" s="28" t="s">
        <v>16</v>
      </c>
    </row>
    <row r="15" spans="1:9" x14ac:dyDescent="0.2">
      <c r="A15" s="10">
        <v>2001</v>
      </c>
      <c r="B15" s="139" t="s">
        <v>20</v>
      </c>
      <c r="C15" s="140" t="s">
        <v>20</v>
      </c>
      <c r="D15" s="28" t="s">
        <v>16</v>
      </c>
      <c r="E15" s="28" t="s">
        <v>16</v>
      </c>
      <c r="F15" s="28" t="s">
        <v>16</v>
      </c>
      <c r="G15" s="28" t="s">
        <v>16</v>
      </c>
      <c r="H15" s="28" t="s">
        <v>16</v>
      </c>
      <c r="I15" s="28" t="s">
        <v>16</v>
      </c>
    </row>
    <row r="16" spans="1:9" x14ac:dyDescent="0.2">
      <c r="A16" s="10">
        <v>2002</v>
      </c>
      <c r="B16" s="139" t="s">
        <v>21</v>
      </c>
      <c r="C16" s="140" t="s">
        <v>21</v>
      </c>
      <c r="D16" s="28" t="s">
        <v>16</v>
      </c>
      <c r="E16" s="28" t="s">
        <v>16</v>
      </c>
      <c r="F16" s="28" t="s">
        <v>16</v>
      </c>
      <c r="G16" s="28" t="s">
        <v>16</v>
      </c>
      <c r="H16" s="28" t="s">
        <v>16</v>
      </c>
      <c r="I16" s="28" t="s">
        <v>16</v>
      </c>
    </row>
    <row r="17" spans="1:9" ht="25.5" customHeight="1" x14ac:dyDescent="0.2">
      <c r="A17" s="27">
        <v>2003</v>
      </c>
      <c r="B17" s="141" t="s">
        <v>22</v>
      </c>
      <c r="C17" s="142" t="s">
        <v>38</v>
      </c>
      <c r="D17" s="28" t="s">
        <v>16</v>
      </c>
      <c r="E17" s="28" t="s">
        <v>16</v>
      </c>
      <c r="F17" s="28" t="s">
        <v>16</v>
      </c>
      <c r="G17" s="28" t="s">
        <v>16</v>
      </c>
      <c r="H17" s="28" t="s">
        <v>16</v>
      </c>
      <c r="I17" s="28" t="s">
        <v>16</v>
      </c>
    </row>
    <row r="18" spans="1:9" x14ac:dyDescent="0.2">
      <c r="A18" s="10">
        <v>2004</v>
      </c>
      <c r="B18" s="139" t="s">
        <v>23</v>
      </c>
      <c r="C18" s="140" t="s">
        <v>24</v>
      </c>
      <c r="D18" s="28" t="s">
        <v>16</v>
      </c>
      <c r="E18" s="28" t="s">
        <v>16</v>
      </c>
      <c r="F18" s="28" t="s">
        <v>16</v>
      </c>
      <c r="G18" s="28" t="s">
        <v>16</v>
      </c>
      <c r="H18" s="28" t="s">
        <v>16</v>
      </c>
      <c r="I18" s="28" t="s">
        <v>16</v>
      </c>
    </row>
    <row r="19" spans="1:9" ht="12.75" customHeight="1" x14ac:dyDescent="0.2">
      <c r="A19" s="10">
        <v>2005</v>
      </c>
      <c r="B19" s="139" t="s">
        <v>25</v>
      </c>
      <c r="C19" s="140" t="s">
        <v>26</v>
      </c>
      <c r="D19" s="28" t="s">
        <v>27</v>
      </c>
      <c r="E19" s="30" t="s">
        <v>16</v>
      </c>
      <c r="F19" s="172" t="s">
        <v>48</v>
      </c>
      <c r="G19" s="172" t="s">
        <v>66</v>
      </c>
      <c r="H19" s="39" t="s">
        <v>16</v>
      </c>
      <c r="I19" s="39" t="s">
        <v>16</v>
      </c>
    </row>
    <row r="20" spans="1:9" ht="26.25" customHeight="1" x14ac:dyDescent="0.2">
      <c r="A20" s="27">
        <v>2006</v>
      </c>
      <c r="B20" s="141" t="s">
        <v>28</v>
      </c>
      <c r="C20" s="143" t="s">
        <v>29</v>
      </c>
      <c r="D20" s="31" t="s">
        <v>37</v>
      </c>
      <c r="E20" s="172" t="s">
        <v>47</v>
      </c>
      <c r="F20" s="172"/>
      <c r="G20" s="172"/>
      <c r="H20" s="172" t="s">
        <v>69</v>
      </c>
      <c r="I20" s="39" t="s">
        <v>16</v>
      </c>
    </row>
    <row r="21" spans="1:9" ht="24" customHeight="1" x14ac:dyDescent="0.2">
      <c r="A21" s="27">
        <v>2007</v>
      </c>
      <c r="B21" s="144" t="s">
        <v>36</v>
      </c>
      <c r="C21" s="145" t="s">
        <v>30</v>
      </c>
      <c r="D21" s="32" t="s">
        <v>31</v>
      </c>
      <c r="E21" s="172"/>
      <c r="F21" s="172"/>
      <c r="G21" s="172"/>
      <c r="H21" s="172"/>
      <c r="I21" s="172" t="s">
        <v>70</v>
      </c>
    </row>
    <row r="22" spans="1:9" x14ac:dyDescent="0.2">
      <c r="A22" s="10">
        <v>2008</v>
      </c>
      <c r="B22" s="139" t="s">
        <v>32</v>
      </c>
      <c r="C22" s="140" t="s">
        <v>33</v>
      </c>
      <c r="D22" s="28" t="s">
        <v>34</v>
      </c>
      <c r="E22" s="172"/>
      <c r="F22" s="172"/>
      <c r="G22" s="172"/>
      <c r="H22" s="172"/>
      <c r="I22" s="172"/>
    </row>
    <row r="23" spans="1:9" ht="19.5" customHeight="1" x14ac:dyDescent="0.2">
      <c r="A23" s="27">
        <v>2009</v>
      </c>
      <c r="B23" s="169" t="s">
        <v>71</v>
      </c>
      <c r="C23" s="170"/>
      <c r="D23" s="30" t="s">
        <v>35</v>
      </c>
      <c r="E23" s="172"/>
      <c r="F23" s="172"/>
      <c r="G23" s="172"/>
      <c r="H23" s="172"/>
      <c r="I23" s="172"/>
    </row>
    <row r="24" spans="1:9" ht="19.5" customHeight="1" x14ac:dyDescent="0.2">
      <c r="A24" s="27">
        <v>2010</v>
      </c>
      <c r="B24" s="169" t="s">
        <v>72</v>
      </c>
      <c r="C24" s="170"/>
      <c r="D24" s="30" t="s">
        <v>73</v>
      </c>
      <c r="E24" s="172"/>
      <c r="F24" s="172"/>
      <c r="G24" s="172"/>
      <c r="H24" s="172"/>
      <c r="I24" s="172"/>
    </row>
    <row r="25" spans="1:9" ht="19.5" customHeight="1" x14ac:dyDescent="0.2">
      <c r="A25" s="27">
        <v>2011</v>
      </c>
      <c r="B25" s="169" t="s">
        <v>75</v>
      </c>
      <c r="C25" s="170"/>
      <c r="D25" s="30" t="s">
        <v>76</v>
      </c>
      <c r="E25" s="89" t="s">
        <v>120</v>
      </c>
      <c r="F25" s="90" t="s">
        <v>77</v>
      </c>
      <c r="G25" s="172"/>
      <c r="H25" s="172"/>
      <c r="I25" s="172"/>
    </row>
    <row r="26" spans="1:9" ht="19.5" customHeight="1" x14ac:dyDescent="0.2">
      <c r="A26" s="27">
        <v>2012</v>
      </c>
      <c r="B26" s="169" t="s">
        <v>84</v>
      </c>
      <c r="C26" s="170"/>
      <c r="D26" s="30" t="s">
        <v>86</v>
      </c>
      <c r="E26" s="89" t="s">
        <v>88</v>
      </c>
      <c r="F26" s="90" t="s">
        <v>87</v>
      </c>
      <c r="G26" s="89" t="s">
        <v>85</v>
      </c>
      <c r="H26" s="172"/>
      <c r="I26" s="172"/>
    </row>
    <row r="27" spans="1:9" ht="23.25" customHeight="1" x14ac:dyDescent="0.2">
      <c r="A27" s="27">
        <v>2013</v>
      </c>
      <c r="B27" s="169" t="s">
        <v>114</v>
      </c>
      <c r="C27" s="170"/>
      <c r="D27" s="30" t="s">
        <v>115</v>
      </c>
      <c r="E27" s="89" t="s">
        <v>116</v>
      </c>
      <c r="F27" s="146" t="s">
        <v>117</v>
      </c>
      <c r="G27" s="89" t="s">
        <v>118</v>
      </c>
      <c r="H27" s="89" t="s">
        <v>119</v>
      </c>
      <c r="I27" s="172"/>
    </row>
    <row r="28" spans="1:9" ht="23.25" customHeight="1" x14ac:dyDescent="0.2">
      <c r="A28" s="27">
        <v>2014</v>
      </c>
      <c r="B28" s="169" t="s">
        <v>125</v>
      </c>
      <c r="C28" s="170"/>
      <c r="D28" s="30" t="s">
        <v>134</v>
      </c>
      <c r="E28" s="89" t="s">
        <v>133</v>
      </c>
      <c r="F28" s="146" t="s">
        <v>135</v>
      </c>
      <c r="G28" s="89" t="s">
        <v>136</v>
      </c>
      <c r="H28" s="89" t="s">
        <v>132</v>
      </c>
      <c r="I28" s="39" t="s">
        <v>137</v>
      </c>
    </row>
    <row r="29" spans="1:9" ht="23.25" customHeight="1" thickBot="1" x14ac:dyDescent="0.25">
      <c r="A29" s="131">
        <v>2015</v>
      </c>
      <c r="B29" s="173" t="s">
        <v>126</v>
      </c>
      <c r="C29" s="174"/>
      <c r="D29" s="132" t="s">
        <v>127</v>
      </c>
      <c r="E29" s="133" t="s">
        <v>128</v>
      </c>
      <c r="F29" s="134" t="s">
        <v>129</v>
      </c>
      <c r="G29" s="133" t="s">
        <v>130</v>
      </c>
      <c r="H29" s="133" t="s">
        <v>131</v>
      </c>
      <c r="I29" s="135" t="s">
        <v>138</v>
      </c>
    </row>
    <row r="30" spans="1:9" ht="14.25" customHeight="1" thickTop="1" x14ac:dyDescent="0.2">
      <c r="A30" s="17"/>
      <c r="B30" s="17"/>
      <c r="C30" s="17"/>
      <c r="D30" s="17"/>
      <c r="I30" s="40"/>
    </row>
    <row r="31" spans="1:9" x14ac:dyDescent="0.2">
      <c r="A31" s="63" t="s">
        <v>46</v>
      </c>
      <c r="B31" s="17"/>
      <c r="C31" s="17"/>
      <c r="D31" s="17"/>
      <c r="I31" s="40"/>
    </row>
    <row r="32" spans="1:9" ht="5.25" customHeight="1" x14ac:dyDescent="0.2">
      <c r="A32" s="67"/>
      <c r="B32" s="17"/>
      <c r="C32" s="17"/>
      <c r="D32" s="17"/>
      <c r="I32" s="40"/>
    </row>
    <row r="33" spans="1:9" x14ac:dyDescent="0.2">
      <c r="A33" s="66" t="s">
        <v>52</v>
      </c>
      <c r="B33" s="17"/>
      <c r="C33" s="17"/>
      <c r="D33" s="17"/>
      <c r="I33" s="40"/>
    </row>
    <row r="34" spans="1:9" x14ac:dyDescent="0.2">
      <c r="A34" s="67" t="s">
        <v>65</v>
      </c>
    </row>
    <row r="35" spans="1:9" x14ac:dyDescent="0.2">
      <c r="A35" s="69"/>
    </row>
    <row r="36" spans="1:9" x14ac:dyDescent="0.2">
      <c r="A36" s="17"/>
      <c r="H36" s="171"/>
      <c r="I36" s="171"/>
    </row>
    <row r="37" spans="1:9" x14ac:dyDescent="0.2">
      <c r="A37" s="17"/>
      <c r="H37" s="171"/>
      <c r="I37" s="171"/>
    </row>
    <row r="38" spans="1:9" x14ac:dyDescent="0.2">
      <c r="H38" s="171"/>
      <c r="I38" s="171"/>
    </row>
    <row r="39" spans="1:9" x14ac:dyDescent="0.2">
      <c r="H39" s="171"/>
      <c r="I39" s="171"/>
    </row>
    <row r="40" spans="1:9" x14ac:dyDescent="0.2">
      <c r="H40" s="171"/>
      <c r="I40" s="171"/>
    </row>
  </sheetData>
  <sheetProtection algorithmName="SHA-512" hashValue="trJr0e5+8B0IjS89P7WRwFCYXfXstpFnwc5AkgZm2Yct1pF79lJKdEbxzr27ptAYfQPisjeU4FVRjyfE6SZk9Q==" saltValue="eexqAfns+fu7oZAfmR1psQ==" spinCount="100000" sheet="1" objects="1" scenarios="1"/>
  <mergeCells count="15">
    <mergeCell ref="B8:C8"/>
    <mergeCell ref="B27:C27"/>
    <mergeCell ref="H36:H40"/>
    <mergeCell ref="I36:I40"/>
    <mergeCell ref="I21:I27"/>
    <mergeCell ref="B23:C23"/>
    <mergeCell ref="B24:C24"/>
    <mergeCell ref="F19:F24"/>
    <mergeCell ref="E20:E24"/>
    <mergeCell ref="B25:C25"/>
    <mergeCell ref="G19:G25"/>
    <mergeCell ref="B26:C26"/>
    <mergeCell ref="H20:H26"/>
    <mergeCell ref="B29:C29"/>
    <mergeCell ref="B28:C28"/>
  </mergeCells>
  <phoneticPr fontId="8" type="noConversion"/>
  <pageMargins left="0.75" right="0.75" top="1" bottom="1" header="0" footer="0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E19"/>
  <sheetViews>
    <sheetView zoomScaleNormal="100" workbookViewId="0">
      <selection activeCell="C1" sqref="C1"/>
    </sheetView>
  </sheetViews>
  <sheetFormatPr baseColWidth="10" defaultRowHeight="12.75" x14ac:dyDescent="0.2"/>
  <cols>
    <col min="1" max="1" width="4.28515625" style="20" bestFit="1" customWidth="1"/>
    <col min="2" max="2" width="33.5703125" style="20" customWidth="1"/>
    <col min="3" max="3" width="66.5703125" style="20" customWidth="1"/>
    <col min="4" max="4" width="6.7109375" style="20" customWidth="1"/>
    <col min="5" max="16384" width="11.42578125" style="20"/>
  </cols>
  <sheetData>
    <row r="1" spans="1:5" x14ac:dyDescent="0.2">
      <c r="A1" s="78"/>
      <c r="B1" s="78"/>
      <c r="C1" s="78"/>
      <c r="D1" s="38"/>
    </row>
    <row r="2" spans="1:5" ht="18" x14ac:dyDescent="0.25">
      <c r="A2" s="55" t="s">
        <v>91</v>
      </c>
      <c r="B2" s="53"/>
      <c r="C2" s="78"/>
    </row>
    <row r="3" spans="1:5" ht="14.25" x14ac:dyDescent="0.2">
      <c r="A3" s="54" t="s">
        <v>94</v>
      </c>
      <c r="B3" s="54" t="s">
        <v>95</v>
      </c>
      <c r="C3" s="78"/>
    </row>
    <row r="4" spans="1:5" ht="14.25" x14ac:dyDescent="0.2">
      <c r="A4" s="53"/>
      <c r="B4" s="53"/>
      <c r="C4" s="78"/>
    </row>
    <row r="5" spans="1:5" ht="14.25" x14ac:dyDescent="0.2">
      <c r="A5" s="53"/>
      <c r="B5" s="53"/>
      <c r="C5" s="78"/>
    </row>
    <row r="6" spans="1:5" ht="14.25" x14ac:dyDescent="0.2">
      <c r="A6" s="53"/>
      <c r="B6" s="53"/>
      <c r="C6" s="78"/>
    </row>
    <row r="7" spans="1:5" ht="14.25" x14ac:dyDescent="0.2">
      <c r="A7" s="53"/>
      <c r="B7" s="53"/>
      <c r="C7" s="78"/>
    </row>
    <row r="8" spans="1:5" x14ac:dyDescent="0.2">
      <c r="A8" s="149" t="str">
        <f>Resumen!B8</f>
        <v xml:space="preserve">      Fecha de publicación: enero 2015</v>
      </c>
      <c r="B8" s="149"/>
      <c r="C8" s="78"/>
    </row>
    <row r="9" spans="1:5" x14ac:dyDescent="0.2">
      <c r="A9" s="78"/>
      <c r="B9" s="78"/>
      <c r="C9" s="78"/>
    </row>
    <row r="10" spans="1:5" x14ac:dyDescent="0.2">
      <c r="A10" s="78"/>
      <c r="B10" s="78"/>
      <c r="C10" s="78"/>
    </row>
    <row r="11" spans="1:5" ht="13.5" thickBot="1" x14ac:dyDescent="0.25">
      <c r="A11" s="77"/>
      <c r="B11" s="73"/>
      <c r="C11" s="77"/>
      <c r="D11" s="21"/>
      <c r="E11" s="21"/>
    </row>
    <row r="12" spans="1:5" ht="14.25" thickTop="1" thickBot="1" x14ac:dyDescent="0.25">
      <c r="A12" s="79" t="s">
        <v>10</v>
      </c>
      <c r="B12" s="79" t="s">
        <v>61</v>
      </c>
      <c r="C12" s="79" t="s">
        <v>42</v>
      </c>
    </row>
    <row r="13" spans="1:5" ht="44.25" customHeight="1" thickTop="1" x14ac:dyDescent="0.2">
      <c r="A13" s="33" t="s">
        <v>56</v>
      </c>
      <c r="B13" s="22" t="s">
        <v>1</v>
      </c>
      <c r="C13" s="23" t="s">
        <v>41</v>
      </c>
    </row>
    <row r="14" spans="1:5" ht="44.25" customHeight="1" x14ac:dyDescent="0.2">
      <c r="A14" s="34" t="s">
        <v>57</v>
      </c>
      <c r="B14" s="24" t="s">
        <v>59</v>
      </c>
      <c r="C14" s="24" t="s">
        <v>40</v>
      </c>
    </row>
    <row r="15" spans="1:5" ht="44.25" customHeight="1" thickBot="1" x14ac:dyDescent="0.25">
      <c r="A15" s="35" t="s">
        <v>58</v>
      </c>
      <c r="B15" s="25" t="s">
        <v>60</v>
      </c>
      <c r="C15" s="25" t="s">
        <v>44</v>
      </c>
    </row>
    <row r="16" spans="1:5" ht="13.5" thickTop="1" x14ac:dyDescent="0.2"/>
    <row r="17" spans="1:3" x14ac:dyDescent="0.2">
      <c r="A17" s="26"/>
    </row>
    <row r="18" spans="1:3" ht="5.25" customHeight="1" x14ac:dyDescent="0.2">
      <c r="A18" s="17"/>
    </row>
    <row r="19" spans="1:3" x14ac:dyDescent="0.2">
      <c r="A19" s="52"/>
      <c r="C19" s="38"/>
    </row>
  </sheetData>
  <sheetProtection algorithmName="SHA-512" hashValue="q+01RpVHeblZvdFWB3riGB5u8vUp6MB4OSr2jOPPn47kZcJtklTrERskGnh8WwgkOsbp183FGom/NassVoyZ2Q==" saltValue="rWzPaLs/5l4sjpwXl0wVYg==" spinCount="100000" sheet="1" objects="1" scenarios="1"/>
  <mergeCells count="1">
    <mergeCell ref="A8:B8"/>
  </mergeCells>
  <phoneticPr fontId="8" type="noConversion"/>
  <pageMargins left="0.75" right="0.75" top="1" bottom="1" header="0" footer="0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80"/>
  </cols>
  <sheetData>
    <row r="1" spans="2:14" x14ac:dyDescent="0.2"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</row>
    <row r="2" spans="2:14" ht="18" x14ac:dyDescent="0.25">
      <c r="B2" s="55" t="s">
        <v>91</v>
      </c>
      <c r="C2" s="53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</row>
    <row r="3" spans="2:14" ht="14.25" x14ac:dyDescent="0.2">
      <c r="B3" s="83" t="s">
        <v>97</v>
      </c>
      <c r="C3" s="82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</row>
    <row r="4" spans="2:14" ht="14.25" x14ac:dyDescent="0.2">
      <c r="B4" s="53"/>
      <c r="C4" s="53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</row>
    <row r="5" spans="2:14" ht="14.25" x14ac:dyDescent="0.2">
      <c r="B5" s="53"/>
      <c r="C5" s="53"/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</row>
    <row r="6" spans="2:14" ht="14.25" x14ac:dyDescent="0.2">
      <c r="B6" s="53"/>
      <c r="C6" s="53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</row>
    <row r="7" spans="2:14" ht="14.25" x14ac:dyDescent="0.2">
      <c r="B7" s="53"/>
      <c r="C7" s="53"/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</row>
    <row r="8" spans="2:14" x14ac:dyDescent="0.2">
      <c r="B8" s="84" t="str">
        <f>Definiciones!A8</f>
        <v xml:space="preserve">      Fecha de publicación: enero 2015</v>
      </c>
      <c r="C8" s="84"/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</row>
    <row r="9" spans="2:14" x14ac:dyDescent="0.2">
      <c r="B9" s="81"/>
      <c r="C9" s="81"/>
      <c r="D9" s="81"/>
      <c r="E9" s="81"/>
      <c r="F9" s="81"/>
      <c r="G9" s="81"/>
      <c r="H9" s="81"/>
      <c r="I9" s="81"/>
      <c r="J9" s="81"/>
      <c r="K9" s="81"/>
      <c r="L9" s="81"/>
      <c r="M9" s="81"/>
      <c r="N9" s="81"/>
    </row>
    <row r="10" spans="2:14" x14ac:dyDescent="0.2">
      <c r="B10" s="81"/>
      <c r="C10" s="81"/>
      <c r="D10" s="81"/>
      <c r="E10" s="81"/>
      <c r="F10" s="81"/>
      <c r="G10" s="81"/>
      <c r="H10" s="81"/>
      <c r="I10" s="81"/>
      <c r="J10" s="81"/>
      <c r="K10" s="81"/>
      <c r="L10" s="81"/>
      <c r="M10" s="81"/>
      <c r="N10" s="81"/>
    </row>
    <row r="11" spans="2:14" x14ac:dyDescent="0.2">
      <c r="B11" s="85"/>
      <c r="C11" s="85"/>
      <c r="D11" s="85"/>
      <c r="E11" s="85"/>
      <c r="F11" s="85"/>
      <c r="G11" s="85"/>
      <c r="H11" s="85"/>
      <c r="I11" s="85"/>
      <c r="J11" s="85"/>
      <c r="K11" s="85"/>
      <c r="L11" s="85"/>
      <c r="M11" s="85"/>
      <c r="N11" s="85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86"/>
  </cols>
  <sheetData>
    <row r="1" spans="2:14" x14ac:dyDescent="0.2"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</row>
    <row r="2" spans="2:14" ht="18" x14ac:dyDescent="0.25">
      <c r="B2" s="55" t="s">
        <v>91</v>
      </c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</row>
    <row r="3" spans="2:14" ht="14.25" x14ac:dyDescent="0.2">
      <c r="B3" s="83" t="s">
        <v>96</v>
      </c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</row>
    <row r="4" spans="2:14" ht="14.25" x14ac:dyDescent="0.2">
      <c r="B4" s="53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</row>
    <row r="5" spans="2:14" ht="14.25" x14ac:dyDescent="0.2">
      <c r="B5" s="53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</row>
    <row r="6" spans="2:14" ht="14.25" x14ac:dyDescent="0.2">
      <c r="B6" s="53"/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</row>
    <row r="7" spans="2:14" ht="14.25" x14ac:dyDescent="0.2">
      <c r="B7" s="53"/>
      <c r="C7" s="87"/>
      <c r="D7" s="87"/>
      <c r="E7" s="87"/>
      <c r="F7" s="87"/>
      <c r="G7" s="87"/>
      <c r="H7" s="87"/>
      <c r="I7" s="87"/>
      <c r="J7" s="87"/>
      <c r="K7" s="87"/>
      <c r="L7" s="87"/>
      <c r="M7" s="87"/>
      <c r="N7" s="87"/>
    </row>
    <row r="8" spans="2:14" x14ac:dyDescent="0.2">
      <c r="B8" s="84" t="str">
        <f>'Ex-Andinatel'!B8</f>
        <v xml:space="preserve">      Fecha de publicación: enero 2015</v>
      </c>
      <c r="C8" s="87"/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</row>
    <row r="9" spans="2:14" x14ac:dyDescent="0.2">
      <c r="B9" s="87"/>
      <c r="C9" s="87"/>
      <c r="D9" s="87"/>
      <c r="E9" s="87"/>
      <c r="F9" s="87"/>
      <c r="G9" s="87"/>
      <c r="H9" s="87"/>
      <c r="I9" s="87"/>
      <c r="J9" s="87"/>
      <c r="K9" s="87"/>
      <c r="L9" s="87"/>
      <c r="M9" s="87"/>
      <c r="N9" s="87"/>
    </row>
    <row r="10" spans="2:14" x14ac:dyDescent="0.2">
      <c r="B10" s="87"/>
      <c r="C10" s="87"/>
      <c r="D10" s="87"/>
      <c r="E10" s="87"/>
      <c r="F10" s="87"/>
      <c r="G10" s="87"/>
      <c r="H10" s="87"/>
      <c r="I10" s="87"/>
      <c r="J10" s="87"/>
      <c r="K10" s="87"/>
      <c r="L10" s="87"/>
      <c r="M10" s="87"/>
      <c r="N10" s="87"/>
    </row>
    <row r="11" spans="2:14" x14ac:dyDescent="0.2">
      <c r="B11" s="88"/>
      <c r="C11" s="88"/>
      <c r="D11" s="88"/>
      <c r="E11" s="88"/>
      <c r="F11" s="88"/>
      <c r="G11" s="88"/>
      <c r="H11" s="88"/>
      <c r="I11" s="88"/>
      <c r="J11" s="88"/>
      <c r="K11" s="88"/>
      <c r="L11" s="88"/>
      <c r="M11" s="88"/>
      <c r="N11" s="88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80"/>
  </cols>
  <sheetData>
    <row r="1" spans="2:14" x14ac:dyDescent="0.2"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</row>
    <row r="2" spans="2:14" ht="18" x14ac:dyDescent="0.25">
      <c r="B2" s="55" t="s">
        <v>91</v>
      </c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</row>
    <row r="3" spans="2:14" ht="14.25" x14ac:dyDescent="0.2">
      <c r="B3" s="83" t="s">
        <v>98</v>
      </c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</row>
    <row r="4" spans="2:14" ht="14.25" x14ac:dyDescent="0.2">
      <c r="B4" s="53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</row>
    <row r="5" spans="2:14" ht="14.25" x14ac:dyDescent="0.2">
      <c r="B5" s="53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</row>
    <row r="6" spans="2:14" ht="14.25" x14ac:dyDescent="0.2">
      <c r="B6" s="53"/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</row>
    <row r="7" spans="2:14" ht="14.25" x14ac:dyDescent="0.2">
      <c r="B7" s="53"/>
      <c r="C7" s="87"/>
      <c r="D7" s="87"/>
      <c r="E7" s="87"/>
      <c r="F7" s="87"/>
      <c r="G7" s="87"/>
      <c r="H7" s="87"/>
      <c r="I7" s="87"/>
      <c r="J7" s="87"/>
      <c r="K7" s="87"/>
      <c r="L7" s="87"/>
      <c r="M7" s="87"/>
      <c r="N7" s="87"/>
    </row>
    <row r="8" spans="2:14" x14ac:dyDescent="0.2">
      <c r="B8" s="84" t="str">
        <f>'Ex-Andinatel'!B8</f>
        <v xml:space="preserve">      Fecha de publicación: enero 2015</v>
      </c>
      <c r="C8" s="87"/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</row>
    <row r="9" spans="2:14" x14ac:dyDescent="0.2">
      <c r="B9" s="87"/>
      <c r="C9" s="87"/>
      <c r="D9" s="87"/>
      <c r="E9" s="87"/>
      <c r="F9" s="87"/>
      <c r="G9" s="87"/>
      <c r="H9" s="87"/>
      <c r="I9" s="87"/>
      <c r="J9" s="87"/>
      <c r="K9" s="87"/>
      <c r="L9" s="87"/>
      <c r="M9" s="87"/>
      <c r="N9" s="87"/>
    </row>
    <row r="10" spans="2:14" x14ac:dyDescent="0.2">
      <c r="B10" s="87"/>
      <c r="C10" s="87"/>
      <c r="D10" s="87"/>
      <c r="E10" s="87"/>
      <c r="F10" s="87"/>
      <c r="G10" s="87"/>
      <c r="H10" s="87"/>
      <c r="I10" s="87"/>
      <c r="J10" s="87"/>
      <c r="K10" s="87"/>
      <c r="L10" s="87"/>
      <c r="M10" s="87"/>
      <c r="N10" s="87"/>
    </row>
    <row r="11" spans="2:14" x14ac:dyDescent="0.2">
      <c r="B11" s="88"/>
      <c r="C11" s="88"/>
      <c r="D11" s="88"/>
      <c r="E11" s="88"/>
      <c r="F11" s="88"/>
      <c r="G11" s="88"/>
      <c r="H11" s="88"/>
      <c r="I11" s="88"/>
      <c r="J11" s="88"/>
      <c r="K11" s="88"/>
      <c r="L11" s="88"/>
      <c r="M11" s="88"/>
      <c r="N11" s="88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86"/>
  </cols>
  <sheetData>
    <row r="1" spans="2:14" x14ac:dyDescent="0.2"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</row>
    <row r="2" spans="2:14" ht="18" x14ac:dyDescent="0.25">
      <c r="B2" s="55" t="s">
        <v>91</v>
      </c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</row>
    <row r="3" spans="2:14" ht="14.25" x14ac:dyDescent="0.2">
      <c r="B3" s="83" t="s">
        <v>140</v>
      </c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</row>
    <row r="4" spans="2:14" ht="14.25" x14ac:dyDescent="0.2">
      <c r="B4" s="53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</row>
    <row r="5" spans="2:14" ht="14.25" x14ac:dyDescent="0.2">
      <c r="B5" s="53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</row>
    <row r="6" spans="2:14" ht="14.25" x14ac:dyDescent="0.2">
      <c r="B6" s="53"/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</row>
    <row r="7" spans="2:14" ht="14.25" x14ac:dyDescent="0.2">
      <c r="B7" s="53"/>
      <c r="C7" s="87"/>
      <c r="D7" s="87"/>
      <c r="E7" s="87"/>
      <c r="F7" s="87"/>
      <c r="G7" s="87"/>
      <c r="H7" s="87"/>
      <c r="I7" s="87"/>
      <c r="J7" s="87"/>
      <c r="K7" s="87"/>
      <c r="L7" s="87"/>
      <c r="M7" s="87"/>
      <c r="N7" s="87"/>
    </row>
    <row r="8" spans="2:14" x14ac:dyDescent="0.2">
      <c r="B8" s="84" t="str">
        <f>'Ex-Andinatel'!B8</f>
        <v xml:space="preserve">      Fecha de publicación: enero 2015</v>
      </c>
      <c r="C8" s="87"/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</row>
    <row r="9" spans="2:14" x14ac:dyDescent="0.2">
      <c r="B9" s="87"/>
      <c r="C9" s="87"/>
      <c r="D9" s="87"/>
      <c r="E9" s="87"/>
      <c r="F9" s="87"/>
      <c r="G9" s="87"/>
      <c r="H9" s="87"/>
      <c r="I9" s="87"/>
      <c r="J9" s="87"/>
      <c r="K9" s="87"/>
      <c r="L9" s="87"/>
      <c r="M9" s="87"/>
      <c r="N9" s="87"/>
    </row>
    <row r="10" spans="2:14" x14ac:dyDescent="0.2">
      <c r="B10" s="87"/>
      <c r="C10" s="87"/>
      <c r="D10" s="87"/>
      <c r="E10" s="87"/>
      <c r="F10" s="87"/>
      <c r="G10" s="87"/>
      <c r="H10" s="87"/>
      <c r="I10" s="87"/>
      <c r="J10" s="87"/>
      <c r="K10" s="87"/>
      <c r="L10" s="87"/>
      <c r="M10" s="87"/>
      <c r="N10" s="87"/>
    </row>
    <row r="11" spans="2:14" x14ac:dyDescent="0.2">
      <c r="B11" s="88"/>
      <c r="C11" s="88"/>
      <c r="D11" s="88"/>
      <c r="E11" s="88"/>
      <c r="F11" s="88"/>
      <c r="G11" s="88"/>
      <c r="H11" s="88"/>
      <c r="I11" s="88"/>
      <c r="J11" s="88"/>
      <c r="K11" s="88"/>
      <c r="L11" s="88"/>
      <c r="M11" s="88"/>
      <c r="N11" s="88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86"/>
  </cols>
  <sheetData>
    <row r="1" spans="2:14" x14ac:dyDescent="0.2"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</row>
    <row r="2" spans="2:14" ht="18" x14ac:dyDescent="0.25">
      <c r="B2" s="55" t="s">
        <v>91</v>
      </c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</row>
    <row r="3" spans="2:14" ht="14.25" x14ac:dyDescent="0.2">
      <c r="B3" s="83" t="s">
        <v>99</v>
      </c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</row>
    <row r="4" spans="2:14" ht="14.25" x14ac:dyDescent="0.2">
      <c r="B4" s="53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</row>
    <row r="5" spans="2:14" ht="14.25" x14ac:dyDescent="0.2">
      <c r="B5" s="53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</row>
    <row r="6" spans="2:14" ht="14.25" x14ac:dyDescent="0.2">
      <c r="B6" s="53"/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</row>
    <row r="7" spans="2:14" ht="14.25" x14ac:dyDescent="0.2">
      <c r="B7" s="53"/>
      <c r="C7" s="87"/>
      <c r="D7" s="87"/>
      <c r="E7" s="87"/>
      <c r="F7" s="87"/>
      <c r="G7" s="87"/>
      <c r="H7" s="87"/>
      <c r="I7" s="87"/>
      <c r="J7" s="87"/>
      <c r="K7" s="87"/>
      <c r="L7" s="87"/>
      <c r="M7" s="87"/>
      <c r="N7" s="87"/>
    </row>
    <row r="8" spans="2:14" x14ac:dyDescent="0.2">
      <c r="B8" s="84" t="str">
        <f>'Ex-Andinatel'!B8</f>
        <v xml:space="preserve">      Fecha de publicación: enero 2015</v>
      </c>
      <c r="C8" s="87"/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</row>
    <row r="9" spans="2:14" x14ac:dyDescent="0.2">
      <c r="B9" s="87"/>
      <c r="C9" s="87"/>
      <c r="D9" s="87"/>
      <c r="E9" s="87"/>
      <c r="F9" s="87"/>
      <c r="G9" s="87"/>
      <c r="H9" s="87"/>
      <c r="I9" s="87"/>
      <c r="J9" s="87"/>
      <c r="K9" s="87"/>
      <c r="L9" s="87"/>
      <c r="M9" s="87"/>
      <c r="N9" s="87"/>
    </row>
    <row r="10" spans="2:14" x14ac:dyDescent="0.2">
      <c r="B10" s="87"/>
      <c r="C10" s="87"/>
      <c r="D10" s="87"/>
      <c r="E10" s="87"/>
      <c r="F10" s="87"/>
      <c r="G10" s="87"/>
      <c r="H10" s="87"/>
      <c r="I10" s="87"/>
      <c r="J10" s="87"/>
      <c r="K10" s="87"/>
      <c r="L10" s="87"/>
      <c r="M10" s="87"/>
      <c r="N10" s="87"/>
    </row>
    <row r="11" spans="2:14" x14ac:dyDescent="0.2">
      <c r="B11" s="88"/>
      <c r="C11" s="88"/>
      <c r="D11" s="88"/>
      <c r="E11" s="88"/>
      <c r="F11" s="88"/>
      <c r="G11" s="88"/>
      <c r="H11" s="88"/>
      <c r="I11" s="88"/>
      <c r="J11" s="88"/>
      <c r="K11" s="88"/>
      <c r="L11" s="88"/>
      <c r="M11" s="88"/>
      <c r="N11" s="88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29</vt:i4>
      </vt:variant>
    </vt:vector>
  </HeadingPairs>
  <TitlesOfParts>
    <vt:vector size="29" baseType="lpstr">
      <vt:lpstr>Inicio</vt:lpstr>
      <vt:lpstr>Resumen</vt:lpstr>
      <vt:lpstr>Resoluciones</vt:lpstr>
      <vt:lpstr>Definiciones</vt:lpstr>
      <vt:lpstr>Ex-Andinatel</vt:lpstr>
      <vt:lpstr>Ex-Pacifictel</vt:lpstr>
      <vt:lpstr>CNT EP</vt:lpstr>
      <vt:lpstr>ETAPA EP</vt:lpstr>
      <vt:lpstr>LINKOTEL</vt:lpstr>
      <vt:lpstr>ECUTEL</vt:lpstr>
      <vt:lpstr>SETEL</vt:lpstr>
      <vt:lpstr>LEVEL3</vt:lpstr>
      <vt:lpstr>Gráfico5</vt:lpstr>
      <vt:lpstr>Gráfico6</vt:lpstr>
      <vt:lpstr>1.Abonados</vt:lpstr>
      <vt:lpstr>Ex-Andinatel TTP</vt:lpstr>
      <vt:lpstr>Ex-Pacifictel TTP</vt:lpstr>
      <vt:lpstr>CNT EP TPP</vt:lpstr>
      <vt:lpstr>ECUTEL TPP</vt:lpstr>
      <vt:lpstr>SETEL TPP</vt:lpstr>
      <vt:lpstr>Gráfico5 TPP</vt:lpstr>
      <vt:lpstr>Gráfico6 TPP</vt:lpstr>
      <vt:lpstr>2.TelPubpre</vt:lpstr>
      <vt:lpstr>Ex-Andinatel CPR</vt:lpstr>
      <vt:lpstr>Ex-Pacifictel CPR</vt:lpstr>
      <vt:lpstr>LINKOTEL CPR</vt:lpstr>
      <vt:lpstr>Gráfico4 CPR</vt:lpstr>
      <vt:lpstr>Gráfico5 CPR</vt:lpstr>
      <vt:lpstr>3. CabpurRur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rgodoy</dc:creator>
  <cp:lastModifiedBy>Daniela Estrella</cp:lastModifiedBy>
  <dcterms:created xsi:type="dcterms:W3CDTF">2009-05-13T14:45:52Z</dcterms:created>
  <dcterms:modified xsi:type="dcterms:W3CDTF">2015-03-19T20:59:56Z</dcterms:modified>
</cp:coreProperties>
</file>