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4155" windowWidth="19440" windowHeight="6105" tabRatio="888"/>
  </bookViews>
  <sheets>
    <sheet name="DENSIDAD DEL SERVICIO" sheetId="30" r:id="rId1"/>
    <sheet name="PARTICIPACION DE MERCADO" sheetId="37" r:id="rId2"/>
    <sheet name="MODALIDAD PRE-POS-PAGO-TTUP" sheetId="34" r:id="rId3"/>
    <sheet name="EVOLUCION PRE-POS-PAGO-TTUP" sheetId="36" r:id="rId4"/>
    <sheet name="INTERNET MOVIL" sheetId="38" r:id="rId5"/>
    <sheet name="RESUMEN_NOTAS" sheetId="29" r:id="rId6"/>
  </sheets>
  <definedNames>
    <definedName name="_xlnm.Print_Area" localSheetId="0">'DENSIDAD DEL SERVICIO'!$B$1:$Q$68</definedName>
    <definedName name="_xlnm.Print_Area" localSheetId="3">'EVOLUCION PRE-POS-PAGO-TTUP'!$B$1:$Q$68</definedName>
    <definedName name="_xlnm.Print_Area" localSheetId="4">'INTERNET MOVIL'!$B$1:$Q$68</definedName>
    <definedName name="_xlnm.Print_Area" localSheetId="2">'MODALIDAD PRE-POS-PAGO-TTUP'!$B$1:$J$44</definedName>
    <definedName name="_xlnm.Print_Area" localSheetId="1">'PARTICIPACION DE MERCADO'!$B$1:$I$44</definedName>
  </definedNames>
  <calcPr calcId="145621"/>
</workbook>
</file>

<file path=xl/calcChain.xml><?xml version="1.0" encoding="utf-8"?>
<calcChain xmlns="http://schemas.openxmlformats.org/spreadsheetml/2006/main">
  <c r="C7" i="38" l="1"/>
  <c r="C7" i="36"/>
  <c r="C6" i="34"/>
  <c r="C6" i="37"/>
  <c r="C7" i="30"/>
  <c r="C107" i="29"/>
  <c r="C82" i="29"/>
  <c r="C58" i="29"/>
  <c r="C34" i="29"/>
  <c r="B116" i="29"/>
  <c r="B97" i="29"/>
  <c r="B73" i="29"/>
  <c r="B49" i="29"/>
  <c r="F73" i="29" l="1"/>
  <c r="J73" i="29"/>
  <c r="F97" i="29"/>
  <c r="F116" i="29"/>
  <c r="N73" i="29" l="1"/>
  <c r="F25" i="29" l="1"/>
  <c r="F16" i="29" l="1"/>
  <c r="F17" i="29"/>
  <c r="F18" i="29"/>
  <c r="F19" i="29"/>
  <c r="F13" i="29"/>
  <c r="F14" i="29"/>
  <c r="F15" i="29"/>
  <c r="F21" i="29"/>
  <c r="F22" i="29"/>
  <c r="F23" i="29"/>
  <c r="F24" i="29"/>
  <c r="F114" i="29" l="1"/>
  <c r="F113" i="29"/>
  <c r="F112" i="29"/>
  <c r="F65" i="29" l="1"/>
  <c r="F66" i="29"/>
  <c r="F67" i="29"/>
  <c r="F68" i="29"/>
  <c r="F69" i="29"/>
  <c r="F70" i="29"/>
  <c r="F71" i="29"/>
  <c r="F72" i="29"/>
  <c r="B65" i="29" l="1"/>
  <c r="B66" i="29" s="1"/>
  <c r="B67" i="29" s="1"/>
  <c r="B68" i="29" s="1"/>
  <c r="B41" i="29"/>
  <c r="B42" i="29" s="1"/>
  <c r="B43" i="29" s="1"/>
  <c r="B44" i="29" s="1"/>
  <c r="F96" i="29"/>
  <c r="F95" i="29"/>
  <c r="F94" i="29"/>
  <c r="F93" i="29"/>
  <c r="F92" i="29"/>
  <c r="F49" i="29"/>
  <c r="K68" i="29" l="1"/>
  <c r="K65" i="29"/>
  <c r="K66" i="29"/>
  <c r="K67" i="29"/>
  <c r="K69" i="29"/>
  <c r="K70" i="29"/>
  <c r="K71" i="29"/>
  <c r="K72" i="29"/>
  <c r="J49" i="29"/>
  <c r="M47" i="29"/>
  <c r="L47" i="29"/>
  <c r="K47" i="29"/>
  <c r="J47" i="29"/>
  <c r="F47" i="29"/>
  <c r="M46" i="29"/>
  <c r="L46" i="29"/>
  <c r="K46" i="29"/>
  <c r="J46" i="29"/>
  <c r="F46" i="29"/>
  <c r="M45" i="29"/>
  <c r="L45" i="29"/>
  <c r="K45" i="29"/>
  <c r="J45" i="29"/>
  <c r="F45" i="29"/>
  <c r="M44" i="29"/>
  <c r="L44" i="29"/>
  <c r="K44" i="29"/>
  <c r="J44" i="29"/>
  <c r="F44" i="29"/>
  <c r="M43" i="29"/>
  <c r="L43" i="29"/>
  <c r="K43" i="29"/>
  <c r="F43" i="29"/>
  <c r="M42" i="29"/>
  <c r="L42" i="29"/>
  <c r="K42" i="29"/>
  <c r="F42" i="29"/>
  <c r="M41" i="29"/>
  <c r="L41" i="29"/>
  <c r="K41" i="29"/>
  <c r="F41" i="29"/>
  <c r="M40" i="29"/>
  <c r="L40" i="29"/>
  <c r="K40" i="29"/>
  <c r="F40" i="29"/>
  <c r="M71" i="29"/>
  <c r="L71" i="29"/>
  <c r="J71" i="29"/>
  <c r="M70" i="29"/>
  <c r="L70" i="29"/>
  <c r="J70" i="29"/>
  <c r="M69" i="29"/>
  <c r="L69" i="29"/>
  <c r="J69" i="29"/>
  <c r="M68" i="29"/>
  <c r="L68" i="29"/>
  <c r="J68" i="29"/>
  <c r="M67" i="29"/>
  <c r="L67" i="29"/>
  <c r="M66" i="29"/>
  <c r="L66" i="29"/>
  <c r="M65" i="29"/>
  <c r="L65" i="29"/>
  <c r="M64" i="29"/>
  <c r="L64" i="29"/>
  <c r="K64" i="29"/>
  <c r="F64" i="29"/>
  <c r="B14" i="29"/>
  <c r="B15" i="29" s="1"/>
  <c r="B16" i="29" s="1"/>
  <c r="B17" i="29" s="1"/>
  <c r="B18" i="29" s="1"/>
  <c r="B19" i="29" s="1"/>
  <c r="B20" i="29" s="1"/>
  <c r="J48" i="29"/>
  <c r="J72" i="29"/>
  <c r="L72" i="29"/>
  <c r="L48" i="29"/>
  <c r="M48" i="29"/>
  <c r="K48" i="29"/>
  <c r="F48" i="29"/>
  <c r="M72" i="29"/>
  <c r="N49" i="29" l="1"/>
  <c r="N45" i="29"/>
  <c r="N40" i="29"/>
  <c r="N70" i="29"/>
  <c r="N46" i="29"/>
  <c r="N64" i="29"/>
  <c r="N47" i="29"/>
  <c r="N69" i="29"/>
  <c r="N41" i="29"/>
  <c r="N48" i="29"/>
  <c r="N44" i="29"/>
  <c r="N67" i="29"/>
  <c r="N43" i="29"/>
  <c r="N65" i="29"/>
  <c r="N66" i="29"/>
  <c r="N68" i="29"/>
  <c r="N42" i="29"/>
  <c r="N72" i="29"/>
  <c r="N71" i="29"/>
</calcChain>
</file>

<file path=xl/sharedStrings.xml><?xml version="1.0" encoding="utf-8"?>
<sst xmlns="http://schemas.openxmlformats.org/spreadsheetml/2006/main" count="81" uniqueCount="37">
  <si>
    <t>TOTAL</t>
  </si>
  <si>
    <t>AÑOS</t>
  </si>
  <si>
    <t>CLARO</t>
  </si>
  <si>
    <t>MOVISTAR</t>
  </si>
  <si>
    <t>CNT E.P. - ALEGRO</t>
  </si>
  <si>
    <t>DENSIDAD LINEAS ACTIVAS DEL SMA</t>
  </si>
  <si>
    <t>N/D</t>
  </si>
  <si>
    <t>LÍNEA ACTIVA POSPAGO POR CONCESIONARIO - VOZ</t>
  </si>
  <si>
    <t>LÍNEA ACTIVA POSPAGO POR CONCESIONARIO - DATOS</t>
  </si>
  <si>
    <t>LÍNEA ACTIVA PREPAGO POR CONCESIONARIO - VOZ</t>
  </si>
  <si>
    <t>LÍNEA ACTIVA PREPAGO POR CONCESIONARIO - DATOS</t>
  </si>
  <si>
    <t>Servicio Móvil Avanzado</t>
  </si>
  <si>
    <t>Densidad del Servicio</t>
  </si>
  <si>
    <t>CNT E.P</t>
  </si>
  <si>
    <t>Servicios Móvil Avanzado</t>
  </si>
  <si>
    <t>AÑO</t>
  </si>
  <si>
    <t>Terminales de Uso Público</t>
  </si>
  <si>
    <t>Participación de Mercado</t>
  </si>
  <si>
    <t>TERMINALES DE USO PUBLICO</t>
  </si>
  <si>
    <t>TOTAL LINEAS ACTIVAS DEL SMA</t>
  </si>
  <si>
    <t>Composición Líneas Activas SMA - Modalidades Prepago, Pospago y TTUP</t>
  </si>
  <si>
    <t>Evolución Líneas activas SMA - Modalidades Prepago, Pospago y TTUP</t>
  </si>
  <si>
    <t>POSPAGO</t>
  </si>
  <si>
    <t>CNT</t>
  </si>
  <si>
    <t xml:space="preserve">TOTAL LÍNEAS ACTIVAS DE INTERNET MÓVIL </t>
  </si>
  <si>
    <t>DENSIDAD INTERNET MÓVIL</t>
  </si>
  <si>
    <t>Internet Móvil</t>
  </si>
  <si>
    <t>Densidad</t>
  </si>
  <si>
    <t xml:space="preserve"> Prepago</t>
  </si>
  <si>
    <t>Pospago</t>
  </si>
  <si>
    <r>
      <rPr>
        <b/>
        <sz val="9"/>
        <rFont val="Arial"/>
        <family val="2"/>
      </rPr>
      <t>Nota 2:</t>
    </r>
    <r>
      <rPr>
        <sz val="9"/>
        <rFont val="Arial"/>
        <family val="2"/>
      </rPr>
      <t xml:space="preserve"> Desde el mes de diciembre de 2012, se actualiza la población en virtud de las publicaciones realizadas por el INEC en su página WEB http://www.inec.gob.ec</t>
    </r>
  </si>
  <si>
    <r>
      <rPr>
        <b/>
        <sz val="9"/>
        <rFont val="Arial"/>
        <family val="2"/>
      </rPr>
      <t xml:space="preserve">Nota 3: </t>
    </r>
    <r>
      <rPr>
        <sz val="9"/>
        <rFont val="Arial"/>
        <family val="2"/>
      </rPr>
      <t>Densidad: Número de abonados/líneas activas/ terminales públicas por cada 100 habitantes</t>
    </r>
  </si>
  <si>
    <r>
      <rPr>
        <b/>
        <sz val="9"/>
        <rFont val="Arial"/>
        <family val="2"/>
      </rPr>
      <t>Nota 4:</t>
    </r>
    <r>
      <rPr>
        <sz val="9"/>
        <rFont val="Arial"/>
        <family val="2"/>
      </rPr>
      <t xml:space="preserve"> La información presentada es procesada por la Secretaría Nacional de Telecomunicaciones, en base a los reportes remitidos mensualmente por las empresas prestadoras del Servicio Móvil Avanzado. </t>
    </r>
  </si>
  <si>
    <r>
      <rPr>
        <b/>
        <sz val="9"/>
        <rFont val="Arial"/>
        <family val="2"/>
      </rPr>
      <t>Nota 5:</t>
    </r>
    <r>
      <rPr>
        <sz val="9"/>
        <rFont val="Arial"/>
        <family val="2"/>
      </rPr>
      <t xml:space="preserve"> La información es actualizada con frecuencia mensual.</t>
    </r>
  </si>
  <si>
    <t>TOTAL PREPAGO</t>
  </si>
  <si>
    <r>
      <rPr>
        <b/>
        <sz val="9"/>
        <rFont val="Arial"/>
        <family val="2"/>
      </rPr>
      <t>Nota 6:</t>
    </r>
    <r>
      <rPr>
        <sz val="9"/>
        <rFont val="Arial"/>
        <family val="2"/>
      </rPr>
      <t xml:space="preserve"> Se replican los valores de CNT E.P. desde el mes de marzo de 2013, en vista de inconsistencias en los reportes de la empresa.</t>
    </r>
  </si>
  <si>
    <t>Fecha de publicación: Octubre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</si>
</sst>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_ * #,##0_ ;_ * \-#,##0_ ;_ * &quot;-&quot;??_ ;_ @_ "/>
  </numFmts>
  <fonts count="46" x14ac:knownFonts="1">
    <font>
      <sz val="10"/>
      <name val="Arial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b/>
      <sz val="18"/>
      <color indexed="56"/>
      <name val="Cambria"/>
      <family val="2"/>
    </font>
    <font>
      <sz val="11"/>
      <color indexed="8"/>
      <name val="Arial"/>
      <family val="2"/>
      <charset val="204"/>
    </font>
    <font>
      <sz val="11"/>
      <color indexed="9"/>
      <name val="Arial"/>
      <family val="2"/>
    </font>
    <font>
      <sz val="11"/>
      <color indexed="20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1"/>
      <color indexed="9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17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sz val="11"/>
      <color indexed="62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60"/>
      <name val="Arial"/>
      <family val="2"/>
      <charset val="204"/>
    </font>
    <font>
      <b/>
      <sz val="11"/>
      <color indexed="63"/>
      <name val="Arial"/>
      <family val="2"/>
      <charset val="204"/>
    </font>
    <font>
      <sz val="10"/>
      <name val="Helv"/>
      <family val="2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6"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164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3" applyNumberFormat="0" applyFill="0" applyAlignment="0" applyProtection="0"/>
    <xf numFmtId="165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1" fillId="23" borderId="0" applyNumberFormat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3" fillId="0" borderId="0"/>
    <xf numFmtId="0" fontId="26" fillId="0" borderId="0"/>
    <xf numFmtId="0" fontId="7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3" fillId="0" borderId="0" applyNumberFormat="0" applyFill="0" applyBorder="0" applyAlignment="0" applyProtection="0"/>
    <xf numFmtId="0" fontId="3" fillId="22" borderId="7" applyNumberFormat="0" applyFont="0" applyAlignment="0" applyProtection="0"/>
    <xf numFmtId="0" fontId="22" fillId="20" borderId="8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3" fillId="0" borderId="0"/>
    <xf numFmtId="0" fontId="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</cellStyleXfs>
  <cellXfs count="63">
    <xf numFmtId="0" fontId="0" fillId="0" borderId="0" xfId="0"/>
    <xf numFmtId="0" fontId="0" fillId="25" borderId="0" xfId="0" applyFill="1"/>
    <xf numFmtId="0" fontId="0" fillId="0" borderId="10" xfId="0" applyBorder="1"/>
    <xf numFmtId="166" fontId="2" fillId="24" borderId="10" xfId="1" applyNumberFormat="1" applyFont="1" applyFill="1" applyBorder="1" applyAlignment="1">
      <alignment horizontal="center"/>
    </xf>
    <xf numFmtId="166" fontId="29" fillId="24" borderId="10" xfId="1" applyNumberFormat="1" applyFont="1" applyFill="1" applyBorder="1" applyAlignment="1">
      <alignment horizontal="center" wrapText="1"/>
    </xf>
    <xf numFmtId="166" fontId="2" fillId="24" borderId="10" xfId="1" applyNumberFormat="1" applyFont="1" applyFill="1" applyBorder="1"/>
    <xf numFmtId="166" fontId="29" fillId="24" borderId="10" xfId="1" applyNumberFormat="1" applyFont="1" applyFill="1" applyBorder="1"/>
    <xf numFmtId="166" fontId="2" fillId="24" borderId="10" xfId="1" applyNumberFormat="1" applyFont="1" applyFill="1" applyBorder="1" applyAlignment="1">
      <alignment horizontal="right"/>
    </xf>
    <xf numFmtId="0" fontId="0" fillId="26" borderId="0" xfId="0" applyFill="1"/>
    <xf numFmtId="0" fontId="32" fillId="26" borderId="0" xfId="0" applyFont="1" applyFill="1"/>
    <xf numFmtId="0" fontId="0" fillId="27" borderId="0" xfId="0" applyFill="1"/>
    <xf numFmtId="0" fontId="34" fillId="25" borderId="0" xfId="0" applyFont="1" applyFill="1"/>
    <xf numFmtId="0" fontId="35" fillId="26" borderId="0" xfId="0" applyFont="1" applyFill="1" applyAlignment="1">
      <alignment horizontal="left"/>
    </xf>
    <xf numFmtId="0" fontId="38" fillId="24" borderId="0" xfId="3" applyFont="1" applyFill="1"/>
    <xf numFmtId="0" fontId="2" fillId="26" borderId="0" xfId="0" applyFont="1" applyFill="1"/>
    <xf numFmtId="0" fontId="40" fillId="26" borderId="0" xfId="0" applyFont="1" applyFill="1" applyAlignment="1"/>
    <xf numFmtId="0" fontId="40" fillId="26" borderId="0" xfId="0" applyFont="1" applyFill="1"/>
    <xf numFmtId="0" fontId="42" fillId="28" borderId="0" xfId="0" applyFont="1" applyFill="1" applyAlignment="1"/>
    <xf numFmtId="0" fontId="43" fillId="29" borderId="0" xfId="0" applyFont="1" applyFill="1" applyBorder="1" applyAlignment="1"/>
    <xf numFmtId="0" fontId="44" fillId="27" borderId="11" xfId="0" applyFont="1" applyFill="1" applyBorder="1" applyAlignment="1">
      <alignment horizontal="center" vertical="center" wrapText="1"/>
    </xf>
    <xf numFmtId="0" fontId="44" fillId="27" borderId="12" xfId="0" applyFont="1" applyFill="1" applyBorder="1" applyAlignment="1">
      <alignment horizontal="center" vertical="center" wrapText="1"/>
    </xf>
    <xf numFmtId="0" fontId="44" fillId="27" borderId="13" xfId="0" applyFont="1" applyFill="1" applyBorder="1" applyAlignment="1">
      <alignment horizontal="center" vertical="center" wrapText="1"/>
    </xf>
    <xf numFmtId="0" fontId="35" fillId="26" borderId="0" xfId="0" applyFont="1" applyFill="1" applyAlignment="1">
      <alignment horizontal="left"/>
    </xf>
    <xf numFmtId="0" fontId="44" fillId="27" borderId="10" xfId="0" applyFont="1" applyFill="1" applyBorder="1" applyAlignment="1">
      <alignment horizontal="center" vertical="center" wrapText="1"/>
    </xf>
    <xf numFmtId="10" fontId="2" fillId="0" borderId="15" xfId="60" applyNumberFormat="1" applyFont="1" applyBorder="1"/>
    <xf numFmtId="10" fontId="2" fillId="0" borderId="18" xfId="60" applyNumberFormat="1" applyFont="1" applyBorder="1"/>
    <xf numFmtId="17" fontId="2" fillId="25" borderId="0" xfId="1" applyNumberFormat="1" applyFont="1" applyFill="1" applyBorder="1"/>
    <xf numFmtId="3" fontId="2" fillId="25" borderId="0" xfId="60" applyNumberFormat="1" applyFont="1" applyFill="1" applyBorder="1"/>
    <xf numFmtId="166" fontId="29" fillId="25" borderId="0" xfId="1" applyNumberFormat="1" applyFont="1" applyFill="1" applyBorder="1"/>
    <xf numFmtId="10" fontId="0" fillId="25" borderId="0" xfId="60" applyNumberFormat="1" applyFont="1" applyFill="1"/>
    <xf numFmtId="3" fontId="0" fillId="25" borderId="0" xfId="0" applyNumberFormat="1" applyFill="1"/>
    <xf numFmtId="166" fontId="0" fillId="25" borderId="0" xfId="0" applyNumberFormat="1" applyFill="1"/>
    <xf numFmtId="166" fontId="2" fillId="24" borderId="17" xfId="1" applyNumberFormat="1" applyFont="1" applyFill="1" applyBorder="1"/>
    <xf numFmtId="166" fontId="29" fillId="24" borderId="17" xfId="1" applyNumberFormat="1" applyFont="1" applyFill="1" applyBorder="1"/>
    <xf numFmtId="166" fontId="29" fillId="24" borderId="15" xfId="1" applyNumberFormat="1" applyFont="1" applyFill="1" applyBorder="1"/>
    <xf numFmtId="166" fontId="29" fillId="24" borderId="18" xfId="1" applyNumberFormat="1" applyFont="1" applyFill="1" applyBorder="1"/>
    <xf numFmtId="0" fontId="2" fillId="25" borderId="14" xfId="1" applyFont="1" applyFill="1" applyBorder="1" applyAlignment="1">
      <alignment horizontal="right"/>
    </xf>
    <xf numFmtId="17" fontId="36" fillId="25" borderId="16" xfId="1" applyNumberFormat="1" applyFont="1" applyFill="1" applyBorder="1" applyAlignment="1">
      <alignment horizontal="right"/>
    </xf>
    <xf numFmtId="0" fontId="44" fillId="27" borderId="14" xfId="0" applyFont="1" applyFill="1" applyBorder="1" applyAlignment="1">
      <alignment horizontal="center" vertical="center" wrapText="1"/>
    </xf>
    <xf numFmtId="0" fontId="44" fillId="27" borderId="15" xfId="0" applyFont="1" applyFill="1" applyBorder="1" applyAlignment="1">
      <alignment horizontal="center" vertical="center" wrapText="1"/>
    </xf>
    <xf numFmtId="0" fontId="31" fillId="26" borderId="0" xfId="0" applyFont="1" applyFill="1" applyAlignment="1"/>
    <xf numFmtId="0" fontId="35" fillId="26" borderId="0" xfId="0" applyFont="1" applyFill="1" applyAlignment="1"/>
    <xf numFmtId="0" fontId="39" fillId="26" borderId="0" xfId="0" applyFont="1" applyFill="1" applyAlignment="1"/>
    <xf numFmtId="0" fontId="41" fillId="26" borderId="0" xfId="0" applyFont="1" applyFill="1" applyAlignment="1"/>
    <xf numFmtId="166" fontId="38" fillId="24" borderId="0" xfId="3" applyNumberFormat="1" applyFont="1" applyFill="1"/>
    <xf numFmtId="166" fontId="37" fillId="24" borderId="17" xfId="1" applyNumberFormat="1" applyFont="1" applyFill="1" applyBorder="1"/>
    <xf numFmtId="166" fontId="37" fillId="24" borderId="10" xfId="1" applyNumberFormat="1" applyFont="1" applyFill="1" applyBorder="1"/>
    <xf numFmtId="10" fontId="37" fillId="0" borderId="15" xfId="60" applyNumberFormat="1" applyFont="1" applyBorder="1"/>
    <xf numFmtId="10" fontId="37" fillId="0" borderId="18" xfId="60" applyNumberFormat="1" applyFont="1" applyBorder="1"/>
    <xf numFmtId="166" fontId="29" fillId="24" borderId="17" xfId="1" applyNumberFormat="1" applyFont="1" applyFill="1" applyBorder="1" applyAlignment="1">
      <alignment horizontal="center" wrapText="1"/>
    </xf>
    <xf numFmtId="17" fontId="2" fillId="25" borderId="16" xfId="1" applyNumberFormat="1" applyFont="1" applyFill="1" applyBorder="1" applyAlignment="1">
      <alignment horizontal="right"/>
    </xf>
    <xf numFmtId="0" fontId="30" fillId="26" borderId="0" xfId="0" applyFont="1" applyFill="1" applyAlignment="1">
      <alignment horizontal="left"/>
    </xf>
    <xf numFmtId="0" fontId="32" fillId="26" borderId="0" xfId="0" applyFont="1" applyFill="1" applyAlignment="1">
      <alignment horizontal="left"/>
    </xf>
    <xf numFmtId="0" fontId="33" fillId="26" borderId="0" xfId="0" applyFont="1" applyFill="1" applyAlignment="1">
      <alignment horizontal="left"/>
    </xf>
    <xf numFmtId="0" fontId="34" fillId="26" borderId="0" xfId="0" applyFont="1" applyFill="1" applyAlignment="1">
      <alignment horizontal="left"/>
    </xf>
    <xf numFmtId="0" fontId="39" fillId="26" borderId="0" xfId="0" applyFont="1" applyFill="1" applyAlignment="1">
      <alignment horizontal="left"/>
    </xf>
    <xf numFmtId="0" fontId="44" fillId="27" borderId="11" xfId="0" applyFont="1" applyFill="1" applyBorder="1" applyAlignment="1">
      <alignment horizontal="center" vertical="center" wrapText="1"/>
    </xf>
    <xf numFmtId="0" fontId="44" fillId="27" borderId="14" xfId="0" applyFont="1" applyFill="1" applyBorder="1" applyAlignment="1">
      <alignment horizontal="center" vertical="center" wrapText="1"/>
    </xf>
    <xf numFmtId="0" fontId="41" fillId="26" borderId="0" xfId="0" applyFont="1" applyFill="1" applyAlignment="1">
      <alignment horizontal="center"/>
    </xf>
    <xf numFmtId="166" fontId="2" fillId="24" borderId="10" xfId="1" applyNumberFormat="1" applyFont="1" applyFill="1" applyBorder="1" applyAlignment="1">
      <alignment horizontal="center"/>
    </xf>
    <xf numFmtId="0" fontId="44" fillId="27" borderId="12" xfId="0" applyFont="1" applyFill="1" applyBorder="1" applyAlignment="1">
      <alignment horizontal="center" vertical="center" wrapText="1"/>
    </xf>
    <xf numFmtId="0" fontId="44" fillId="27" borderId="13" xfId="0" applyFont="1" applyFill="1" applyBorder="1" applyAlignment="1">
      <alignment horizontal="center" vertical="center" wrapText="1"/>
    </xf>
    <xf numFmtId="0" fontId="42" fillId="28" borderId="0" xfId="0" applyFont="1" applyFill="1" applyAlignment="1">
      <alignment horizontal="left" vertical="center"/>
    </xf>
  </cellXfs>
  <cellStyles count="66">
    <cellStyle name="=C:\WINNT\SYSTEM32\COMMAND.COM" xfId="1"/>
    <cellStyle name="=C:\WINNT\SYSTEM32\COMMAND.COM 2" xfId="2"/>
    <cellStyle name="=C:\WINNT\SYSTEM32\COMMAND.COM 3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Comma 2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Millares 2" xfId="40"/>
    <cellStyle name="Millares 2 2" xfId="41"/>
    <cellStyle name="Millares 2 3" xfId="42"/>
    <cellStyle name="Millares 3" xfId="43"/>
    <cellStyle name="Millares 4" xfId="44"/>
    <cellStyle name="Neutral 2" xfId="45"/>
    <cellStyle name="Normal" xfId="0" builtinId="0"/>
    <cellStyle name="Normal 2" xfId="46"/>
    <cellStyle name="Normal 2 2" xfId="47"/>
    <cellStyle name="Normal 2 3" xfId="48"/>
    <cellStyle name="Normal 2 4" xfId="49"/>
    <cellStyle name="Normal 3" xfId="50"/>
    <cellStyle name="Normal 3 2" xfId="51"/>
    <cellStyle name="Normal 4" xfId="52"/>
    <cellStyle name="Normal 5" xfId="53"/>
    <cellStyle name="Normal 6" xfId="54"/>
    <cellStyle name="Normal 7" xfId="55"/>
    <cellStyle name="Normal 8" xfId="56"/>
    <cellStyle name="Note" xfId="57"/>
    <cellStyle name="Output" xfId="58"/>
    <cellStyle name="Porcentaje" xfId="60" builtinId="5"/>
    <cellStyle name="Porcentaje 2" xfId="59"/>
    <cellStyle name="Porcentual 2" xfId="61"/>
    <cellStyle name="Style 1" xfId="62"/>
    <cellStyle name="Title" xfId="63"/>
    <cellStyle name="Total 2" xfId="64"/>
    <cellStyle name="Warning Text" xfId="6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90233074361818E-2"/>
          <c:y val="8.0063615810399932E-2"/>
          <c:w val="0.84489098862642165"/>
          <c:h val="0.682953977287492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RESUMEN_NOTAS!$C$12</c:f>
              <c:strCache>
                <c:ptCount val="1"/>
                <c:pt idx="0">
                  <c:v>CLARO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RESUMEN_NOTAS!$B$13:$B$25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41518</c:v>
                </c:pt>
              </c:numCache>
            </c:numRef>
          </c:cat>
          <c:val>
            <c:numRef>
              <c:f>RESUMEN_NOTAS!$C$13:$C$25</c:f>
              <c:numCache>
                <c:formatCode>_ * #,##0_ ;_ * \-#,##0_ ;_ * "-"??_ ;_ @_ </c:formatCode>
                <c:ptCount val="13"/>
                <c:pt idx="0">
                  <c:v>483982</c:v>
                </c:pt>
                <c:pt idx="1">
                  <c:v>920878</c:v>
                </c:pt>
                <c:pt idx="2">
                  <c:v>1533015</c:v>
                </c:pt>
                <c:pt idx="3">
                  <c:v>2317061</c:v>
                </c:pt>
                <c:pt idx="4">
                  <c:v>4088350</c:v>
                </c:pt>
                <c:pt idx="5">
                  <c:v>5636395</c:v>
                </c:pt>
                <c:pt idx="6">
                  <c:v>6907911</c:v>
                </c:pt>
                <c:pt idx="7">
                  <c:v>8156359</c:v>
                </c:pt>
                <c:pt idx="8">
                  <c:v>9291268</c:v>
                </c:pt>
                <c:pt idx="9">
                  <c:v>10470502</c:v>
                </c:pt>
                <c:pt idx="10">
                  <c:v>11057316</c:v>
                </c:pt>
                <c:pt idx="11">
                  <c:v>11757906</c:v>
                </c:pt>
                <c:pt idx="12">
                  <c:v>11886803</c:v>
                </c:pt>
              </c:numCache>
            </c:numRef>
          </c:val>
        </c:ser>
        <c:ser>
          <c:idx val="1"/>
          <c:order val="1"/>
          <c:tx>
            <c:strRef>
              <c:f>RESUMEN_NOTAS!$D$12</c:f>
              <c:strCache>
                <c:ptCount val="1"/>
                <c:pt idx="0">
                  <c:v>MOVISTAR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RESUMEN_NOTAS!$B$13:$B$25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41518</c:v>
                </c:pt>
              </c:numCache>
            </c:numRef>
          </c:cat>
          <c:val>
            <c:numRef>
              <c:f>RESUMEN_NOTAS!$D$13:$D$25</c:f>
              <c:numCache>
                <c:formatCode>_ * #,##0_ ;_ * \-#,##0_ ;_ * "-"??_ ;_ @_ </c:formatCode>
                <c:ptCount val="13"/>
                <c:pt idx="0">
                  <c:v>375170</c:v>
                </c:pt>
                <c:pt idx="1">
                  <c:v>639983</c:v>
                </c:pt>
                <c:pt idx="2">
                  <c:v>861342</c:v>
                </c:pt>
                <c:pt idx="3">
                  <c:v>1119757</c:v>
                </c:pt>
                <c:pt idx="4">
                  <c:v>1931629.9622600004</c:v>
                </c:pt>
                <c:pt idx="5">
                  <c:v>2490002.1774500068</c:v>
                </c:pt>
                <c:pt idx="6">
                  <c:v>2582436</c:v>
                </c:pt>
                <c:pt idx="7">
                  <c:v>3211922</c:v>
                </c:pt>
                <c:pt idx="8">
                  <c:v>3806432</c:v>
                </c:pt>
                <c:pt idx="9">
                  <c:v>4314599</c:v>
                </c:pt>
                <c:pt idx="10">
                  <c:v>4513874</c:v>
                </c:pt>
                <c:pt idx="11">
                  <c:v>5019686</c:v>
                </c:pt>
                <c:pt idx="12">
                  <c:v>5096066</c:v>
                </c:pt>
              </c:numCache>
            </c:numRef>
          </c:val>
        </c:ser>
        <c:ser>
          <c:idx val="2"/>
          <c:order val="2"/>
          <c:tx>
            <c:strRef>
              <c:f>RESUMEN_NOTAS!$E$12</c:f>
              <c:strCache>
                <c:ptCount val="1"/>
                <c:pt idx="0">
                  <c:v>CNT E.P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RESUMEN_NOTAS!$B$13:$B$25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41518</c:v>
                </c:pt>
              </c:numCache>
            </c:numRef>
          </c:cat>
          <c:val>
            <c:numRef>
              <c:f>RESUMEN_NOTAS!$E$13:$E$25</c:f>
              <c:numCache>
                <c:formatCode>_ * #,##0_ ;_ * \-#,##0_ ;_ * "-"??_ ;_ @_ 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3804</c:v>
                </c:pt>
                <c:pt idx="3">
                  <c:v>107356</c:v>
                </c:pt>
                <c:pt idx="4">
                  <c:v>226352</c:v>
                </c:pt>
                <c:pt idx="5">
                  <c:v>358653</c:v>
                </c:pt>
                <c:pt idx="6">
                  <c:v>433275</c:v>
                </c:pt>
                <c:pt idx="7">
                  <c:v>323967</c:v>
                </c:pt>
                <c:pt idx="8">
                  <c:v>356900</c:v>
                </c:pt>
                <c:pt idx="9">
                  <c:v>333730</c:v>
                </c:pt>
                <c:pt idx="10">
                  <c:v>303368</c:v>
                </c:pt>
                <c:pt idx="11">
                  <c:v>309271</c:v>
                </c:pt>
                <c:pt idx="12">
                  <c:v>362560</c:v>
                </c:pt>
              </c:numCache>
            </c:numRef>
          </c:val>
        </c:ser>
        <c:ser>
          <c:idx val="3"/>
          <c:order val="3"/>
          <c:tx>
            <c:strRef>
              <c:f>RESUMEN_NOTAS!$F$12</c:f>
              <c:strCache>
                <c:ptCount val="1"/>
                <c:pt idx="0">
                  <c:v>TOTAL LINEAS ACTIVAS DEL SMA</c:v>
                </c:pt>
              </c:strCache>
            </c:strRef>
          </c:tx>
          <c:spPr>
            <a:solidFill>
              <a:srgbClr val="91C3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RESUMEN_NOTAS!$B$13:$B$25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41518</c:v>
                </c:pt>
              </c:numCache>
            </c:numRef>
          </c:cat>
          <c:val>
            <c:numRef>
              <c:f>RESUMEN_NOTAS!$F$13:$F$25</c:f>
              <c:numCache>
                <c:formatCode>_ * #,##0_ ;_ * \-#,##0_ ;_ * "-"??_ ;_ @_ </c:formatCode>
                <c:ptCount val="13"/>
                <c:pt idx="0">
                  <c:v>859152</c:v>
                </c:pt>
                <c:pt idx="1">
                  <c:v>1560861</c:v>
                </c:pt>
                <c:pt idx="2">
                  <c:v>2398161</c:v>
                </c:pt>
                <c:pt idx="3">
                  <c:v>3544174</c:v>
                </c:pt>
                <c:pt idx="4">
                  <c:v>6246331.9622600004</c:v>
                </c:pt>
                <c:pt idx="5">
                  <c:v>8485050.1774500068</c:v>
                </c:pt>
                <c:pt idx="6">
                  <c:v>9923622</c:v>
                </c:pt>
                <c:pt idx="7">
                  <c:v>11692248</c:v>
                </c:pt>
                <c:pt idx="8">
                  <c:v>13454600</c:v>
                </c:pt>
                <c:pt idx="9">
                  <c:v>15118831</c:v>
                </c:pt>
                <c:pt idx="10">
                  <c:v>15874558</c:v>
                </c:pt>
                <c:pt idx="11">
                  <c:v>17086863</c:v>
                </c:pt>
                <c:pt idx="12">
                  <c:v>17345429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44064"/>
        <c:axId val="182555712"/>
      </c:barChart>
      <c:lineChart>
        <c:grouping val="standard"/>
        <c:varyColors val="0"/>
        <c:ser>
          <c:idx val="4"/>
          <c:order val="4"/>
          <c:tx>
            <c:strRef>
              <c:f>RESUMEN_NOTAS!$G$12</c:f>
              <c:strCache>
                <c:ptCount val="1"/>
                <c:pt idx="0">
                  <c:v>DENSIDAD LINEAS ACTIVAS DEL SMA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pPr>
              <a:solidFill>
                <a:srgbClr val="BBD7E3"/>
              </a:solidFill>
              <a:ln>
                <a:solidFill>
                  <a:srgbClr val="99CCFF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4.1010018031874762E-2"/>
                  <c:y val="-3.1417622552482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976689650752591E-2"/>
                  <c:y val="-3.53411859406643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436211150631702E-2"/>
                  <c:y val="-2.8539988781989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992510936132984E-2"/>
                  <c:y val="-2.00672033767355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9426538349372994E-2"/>
                  <c:y val="2.63661693955211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8.1163721201516478E-2"/>
                  <c:y val="-4.67556183316049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8.10478856809565E-2"/>
                  <c:y val="-1.0186835540032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7.7978769320501545E-2"/>
                  <c:y val="-1.619579770524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7.8264100320793228E-2"/>
                  <c:y val="-8.93918442547252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8.3736949547973172E-2"/>
                  <c:y val="-1.8609123682441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6.6666783318751824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5.4814931466899863E-2"/>
                  <c:y val="-3.267045186579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3.5961424150705079E-2"/>
                  <c:y val="-4.8512171272708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4.4444444444444335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RESUMEN_NOTAS!$B$13:$B$25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41518</c:v>
                </c:pt>
              </c:numCache>
            </c:numRef>
          </c:cat>
          <c:val>
            <c:numRef>
              <c:f>RESUMEN_NOTAS!$G$13:$G$25</c:f>
              <c:numCache>
                <c:formatCode>0.00%</c:formatCode>
                <c:ptCount val="13"/>
                <c:pt idx="0">
                  <c:v>6.8842726926862691E-2</c:v>
                </c:pt>
                <c:pt idx="1">
                  <c:v>0.12328366899596926</c:v>
                </c:pt>
                <c:pt idx="2">
                  <c:v>0.18673517108480867</c:v>
                </c:pt>
                <c:pt idx="3">
                  <c:v>0.27206599026582784</c:v>
                </c:pt>
                <c:pt idx="4">
                  <c:v>0.47266665871565455</c:v>
                </c:pt>
                <c:pt idx="5">
                  <c:v>0.63282214465027975</c:v>
                </c:pt>
                <c:pt idx="6">
                  <c:v>0.72938392126410778</c:v>
                </c:pt>
                <c:pt idx="7">
                  <c:v>0.84695165082167123</c:v>
                </c:pt>
                <c:pt idx="8">
                  <c:v>0.96066895106326011</c:v>
                </c:pt>
                <c:pt idx="9">
                  <c:v>1.0438659194162958</c:v>
                </c:pt>
                <c:pt idx="10">
                  <c:v>1.0750803522189971</c:v>
                </c:pt>
                <c:pt idx="11">
                  <c:v>1.1008886491845578</c:v>
                </c:pt>
                <c:pt idx="12">
                  <c:v>1.1040094377901772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095808"/>
        <c:axId val="182556288"/>
      </c:lineChart>
      <c:catAx>
        <c:axId val="96344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82555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2555712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96344064"/>
        <c:crosses val="autoZero"/>
        <c:crossBetween val="between"/>
      </c:valAx>
      <c:catAx>
        <c:axId val="95095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2556288"/>
        <c:crosses val="autoZero"/>
        <c:auto val="1"/>
        <c:lblAlgn val="ctr"/>
        <c:lblOffset val="100"/>
        <c:noMultiLvlLbl val="0"/>
      </c:catAx>
      <c:valAx>
        <c:axId val="182556288"/>
        <c:scaling>
          <c:orientation val="minMax"/>
          <c:max val="1.2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95095808"/>
        <c:crosses val="max"/>
        <c:crossBetween val="between"/>
        <c:majorUnit val="0.2"/>
        <c:minorUnit val="0.0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8191994750656167E-2"/>
          <c:y val="0.82482804500922524"/>
          <c:w val="0.94521364623166515"/>
          <c:h val="5.322584695894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30183727034121"/>
          <c:y val="3.4339115431800071E-2"/>
          <c:w val="0.46803708513471309"/>
          <c:h val="0.8349711872608103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1.6239258041226907E-2"/>
                  <c:y val="-0.1563874348108721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RESUMEN_NOTAS!$C$12:$E$12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RESUMEN_NOTAS!$C$25:$E$25</c:f>
              <c:numCache>
                <c:formatCode>_ * #,##0_ ;_ * \-#,##0_ ;_ * "-"??_ ;_ @_ </c:formatCode>
                <c:ptCount val="3"/>
                <c:pt idx="0">
                  <c:v>11886803</c:v>
                </c:pt>
                <c:pt idx="1">
                  <c:v>5096066</c:v>
                </c:pt>
                <c:pt idx="2">
                  <c:v>362560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3139308981321"/>
          <c:y val="0.10882697469311801"/>
          <c:w val="0.50388457269700337"/>
          <c:h val="0.7406199021207178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7000">
                    <a:schemeClr val="accent5">
                      <a:lumMod val="75000"/>
                    </a:schemeClr>
                  </a:gs>
                  <a:gs pos="100000">
                    <a:schemeClr val="accent5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Pt>
            <c:idx val="1"/>
            <c:bubble3D val="0"/>
            <c:spPr>
              <a:gradFill>
                <a:gsLst>
                  <a:gs pos="7000">
                    <a:schemeClr val="accent3">
                      <a:lumMod val="75000"/>
                    </a:schemeClr>
                  </a:gs>
                  <a:gs pos="100000">
                    <a:schemeClr val="accent3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Pt>
            <c:idx val="2"/>
            <c:bubble3D val="0"/>
            <c:spPr>
              <a:gradFill>
                <a:gsLst>
                  <a:gs pos="7000">
                    <a:schemeClr val="accent2">
                      <a:lumMod val="60000"/>
                      <a:lumOff val="40000"/>
                    </a:schemeClr>
                  </a:gs>
                  <a:gs pos="100000">
                    <a:schemeClr val="accent2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6.2192092298623103E-2"/>
                  <c:y val="0.4072376427806859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(RESUMEN_NOTAS!$K$38,RESUMEN_NOTAS!$K$62,RESUMEN_NOTAS!$C$86)</c:f>
              <c:strCache>
                <c:ptCount val="3"/>
                <c:pt idx="0">
                  <c:v>TOTAL PREPAGO</c:v>
                </c:pt>
                <c:pt idx="1">
                  <c:v>POSPAGO</c:v>
                </c:pt>
                <c:pt idx="2">
                  <c:v>TERMINALES DE USO PUBLICO</c:v>
                </c:pt>
              </c:strCache>
            </c:strRef>
          </c:cat>
          <c:val>
            <c:numRef>
              <c:f>(RESUMEN_NOTAS!$N$49,RESUMEN_NOTAS!$N$73,RESUMEN_NOTAS!$F$97)</c:f>
              <c:numCache>
                <c:formatCode>_ * #,##0_ ;_ * \-#,##0_ ;_ * "-"??_ ;_ @_ </c:formatCode>
                <c:ptCount val="3"/>
                <c:pt idx="0">
                  <c:v>13907772</c:v>
                </c:pt>
                <c:pt idx="1">
                  <c:v>3329644</c:v>
                </c:pt>
                <c:pt idx="2">
                  <c:v>108013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939604016889193"/>
                  <c:y val="-7.787776527934007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RESUMEN_NOTAS!$K$39:$M$39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RESUMEN_NOTAS!$K$49:$M$49</c:f>
              <c:numCache>
                <c:formatCode>_ * #,##0_ ;_ * \-#,##0_ ;_ * "-"??_ ;_ @_ </c:formatCode>
                <c:ptCount val="3"/>
                <c:pt idx="0">
                  <c:v>9621500</c:v>
                </c:pt>
                <c:pt idx="1">
                  <c:v>4117176</c:v>
                </c:pt>
                <c:pt idx="2">
                  <c:v>169096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577285176309482"/>
                  <c:y val="7.15773028371453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RESUMEN_NOTAS!$K$63:$M$63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RESUMEN_NOTAS!$K$73:$M$73</c:f>
              <c:numCache>
                <c:formatCode>_ * #,##0_ ;_ * \-#,##0_ ;_ * "-"??_ ;_ @_ </c:formatCode>
                <c:ptCount val="3"/>
                <c:pt idx="0">
                  <c:v>2230789</c:v>
                </c:pt>
                <c:pt idx="1">
                  <c:v>925625</c:v>
                </c:pt>
                <c:pt idx="2">
                  <c:v>173230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0.31733367568184412"/>
                  <c:y val="-0.198413323334583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3.7549925824489311E-3"/>
                  <c:y val="3.319585051868561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7.4323576400775929E-2"/>
                  <c:y val="7.15773028371453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RESUMEN_NOTAS!$C$87:$E$87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E.P. - ALEGRO</c:v>
                </c:pt>
              </c:strCache>
            </c:strRef>
          </c:cat>
          <c:val>
            <c:numRef>
              <c:f>RESUMEN_NOTAS!$C$97:$E$97</c:f>
              <c:numCache>
                <c:formatCode>_ * #,##0_ ;_ * \-#,##0_ ;_ * "-"??_ ;_ @_ </c:formatCode>
                <c:ptCount val="3"/>
                <c:pt idx="0">
                  <c:v>34514</c:v>
                </c:pt>
                <c:pt idx="1">
                  <c:v>53265</c:v>
                </c:pt>
                <c:pt idx="2">
                  <c:v>20234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09375598436461"/>
          <c:y val="9.9305920093321662E-2"/>
          <c:w val="0.85833791806067161"/>
          <c:h val="0.70946611085379041"/>
        </c:manualLayout>
      </c:layout>
      <c:lineChart>
        <c:grouping val="stacked"/>
        <c:varyColors val="0"/>
        <c:ser>
          <c:idx val="2"/>
          <c:order val="2"/>
          <c:tx>
            <c:strRef>
              <c:f>RESUMEN_NOTAS!$C$86</c:f>
              <c:strCache>
                <c:ptCount val="1"/>
                <c:pt idx="0">
                  <c:v>TERMINALES DE USO PUBLICO</c:v>
                </c:pt>
              </c:strCache>
            </c:strRef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0406272177351222E-2"/>
                  <c:y val="-2.7804451272869123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9261780045734626E-2"/>
                  <c:y val="-1.65379937263940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8117287914118032E-2"/>
                  <c:y val="-2.19580479269358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8117287914118032E-2"/>
                  <c:y val="-2.19580479269359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874128394894929E-2"/>
                  <c:y val="-2.7378102127478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7585144131661653E-2"/>
                  <c:y val="-3.0088129227748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RESUMEN_NOTAS!$B$64:$B$73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 formatCode="mmm\-yy">
                  <c:v>41518</c:v>
                </c:pt>
              </c:numCache>
            </c:numRef>
          </c:cat>
          <c:val>
            <c:numRef>
              <c:f>RESUMEN_NOTAS!$F$88:$F$97</c:f>
              <c:numCache>
                <c:formatCode>_ * #,##0_ ;_ * \-#,##0_ ;_ * "-"??_ ;_ @_ </c:formatCode>
                <c:ptCount val="10"/>
                <c:pt idx="0">
                  <c:v>15478</c:v>
                </c:pt>
                <c:pt idx="1">
                  <c:v>28749</c:v>
                </c:pt>
                <c:pt idx="2">
                  <c:v>44628</c:v>
                </c:pt>
                <c:pt idx="3">
                  <c:v>80951</c:v>
                </c:pt>
                <c:pt idx="4">
                  <c:v>142392</c:v>
                </c:pt>
                <c:pt idx="5">
                  <c:v>138417</c:v>
                </c:pt>
                <c:pt idx="6">
                  <c:v>155977</c:v>
                </c:pt>
                <c:pt idx="7">
                  <c:v>111346</c:v>
                </c:pt>
                <c:pt idx="8">
                  <c:v>102565</c:v>
                </c:pt>
                <c:pt idx="9">
                  <c:v>108013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RESUMEN_NOTAS!$K$62</c:f>
              <c:strCache>
                <c:ptCount val="1"/>
                <c:pt idx="0">
                  <c:v>POSPAGO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squar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dLbls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RESUMEN_NOTAS!$B$64:$B$73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 formatCode="mmm\-yy">
                  <c:v>41518</c:v>
                </c:pt>
              </c:numCache>
            </c:numRef>
          </c:cat>
          <c:val>
            <c:numRef>
              <c:f>RESUMEN_NOTAS!$N$64:$N$73</c:f>
              <c:numCache>
                <c:formatCode>_ * #,##0_ ;_ * \-#,##0_ ;_ * "-"??_ ;_ @_ </c:formatCode>
                <c:ptCount val="10"/>
                <c:pt idx="0">
                  <c:v>458821</c:v>
                </c:pt>
                <c:pt idx="1">
                  <c:v>793196.16481800005</c:v>
                </c:pt>
                <c:pt idx="2">
                  <c:v>1018896.2191899999</c:v>
                </c:pt>
                <c:pt idx="3">
                  <c:v>1215554</c:v>
                </c:pt>
                <c:pt idx="4">
                  <c:v>1452088</c:v>
                </c:pt>
                <c:pt idx="5">
                  <c:v>1649628</c:v>
                </c:pt>
                <c:pt idx="6">
                  <c:v>2033814</c:v>
                </c:pt>
                <c:pt idx="7">
                  <c:v>2467378</c:v>
                </c:pt>
                <c:pt idx="8">
                  <c:v>2976194</c:v>
                </c:pt>
                <c:pt idx="9">
                  <c:v>3329644</c:v>
                </c:pt>
              </c:numCache>
            </c:numRef>
          </c:val>
          <c:smooth val="0"/>
        </c:ser>
        <c:ser>
          <c:idx val="0"/>
          <c:order val="0"/>
          <c:tx>
            <c:strRef>
              <c:f>RESUMEN_NOTAS!$K$38</c:f>
              <c:strCache>
                <c:ptCount val="1"/>
                <c:pt idx="0">
                  <c:v>TOTAL PREPAGO</c:v>
                </c:pt>
              </c:strCache>
            </c:strRef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5">
                  <a:lumMod val="60000"/>
                  <a:lumOff val="40000"/>
                </a:schemeClr>
              </a:solidFill>
              <a:ln cap="sq">
                <a:noFill/>
                <a:bevel/>
              </a:ln>
            </c:spPr>
          </c:marker>
          <c:dLbls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RESUMEN_NOTAS!$B$64:$B$73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 formatCode="mmm\-yy">
                  <c:v>41518</c:v>
                </c:pt>
              </c:numCache>
            </c:numRef>
          </c:cat>
          <c:val>
            <c:numRef>
              <c:f>RESUMEN_NOTAS!$N$40:$N$49</c:f>
              <c:numCache>
                <c:formatCode>_ * #,##0_ ;_ * \-#,##0_ ;_ * "-"??_ ;_ @_ </c:formatCode>
                <c:ptCount val="10"/>
                <c:pt idx="0">
                  <c:v>3085353</c:v>
                </c:pt>
                <c:pt idx="1">
                  <c:v>5453135.7974420004</c:v>
                </c:pt>
                <c:pt idx="2">
                  <c:v>7466153.9582600072</c:v>
                </c:pt>
                <c:pt idx="3">
                  <c:v>8724423</c:v>
                </c:pt>
                <c:pt idx="4">
                  <c:v>10097768</c:v>
                </c:pt>
                <c:pt idx="5">
                  <c:v>11666555</c:v>
                </c:pt>
                <c:pt idx="6">
                  <c:v>12929040</c:v>
                </c:pt>
                <c:pt idx="7">
                  <c:v>13295834</c:v>
                </c:pt>
                <c:pt idx="8">
                  <c:v>14008104</c:v>
                </c:pt>
                <c:pt idx="9">
                  <c:v>13907772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70707712"/>
        <c:axId val="311051968"/>
      </c:lineChart>
      <c:catAx>
        <c:axId val="27070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C"/>
          </a:p>
        </c:txPr>
        <c:crossAx val="311051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1051968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s-EC"/>
          </a:p>
        </c:txPr>
        <c:crossAx val="2707077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68145719982427"/>
          <c:y val="0.90671713593641412"/>
          <c:w val="0.55412025697091349"/>
          <c:h val="6.8407390252688993E-2"/>
        </c:manualLayout>
      </c:layout>
      <c:overlay val="0"/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90233074361818E-2"/>
          <c:y val="8.0063615810399932E-2"/>
          <c:w val="0.84489098862642165"/>
          <c:h val="0.607137049045339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RESUMEN_NOTAS!$C$111:$C$111</c:f>
              <c:strCache>
                <c:ptCount val="1"/>
                <c:pt idx="0">
                  <c:v>CLARO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RESUMEN_NOTAS!$B$112:$B$116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mmm\-yy">
                  <c:v>41518</c:v>
                </c:pt>
              </c:numCache>
            </c:numRef>
          </c:cat>
          <c:val>
            <c:numRef>
              <c:f>RESUMEN_NOTAS!$C$112:$C$116</c:f>
              <c:numCache>
                <c:formatCode>_ * #,##0_ ;_ * \-#,##0_ ;_ * "-"??_ ;_ @_ </c:formatCode>
                <c:ptCount val="5"/>
                <c:pt idx="0">
                  <c:v>90019</c:v>
                </c:pt>
                <c:pt idx="1">
                  <c:v>1086567.1719999998</c:v>
                </c:pt>
                <c:pt idx="2">
                  <c:v>1104845</c:v>
                </c:pt>
                <c:pt idx="3">
                  <c:v>1731966</c:v>
                </c:pt>
                <c:pt idx="4">
                  <c:v>2264264</c:v>
                </c:pt>
              </c:numCache>
            </c:numRef>
          </c:val>
        </c:ser>
        <c:ser>
          <c:idx val="1"/>
          <c:order val="1"/>
          <c:tx>
            <c:strRef>
              <c:f>RESUMEN_NOTAS!$D$111:$D$111</c:f>
              <c:strCache>
                <c:ptCount val="1"/>
                <c:pt idx="0">
                  <c:v>MOVISTAR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RESUMEN_NOTAS!$B$112:$B$116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mmm\-yy">
                  <c:v>41518</c:v>
                </c:pt>
              </c:numCache>
            </c:numRef>
          </c:cat>
          <c:val>
            <c:numRef>
              <c:f>RESUMEN_NOTAS!$D$112:$D$116</c:f>
              <c:numCache>
                <c:formatCode>_ * #,##0_ ;_ * \-#,##0_ ;_ * "-"??_ ;_ @_ </c:formatCode>
                <c:ptCount val="5"/>
                <c:pt idx="0">
                  <c:v>112303</c:v>
                </c:pt>
                <c:pt idx="1">
                  <c:v>193357</c:v>
                </c:pt>
                <c:pt idx="2">
                  <c:v>329576</c:v>
                </c:pt>
                <c:pt idx="3">
                  <c:v>1420528</c:v>
                </c:pt>
                <c:pt idx="4">
                  <c:v>1258612</c:v>
                </c:pt>
              </c:numCache>
            </c:numRef>
          </c:val>
        </c:ser>
        <c:ser>
          <c:idx val="2"/>
          <c:order val="2"/>
          <c:tx>
            <c:strRef>
              <c:f>RESUMEN_NOTAS!$E$111:$E$111</c:f>
              <c:strCache>
                <c:ptCount val="1"/>
                <c:pt idx="0">
                  <c:v>CNT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RESUMEN_NOTAS!$B$112:$B$116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mmm\-yy">
                  <c:v>41518</c:v>
                </c:pt>
              </c:numCache>
            </c:numRef>
          </c:cat>
          <c:val>
            <c:numRef>
              <c:f>RESUMEN_NOTAS!$E$112:$E$116</c:f>
              <c:numCache>
                <c:formatCode>_ * #,##0_ ;_ * \-#,##0_ ;_ * "-"??_ ;_ @_ </c:formatCode>
                <c:ptCount val="5"/>
                <c:pt idx="0">
                  <c:v>10520</c:v>
                </c:pt>
                <c:pt idx="1">
                  <c:v>42930</c:v>
                </c:pt>
                <c:pt idx="2">
                  <c:v>78686</c:v>
                </c:pt>
                <c:pt idx="3">
                  <c:v>147986</c:v>
                </c:pt>
                <c:pt idx="4">
                  <c:v>164375</c:v>
                </c:pt>
              </c:numCache>
            </c:numRef>
          </c:val>
        </c:ser>
        <c:ser>
          <c:idx val="3"/>
          <c:order val="3"/>
          <c:tx>
            <c:strRef>
              <c:f>RESUMEN_NOTAS!$F$111:$F$111</c:f>
              <c:strCache>
                <c:ptCount val="1"/>
                <c:pt idx="0">
                  <c:v>TOTAL LÍNEAS ACTIVAS DE INTERNET MÓVIL </c:v>
                </c:pt>
              </c:strCache>
            </c:strRef>
          </c:tx>
          <c:spPr>
            <a:solidFill>
              <a:srgbClr val="91C3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RESUMEN_NOTAS!$B$112:$B$116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mmm\-yy">
                  <c:v>41518</c:v>
                </c:pt>
              </c:numCache>
            </c:numRef>
          </c:cat>
          <c:val>
            <c:numRef>
              <c:f>RESUMEN_NOTAS!$F$112:$F$116</c:f>
              <c:numCache>
                <c:formatCode>_ * #,##0_ ;_ * \-#,##0_ ;_ * "-"??_ ;_ @_ </c:formatCode>
                <c:ptCount val="5"/>
                <c:pt idx="0">
                  <c:v>212842</c:v>
                </c:pt>
                <c:pt idx="1">
                  <c:v>1322854.1719999998</c:v>
                </c:pt>
                <c:pt idx="2">
                  <c:v>1513107</c:v>
                </c:pt>
                <c:pt idx="3">
                  <c:v>3300480</c:v>
                </c:pt>
                <c:pt idx="4">
                  <c:v>3687251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549312"/>
        <c:axId val="311054848"/>
      </c:barChart>
      <c:lineChart>
        <c:grouping val="standard"/>
        <c:varyColors val="0"/>
        <c:ser>
          <c:idx val="4"/>
          <c:order val="4"/>
          <c:tx>
            <c:strRef>
              <c:f>RESUMEN_NOTAS!$G$111:$G$111</c:f>
              <c:strCache>
                <c:ptCount val="1"/>
                <c:pt idx="0">
                  <c:v>DENSIDAD INTERNET MÓVIL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pPr>
              <a:solidFill>
                <a:srgbClr val="BBD7E3"/>
              </a:solidFill>
              <a:ln>
                <a:solidFill>
                  <a:srgbClr val="99CCFF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3.758539510169661E-2"/>
                  <c:y val="-4.97182852143482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3785194314276986E-2"/>
                  <c:y val="-5.10275333230405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4605133804797558E-2"/>
                  <c:y val="-5.99127167927538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1980011323842304E-2"/>
                  <c:y val="-6.7125932787813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5773561443709906E-2"/>
                  <c:y val="-6.010848643919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8.1163721201516478E-2"/>
                  <c:y val="-4.67556183316049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8.10478856809565E-2"/>
                  <c:y val="-1.0186835540032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7.7978769320501545E-2"/>
                  <c:y val="-1.619579770524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7.8264100320793228E-2"/>
                  <c:y val="-8.93918442547252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8.3736949547973172E-2"/>
                  <c:y val="-1.8609123682441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6.6666783318751824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5.4814931466899863E-2"/>
                  <c:y val="-3.267045186579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4.8518503937007754E-2"/>
                  <c:y val="-4.8512252800083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4.4444444444444335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RESUMEN_NOTAS!$B$112:$B$116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mmm\-yy">
                  <c:v>41518</c:v>
                </c:pt>
              </c:numCache>
            </c:numRef>
          </c:cat>
          <c:val>
            <c:numRef>
              <c:f>RESUMEN_NOTAS!$G$112:$G$116</c:f>
              <c:numCache>
                <c:formatCode>0.00%</c:formatCode>
                <c:ptCount val="5"/>
                <c:pt idx="0">
                  <c:v>1.519708507738665E-2</c:v>
                </c:pt>
                <c:pt idx="1">
                  <c:v>9.3126609268632643E-2</c:v>
                </c:pt>
                <c:pt idx="2">
                  <c:v>0.10247287556006474</c:v>
                </c:pt>
                <c:pt idx="3">
                  <c:v>0.2126464623061968</c:v>
                </c:pt>
                <c:pt idx="4">
                  <c:v>0.23468776145584341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49824"/>
        <c:axId val="311055424"/>
      </c:lineChart>
      <c:catAx>
        <c:axId val="273549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311054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1054848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273549312"/>
        <c:crosses val="autoZero"/>
        <c:crossBetween val="between"/>
      </c:valAx>
      <c:catAx>
        <c:axId val="273549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1055424"/>
        <c:crosses val="autoZero"/>
        <c:auto val="1"/>
        <c:lblAlgn val="ctr"/>
        <c:lblOffset val="100"/>
        <c:noMultiLvlLbl val="0"/>
      </c:catAx>
      <c:valAx>
        <c:axId val="311055424"/>
        <c:scaling>
          <c:orientation val="minMax"/>
          <c:max val="0.25"/>
          <c:min val="0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273549824"/>
        <c:crosses val="max"/>
        <c:crossBetween val="between"/>
        <c:majorUnit val="5.000000000000001E-2"/>
        <c:minorUnit val="0.0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3625824580755815E-2"/>
          <c:y val="0.7516253409500282"/>
          <c:w val="0.94521364623166515"/>
          <c:h val="5.322584695894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9525</xdr:rowOff>
    </xdr:from>
    <xdr:to>
      <xdr:col>10</xdr:col>
      <xdr:colOff>1095374</xdr:colOff>
      <xdr:row>40</xdr:row>
      <xdr:rowOff>9525</xdr:rowOff>
    </xdr:to>
    <xdr:graphicFrame macro="">
      <xdr:nvGraphicFramePr>
        <xdr:cNvPr id="2289751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123825</xdr:colOff>
      <xdr:row>1</xdr:row>
      <xdr:rowOff>95250</xdr:rowOff>
    </xdr:from>
    <xdr:to>
      <xdr:col>9</xdr:col>
      <xdr:colOff>990600</xdr:colOff>
      <xdr:row>6</xdr:row>
      <xdr:rowOff>57150</xdr:rowOff>
    </xdr:to>
    <xdr:pic>
      <xdr:nvPicPr>
        <xdr:cNvPr id="228975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742950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10</xdr:row>
      <xdr:rowOff>19050</xdr:rowOff>
    </xdr:from>
    <xdr:to>
      <xdr:col>10</xdr:col>
      <xdr:colOff>1085850</xdr:colOff>
      <xdr:row>39</xdr:row>
      <xdr:rowOff>9525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704850</xdr:colOff>
      <xdr:row>1</xdr:row>
      <xdr:rowOff>95250</xdr:rowOff>
    </xdr:from>
    <xdr:to>
      <xdr:col>10</xdr:col>
      <xdr:colOff>457200</xdr:colOff>
      <xdr:row>6</xdr:row>
      <xdr:rowOff>57150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257175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9525</xdr:rowOff>
    </xdr:from>
    <xdr:to>
      <xdr:col>10</xdr:col>
      <xdr:colOff>1095374</xdr:colOff>
      <xdr:row>40</xdr:row>
      <xdr:rowOff>9525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123825</xdr:colOff>
      <xdr:row>1</xdr:row>
      <xdr:rowOff>95250</xdr:rowOff>
    </xdr:from>
    <xdr:to>
      <xdr:col>9</xdr:col>
      <xdr:colOff>990600</xdr:colOff>
      <xdr:row>6</xdr:row>
      <xdr:rowOff>57150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0" y="257175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0.05945</cdr:x>
      <cdr:y>0.82549</cdr:y>
    </cdr:from>
    <cdr:to>
      <cdr:x>0.95688</cdr:x>
      <cdr:y>0.98812</cdr:y>
    </cdr:to>
    <cdr:sp macro="" textlink="">
      <cdr:nvSpPr>
        <cdr:cNvPr id="313548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393" y="4010025"/>
          <a:ext cx="9984087" cy="7900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1: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 los valores del año 2009 se incluyen: SMA Datos (Modems, Dongles) + M2M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2: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 los valores a partir del año 2010 se incluyen: SMA Datos (Modems, Dongles)  - M2M </a:t>
          </a: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+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SMA (Voz + Datos, Smartphones)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3: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OTECEL S.A. a partir del mes de febrero de 2012, incluye las líneas que acceden a internet bajo demanda, es decir los usuarios que sin contratar ningún plan, acceden a internet.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4: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Se incluye el acceso a internet vía WAP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5: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Desde el mes de Diciembre de 2012, se actualiza la población en virtud de las publicaciones realizadas por el INEC en su página WEB: http://www.inec.gob.ec</a:t>
          </a:r>
        </a:p>
        <a:p xmlns:a="http://schemas.openxmlformats.org/drawingml/2006/main">
          <a:pPr algn="l" rtl="0">
            <a:defRPr sz="1000"/>
          </a:pPr>
          <a:endParaRPr lang="es-EC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 b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609600</xdr:colOff>
      <xdr:row>3</xdr:row>
      <xdr:rowOff>76120</xdr:rowOff>
    </xdr:from>
    <xdr:to>
      <xdr:col>6</xdr:col>
      <xdr:colOff>666750</xdr:colOff>
      <xdr:row>6</xdr:row>
      <xdr:rowOff>28574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628570"/>
          <a:ext cx="1695450" cy="457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285750</xdr:colOff>
      <xdr:row>28</xdr:row>
      <xdr:rowOff>198326</xdr:rowOff>
    </xdr:from>
    <xdr:to>
      <xdr:col>13</xdr:col>
      <xdr:colOff>666750</xdr:colOff>
      <xdr:row>32</xdr:row>
      <xdr:rowOff>9525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5950" y="5189426"/>
          <a:ext cx="2019300" cy="54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304800</xdr:colOff>
      <xdr:row>52</xdr:row>
      <xdr:rowOff>141176</xdr:rowOff>
    </xdr:from>
    <xdr:to>
      <xdr:col>13</xdr:col>
      <xdr:colOff>685800</xdr:colOff>
      <xdr:row>55</xdr:row>
      <xdr:rowOff>114300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9199451"/>
          <a:ext cx="2019300" cy="54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133350</xdr:colOff>
      <xdr:row>78</xdr:row>
      <xdr:rowOff>19484</xdr:rowOff>
    </xdr:from>
    <xdr:to>
      <xdr:col>5</xdr:col>
      <xdr:colOff>725220</xdr:colOff>
      <xdr:row>80</xdr:row>
      <xdr:rowOff>57149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3535459"/>
          <a:ext cx="1411020" cy="380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114300</xdr:colOff>
      <xdr:row>102</xdr:row>
      <xdr:rowOff>124259</xdr:rowOff>
    </xdr:from>
    <xdr:to>
      <xdr:col>6</xdr:col>
      <xdr:colOff>706170</xdr:colOff>
      <xdr:row>104</xdr:row>
      <xdr:rowOff>161924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7974109"/>
          <a:ext cx="1411020" cy="380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0.05945</cdr:x>
      <cdr:y>0.88475</cdr:y>
    </cdr:from>
    <cdr:to>
      <cdr:x>0.95688</cdr:x>
      <cdr:y>0.98812</cdr:y>
    </cdr:to>
    <cdr:sp macro="" textlink="">
      <cdr:nvSpPr>
        <cdr:cNvPr id="313548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009" y="4255775"/>
          <a:ext cx="6838417" cy="49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1: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Incluye Líneas activas de voz, datos y terminales de uso público.</a:t>
          </a: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Nota 2: </a:t>
          </a:r>
          <a:r>
            <a:rPr lang="es-EC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Desde el mes de Diciembre de 2012, se actualiza la población en virtud de las publicaciones realizadas por el INEC en su página WEB: http://www.inec.gob.ec.</a:t>
          </a:r>
          <a:endParaRPr lang="es-EC" sz="9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8</xdr:row>
      <xdr:rowOff>28575</xdr:rowOff>
    </xdr:from>
    <xdr:to>
      <xdr:col>8</xdr:col>
      <xdr:colOff>1133475</xdr:colOff>
      <xdr:row>39</xdr:row>
      <xdr:rowOff>123825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400050</xdr:colOff>
      <xdr:row>1</xdr:row>
      <xdr:rowOff>190500</xdr:rowOff>
    </xdr:from>
    <xdr:to>
      <xdr:col>8</xdr:col>
      <xdr:colOff>762000</xdr:colOff>
      <xdr:row>5</xdr:row>
      <xdr:rowOff>114300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352425"/>
          <a:ext cx="1504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0.01044</cdr:x>
      <cdr:y>0.93296</cdr:y>
    </cdr:from>
    <cdr:to>
      <cdr:x>0.30913</cdr:x>
      <cdr:y>0.97916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279" y="4772032"/>
          <a:ext cx="2725531" cy="2363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Información Actualizada a septiembre de 2013</a:t>
          </a:r>
          <a:endParaRPr lang="es-EC" sz="9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0.00675</cdr:x>
      <cdr:y>0.03395</cdr:y>
    </cdr:from>
    <cdr:to>
      <cdr:x>0.35213</cdr:x>
      <cdr:y>0.21788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305" y="173652"/>
          <a:ext cx="2625219" cy="9407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12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TOTAL DE LINEAS ACTIVAS 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1600" b="1" i="0" baseline="0">
              <a:effectLst/>
              <a:latin typeface="+mn-lt"/>
              <a:ea typeface="+mn-ea"/>
              <a:cs typeface="+mn-cs"/>
            </a:rPr>
            <a:t>   17.345.429 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EC" sz="1000" b="1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10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CLARO, MOVISTAR, CNT EP</a:t>
          </a:r>
          <a:endParaRPr lang="es-EC" sz="12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</xdr:row>
      <xdr:rowOff>28575</xdr:rowOff>
    </xdr:from>
    <xdr:to>
      <xdr:col>15</xdr:col>
      <xdr:colOff>19050</xdr:colOff>
      <xdr:row>39</xdr:row>
      <xdr:rowOff>123825</xdr:rowOff>
    </xdr:to>
    <xdr:graphicFrame macro="">
      <xdr:nvGraphicFramePr>
        <xdr:cNvPr id="3020834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466725</xdr:colOff>
      <xdr:row>1</xdr:row>
      <xdr:rowOff>66675</xdr:rowOff>
    </xdr:from>
    <xdr:to>
      <xdr:col>14</xdr:col>
      <xdr:colOff>447675</xdr:colOff>
      <xdr:row>4</xdr:row>
      <xdr:rowOff>152400</xdr:rowOff>
    </xdr:to>
    <xdr:pic>
      <xdr:nvPicPr>
        <xdr:cNvPr id="302083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0" y="228600"/>
          <a:ext cx="1504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9</xdr:col>
      <xdr:colOff>714376</xdr:colOff>
      <xdr:row>8</xdr:row>
      <xdr:rowOff>76201</xdr:rowOff>
    </xdr:from>
    <xdr:to>
      <xdr:col>14</xdr:col>
      <xdr:colOff>409576</xdr:colOff>
      <xdr:row>18</xdr:row>
      <xdr:rowOff>57151</xdr:rowOff>
    </xdr:to>
    <xdr:graphicFrame macro="">
      <xdr:nvGraphicFramePr>
        <xdr:cNvPr id="6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9</xdr:col>
      <xdr:colOff>714375</xdr:colOff>
      <xdr:row>18</xdr:row>
      <xdr:rowOff>133350</xdr:rowOff>
    </xdr:from>
    <xdr:to>
      <xdr:col>14</xdr:col>
      <xdr:colOff>409575</xdr:colOff>
      <xdr:row>28</xdr:row>
      <xdr:rowOff>114300</xdr:rowOff>
    </xdr:to>
    <xdr:graphicFrame macro="">
      <xdr:nvGraphicFramePr>
        <xdr:cNvPr id="7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9</xdr:col>
      <xdr:colOff>704850</xdr:colOff>
      <xdr:row>29</xdr:row>
      <xdr:rowOff>47625</xdr:rowOff>
    </xdr:from>
    <xdr:to>
      <xdr:col>14</xdr:col>
      <xdr:colOff>400050</xdr:colOff>
      <xdr:row>39</xdr:row>
      <xdr:rowOff>28575</xdr:rowOff>
    </xdr:to>
    <xdr:graphicFrame macro="">
      <xdr:nvGraphicFramePr>
        <xdr:cNvPr id="8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0.00639</cdr:x>
      <cdr:y>0.94227</cdr:y>
    </cdr:from>
    <cdr:to>
      <cdr:x>0.2549</cdr:x>
      <cdr:y>0.98847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90" y="4819650"/>
          <a:ext cx="2655860" cy="236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Información Actualizada a septiembre de 2013</a:t>
          </a:r>
          <a:endParaRPr lang="es-EC" sz="9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0.00675</cdr:x>
      <cdr:y>0.03395</cdr:y>
    </cdr:from>
    <cdr:to>
      <cdr:x>0.24866</cdr:x>
      <cdr:y>0.21788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138" y="173651"/>
          <a:ext cx="2585337" cy="9407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12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TOTAL DE LINEAS ACTIVAS 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1600" b="1" i="0" baseline="0">
              <a:effectLst/>
              <a:latin typeface="+mn-lt"/>
              <a:ea typeface="+mn-ea"/>
              <a:cs typeface="+mn-cs"/>
            </a:rPr>
            <a:t>17.345.429 </a:t>
          </a:r>
        </a:p>
        <a:p xmlns:a="http://schemas.openxmlformats.org/drawingml/2006/main">
          <a:pPr algn="ctr" rtl="0">
            <a:defRPr sz="1000"/>
          </a:pPr>
          <a:endParaRPr lang="es-EC" sz="1000" b="1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>
            <a:defRPr sz="1000"/>
          </a:pPr>
          <a:r>
            <a:rPr lang="es-EC" sz="10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PREPAGO, POSPAGO, TERMINALES DE USO PÚBLICO</a:t>
          </a:r>
          <a:endParaRPr lang="es-EC" sz="12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0.58424</cdr:x>
      <cdr:y>0.85714</cdr:y>
    </cdr:from>
    <cdr:to>
      <cdr:x>0.99275</cdr:x>
      <cdr:y>0.98214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7875" y="1371599"/>
          <a:ext cx="1431909" cy="20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Segmento Prepago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0.57428</cdr:x>
      <cdr:y>0.84127</cdr:y>
    </cdr:from>
    <cdr:to>
      <cdr:x>0.98279</cdr:x>
      <cdr:y>0.96627</cdr:y>
    </cdr:to>
    <cdr:sp macro="" textlink="">
      <cdr:nvSpPr>
        <cdr:cNvPr id="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12950" y="1346200"/>
          <a:ext cx="1431909" cy="20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Segmento Pospago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0.57337</cdr:x>
      <cdr:y>0.88095</cdr:y>
    </cdr:from>
    <cdr:to>
      <cdr:x>0.98188</cdr:x>
      <cdr:y>0.98809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9760" y="1409700"/>
          <a:ext cx="1431909" cy="171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Terminales de Uso Público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70C0"/>
    <pageSetUpPr fitToPage="1"/>
  </sheetPr>
  <dimension ref="A1:AF126"/>
  <sheetViews>
    <sheetView tabSelected="1" zoomScaleNormal="100" workbookViewId="0">
      <selection activeCell="C7" sqref="C7:G7"/>
    </sheetView>
  </sheetViews>
  <sheetFormatPr baseColWidth="10" defaultColWidth="0" defaultRowHeight="12.75" zero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9"/>
      <c r="C1" s="9"/>
      <c r="D1" s="9"/>
      <c r="E1" s="9"/>
      <c r="F1" s="9"/>
      <c r="G1" s="9"/>
      <c r="H1" s="9"/>
      <c r="I1" s="9"/>
      <c r="J1" s="9"/>
      <c r="K1" s="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8"/>
      <c r="C2" s="8"/>
      <c r="D2" s="8"/>
      <c r="E2" s="8"/>
      <c r="F2" s="8"/>
      <c r="G2" s="8"/>
      <c r="H2" s="8"/>
      <c r="I2" s="8"/>
      <c r="J2" s="8"/>
      <c r="K2" s="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8"/>
      <c r="C3" s="51" t="s">
        <v>11</v>
      </c>
      <c r="D3" s="51"/>
      <c r="E3" s="51"/>
      <c r="F3" s="51"/>
      <c r="G3" s="51"/>
      <c r="H3" s="51"/>
      <c r="I3" s="8"/>
      <c r="J3" s="8"/>
      <c r="K3" s="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8"/>
      <c r="C4" s="40" t="s">
        <v>12</v>
      </c>
      <c r="D4" s="40"/>
      <c r="E4" s="40"/>
      <c r="F4" s="40"/>
      <c r="G4" s="8"/>
      <c r="H4" s="8"/>
      <c r="I4" s="8"/>
      <c r="J4" s="8"/>
      <c r="K4" s="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8"/>
      <c r="C6" s="8"/>
      <c r="D6" s="8"/>
      <c r="E6" s="8"/>
      <c r="F6" s="8"/>
      <c r="G6" s="8"/>
      <c r="H6" s="8"/>
      <c r="I6" s="8"/>
      <c r="J6" s="8"/>
      <c r="K6" s="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8"/>
      <c r="C7" s="52" t="str">
        <f>RESUMEN_NOTAS!C8</f>
        <v>Fecha de publicación: Octubre de 2013</v>
      </c>
      <c r="D7" s="52"/>
      <c r="E7" s="52"/>
      <c r="F7" s="52"/>
      <c r="G7" s="52"/>
      <c r="H7" s="8"/>
      <c r="I7" s="8"/>
      <c r="J7" s="8"/>
      <c r="K7" s="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8"/>
      <c r="C8" s="8"/>
      <c r="D8" s="8"/>
      <c r="E8" s="8"/>
      <c r="F8" s="8"/>
      <c r="G8" s="8"/>
      <c r="H8" s="8"/>
      <c r="I8" s="8"/>
      <c r="J8" s="8"/>
      <c r="K8" s="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8"/>
      <c r="C9" s="8"/>
      <c r="D9" s="8"/>
      <c r="E9" s="8"/>
      <c r="F9" s="8"/>
      <c r="G9" s="8"/>
      <c r="H9" s="8"/>
      <c r="I9" s="8"/>
      <c r="J9" s="8"/>
      <c r="K9" s="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3" customFormat="1" ht="12" hidden="1" x14ac:dyDescent="0.2"/>
    <row r="43" spans="1:32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honeticPr fontId="2" type="noConversion"/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A88"/>
  <sheetViews>
    <sheetView zoomScaleNormal="100" workbookViewId="0">
      <selection activeCell="C7" sqref="C7"/>
    </sheetView>
  </sheetViews>
  <sheetFormatPr baseColWidth="10" defaultColWidth="0" defaultRowHeight="12.75" customHeight="1" zeroHeight="1" x14ac:dyDescent="0.2"/>
  <cols>
    <col min="1" max="1" width="7" customWidth="1"/>
    <col min="2" max="9" width="17.140625" customWidth="1"/>
    <col min="10" max="10" width="7" customWidth="1"/>
    <col min="11" max="27" width="0" hidden="1" customWidth="1"/>
    <col min="28" max="16384" width="11.42578125" hidden="1"/>
  </cols>
  <sheetData>
    <row r="1" spans="1:21" x14ac:dyDescent="0.2">
      <c r="A1" s="1"/>
      <c r="B1" s="8"/>
      <c r="C1" s="8"/>
      <c r="D1" s="8"/>
      <c r="E1" s="8"/>
      <c r="F1" s="8"/>
      <c r="G1" s="8"/>
      <c r="H1" s="8"/>
      <c r="I1" s="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8" x14ac:dyDescent="0.25">
      <c r="A2" s="1"/>
      <c r="B2" s="8"/>
      <c r="C2" s="53" t="s">
        <v>11</v>
      </c>
      <c r="D2" s="53"/>
      <c r="E2" s="53"/>
      <c r="F2" s="53"/>
      <c r="G2" s="8"/>
      <c r="H2" s="8"/>
      <c r="I2" s="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4.25" x14ac:dyDescent="0.2">
      <c r="A3" s="1"/>
      <c r="B3" s="8"/>
      <c r="C3" s="41" t="s">
        <v>17</v>
      </c>
      <c r="D3" s="41"/>
      <c r="E3" s="41"/>
      <c r="F3" s="41"/>
      <c r="G3" s="41"/>
      <c r="H3" s="22"/>
      <c r="I3" s="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">
      <c r="A4" s="1"/>
      <c r="B4" s="8"/>
      <c r="C4" s="8"/>
      <c r="D4" s="8"/>
      <c r="E4" s="8"/>
      <c r="F4" s="8"/>
      <c r="G4" s="8"/>
      <c r="H4" s="8"/>
      <c r="I4" s="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">
      <c r="A5" s="1"/>
      <c r="B5" s="8"/>
      <c r="C5" s="8"/>
      <c r="D5" s="8"/>
      <c r="E5" s="8"/>
      <c r="F5" s="8"/>
      <c r="G5" s="8"/>
      <c r="H5" s="8"/>
      <c r="I5" s="8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">
      <c r="A6" s="1"/>
      <c r="B6" s="8"/>
      <c r="C6" s="54" t="str">
        <f>RESUMEN_NOTAS!C8</f>
        <v>Fecha de publicación: Octubre de 2013</v>
      </c>
      <c r="D6" s="54"/>
      <c r="E6" s="54"/>
      <c r="F6" s="54"/>
      <c r="G6" s="8"/>
      <c r="H6" s="8"/>
      <c r="I6" s="8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">
      <c r="A7" s="1"/>
      <c r="B7" s="8"/>
      <c r="C7" s="8"/>
      <c r="D7" s="8"/>
      <c r="E7" s="8"/>
      <c r="F7" s="8"/>
      <c r="G7" s="8"/>
      <c r="H7" s="8"/>
      <c r="I7" s="8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">
      <c r="A8" s="1"/>
      <c r="B8" s="10"/>
      <c r="C8" s="10"/>
      <c r="D8" s="10"/>
      <c r="E8" s="10"/>
      <c r="F8" s="10"/>
      <c r="G8" s="10"/>
      <c r="H8" s="10"/>
      <c r="I8" s="10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</sheetData>
  <mergeCells count="2">
    <mergeCell ref="C2:F2"/>
    <mergeCell ref="C6:F6"/>
  </mergeCells>
  <pageMargins left="0.7" right="0.7" top="0.75" bottom="0.75" header="0.3" footer="0.3"/>
  <pageSetup paperSize="9" scale="90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70C0"/>
    <pageSetUpPr fitToPage="1"/>
  </sheetPr>
  <dimension ref="A1:AA88"/>
  <sheetViews>
    <sheetView zoomScaleNormal="100" workbookViewId="0">
      <selection activeCell="C6" sqref="C6:F6"/>
    </sheetView>
  </sheetViews>
  <sheetFormatPr baseColWidth="10" defaultColWidth="0" defaultRowHeight="12.75" zeroHeight="1" x14ac:dyDescent="0.2"/>
  <cols>
    <col min="1" max="1" width="7" customWidth="1"/>
    <col min="2" max="15" width="11.42578125" customWidth="1"/>
    <col min="16" max="16" width="7" customWidth="1"/>
    <col min="17" max="27" width="0" hidden="1" customWidth="1"/>
    <col min="28" max="16384" width="11.42578125" hidden="1"/>
  </cols>
  <sheetData>
    <row r="1" spans="1:27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" x14ac:dyDescent="0.25">
      <c r="A2" s="1"/>
      <c r="B2" s="8"/>
      <c r="C2" s="53" t="s">
        <v>11</v>
      </c>
      <c r="D2" s="53"/>
      <c r="E2" s="53"/>
      <c r="F2" s="53"/>
      <c r="G2" s="8"/>
      <c r="H2" s="8"/>
      <c r="I2" s="8"/>
      <c r="J2" s="8"/>
      <c r="K2" s="8"/>
      <c r="L2" s="8"/>
      <c r="M2" s="8"/>
      <c r="N2" s="8"/>
      <c r="O2" s="8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4.25" x14ac:dyDescent="0.2">
      <c r="A3" s="1"/>
      <c r="B3" s="8"/>
      <c r="C3" s="41" t="s">
        <v>20</v>
      </c>
      <c r="D3" s="41"/>
      <c r="E3" s="41"/>
      <c r="F3" s="41"/>
      <c r="G3" s="41"/>
      <c r="H3" s="12"/>
      <c r="I3" s="8"/>
      <c r="J3" s="8"/>
      <c r="K3" s="8"/>
      <c r="L3" s="8"/>
      <c r="M3" s="8"/>
      <c r="N3" s="8"/>
      <c r="O3" s="8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">
      <c r="A4" s="1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">
      <c r="A6" s="1"/>
      <c r="B6" s="8"/>
      <c r="C6" s="54" t="str">
        <f>RESUMEN_NOTAS!C8</f>
        <v>Fecha de publicación: Octubre de 2013</v>
      </c>
      <c r="D6" s="54"/>
      <c r="E6" s="54"/>
      <c r="F6" s="54"/>
      <c r="G6" s="8"/>
      <c r="H6" s="8"/>
      <c r="I6" s="8"/>
      <c r="J6" s="8"/>
      <c r="K6" s="8"/>
      <c r="L6" s="8"/>
      <c r="M6" s="8"/>
      <c r="N6" s="8"/>
      <c r="O6" s="8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">
      <c r="A7" s="1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">
      <c r="A8" s="1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1"/>
      <c r="L9" s="11"/>
      <c r="M9" s="11"/>
      <c r="N9" s="1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1"/>
      <c r="L10" s="11"/>
      <c r="M10" s="11"/>
      <c r="N10" s="1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1"/>
      <c r="L11" s="11"/>
      <c r="M11" s="11"/>
      <c r="N11" s="1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1"/>
      <c r="L12" s="11"/>
      <c r="M12" s="11"/>
      <c r="N12" s="1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L13" s="11"/>
      <c r="M13" s="11"/>
      <c r="N13" s="1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1"/>
      <c r="L14" s="11"/>
      <c r="M14" s="11"/>
      <c r="N14" s="1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1"/>
      <c r="L15" s="11"/>
      <c r="M15" s="11"/>
      <c r="N15" s="1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1"/>
      <c r="L16" s="11"/>
      <c r="M16" s="11"/>
      <c r="N16" s="1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1"/>
      <c r="L17" s="11"/>
      <c r="M17" s="11"/>
      <c r="N17" s="1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1"/>
      <c r="L18" s="11"/>
      <c r="M18" s="11"/>
      <c r="N18" s="1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1"/>
      <c r="L19" s="11"/>
      <c r="M19" s="11"/>
      <c r="N19" s="1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1"/>
      <c r="L20" s="11"/>
      <c r="M20" s="11"/>
      <c r="N20" s="1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1"/>
      <c r="L21" s="11"/>
      <c r="M21" s="11"/>
      <c r="N21" s="1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1"/>
      <c r="L22" s="11"/>
      <c r="M22" s="11"/>
      <c r="N22" s="1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1"/>
      <c r="L23" s="11"/>
      <c r="M23" s="11"/>
      <c r="N23" s="1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1"/>
      <c r="L24" s="11"/>
      <c r="M24" s="11"/>
      <c r="N24" s="1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1"/>
      <c r="L25" s="11"/>
      <c r="M25" s="11"/>
      <c r="N25" s="1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1"/>
      <c r="L26" s="11"/>
      <c r="M26" s="11"/>
      <c r="N26" s="1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1"/>
      <c r="L27" s="11"/>
      <c r="M27" s="11"/>
      <c r="N27" s="1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1"/>
      <c r="L28" s="11"/>
      <c r="M28" s="11"/>
      <c r="N28" s="1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1"/>
      <c r="L29" s="11"/>
      <c r="M29" s="11"/>
      <c r="N29" s="1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1"/>
      <c r="L30" s="11"/>
      <c r="M30" s="11"/>
      <c r="N30" s="1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1"/>
      <c r="L31" s="11"/>
      <c r="M31" s="11"/>
      <c r="N31" s="1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1"/>
      <c r="L32" s="11"/>
      <c r="M32" s="11"/>
      <c r="N32" s="1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1"/>
      <c r="L33" s="11"/>
      <c r="M33" s="11"/>
      <c r="N33" s="1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1"/>
      <c r="L34" s="11"/>
      <c r="M34" s="11"/>
      <c r="N34" s="1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1"/>
      <c r="L35" s="11"/>
      <c r="M35" s="11"/>
      <c r="N35" s="1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1"/>
      <c r="L36" s="11"/>
      <c r="M36" s="11"/>
      <c r="N36" s="1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1"/>
      <c r="L37" s="11"/>
      <c r="M37" s="11"/>
      <c r="N37" s="1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1"/>
      <c r="L38" s="11"/>
      <c r="M38" s="11"/>
      <c r="N38" s="1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1"/>
      <c r="L39" s="11"/>
      <c r="M39" s="11"/>
      <c r="N39" s="1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1"/>
      <c r="L40" s="11"/>
      <c r="M40" s="11"/>
      <c r="N40" s="1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1"/>
      <c r="L41" s="11"/>
      <c r="M41" s="11"/>
      <c r="N41" s="1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1"/>
      <c r="L42" s="11"/>
      <c r="M42" s="11"/>
      <c r="N42" s="1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1"/>
      <c r="L43" s="11"/>
      <c r="M43" s="11"/>
      <c r="N43" s="1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1"/>
      <c r="L44" s="11"/>
      <c r="M44" s="11"/>
      <c r="N44" s="1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1"/>
      <c r="L45" s="11"/>
      <c r="M45" s="11"/>
      <c r="N45" s="1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1"/>
      <c r="L46" s="11"/>
      <c r="M46" s="11"/>
      <c r="N46" s="1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1"/>
      <c r="L47" s="11"/>
      <c r="M47" s="11"/>
      <c r="N47" s="1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1"/>
      <c r="L48" s="11"/>
      <c r="M48" s="11"/>
      <c r="N48" s="1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1"/>
      <c r="L49" s="11"/>
      <c r="M49" s="11"/>
      <c r="N49" s="1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1"/>
      <c r="L50" s="11"/>
      <c r="M50" s="11"/>
      <c r="N50" s="1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1"/>
      <c r="L51" s="11"/>
      <c r="M51" s="11"/>
      <c r="N51" s="1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1"/>
      <c r="L52" s="11"/>
      <c r="M52" s="11"/>
      <c r="N52" s="1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</sheetData>
  <mergeCells count="2">
    <mergeCell ref="C2:F2"/>
    <mergeCell ref="C6:F6"/>
  </mergeCells>
  <phoneticPr fontId="2" type="noConversion"/>
  <pageMargins left="0.7" right="0.7" top="0.75" bottom="0.75" header="0.3" footer="0.3"/>
  <pageSetup paperSize="9" scale="90" orientation="landscape" horizontalDpi="4294967292" verticalDpi="429496729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zoomScaleNormal="100" workbookViewId="0">
      <selection activeCell="C7" sqref="C7:G7"/>
    </sheetView>
  </sheetViews>
  <sheetFormatPr baseColWidth="10" defaultColWidth="0" defaultRowHeight="12.75" custom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9"/>
      <c r="C1" s="9"/>
      <c r="D1" s="9"/>
      <c r="E1" s="9"/>
      <c r="F1" s="9"/>
      <c r="G1" s="9"/>
      <c r="H1" s="9"/>
      <c r="I1" s="9"/>
      <c r="J1" s="9"/>
      <c r="K1" s="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8"/>
      <c r="C2" s="8"/>
      <c r="D2" s="8"/>
      <c r="E2" s="8"/>
      <c r="F2" s="8"/>
      <c r="G2" s="8"/>
      <c r="H2" s="8"/>
      <c r="I2" s="8"/>
      <c r="J2" s="8"/>
      <c r="K2" s="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8"/>
      <c r="C3" s="51" t="s">
        <v>11</v>
      </c>
      <c r="D3" s="51"/>
      <c r="E3" s="51"/>
      <c r="F3" s="51"/>
      <c r="G3" s="51"/>
      <c r="H3" s="51"/>
      <c r="I3" s="8"/>
      <c r="J3" s="8"/>
      <c r="K3" s="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8"/>
      <c r="C4" s="40" t="s">
        <v>21</v>
      </c>
      <c r="D4" s="40"/>
      <c r="E4" s="40"/>
      <c r="F4" s="40"/>
      <c r="G4" s="8"/>
      <c r="H4" s="8"/>
      <c r="I4" s="8"/>
      <c r="J4" s="8"/>
      <c r="K4" s="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8"/>
      <c r="C6" s="8"/>
      <c r="D6" s="8"/>
      <c r="E6" s="8"/>
      <c r="F6" s="8"/>
      <c r="G6" s="8"/>
      <c r="H6" s="8"/>
      <c r="I6" s="8"/>
      <c r="J6" s="8"/>
      <c r="K6" s="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8"/>
      <c r="C7" s="52" t="str">
        <f>RESUMEN_NOTAS!C8</f>
        <v>Fecha de publicación: Octubre de 2013</v>
      </c>
      <c r="D7" s="52"/>
      <c r="E7" s="52"/>
      <c r="F7" s="52"/>
      <c r="G7" s="52"/>
      <c r="H7" s="8"/>
      <c r="I7" s="8"/>
      <c r="J7" s="8"/>
      <c r="K7" s="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8"/>
      <c r="C8" s="8"/>
      <c r="D8" s="8"/>
      <c r="E8" s="8"/>
      <c r="F8" s="8"/>
      <c r="G8" s="8"/>
      <c r="H8" s="8"/>
      <c r="I8" s="8"/>
      <c r="J8" s="8"/>
      <c r="K8" s="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8"/>
      <c r="C9" s="8"/>
      <c r="D9" s="8"/>
      <c r="E9" s="8"/>
      <c r="F9" s="8"/>
      <c r="G9" s="8"/>
      <c r="H9" s="8"/>
      <c r="I9" s="8"/>
      <c r="J9" s="8"/>
      <c r="K9" s="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3" customFormat="1" ht="12" x14ac:dyDescent="0.2"/>
    <row r="43" spans="1:32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topLeftCell="A7" zoomScaleNormal="100" workbookViewId="0">
      <selection activeCell="L32" sqref="L32"/>
    </sheetView>
  </sheetViews>
  <sheetFormatPr baseColWidth="10" defaultColWidth="0" defaultRowHeight="12.75" customHeight="1" zero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9"/>
      <c r="C1" s="9"/>
      <c r="D1" s="9"/>
      <c r="E1" s="9"/>
      <c r="F1" s="9"/>
      <c r="G1" s="9"/>
      <c r="H1" s="9"/>
      <c r="I1" s="9"/>
      <c r="J1" s="9"/>
      <c r="K1" s="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8"/>
      <c r="C2" s="8"/>
      <c r="D2" s="8"/>
      <c r="E2" s="8"/>
      <c r="F2" s="8"/>
      <c r="G2" s="8"/>
      <c r="H2" s="8"/>
      <c r="I2" s="8"/>
      <c r="J2" s="8"/>
      <c r="K2" s="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8"/>
      <c r="C3" s="51" t="s">
        <v>11</v>
      </c>
      <c r="D3" s="51"/>
      <c r="E3" s="51"/>
      <c r="F3" s="51"/>
      <c r="G3" s="51"/>
      <c r="H3" s="51"/>
      <c r="I3" s="8"/>
      <c r="J3" s="8"/>
      <c r="K3" s="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8"/>
      <c r="C4" s="40" t="s">
        <v>26</v>
      </c>
      <c r="D4" s="40"/>
      <c r="E4" s="40"/>
      <c r="F4" s="40"/>
      <c r="G4" s="8"/>
      <c r="H4" s="8"/>
      <c r="I4" s="8"/>
      <c r="J4" s="8"/>
      <c r="K4" s="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8"/>
      <c r="C6" s="8"/>
      <c r="D6" s="8"/>
      <c r="E6" s="8"/>
      <c r="F6" s="8"/>
      <c r="G6" s="8"/>
      <c r="H6" s="8"/>
      <c r="I6" s="8"/>
      <c r="J6" s="8"/>
      <c r="K6" s="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8"/>
      <c r="C7" s="52" t="str">
        <f>RESUMEN_NOTAS!C8</f>
        <v>Fecha de publicación: Octubre de 2013</v>
      </c>
      <c r="D7" s="52"/>
      <c r="E7" s="52"/>
      <c r="F7" s="52"/>
      <c r="G7" s="52"/>
      <c r="H7" s="8"/>
      <c r="I7" s="8"/>
      <c r="J7" s="8"/>
      <c r="K7" s="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8"/>
      <c r="C8" s="8"/>
      <c r="D8" s="8"/>
      <c r="E8" s="8"/>
      <c r="F8" s="8"/>
      <c r="G8" s="8"/>
      <c r="H8" s="8"/>
      <c r="I8" s="8"/>
      <c r="J8" s="8"/>
      <c r="K8" s="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8"/>
      <c r="C9" s="8"/>
      <c r="D9" s="8"/>
      <c r="E9" s="8"/>
      <c r="F9" s="8"/>
      <c r="G9" s="8"/>
      <c r="H9" s="8"/>
      <c r="I9" s="8"/>
      <c r="J9" s="8"/>
      <c r="K9" s="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3" customFormat="1" ht="12" hidden="1" x14ac:dyDescent="0.2"/>
    <row r="43" spans="1:32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70C0"/>
  </sheetPr>
  <dimension ref="B1:R124"/>
  <sheetViews>
    <sheetView zoomScaleNormal="100" workbookViewId="0">
      <selection activeCell="C108" sqref="C108"/>
    </sheetView>
  </sheetViews>
  <sheetFormatPr baseColWidth="10" defaultRowHeight="12.75" x14ac:dyDescent="0.2"/>
  <cols>
    <col min="1" max="1" width="5.42578125" style="1" customWidth="1"/>
    <col min="2" max="2" width="10" style="1" customWidth="1"/>
    <col min="3" max="14" width="12.28515625" style="1" customWidth="1"/>
    <col min="15" max="16384" width="11.42578125" style="1"/>
  </cols>
  <sheetData>
    <row r="1" spans="2:18" x14ac:dyDescent="0.2">
      <c r="B1" s="14"/>
      <c r="C1" s="14"/>
      <c r="D1" s="14"/>
      <c r="E1" s="14"/>
      <c r="F1" s="14"/>
      <c r="G1" s="14"/>
    </row>
    <row r="2" spans="2:18" x14ac:dyDescent="0.2">
      <c r="B2" s="14"/>
      <c r="C2" s="14"/>
      <c r="D2" s="14"/>
      <c r="E2" s="14"/>
      <c r="F2" s="14"/>
      <c r="G2" s="14"/>
    </row>
    <row r="3" spans="2:18" ht="18" x14ac:dyDescent="0.25">
      <c r="B3" s="14"/>
      <c r="C3" s="55" t="s">
        <v>14</v>
      </c>
      <c r="D3" s="55"/>
      <c r="E3" s="55"/>
      <c r="F3" s="55"/>
      <c r="G3" s="14"/>
    </row>
    <row r="4" spans="2:18" x14ac:dyDescent="0.2">
      <c r="B4" s="14"/>
      <c r="C4" s="15" t="s">
        <v>27</v>
      </c>
      <c r="D4" s="15"/>
      <c r="E4" s="14"/>
      <c r="F4" s="14"/>
      <c r="G4" s="14"/>
    </row>
    <row r="5" spans="2:18" ht="14.25" x14ac:dyDescent="0.2">
      <c r="B5" s="14"/>
      <c r="C5" s="14"/>
      <c r="D5" s="58"/>
      <c r="E5" s="58"/>
      <c r="F5" s="58"/>
      <c r="G5" s="14"/>
    </row>
    <row r="6" spans="2:18" x14ac:dyDescent="0.2">
      <c r="B6" s="14"/>
      <c r="C6" s="16"/>
      <c r="D6" s="14"/>
      <c r="E6" s="14"/>
      <c r="F6" s="14"/>
      <c r="G6" s="14"/>
    </row>
    <row r="7" spans="2:18" x14ac:dyDescent="0.2">
      <c r="B7" s="14"/>
      <c r="C7" s="14"/>
      <c r="D7" s="14"/>
      <c r="E7" s="14"/>
      <c r="F7" s="14"/>
      <c r="G7" s="14"/>
    </row>
    <row r="8" spans="2:18" x14ac:dyDescent="0.2">
      <c r="B8" s="14"/>
      <c r="C8" s="62" t="s">
        <v>36</v>
      </c>
      <c r="D8" s="62"/>
      <c r="E8" s="62"/>
      <c r="F8" s="14"/>
      <c r="G8" s="14"/>
    </row>
    <row r="9" spans="2:18" x14ac:dyDescent="0.2">
      <c r="B9" s="14"/>
      <c r="C9" s="14"/>
      <c r="D9" s="14"/>
      <c r="E9" s="14"/>
      <c r="F9" s="14"/>
      <c r="G9" s="14"/>
    </row>
    <row r="10" spans="2:18" x14ac:dyDescent="0.2">
      <c r="B10" s="14"/>
      <c r="C10" s="14"/>
      <c r="D10" s="14"/>
      <c r="E10" s="14"/>
      <c r="F10" s="14"/>
      <c r="G10" s="14"/>
    </row>
    <row r="11" spans="2:18" ht="16.5" thickBot="1" x14ac:dyDescent="0.3">
      <c r="B11" s="18"/>
      <c r="C11" s="18"/>
      <c r="D11" s="18"/>
      <c r="E11" s="18"/>
      <c r="F11" s="18"/>
      <c r="G11" s="18"/>
    </row>
    <row r="12" spans="2:18" ht="45" x14ac:dyDescent="0.2">
      <c r="B12" s="19" t="s">
        <v>15</v>
      </c>
      <c r="C12" s="20" t="s">
        <v>2</v>
      </c>
      <c r="D12" s="20" t="s">
        <v>3</v>
      </c>
      <c r="E12" s="20" t="s">
        <v>13</v>
      </c>
      <c r="F12" s="20" t="s">
        <v>19</v>
      </c>
      <c r="G12" s="21" t="s">
        <v>5</v>
      </c>
    </row>
    <row r="13" spans="2:18" x14ac:dyDescent="0.2">
      <c r="B13" s="36">
        <v>2001</v>
      </c>
      <c r="C13" s="3">
        <v>483982</v>
      </c>
      <c r="D13" s="3">
        <v>375170</v>
      </c>
      <c r="E13" s="3">
        <v>0</v>
      </c>
      <c r="F13" s="4">
        <f t="shared" ref="F13:F19" si="0">+C13+D13+E13</f>
        <v>859152</v>
      </c>
      <c r="G13" s="24">
        <v>6.8842726926862691E-2</v>
      </c>
      <c r="K13" s="31"/>
      <c r="P13" s="31"/>
      <c r="Q13" s="31"/>
      <c r="R13" s="31"/>
    </row>
    <row r="14" spans="2:18" x14ac:dyDescent="0.2">
      <c r="B14" s="36">
        <f>+B13+1</f>
        <v>2002</v>
      </c>
      <c r="C14" s="3">
        <v>920878</v>
      </c>
      <c r="D14" s="3">
        <v>639983</v>
      </c>
      <c r="E14" s="3">
        <v>0</v>
      </c>
      <c r="F14" s="4">
        <f t="shared" si="0"/>
        <v>1560861</v>
      </c>
      <c r="G14" s="24">
        <v>0.12328366899596926</v>
      </c>
      <c r="H14" s="31"/>
      <c r="I14" s="31"/>
      <c r="J14" s="31"/>
      <c r="K14" s="31"/>
      <c r="P14" s="31"/>
      <c r="Q14" s="31"/>
      <c r="R14" s="31"/>
    </row>
    <row r="15" spans="2:18" x14ac:dyDescent="0.2">
      <c r="B15" s="36">
        <f t="shared" ref="B15:B20" si="1">+B14+1</f>
        <v>2003</v>
      </c>
      <c r="C15" s="3">
        <v>1533015</v>
      </c>
      <c r="D15" s="3">
        <v>861342</v>
      </c>
      <c r="E15" s="3">
        <v>3804</v>
      </c>
      <c r="F15" s="4">
        <f t="shared" si="0"/>
        <v>2398161</v>
      </c>
      <c r="G15" s="24">
        <v>0.18673517108480867</v>
      </c>
      <c r="H15" s="31"/>
      <c r="I15" s="31"/>
      <c r="J15" s="31"/>
      <c r="K15" s="31"/>
      <c r="P15" s="31"/>
      <c r="Q15" s="31"/>
      <c r="R15" s="31"/>
    </row>
    <row r="16" spans="2:18" x14ac:dyDescent="0.2">
      <c r="B16" s="36">
        <f t="shared" si="1"/>
        <v>2004</v>
      </c>
      <c r="C16" s="3">
        <v>2317061</v>
      </c>
      <c r="D16" s="3">
        <v>1119757</v>
      </c>
      <c r="E16" s="3">
        <v>107356</v>
      </c>
      <c r="F16" s="4">
        <f t="shared" si="0"/>
        <v>3544174</v>
      </c>
      <c r="G16" s="24">
        <v>0.27206599026582784</v>
      </c>
      <c r="H16" s="31"/>
      <c r="I16" s="31"/>
      <c r="J16" s="31"/>
      <c r="K16" s="31"/>
      <c r="P16" s="31"/>
      <c r="Q16" s="31"/>
      <c r="R16" s="31"/>
    </row>
    <row r="17" spans="2:18" x14ac:dyDescent="0.2">
      <c r="B17" s="36">
        <f t="shared" si="1"/>
        <v>2005</v>
      </c>
      <c r="C17" s="3">
        <v>4088350</v>
      </c>
      <c r="D17" s="3">
        <v>1931629.9622600004</v>
      </c>
      <c r="E17" s="3">
        <v>226352</v>
      </c>
      <c r="F17" s="4">
        <f t="shared" si="0"/>
        <v>6246331.9622600004</v>
      </c>
      <c r="G17" s="24">
        <v>0.47266665871565455</v>
      </c>
      <c r="H17" s="31"/>
      <c r="I17" s="31"/>
      <c r="J17" s="31"/>
      <c r="K17" s="31"/>
      <c r="P17" s="31"/>
      <c r="Q17" s="31"/>
      <c r="R17" s="31"/>
    </row>
    <row r="18" spans="2:18" x14ac:dyDescent="0.2">
      <c r="B18" s="36">
        <f t="shared" si="1"/>
        <v>2006</v>
      </c>
      <c r="C18" s="3">
        <v>5636395</v>
      </c>
      <c r="D18" s="3">
        <v>2490002.1774500068</v>
      </c>
      <c r="E18" s="3">
        <v>358653</v>
      </c>
      <c r="F18" s="4">
        <f t="shared" si="0"/>
        <v>8485050.1774500068</v>
      </c>
      <c r="G18" s="24">
        <v>0.63282214465027975</v>
      </c>
      <c r="H18" s="31"/>
      <c r="I18" s="31"/>
      <c r="J18" s="31"/>
      <c r="K18" s="31"/>
      <c r="P18" s="31"/>
      <c r="Q18" s="31"/>
      <c r="R18" s="31"/>
    </row>
    <row r="19" spans="2:18" x14ac:dyDescent="0.2">
      <c r="B19" s="36">
        <f t="shared" si="1"/>
        <v>2007</v>
      </c>
      <c r="C19" s="3">
        <v>6907911</v>
      </c>
      <c r="D19" s="3">
        <v>2582436</v>
      </c>
      <c r="E19" s="3">
        <v>433275</v>
      </c>
      <c r="F19" s="4">
        <f t="shared" si="0"/>
        <v>9923622</v>
      </c>
      <c r="G19" s="24">
        <v>0.72938392126410778</v>
      </c>
      <c r="H19" s="31"/>
      <c r="I19" s="31"/>
      <c r="J19" s="31"/>
      <c r="K19" s="31"/>
      <c r="P19" s="31"/>
      <c r="Q19" s="31"/>
      <c r="R19" s="31"/>
    </row>
    <row r="20" spans="2:18" ht="12.75" customHeight="1" x14ac:dyDescent="0.2">
      <c r="B20" s="36">
        <f t="shared" si="1"/>
        <v>2008</v>
      </c>
      <c r="C20" s="5">
        <v>8156359</v>
      </c>
      <c r="D20" s="5">
        <v>3211922</v>
      </c>
      <c r="E20" s="5">
        <v>323967</v>
      </c>
      <c r="F20" s="4">
        <v>11692248</v>
      </c>
      <c r="G20" s="24">
        <v>0.84695165082167123</v>
      </c>
      <c r="H20" s="31"/>
      <c r="I20" s="31"/>
      <c r="J20" s="31"/>
      <c r="K20" s="31"/>
      <c r="P20" s="31"/>
      <c r="Q20" s="31"/>
      <c r="R20" s="31"/>
    </row>
    <row r="21" spans="2:18" x14ac:dyDescent="0.2">
      <c r="B21" s="36">
        <v>2009</v>
      </c>
      <c r="C21" s="5">
        <v>9291268</v>
      </c>
      <c r="D21" s="5">
        <v>3806432</v>
      </c>
      <c r="E21" s="5">
        <v>356900</v>
      </c>
      <c r="F21" s="4">
        <f>+C21+D21+E21</f>
        <v>13454600</v>
      </c>
      <c r="G21" s="24">
        <v>0.96066895106326011</v>
      </c>
      <c r="H21" s="31"/>
      <c r="I21" s="31"/>
      <c r="J21" s="31"/>
      <c r="K21" s="31"/>
      <c r="P21" s="31"/>
      <c r="Q21" s="31"/>
      <c r="R21" s="31"/>
    </row>
    <row r="22" spans="2:18" x14ac:dyDescent="0.2">
      <c r="B22" s="36">
        <v>2010</v>
      </c>
      <c r="C22" s="5">
        <v>10470502</v>
      </c>
      <c r="D22" s="5">
        <v>4314599</v>
      </c>
      <c r="E22" s="5">
        <v>333730</v>
      </c>
      <c r="F22" s="4">
        <f>+SUM(C22:E22)</f>
        <v>15118831</v>
      </c>
      <c r="G22" s="24">
        <v>1.0438659194162958</v>
      </c>
      <c r="H22" s="31"/>
      <c r="I22" s="31"/>
      <c r="J22" s="31"/>
      <c r="K22" s="31"/>
      <c r="P22" s="31"/>
      <c r="Q22" s="31"/>
      <c r="R22" s="31"/>
    </row>
    <row r="23" spans="2:18" ht="14.25" customHeight="1" x14ac:dyDescent="0.2">
      <c r="B23" s="36">
        <v>2011</v>
      </c>
      <c r="C23" s="5">
        <v>11057316</v>
      </c>
      <c r="D23" s="5">
        <v>4513874</v>
      </c>
      <c r="E23" s="5">
        <v>303368</v>
      </c>
      <c r="F23" s="4">
        <f>+SUM(C23:E23)</f>
        <v>15874558</v>
      </c>
      <c r="G23" s="24">
        <v>1.0750803522189971</v>
      </c>
      <c r="H23" s="31"/>
      <c r="I23" s="31"/>
      <c r="J23" s="31"/>
      <c r="K23" s="31"/>
      <c r="P23" s="31"/>
      <c r="Q23" s="31"/>
      <c r="R23" s="31"/>
    </row>
    <row r="24" spans="2:18" ht="14.25" customHeight="1" x14ac:dyDescent="0.2">
      <c r="B24" s="36">
        <v>2012</v>
      </c>
      <c r="C24" s="5">
        <v>11757906</v>
      </c>
      <c r="D24" s="5">
        <v>5019686</v>
      </c>
      <c r="E24" s="5">
        <v>309271</v>
      </c>
      <c r="F24" s="4">
        <f>+SUM(C24:E24)</f>
        <v>17086863</v>
      </c>
      <c r="G24" s="24">
        <v>1.1008886491845578</v>
      </c>
      <c r="H24" s="31"/>
      <c r="I24" s="31"/>
      <c r="J24" s="31"/>
      <c r="K24" s="31"/>
      <c r="P24" s="31"/>
      <c r="Q24" s="31"/>
      <c r="R24" s="31"/>
    </row>
    <row r="25" spans="2:18" ht="14.25" customHeight="1" thickBot="1" x14ac:dyDescent="0.25">
      <c r="B25" s="37">
        <v>41518</v>
      </c>
      <c r="C25" s="32">
        <v>11886803</v>
      </c>
      <c r="D25" s="32">
        <v>5096066</v>
      </c>
      <c r="E25" s="32">
        <v>362560</v>
      </c>
      <c r="F25" s="49">
        <f>+SUM(C25:E25)</f>
        <v>17345429</v>
      </c>
      <c r="G25" s="25">
        <v>1.1040094377901772</v>
      </c>
      <c r="H25" s="31"/>
      <c r="I25" s="31"/>
      <c r="J25" s="31"/>
      <c r="K25" s="31"/>
    </row>
    <row r="26" spans="2:18" x14ac:dyDescent="0.2">
      <c r="B26" s="26"/>
      <c r="C26" s="27"/>
      <c r="D26" s="27"/>
      <c r="E26" s="27"/>
      <c r="F26" s="28"/>
      <c r="G26" s="29"/>
    </row>
    <row r="27" spans="2:18" x14ac:dyDescent="0.2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2:18" x14ac:dyDescent="0.2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2:18" ht="18" x14ac:dyDescent="0.25">
      <c r="B29" s="14"/>
      <c r="C29" s="55" t="s">
        <v>14</v>
      </c>
      <c r="D29" s="55"/>
      <c r="E29" s="55"/>
      <c r="F29" s="55"/>
      <c r="G29" s="14"/>
      <c r="H29" s="14"/>
      <c r="I29" s="14"/>
      <c r="J29" s="14"/>
      <c r="K29" s="14"/>
      <c r="L29" s="14"/>
      <c r="M29" s="14"/>
      <c r="N29" s="14"/>
    </row>
    <row r="30" spans="2:18" x14ac:dyDescent="0.2">
      <c r="B30" s="14"/>
      <c r="C30" s="15" t="s">
        <v>28</v>
      </c>
      <c r="D30" s="15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2:18" ht="14.25" x14ac:dyDescent="0.2">
      <c r="B31" s="14"/>
      <c r="C31" s="14"/>
      <c r="D31" s="58"/>
      <c r="E31" s="58"/>
      <c r="F31" s="58"/>
      <c r="G31" s="14"/>
      <c r="H31" s="14"/>
      <c r="I31" s="14"/>
      <c r="J31" s="14"/>
      <c r="K31" s="14"/>
      <c r="L31" s="14"/>
      <c r="M31" s="14"/>
      <c r="N31" s="14"/>
    </row>
    <row r="32" spans="2:18" x14ac:dyDescent="0.2">
      <c r="B32" s="14"/>
      <c r="C32" s="16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spans="2:14" x14ac:dyDescent="0.2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2:14" x14ac:dyDescent="0.2">
      <c r="B34" s="14"/>
      <c r="C34" s="17" t="str">
        <f>C8</f>
        <v>Fecha de publicación: Octubre de 2013</v>
      </c>
      <c r="D34" s="17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2:14" x14ac:dyDescent="0.2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2:14" x14ac:dyDescent="0.2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</row>
    <row r="37" spans="2:14" ht="16.5" thickBot="1" x14ac:dyDescent="0.3"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spans="2:14" ht="17.25" customHeight="1" x14ac:dyDescent="0.2">
      <c r="B38" s="56" t="s">
        <v>15</v>
      </c>
      <c r="C38" s="60" t="s">
        <v>9</v>
      </c>
      <c r="D38" s="60"/>
      <c r="E38" s="60"/>
      <c r="F38" s="60"/>
      <c r="G38" s="60" t="s">
        <v>10</v>
      </c>
      <c r="H38" s="60"/>
      <c r="I38" s="60"/>
      <c r="J38" s="60"/>
      <c r="K38" s="60" t="s">
        <v>34</v>
      </c>
      <c r="L38" s="60"/>
      <c r="M38" s="60"/>
      <c r="N38" s="61"/>
    </row>
    <row r="39" spans="2:14" x14ac:dyDescent="0.2">
      <c r="B39" s="57"/>
      <c r="C39" s="23" t="s">
        <v>2</v>
      </c>
      <c r="D39" s="23" t="s">
        <v>3</v>
      </c>
      <c r="E39" s="23" t="s">
        <v>13</v>
      </c>
      <c r="F39" s="23" t="s">
        <v>0</v>
      </c>
      <c r="G39" s="23" t="s">
        <v>2</v>
      </c>
      <c r="H39" s="23" t="s">
        <v>3</v>
      </c>
      <c r="I39" s="23" t="s">
        <v>13</v>
      </c>
      <c r="J39" s="23" t="s">
        <v>0</v>
      </c>
      <c r="K39" s="23" t="s">
        <v>2</v>
      </c>
      <c r="L39" s="23" t="s">
        <v>3</v>
      </c>
      <c r="M39" s="23" t="s">
        <v>13</v>
      </c>
      <c r="N39" s="39" t="s">
        <v>0</v>
      </c>
    </row>
    <row r="40" spans="2:14" x14ac:dyDescent="0.2">
      <c r="B40" s="36">
        <v>2004</v>
      </c>
      <c r="C40" s="5">
        <v>2112681</v>
      </c>
      <c r="D40" s="5">
        <v>891195</v>
      </c>
      <c r="E40" s="5">
        <v>81477</v>
      </c>
      <c r="F40" s="6">
        <f>SUM(C40:E40)</f>
        <v>3085353</v>
      </c>
      <c r="G40" s="2"/>
      <c r="H40" s="2"/>
      <c r="I40" s="2"/>
      <c r="J40" s="2"/>
      <c r="K40" s="5">
        <f t="shared" ref="K40:M43" si="2">C40+G40</f>
        <v>2112681</v>
      </c>
      <c r="L40" s="5">
        <f t="shared" si="2"/>
        <v>891195</v>
      </c>
      <c r="M40" s="5">
        <f t="shared" si="2"/>
        <v>81477</v>
      </c>
      <c r="N40" s="6">
        <f>SUM(K40:M40)</f>
        <v>3085353</v>
      </c>
    </row>
    <row r="41" spans="2:14" x14ac:dyDescent="0.2">
      <c r="B41" s="36">
        <f t="shared" ref="B41:B44" si="3">+B40+1</f>
        <v>2005</v>
      </c>
      <c r="C41" s="5">
        <v>3698981</v>
      </c>
      <c r="D41" s="5">
        <v>1565543.7974420004</v>
      </c>
      <c r="E41" s="5">
        <v>188611</v>
      </c>
      <c r="F41" s="6">
        <f t="shared" ref="F41:F47" si="4">SUM(C41:E41)</f>
        <v>5453135.7974420004</v>
      </c>
      <c r="G41" s="2"/>
      <c r="H41" s="2"/>
      <c r="I41" s="2"/>
      <c r="J41" s="2"/>
      <c r="K41" s="5">
        <f t="shared" si="2"/>
        <v>3698981</v>
      </c>
      <c r="L41" s="5">
        <f t="shared" si="2"/>
        <v>1565543.7974420004</v>
      </c>
      <c r="M41" s="5">
        <f t="shared" si="2"/>
        <v>188611</v>
      </c>
      <c r="N41" s="6">
        <f t="shared" ref="N41:N47" si="5">SUM(K41:M41)</f>
        <v>5453135.7974420004</v>
      </c>
    </row>
    <row r="42" spans="2:14" x14ac:dyDescent="0.2">
      <c r="B42" s="36">
        <f t="shared" si="3"/>
        <v>2006</v>
      </c>
      <c r="C42" s="5">
        <v>5028405</v>
      </c>
      <c r="D42" s="5">
        <v>2134221.9582600072</v>
      </c>
      <c r="E42" s="5">
        <v>303527</v>
      </c>
      <c r="F42" s="6">
        <f t="shared" si="4"/>
        <v>7466153.9582600072</v>
      </c>
      <c r="G42" s="2"/>
      <c r="H42" s="2"/>
      <c r="I42" s="2"/>
      <c r="J42" s="2"/>
      <c r="K42" s="5">
        <f t="shared" si="2"/>
        <v>5028405</v>
      </c>
      <c r="L42" s="5">
        <f t="shared" si="2"/>
        <v>2134221.9582600072</v>
      </c>
      <c r="M42" s="5">
        <f t="shared" si="2"/>
        <v>303527</v>
      </c>
      <c r="N42" s="6">
        <f t="shared" si="5"/>
        <v>7466153.9582600072</v>
      </c>
    </row>
    <row r="43" spans="2:14" x14ac:dyDescent="0.2">
      <c r="B43" s="36">
        <f t="shared" si="3"/>
        <v>2007</v>
      </c>
      <c r="C43" s="5">
        <v>6142565</v>
      </c>
      <c r="D43" s="5">
        <v>2178658</v>
      </c>
      <c r="E43" s="5">
        <v>403200</v>
      </c>
      <c r="F43" s="6">
        <f t="shared" si="4"/>
        <v>8724423</v>
      </c>
      <c r="G43" s="2"/>
      <c r="H43" s="2"/>
      <c r="I43" s="2"/>
      <c r="J43" s="2"/>
      <c r="K43" s="5">
        <f t="shared" si="2"/>
        <v>6142565</v>
      </c>
      <c r="L43" s="5">
        <f t="shared" si="2"/>
        <v>2178658</v>
      </c>
      <c r="M43" s="5">
        <f t="shared" si="2"/>
        <v>403200</v>
      </c>
      <c r="N43" s="6">
        <f t="shared" si="5"/>
        <v>8724423</v>
      </c>
    </row>
    <row r="44" spans="2:14" x14ac:dyDescent="0.2">
      <c r="B44" s="36">
        <f t="shared" si="3"/>
        <v>2008</v>
      </c>
      <c r="C44" s="5">
        <v>7195466</v>
      </c>
      <c r="D44" s="5">
        <v>2650539</v>
      </c>
      <c r="E44" s="5">
        <v>251763</v>
      </c>
      <c r="F44" s="6">
        <f t="shared" si="4"/>
        <v>10097768</v>
      </c>
      <c r="G44" s="7" t="s">
        <v>6</v>
      </c>
      <c r="H44" s="7" t="s">
        <v>6</v>
      </c>
      <c r="I44" s="5"/>
      <c r="J44" s="5">
        <f t="shared" ref="J44:J49" si="6">SUM(G44:I44)</f>
        <v>0</v>
      </c>
      <c r="K44" s="5">
        <f>C44</f>
        <v>7195466</v>
      </c>
      <c r="L44" s="5">
        <f>D44</f>
        <v>2650539</v>
      </c>
      <c r="M44" s="5">
        <f>E44+I44</f>
        <v>251763</v>
      </c>
      <c r="N44" s="6">
        <f t="shared" si="5"/>
        <v>10097768</v>
      </c>
    </row>
    <row r="45" spans="2:14" x14ac:dyDescent="0.2">
      <c r="B45" s="36">
        <v>2009</v>
      </c>
      <c r="C45" s="5">
        <v>8177146</v>
      </c>
      <c r="D45" s="5">
        <v>3186817</v>
      </c>
      <c r="E45" s="5">
        <v>266748</v>
      </c>
      <c r="F45" s="6">
        <f t="shared" si="4"/>
        <v>11630711</v>
      </c>
      <c r="G45" s="5">
        <v>28749</v>
      </c>
      <c r="H45" s="5">
        <v>7095</v>
      </c>
      <c r="I45" s="5"/>
      <c r="J45" s="6">
        <f t="shared" si="6"/>
        <v>35844</v>
      </c>
      <c r="K45" s="5">
        <f t="shared" ref="K45:L47" si="7">C45+G45</f>
        <v>8205895</v>
      </c>
      <c r="L45" s="5">
        <f t="shared" si="7"/>
        <v>3193912</v>
      </c>
      <c r="M45" s="5">
        <f>E45+I45</f>
        <v>266748</v>
      </c>
      <c r="N45" s="6">
        <f t="shared" si="5"/>
        <v>11666555</v>
      </c>
    </row>
    <row r="46" spans="2:14" x14ac:dyDescent="0.2">
      <c r="B46" s="36">
        <v>2010</v>
      </c>
      <c r="C46" s="5">
        <v>9102148</v>
      </c>
      <c r="D46" s="5">
        <v>3531918</v>
      </c>
      <c r="E46" s="5">
        <v>247013</v>
      </c>
      <c r="F46" s="6">
        <f t="shared" si="4"/>
        <v>12881079</v>
      </c>
      <c r="G46" s="5">
        <v>17554</v>
      </c>
      <c r="H46" s="5">
        <v>29700</v>
      </c>
      <c r="I46" s="5">
        <v>707</v>
      </c>
      <c r="J46" s="6">
        <f t="shared" si="6"/>
        <v>47961</v>
      </c>
      <c r="K46" s="5">
        <f t="shared" si="7"/>
        <v>9119702</v>
      </c>
      <c r="L46" s="5">
        <f t="shared" si="7"/>
        <v>3561618</v>
      </c>
      <c r="M46" s="5">
        <f>E46+I46</f>
        <v>247720</v>
      </c>
      <c r="N46" s="6">
        <f t="shared" si="5"/>
        <v>12929040</v>
      </c>
    </row>
    <row r="47" spans="2:14" x14ac:dyDescent="0.2">
      <c r="B47" s="36">
        <v>2011</v>
      </c>
      <c r="C47" s="5">
        <v>9291869</v>
      </c>
      <c r="D47" s="5">
        <v>3698868</v>
      </c>
      <c r="E47" s="5">
        <v>171657</v>
      </c>
      <c r="F47" s="6">
        <f t="shared" si="4"/>
        <v>13162394</v>
      </c>
      <c r="G47" s="5">
        <v>75054</v>
      </c>
      <c r="H47" s="5">
        <v>57612</v>
      </c>
      <c r="I47" s="5">
        <v>774</v>
      </c>
      <c r="J47" s="6">
        <f t="shared" si="6"/>
        <v>133440</v>
      </c>
      <c r="K47" s="5">
        <f t="shared" si="7"/>
        <v>9366923</v>
      </c>
      <c r="L47" s="5">
        <f t="shared" si="7"/>
        <v>3756480</v>
      </c>
      <c r="M47" s="5">
        <f>E47+I47</f>
        <v>172431</v>
      </c>
      <c r="N47" s="6">
        <f t="shared" si="5"/>
        <v>13295834</v>
      </c>
    </row>
    <row r="48" spans="2:14" x14ac:dyDescent="0.2">
      <c r="B48" s="36">
        <v>2012</v>
      </c>
      <c r="C48" s="5">
        <v>9639877</v>
      </c>
      <c r="D48" s="5">
        <v>4113938</v>
      </c>
      <c r="E48" s="5">
        <v>128792</v>
      </c>
      <c r="F48" s="6">
        <f>SUM(C48:E48)</f>
        <v>13882607</v>
      </c>
      <c r="G48" s="5">
        <v>69402</v>
      </c>
      <c r="H48" s="5">
        <v>55590</v>
      </c>
      <c r="I48" s="5">
        <v>505</v>
      </c>
      <c r="J48" s="6">
        <f t="shared" si="6"/>
        <v>125497</v>
      </c>
      <c r="K48" s="5">
        <f t="shared" ref="K48:M49" si="8">C48+G48</f>
        <v>9709279</v>
      </c>
      <c r="L48" s="5">
        <f t="shared" si="8"/>
        <v>4169528</v>
      </c>
      <c r="M48" s="5">
        <f t="shared" si="8"/>
        <v>129297</v>
      </c>
      <c r="N48" s="6">
        <f>SUM(K48:M48)</f>
        <v>14008104</v>
      </c>
    </row>
    <row r="49" spans="2:14" ht="13.5" thickBot="1" x14ac:dyDescent="0.25">
      <c r="B49" s="50">
        <f>B25</f>
        <v>41518</v>
      </c>
      <c r="C49" s="32">
        <v>9519232</v>
      </c>
      <c r="D49" s="32">
        <v>4079285</v>
      </c>
      <c r="E49" s="32">
        <v>168533</v>
      </c>
      <c r="F49" s="33">
        <f>SUM(C49:E49)</f>
        <v>13767050</v>
      </c>
      <c r="G49" s="32">
        <v>102268</v>
      </c>
      <c r="H49" s="32">
        <v>37891</v>
      </c>
      <c r="I49" s="32">
        <v>563</v>
      </c>
      <c r="J49" s="33">
        <f t="shared" si="6"/>
        <v>140722</v>
      </c>
      <c r="K49" s="32">
        <v>9621500</v>
      </c>
      <c r="L49" s="32">
        <v>4117176</v>
      </c>
      <c r="M49" s="32">
        <v>169096</v>
      </c>
      <c r="N49" s="33">
        <f>SUM(K49:M49)</f>
        <v>13907772</v>
      </c>
    </row>
    <row r="51" spans="2:14" x14ac:dyDescent="0.2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</row>
    <row r="52" spans="2:14" x14ac:dyDescent="0.2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</row>
    <row r="53" spans="2:14" ht="18" x14ac:dyDescent="0.25">
      <c r="B53" s="14"/>
      <c r="C53" s="55" t="s">
        <v>14</v>
      </c>
      <c r="D53" s="55"/>
      <c r="E53" s="55"/>
      <c r="F53" s="55"/>
      <c r="G53" s="14"/>
      <c r="H53" s="14"/>
      <c r="I53" s="14"/>
      <c r="J53" s="14"/>
      <c r="K53" s="14"/>
      <c r="L53" s="14"/>
      <c r="M53" s="14"/>
      <c r="N53" s="14"/>
    </row>
    <row r="54" spans="2:14" x14ac:dyDescent="0.2">
      <c r="B54" s="14"/>
      <c r="C54" s="15" t="s">
        <v>29</v>
      </c>
      <c r="D54" s="15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2:14" ht="14.25" x14ac:dyDescent="0.2">
      <c r="B55" s="14"/>
      <c r="C55" s="14"/>
      <c r="D55" s="58"/>
      <c r="E55" s="58"/>
      <c r="F55" s="58"/>
      <c r="G55" s="14"/>
      <c r="H55" s="14"/>
      <c r="I55" s="14"/>
      <c r="J55" s="14"/>
      <c r="K55" s="14"/>
      <c r="L55" s="14"/>
      <c r="M55" s="14"/>
      <c r="N55" s="14"/>
    </row>
    <row r="56" spans="2:14" x14ac:dyDescent="0.2">
      <c r="B56" s="14"/>
      <c r="C56" s="16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</row>
    <row r="57" spans="2:14" x14ac:dyDescent="0.2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</row>
    <row r="58" spans="2:14" x14ac:dyDescent="0.2">
      <c r="B58" s="14"/>
      <c r="C58" s="17" t="str">
        <f>C8</f>
        <v>Fecha de publicación: Octubre de 2013</v>
      </c>
      <c r="D58" s="17"/>
      <c r="E58" s="14"/>
      <c r="F58" s="14"/>
      <c r="G58" s="14"/>
      <c r="H58" s="14"/>
      <c r="I58" s="14"/>
      <c r="J58" s="14"/>
      <c r="K58" s="14"/>
      <c r="L58" s="14"/>
      <c r="M58" s="14"/>
      <c r="N58" s="14"/>
    </row>
    <row r="59" spans="2:14" x14ac:dyDescent="0.2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</row>
    <row r="60" spans="2:14" x14ac:dyDescent="0.2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</row>
    <row r="61" spans="2:14" ht="16.5" thickBot="1" x14ac:dyDescent="0.3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</row>
    <row r="62" spans="2:14" ht="17.25" customHeight="1" x14ac:dyDescent="0.2">
      <c r="B62" s="56" t="s">
        <v>15</v>
      </c>
      <c r="C62" s="60" t="s">
        <v>7</v>
      </c>
      <c r="D62" s="60"/>
      <c r="E62" s="60"/>
      <c r="F62" s="60"/>
      <c r="G62" s="60" t="s">
        <v>8</v>
      </c>
      <c r="H62" s="60"/>
      <c r="I62" s="60"/>
      <c r="J62" s="60"/>
      <c r="K62" s="60" t="s">
        <v>22</v>
      </c>
      <c r="L62" s="60"/>
      <c r="M62" s="60"/>
      <c r="N62" s="61"/>
    </row>
    <row r="63" spans="2:14" x14ac:dyDescent="0.2">
      <c r="B63" s="57" t="s">
        <v>1</v>
      </c>
      <c r="C63" s="23" t="s">
        <v>2</v>
      </c>
      <c r="D63" s="23" t="s">
        <v>3</v>
      </c>
      <c r="E63" s="23" t="s">
        <v>13</v>
      </c>
      <c r="F63" s="23" t="s">
        <v>0</v>
      </c>
      <c r="G63" s="23" t="s">
        <v>2</v>
      </c>
      <c r="H63" s="23" t="s">
        <v>3</v>
      </c>
      <c r="I63" s="23" t="s">
        <v>13</v>
      </c>
      <c r="J63" s="23" t="s">
        <v>0</v>
      </c>
      <c r="K63" s="23" t="s">
        <v>2</v>
      </c>
      <c r="L63" s="23" t="s">
        <v>3</v>
      </c>
      <c r="M63" s="23" t="s">
        <v>13</v>
      </c>
      <c r="N63" s="39" t="s">
        <v>0</v>
      </c>
    </row>
    <row r="64" spans="2:14" x14ac:dyDescent="0.2">
      <c r="B64" s="36">
        <v>2004</v>
      </c>
      <c r="C64" s="5">
        <v>204380</v>
      </c>
      <c r="D64" s="5">
        <v>228562</v>
      </c>
      <c r="E64" s="5">
        <v>25879</v>
      </c>
      <c r="F64" s="6">
        <f>SUM(C64:E64)</f>
        <v>458821</v>
      </c>
      <c r="G64" s="5"/>
      <c r="H64" s="5"/>
      <c r="I64" s="5"/>
      <c r="J64" s="5"/>
      <c r="K64" s="5">
        <f t="shared" ref="K64:M67" si="9">C64+G64</f>
        <v>204380</v>
      </c>
      <c r="L64" s="5">
        <f t="shared" si="9"/>
        <v>228562</v>
      </c>
      <c r="M64" s="5">
        <f t="shared" si="9"/>
        <v>25879</v>
      </c>
      <c r="N64" s="34">
        <f>SUM(K64:M64)</f>
        <v>458821</v>
      </c>
    </row>
    <row r="65" spans="2:14" x14ac:dyDescent="0.2">
      <c r="B65" s="36">
        <f t="shared" ref="B65:B68" si="10">+B64+1</f>
        <v>2005</v>
      </c>
      <c r="C65" s="5">
        <v>389369</v>
      </c>
      <c r="D65" s="5">
        <v>366086.16481800005</v>
      </c>
      <c r="E65" s="5">
        <v>37741</v>
      </c>
      <c r="F65" s="6">
        <f t="shared" ref="F65:F73" si="11">SUM(C65:E65)</f>
        <v>793196.16481800005</v>
      </c>
      <c r="G65" s="5"/>
      <c r="H65" s="5"/>
      <c r="I65" s="5"/>
      <c r="J65" s="5"/>
      <c r="K65" s="5">
        <f t="shared" si="9"/>
        <v>389369</v>
      </c>
      <c r="L65" s="5">
        <f t="shared" si="9"/>
        <v>366086.16481800005</v>
      </c>
      <c r="M65" s="5">
        <f t="shared" si="9"/>
        <v>37741</v>
      </c>
      <c r="N65" s="34">
        <f t="shared" ref="N65:N71" si="12">SUM(K65:M65)</f>
        <v>793196.16481800005</v>
      </c>
    </row>
    <row r="66" spans="2:14" x14ac:dyDescent="0.2">
      <c r="B66" s="36">
        <f t="shared" si="10"/>
        <v>2006</v>
      </c>
      <c r="C66" s="5">
        <v>607990</v>
      </c>
      <c r="D66" s="5">
        <v>355780.21918999986</v>
      </c>
      <c r="E66" s="5">
        <v>55126</v>
      </c>
      <c r="F66" s="6">
        <f t="shared" si="11"/>
        <v>1018896.2191899999</v>
      </c>
      <c r="G66" s="5"/>
      <c r="H66" s="5"/>
      <c r="I66" s="5"/>
      <c r="J66" s="5"/>
      <c r="K66" s="5">
        <f t="shared" si="9"/>
        <v>607990</v>
      </c>
      <c r="L66" s="5">
        <f t="shared" si="9"/>
        <v>355780.21918999986</v>
      </c>
      <c r="M66" s="5">
        <f t="shared" si="9"/>
        <v>55126</v>
      </c>
      <c r="N66" s="34">
        <f t="shared" si="12"/>
        <v>1018896.2191899999</v>
      </c>
    </row>
    <row r="67" spans="2:14" x14ac:dyDescent="0.2">
      <c r="B67" s="36">
        <f t="shared" si="10"/>
        <v>2007</v>
      </c>
      <c r="C67" s="5">
        <v>765346</v>
      </c>
      <c r="D67" s="5">
        <v>403778</v>
      </c>
      <c r="E67" s="5">
        <v>46430</v>
      </c>
      <c r="F67" s="6">
        <f t="shared" si="11"/>
        <v>1215554</v>
      </c>
      <c r="G67" s="5"/>
      <c r="H67" s="5"/>
      <c r="I67" s="5"/>
      <c r="J67" s="5"/>
      <c r="K67" s="5">
        <f t="shared" si="9"/>
        <v>765346</v>
      </c>
      <c r="L67" s="5">
        <f t="shared" si="9"/>
        <v>403778</v>
      </c>
      <c r="M67" s="5">
        <f t="shared" si="9"/>
        <v>46430</v>
      </c>
      <c r="N67" s="34">
        <f t="shared" si="12"/>
        <v>1215554</v>
      </c>
    </row>
    <row r="68" spans="2:14" x14ac:dyDescent="0.2">
      <c r="B68" s="36">
        <f t="shared" si="10"/>
        <v>2008</v>
      </c>
      <c r="C68" s="5">
        <v>928531</v>
      </c>
      <c r="D68" s="5">
        <v>471981</v>
      </c>
      <c r="E68" s="5">
        <v>43807</v>
      </c>
      <c r="F68" s="6">
        <f t="shared" si="11"/>
        <v>1444319</v>
      </c>
      <c r="G68" s="5" t="s">
        <v>6</v>
      </c>
      <c r="H68" s="5" t="s">
        <v>6</v>
      </c>
      <c r="I68" s="5">
        <v>7769</v>
      </c>
      <c r="J68" s="6">
        <f t="shared" ref="J68:J73" si="13">SUM(G68:I68)</f>
        <v>7769</v>
      </c>
      <c r="K68" s="5">
        <f>C68</f>
        <v>928531</v>
      </c>
      <c r="L68" s="5">
        <f>D68</f>
        <v>471981</v>
      </c>
      <c r="M68" s="5">
        <f t="shared" ref="M68:M73" si="14">E68+I68</f>
        <v>51576</v>
      </c>
      <c r="N68" s="34">
        <f t="shared" si="12"/>
        <v>1452088</v>
      </c>
    </row>
    <row r="69" spans="2:14" x14ac:dyDescent="0.2">
      <c r="B69" s="36">
        <v>2009</v>
      </c>
      <c r="C69" s="5">
        <v>1001649</v>
      </c>
      <c r="D69" s="5">
        <v>422641</v>
      </c>
      <c r="E69" s="5">
        <v>48340</v>
      </c>
      <c r="F69" s="6">
        <f t="shared" si="11"/>
        <v>1472630</v>
      </c>
      <c r="G69" s="5">
        <v>61270</v>
      </c>
      <c r="H69" s="5">
        <v>105208</v>
      </c>
      <c r="I69" s="5">
        <v>10520</v>
      </c>
      <c r="J69" s="6">
        <f t="shared" si="13"/>
        <v>176998</v>
      </c>
      <c r="K69" s="5">
        <f t="shared" ref="K69:L73" si="15">C69+G69</f>
        <v>1062919</v>
      </c>
      <c r="L69" s="5">
        <f t="shared" si="15"/>
        <v>527849</v>
      </c>
      <c r="M69" s="5">
        <f t="shared" si="14"/>
        <v>58860</v>
      </c>
      <c r="N69" s="34">
        <f t="shared" si="12"/>
        <v>1649628</v>
      </c>
    </row>
    <row r="70" spans="2:14" x14ac:dyDescent="0.2">
      <c r="B70" s="36">
        <v>2010</v>
      </c>
      <c r="C70" s="5">
        <v>1199652</v>
      </c>
      <c r="D70" s="5">
        <v>506253</v>
      </c>
      <c r="E70" s="5">
        <v>37769</v>
      </c>
      <c r="F70" s="6">
        <f t="shared" si="11"/>
        <v>1743674</v>
      </c>
      <c r="G70" s="5">
        <v>122107</v>
      </c>
      <c r="H70" s="5">
        <v>151946</v>
      </c>
      <c r="I70" s="5">
        <v>16087</v>
      </c>
      <c r="J70" s="6">
        <f t="shared" si="13"/>
        <v>290140</v>
      </c>
      <c r="K70" s="5">
        <f t="shared" si="15"/>
        <v>1321759</v>
      </c>
      <c r="L70" s="5">
        <f t="shared" si="15"/>
        <v>658199</v>
      </c>
      <c r="M70" s="5">
        <f t="shared" si="14"/>
        <v>53856</v>
      </c>
      <c r="N70" s="34">
        <f t="shared" si="12"/>
        <v>2033814</v>
      </c>
    </row>
    <row r="71" spans="2:14" x14ac:dyDescent="0.2">
      <c r="B71" s="36">
        <v>2011</v>
      </c>
      <c r="C71" s="5">
        <v>1427423</v>
      </c>
      <c r="D71" s="5">
        <v>587629</v>
      </c>
      <c r="E71" s="5">
        <v>43923</v>
      </c>
      <c r="F71" s="6">
        <f t="shared" si="11"/>
        <v>2058975</v>
      </c>
      <c r="G71" s="5">
        <v>228228</v>
      </c>
      <c r="H71" s="5">
        <v>133364</v>
      </c>
      <c r="I71" s="5">
        <v>46811</v>
      </c>
      <c r="J71" s="6">
        <f t="shared" si="13"/>
        <v>408403</v>
      </c>
      <c r="K71" s="5">
        <f t="shared" si="15"/>
        <v>1655651</v>
      </c>
      <c r="L71" s="5">
        <f t="shared" si="15"/>
        <v>720993</v>
      </c>
      <c r="M71" s="5">
        <f t="shared" si="14"/>
        <v>90734</v>
      </c>
      <c r="N71" s="34">
        <f t="shared" si="12"/>
        <v>2467378</v>
      </c>
    </row>
    <row r="72" spans="2:14" x14ac:dyDescent="0.2">
      <c r="B72" s="36">
        <v>2012</v>
      </c>
      <c r="C72" s="5">
        <v>1725778</v>
      </c>
      <c r="D72" s="5">
        <v>677994</v>
      </c>
      <c r="E72" s="5">
        <v>67796</v>
      </c>
      <c r="F72" s="6">
        <f t="shared" si="11"/>
        <v>2471568</v>
      </c>
      <c r="G72" s="5">
        <v>287847</v>
      </c>
      <c r="H72" s="5">
        <v>125304</v>
      </c>
      <c r="I72" s="5">
        <v>91475</v>
      </c>
      <c r="J72" s="6">
        <f t="shared" si="13"/>
        <v>504626</v>
      </c>
      <c r="K72" s="5">
        <f t="shared" si="15"/>
        <v>2013625</v>
      </c>
      <c r="L72" s="5">
        <f t="shared" si="15"/>
        <v>803298</v>
      </c>
      <c r="M72" s="5">
        <f t="shared" si="14"/>
        <v>159271</v>
      </c>
      <c r="N72" s="34">
        <f>SUM(K72:M72)</f>
        <v>2976194</v>
      </c>
    </row>
    <row r="73" spans="2:14" ht="13.5" thickBot="1" x14ac:dyDescent="0.25">
      <c r="B73" s="50">
        <f>B49</f>
        <v>41518</v>
      </c>
      <c r="C73" s="32">
        <v>1857996</v>
      </c>
      <c r="D73" s="32">
        <v>776593</v>
      </c>
      <c r="E73" s="32">
        <v>70445</v>
      </c>
      <c r="F73" s="33">
        <f t="shared" si="11"/>
        <v>2705034</v>
      </c>
      <c r="G73" s="32">
        <v>372793</v>
      </c>
      <c r="H73" s="32">
        <v>149032</v>
      </c>
      <c r="I73" s="32">
        <v>102785</v>
      </c>
      <c r="J73" s="33">
        <f t="shared" si="13"/>
        <v>624610</v>
      </c>
      <c r="K73" s="32">
        <v>2230789</v>
      </c>
      <c r="L73" s="32">
        <v>925625</v>
      </c>
      <c r="M73" s="32">
        <v>173230</v>
      </c>
      <c r="N73" s="35">
        <f>SUM(K73:M73)</f>
        <v>3329644</v>
      </c>
    </row>
    <row r="76" spans="2:14" x14ac:dyDescent="0.2">
      <c r="B76" s="14"/>
      <c r="C76" s="14"/>
      <c r="D76" s="14"/>
      <c r="E76" s="14"/>
      <c r="F76" s="14"/>
      <c r="G76" s="30"/>
      <c r="H76" s="30"/>
      <c r="I76" s="30"/>
      <c r="J76" s="30"/>
      <c r="K76" s="30"/>
      <c r="L76" s="30"/>
      <c r="M76" s="30"/>
      <c r="N76" s="30"/>
    </row>
    <row r="77" spans="2:14" ht="18" x14ac:dyDescent="0.25">
      <c r="B77" s="14"/>
      <c r="C77" s="55" t="s">
        <v>14</v>
      </c>
      <c r="D77" s="55"/>
      <c r="E77" s="55"/>
      <c r="F77" s="55"/>
      <c r="G77" s="30"/>
      <c r="H77" s="30"/>
      <c r="I77" s="30"/>
      <c r="J77" s="30"/>
      <c r="K77" s="30"/>
      <c r="L77" s="30"/>
      <c r="M77" s="30"/>
      <c r="N77" s="30"/>
    </row>
    <row r="78" spans="2:14" x14ac:dyDescent="0.2">
      <c r="B78" s="14"/>
      <c r="C78" s="15" t="s">
        <v>16</v>
      </c>
      <c r="D78" s="15"/>
      <c r="E78" s="14"/>
      <c r="F78" s="14"/>
      <c r="G78" s="30"/>
      <c r="H78" s="30"/>
      <c r="I78" s="30"/>
      <c r="J78" s="30"/>
      <c r="K78" s="30"/>
      <c r="L78" s="30"/>
      <c r="M78" s="30"/>
      <c r="N78" s="30"/>
    </row>
    <row r="79" spans="2:14" ht="14.25" x14ac:dyDescent="0.2">
      <c r="B79" s="14"/>
      <c r="C79" s="14"/>
      <c r="D79" s="58"/>
      <c r="E79" s="58"/>
      <c r="F79" s="58"/>
      <c r="G79" s="30"/>
      <c r="H79" s="30"/>
      <c r="I79" s="30"/>
      <c r="J79" s="30"/>
      <c r="K79" s="30"/>
      <c r="L79" s="30"/>
      <c r="M79" s="30"/>
      <c r="N79" s="30"/>
    </row>
    <row r="80" spans="2:14" x14ac:dyDescent="0.2">
      <c r="B80" s="14"/>
      <c r="C80" s="16"/>
      <c r="D80" s="14"/>
      <c r="E80" s="14"/>
      <c r="F80" s="14"/>
      <c r="G80" s="30"/>
      <c r="H80" s="30"/>
      <c r="I80" s="30"/>
      <c r="J80" s="30"/>
      <c r="K80" s="30"/>
      <c r="L80" s="30"/>
      <c r="M80" s="30"/>
      <c r="N80" s="30"/>
    </row>
    <row r="81" spans="2:14" x14ac:dyDescent="0.2">
      <c r="B81" s="14"/>
      <c r="C81" s="14"/>
      <c r="D81" s="14"/>
      <c r="E81" s="14"/>
      <c r="F81" s="14"/>
      <c r="G81" s="30"/>
      <c r="H81" s="30"/>
      <c r="I81" s="30"/>
      <c r="J81" s="30"/>
      <c r="K81" s="30"/>
      <c r="L81" s="30"/>
      <c r="M81" s="30"/>
      <c r="N81" s="30"/>
    </row>
    <row r="82" spans="2:14" x14ac:dyDescent="0.2">
      <c r="B82" s="14"/>
      <c r="C82" s="17" t="str">
        <f>C8</f>
        <v>Fecha de publicación: Octubre de 2013</v>
      </c>
      <c r="D82" s="17"/>
      <c r="E82" s="14"/>
      <c r="F82" s="14"/>
      <c r="G82" s="30"/>
      <c r="H82" s="30"/>
      <c r="I82" s="30"/>
      <c r="J82" s="30"/>
      <c r="K82" s="30"/>
      <c r="L82" s="30"/>
      <c r="M82" s="30"/>
      <c r="N82" s="30"/>
    </row>
    <row r="83" spans="2:14" x14ac:dyDescent="0.2">
      <c r="B83" s="14"/>
      <c r="C83" s="14"/>
      <c r="D83" s="14"/>
      <c r="E83" s="14"/>
      <c r="F83" s="14"/>
      <c r="G83" s="30"/>
      <c r="H83" s="30"/>
      <c r="I83" s="30"/>
      <c r="J83" s="30"/>
      <c r="K83" s="30"/>
      <c r="L83" s="30"/>
      <c r="M83" s="30"/>
      <c r="N83" s="30"/>
    </row>
    <row r="84" spans="2:14" x14ac:dyDescent="0.2">
      <c r="B84" s="14"/>
      <c r="C84" s="14"/>
      <c r="D84" s="14"/>
      <c r="E84" s="14"/>
      <c r="F84" s="14"/>
      <c r="G84" s="30"/>
      <c r="H84" s="30"/>
      <c r="I84" s="30"/>
      <c r="J84" s="30"/>
      <c r="K84" s="30"/>
      <c r="L84" s="30"/>
      <c r="M84" s="30"/>
      <c r="N84" s="30"/>
    </row>
    <row r="85" spans="2:14" ht="16.5" thickBot="1" x14ac:dyDescent="0.3">
      <c r="B85" s="18"/>
      <c r="C85" s="18"/>
      <c r="D85" s="18"/>
      <c r="E85" s="18"/>
      <c r="F85" s="18"/>
      <c r="G85" s="30"/>
      <c r="H85" s="30"/>
      <c r="I85" s="30"/>
      <c r="J85" s="30"/>
      <c r="K85" s="30"/>
      <c r="L85" s="30"/>
      <c r="M85" s="30"/>
      <c r="N85" s="30"/>
    </row>
    <row r="86" spans="2:14" ht="12.75" customHeight="1" x14ac:dyDescent="0.2">
      <c r="B86" s="56" t="s">
        <v>1</v>
      </c>
      <c r="C86" s="60" t="s">
        <v>18</v>
      </c>
      <c r="D86" s="60"/>
      <c r="E86" s="60"/>
      <c r="F86" s="61"/>
      <c r="G86" s="30"/>
      <c r="H86" s="30"/>
      <c r="I86" s="30"/>
      <c r="J86" s="30"/>
      <c r="K86" s="30"/>
      <c r="L86" s="30"/>
      <c r="M86" s="30"/>
      <c r="N86" s="30"/>
    </row>
    <row r="87" spans="2:14" ht="22.5" x14ac:dyDescent="0.2">
      <c r="B87" s="57"/>
      <c r="C87" s="23" t="s">
        <v>2</v>
      </c>
      <c r="D87" s="23" t="s">
        <v>3</v>
      </c>
      <c r="E87" s="23" t="s">
        <v>4</v>
      </c>
      <c r="F87" s="39" t="s">
        <v>0</v>
      </c>
      <c r="G87" s="30"/>
      <c r="H87" s="30"/>
      <c r="I87" s="30"/>
      <c r="J87" s="30"/>
      <c r="K87" s="30"/>
      <c r="L87" s="30"/>
      <c r="M87" s="30"/>
      <c r="N87" s="30"/>
    </row>
    <row r="88" spans="2:14" x14ac:dyDescent="0.2">
      <c r="B88" s="36">
        <v>2004</v>
      </c>
      <c r="C88" s="59"/>
      <c r="D88" s="59"/>
      <c r="E88" s="59"/>
      <c r="F88" s="34">
        <v>15478</v>
      </c>
      <c r="G88" s="30"/>
      <c r="H88" s="30"/>
      <c r="I88" s="30"/>
      <c r="J88" s="30"/>
      <c r="K88" s="30"/>
      <c r="L88" s="30"/>
      <c r="M88" s="30"/>
      <c r="N88" s="30"/>
    </row>
    <row r="89" spans="2:14" x14ac:dyDescent="0.2">
      <c r="B89" s="36">
        <v>2005</v>
      </c>
      <c r="C89" s="59"/>
      <c r="D89" s="59"/>
      <c r="E89" s="59"/>
      <c r="F89" s="34">
        <v>28749</v>
      </c>
      <c r="G89" s="30"/>
      <c r="H89" s="30"/>
      <c r="I89" s="30"/>
    </row>
    <row r="90" spans="2:14" x14ac:dyDescent="0.2">
      <c r="B90" s="36">
        <v>2006</v>
      </c>
      <c r="C90" s="59"/>
      <c r="D90" s="59"/>
      <c r="E90" s="59"/>
      <c r="F90" s="34">
        <v>44628</v>
      </c>
      <c r="G90" s="30"/>
      <c r="H90" s="30"/>
      <c r="I90" s="30"/>
    </row>
    <row r="91" spans="2:14" x14ac:dyDescent="0.2">
      <c r="B91" s="36">
        <v>2007</v>
      </c>
      <c r="C91" s="59"/>
      <c r="D91" s="59"/>
      <c r="E91" s="59"/>
      <c r="F91" s="34">
        <v>80951</v>
      </c>
      <c r="G91" s="30"/>
      <c r="H91" s="30"/>
      <c r="I91" s="30"/>
    </row>
    <row r="92" spans="2:14" x14ac:dyDescent="0.2">
      <c r="B92" s="36">
        <v>2008</v>
      </c>
      <c r="C92" s="5">
        <v>32362</v>
      </c>
      <c r="D92" s="5">
        <v>89402</v>
      </c>
      <c r="E92" s="5">
        <v>20628</v>
      </c>
      <c r="F92" s="34">
        <f t="shared" ref="F92:F95" si="16">SUM(C92:E92)</f>
        <v>142392</v>
      </c>
      <c r="G92" s="30"/>
      <c r="H92" s="30"/>
      <c r="I92" s="30"/>
    </row>
    <row r="93" spans="2:14" x14ac:dyDescent="0.2">
      <c r="B93" s="36">
        <v>2009</v>
      </c>
      <c r="C93" s="5">
        <v>22454</v>
      </c>
      <c r="D93" s="5">
        <v>84671</v>
      </c>
      <c r="E93" s="5">
        <v>31292</v>
      </c>
      <c r="F93" s="34">
        <f t="shared" si="16"/>
        <v>138417</v>
      </c>
      <c r="G93" s="30"/>
      <c r="H93" s="30"/>
      <c r="I93" s="30"/>
    </row>
    <row r="94" spans="2:14" x14ac:dyDescent="0.2">
      <c r="B94" s="36">
        <v>2010</v>
      </c>
      <c r="C94" s="5">
        <v>29041</v>
      </c>
      <c r="D94" s="5">
        <v>94782</v>
      </c>
      <c r="E94" s="5">
        <v>32154</v>
      </c>
      <c r="F94" s="34">
        <f t="shared" si="16"/>
        <v>155977</v>
      </c>
      <c r="G94" s="30"/>
      <c r="H94" s="30"/>
      <c r="I94" s="30"/>
    </row>
    <row r="95" spans="2:14" x14ac:dyDescent="0.2">
      <c r="B95" s="36">
        <v>2011</v>
      </c>
      <c r="C95" s="5">
        <v>34742</v>
      </c>
      <c r="D95" s="5">
        <v>36401</v>
      </c>
      <c r="E95" s="5">
        <v>40203</v>
      </c>
      <c r="F95" s="34">
        <f t="shared" si="16"/>
        <v>111346</v>
      </c>
      <c r="G95" s="30"/>
      <c r="H95" s="30"/>
      <c r="I95" s="30"/>
    </row>
    <row r="96" spans="2:14" x14ac:dyDescent="0.2">
      <c r="B96" s="36">
        <v>2012</v>
      </c>
      <c r="C96" s="5">
        <v>35002</v>
      </c>
      <c r="D96" s="5">
        <v>46860</v>
      </c>
      <c r="E96" s="5">
        <v>20703</v>
      </c>
      <c r="F96" s="34">
        <f>SUM(C96:E96)</f>
        <v>102565</v>
      </c>
      <c r="G96" s="30"/>
      <c r="H96" s="30"/>
      <c r="I96" s="30"/>
    </row>
    <row r="97" spans="2:14" ht="13.5" thickBot="1" x14ac:dyDescent="0.25">
      <c r="B97" s="50">
        <f>B73</f>
        <v>41518</v>
      </c>
      <c r="C97" s="32">
        <v>34514</v>
      </c>
      <c r="D97" s="32">
        <v>53265</v>
      </c>
      <c r="E97" s="32">
        <v>20234</v>
      </c>
      <c r="F97" s="35">
        <f>SUM(C97:E97)</f>
        <v>108013</v>
      </c>
      <c r="G97" s="30"/>
      <c r="H97" s="30"/>
      <c r="I97" s="30"/>
    </row>
    <row r="98" spans="2:14" x14ac:dyDescent="0.2">
      <c r="G98" s="30"/>
      <c r="H98" s="30"/>
      <c r="I98" s="30"/>
    </row>
    <row r="99" spans="2:14" x14ac:dyDescent="0.2">
      <c r="G99" s="30"/>
      <c r="H99" s="30"/>
      <c r="I99" s="30"/>
    </row>
    <row r="100" spans="2:14" x14ac:dyDescent="0.2">
      <c r="B100" s="14"/>
      <c r="C100" s="14"/>
      <c r="D100" s="14"/>
      <c r="E100" s="14"/>
      <c r="F100" s="14"/>
      <c r="G100" s="14"/>
      <c r="H100" s="30"/>
      <c r="I100" s="30"/>
      <c r="J100" s="30"/>
      <c r="K100" s="30"/>
      <c r="L100" s="30"/>
      <c r="M100" s="30"/>
      <c r="N100" s="30"/>
    </row>
    <row r="101" spans="2:14" x14ac:dyDescent="0.2">
      <c r="B101" s="14"/>
      <c r="C101" s="14"/>
      <c r="D101" s="14"/>
      <c r="E101" s="14"/>
      <c r="F101" s="14"/>
      <c r="G101" s="14"/>
      <c r="H101" s="30"/>
      <c r="I101" s="30"/>
      <c r="J101" s="30"/>
      <c r="K101" s="30"/>
      <c r="L101" s="30"/>
      <c r="M101" s="30"/>
      <c r="N101" s="30"/>
    </row>
    <row r="102" spans="2:14" ht="18" x14ac:dyDescent="0.25">
      <c r="B102" s="14"/>
      <c r="C102" s="42" t="s">
        <v>14</v>
      </c>
      <c r="D102" s="42"/>
      <c r="E102" s="42"/>
      <c r="F102" s="42"/>
      <c r="G102" s="42"/>
      <c r="H102" s="30"/>
      <c r="I102" s="30"/>
      <c r="J102" s="30"/>
      <c r="K102" s="30"/>
      <c r="L102" s="30"/>
      <c r="M102" s="30"/>
      <c r="N102" s="30"/>
    </row>
    <row r="103" spans="2:14" x14ac:dyDescent="0.2">
      <c r="B103" s="14"/>
      <c r="C103" s="15" t="s">
        <v>26</v>
      </c>
      <c r="D103" s="15"/>
      <c r="E103" s="14"/>
      <c r="F103" s="14"/>
      <c r="G103" s="14"/>
      <c r="H103" s="30"/>
      <c r="I103" s="30"/>
      <c r="J103" s="30"/>
      <c r="K103" s="30"/>
      <c r="L103" s="30"/>
      <c r="M103" s="30"/>
      <c r="N103" s="30"/>
    </row>
    <row r="104" spans="2:14" ht="14.25" x14ac:dyDescent="0.2">
      <c r="B104" s="14"/>
      <c r="C104" s="14"/>
      <c r="D104" s="43"/>
      <c r="E104" s="43"/>
      <c r="F104" s="43"/>
      <c r="G104" s="43"/>
      <c r="H104" s="30"/>
      <c r="I104" s="30"/>
      <c r="J104" s="30"/>
      <c r="K104" s="30"/>
      <c r="L104" s="30"/>
      <c r="M104" s="30"/>
      <c r="N104" s="30"/>
    </row>
    <row r="105" spans="2:14" x14ac:dyDescent="0.2">
      <c r="B105" s="14"/>
      <c r="C105" s="16"/>
      <c r="D105" s="14"/>
      <c r="E105" s="14"/>
      <c r="F105" s="14"/>
      <c r="G105" s="14"/>
      <c r="H105" s="30"/>
      <c r="I105" s="30"/>
      <c r="J105" s="30"/>
      <c r="K105" s="30"/>
      <c r="L105" s="30"/>
      <c r="M105" s="30"/>
      <c r="N105" s="30"/>
    </row>
    <row r="106" spans="2:14" x14ac:dyDescent="0.2">
      <c r="B106" s="14"/>
      <c r="C106" s="14"/>
      <c r="D106" s="14"/>
      <c r="E106" s="14"/>
      <c r="F106" s="14"/>
      <c r="G106" s="14"/>
      <c r="H106" s="30"/>
      <c r="I106" s="30"/>
      <c r="J106" s="30"/>
      <c r="K106" s="30"/>
      <c r="L106" s="30"/>
      <c r="M106" s="30"/>
      <c r="N106" s="30"/>
    </row>
    <row r="107" spans="2:14" x14ac:dyDescent="0.2">
      <c r="B107" s="14"/>
      <c r="C107" s="17" t="str">
        <f>C8</f>
        <v>Fecha de publicación: Octubre de 2013</v>
      </c>
      <c r="D107" s="17"/>
      <c r="E107" s="14"/>
      <c r="F107" s="14"/>
      <c r="G107" s="14"/>
      <c r="H107" s="30"/>
      <c r="I107" s="30"/>
      <c r="J107" s="30"/>
      <c r="K107" s="30"/>
      <c r="L107" s="30"/>
      <c r="M107" s="30"/>
      <c r="N107" s="30"/>
    </row>
    <row r="108" spans="2:14" x14ac:dyDescent="0.2">
      <c r="B108" s="14"/>
      <c r="C108" s="14"/>
      <c r="D108" s="14"/>
      <c r="E108" s="14"/>
      <c r="F108" s="14"/>
      <c r="G108" s="14"/>
      <c r="H108" s="30"/>
      <c r="I108" s="30"/>
      <c r="J108" s="30"/>
      <c r="K108" s="30"/>
      <c r="L108" s="30"/>
      <c r="M108" s="30"/>
      <c r="N108" s="30"/>
    </row>
    <row r="109" spans="2:14" x14ac:dyDescent="0.2">
      <c r="B109" s="14"/>
      <c r="C109" s="14"/>
      <c r="D109" s="14"/>
      <c r="E109" s="14"/>
      <c r="F109" s="14"/>
      <c r="G109" s="14"/>
      <c r="H109" s="30"/>
      <c r="I109" s="30"/>
      <c r="J109" s="30"/>
      <c r="K109" s="30"/>
      <c r="L109" s="30"/>
      <c r="M109" s="30"/>
      <c r="N109" s="30"/>
    </row>
    <row r="110" spans="2:14" ht="15.75" x14ac:dyDescent="0.25">
      <c r="B110" s="18"/>
      <c r="C110" s="18"/>
      <c r="D110" s="18"/>
      <c r="E110" s="18"/>
      <c r="F110" s="18"/>
      <c r="G110" s="18"/>
      <c r="H110" s="30"/>
      <c r="I110" s="30"/>
      <c r="J110" s="30"/>
      <c r="K110" s="30"/>
      <c r="L110" s="30"/>
      <c r="M110" s="30"/>
      <c r="N110" s="30"/>
    </row>
    <row r="111" spans="2:14" ht="45" x14ac:dyDescent="0.2">
      <c r="B111" s="38" t="s">
        <v>15</v>
      </c>
      <c r="C111" s="23" t="s">
        <v>2</v>
      </c>
      <c r="D111" s="23" t="s">
        <v>3</v>
      </c>
      <c r="E111" s="23" t="s">
        <v>23</v>
      </c>
      <c r="F111" s="23" t="s">
        <v>24</v>
      </c>
      <c r="G111" s="39" t="s">
        <v>25</v>
      </c>
    </row>
    <row r="112" spans="2:14" x14ac:dyDescent="0.2">
      <c r="B112" s="36">
        <v>2009</v>
      </c>
      <c r="C112" s="5">
        <v>90019</v>
      </c>
      <c r="D112" s="5">
        <v>112303</v>
      </c>
      <c r="E112" s="5">
        <v>10520</v>
      </c>
      <c r="F112" s="46">
        <f>+C112+D112+E112</f>
        <v>212842</v>
      </c>
      <c r="G112" s="47">
        <v>1.519708507738665E-2</v>
      </c>
    </row>
    <row r="113" spans="2:17" x14ac:dyDescent="0.2">
      <c r="B113" s="36">
        <v>2010</v>
      </c>
      <c r="C113" s="5">
        <v>1086567.1719999998</v>
      </c>
      <c r="D113" s="5">
        <v>193357</v>
      </c>
      <c r="E113" s="5">
        <v>42930</v>
      </c>
      <c r="F113" s="46">
        <f>+C113+D113+E113</f>
        <v>1322854.1719999998</v>
      </c>
      <c r="G113" s="47">
        <v>9.3126609268632643E-2</v>
      </c>
    </row>
    <row r="114" spans="2:17" x14ac:dyDescent="0.2">
      <c r="B114" s="36">
        <v>2011</v>
      </c>
      <c r="C114" s="5">
        <v>1104845</v>
      </c>
      <c r="D114" s="5">
        <v>329576</v>
      </c>
      <c r="E114" s="5">
        <v>78686</v>
      </c>
      <c r="F114" s="46">
        <f>+C114+D114+E114</f>
        <v>1513107</v>
      </c>
      <c r="G114" s="47">
        <v>0.10247287556006474</v>
      </c>
    </row>
    <row r="115" spans="2:17" x14ac:dyDescent="0.2">
      <c r="B115" s="36">
        <v>2012</v>
      </c>
      <c r="C115" s="5">
        <v>1731966</v>
      </c>
      <c r="D115" s="5">
        <v>1420528</v>
      </c>
      <c r="E115" s="5">
        <v>147986</v>
      </c>
      <c r="F115" s="46">
        <v>3300480</v>
      </c>
      <c r="G115" s="47">
        <v>0.2126464623061968</v>
      </c>
    </row>
    <row r="116" spans="2:17" ht="13.5" thickBot="1" x14ac:dyDescent="0.25">
      <c r="B116" s="50">
        <f>B97</f>
        <v>41518</v>
      </c>
      <c r="C116" s="32">
        <v>2264264</v>
      </c>
      <c r="D116" s="32">
        <v>1258612</v>
      </c>
      <c r="E116" s="32">
        <v>164375</v>
      </c>
      <c r="F116" s="45">
        <f>+C116+D116+E116</f>
        <v>3687251</v>
      </c>
      <c r="G116" s="48">
        <v>0.23468776145584341</v>
      </c>
    </row>
    <row r="120" spans="2:17" s="13" customFormat="1" ht="12" x14ac:dyDescent="0.2">
      <c r="B120" s="13" t="s">
        <v>30</v>
      </c>
    </row>
    <row r="121" spans="2:17" s="13" customFormat="1" ht="12" x14ac:dyDescent="0.2">
      <c r="B121" s="13" t="s">
        <v>31</v>
      </c>
    </row>
    <row r="122" spans="2:17" s="13" customFormat="1" ht="12" x14ac:dyDescent="0.2">
      <c r="B122" s="13" t="s">
        <v>32</v>
      </c>
    </row>
    <row r="123" spans="2:17" s="13" customFormat="1" ht="12" x14ac:dyDescent="0.2">
      <c r="B123" s="13" t="s">
        <v>33</v>
      </c>
    </row>
    <row r="124" spans="2:17" s="13" customFormat="1" ht="12" x14ac:dyDescent="0.2">
      <c r="B124" s="13" t="s">
        <v>35</v>
      </c>
      <c r="M124" s="44"/>
      <c r="Q124" s="44"/>
    </row>
  </sheetData>
  <mergeCells count="20">
    <mergeCell ref="G62:J62"/>
    <mergeCell ref="K62:N62"/>
    <mergeCell ref="G38:J38"/>
    <mergeCell ref="K38:N38"/>
    <mergeCell ref="C3:F3"/>
    <mergeCell ref="D5:F5"/>
    <mergeCell ref="C62:F62"/>
    <mergeCell ref="C29:F29"/>
    <mergeCell ref="D31:F31"/>
    <mergeCell ref="C53:F53"/>
    <mergeCell ref="D55:F55"/>
    <mergeCell ref="C8:E8"/>
    <mergeCell ref="C77:F77"/>
    <mergeCell ref="B62:B63"/>
    <mergeCell ref="D79:F79"/>
    <mergeCell ref="C88:E91"/>
    <mergeCell ref="B38:B39"/>
    <mergeCell ref="C38:F38"/>
    <mergeCell ref="C86:F86"/>
    <mergeCell ref="B86:B87"/>
  </mergeCells>
  <pageMargins left="0.7" right="0.7" top="0.75" bottom="0.75" header="0.3" footer="0.3"/>
  <pageSetup orientation="portrait" r:id="rId1"/>
  <ignoredErrors>
    <ignoredError sqref="F22:F25 F64:F73 F49 F40:F48 F97 F92:F96" formulaRange="1"/>
    <ignoredError sqref="K68:L68 K44:L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DENSIDAD DEL SERVICIO</vt:lpstr>
      <vt:lpstr>PARTICIPACION DE MERCADO</vt:lpstr>
      <vt:lpstr>MODALIDAD PRE-POS-PAGO-TTUP</vt:lpstr>
      <vt:lpstr>EVOLUCION PRE-POS-PAGO-TTUP</vt:lpstr>
      <vt:lpstr>INTERNET MOVIL</vt:lpstr>
      <vt:lpstr>RESUMEN_NOTAS</vt:lpstr>
      <vt:lpstr>'DENSIDAD DEL SERVICIO'!Área_de_impresión</vt:lpstr>
      <vt:lpstr>'EVOLUCION PRE-POS-PAGO-TTUP'!Área_de_impresión</vt:lpstr>
      <vt:lpstr>'INTERNET MOVIL'!Área_de_impresión</vt:lpstr>
      <vt:lpstr>'MODALIDAD PRE-POS-PAGO-TTUP'!Área_de_impresión</vt:lpstr>
      <vt:lpstr>'PARTICIPACION DE MERCADO'!Área_de_impresión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Paola Chicaiza</cp:lastModifiedBy>
  <cp:lastPrinted>2013-06-28T19:06:42Z</cp:lastPrinted>
  <dcterms:created xsi:type="dcterms:W3CDTF">2009-02-16T22:07:06Z</dcterms:created>
  <dcterms:modified xsi:type="dcterms:W3CDTF">2013-11-01T18:19:08Z</dcterms:modified>
</cp:coreProperties>
</file>