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155" windowWidth="19440" windowHeight="6105" tabRatio="888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8" l="1"/>
  <c r="C7" i="36"/>
  <c r="C6" i="34"/>
  <c r="C6" i="37"/>
  <c r="C7" i="30"/>
  <c r="C107" i="29"/>
  <c r="C82" i="29"/>
  <c r="C58" i="29"/>
  <c r="C34" i="29"/>
  <c r="B49" i="29"/>
  <c r="B73" i="29" s="1"/>
  <c r="B97" i="29" s="1"/>
  <c r="B116" i="29" s="1"/>
  <c r="F73" i="29" l="1"/>
  <c r="J73" i="29"/>
  <c r="F97" i="29"/>
  <c r="F116" i="29"/>
  <c r="N73" i="29" l="1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9" i="29" l="1"/>
  <c r="N45" i="29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<sst xmlns="http://schemas.openxmlformats.org/spreadsheetml/2006/main" count="81" uniqueCount="37">
  <si>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</si>
  <si>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</si>
  <si>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</si>
  <si>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</si>
  <si>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</si>
  <si>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</si>
  <si>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</si>
  <si>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</si>
  <si>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</si>
  <si>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</si>
  <si>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</si>
  <si>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</si>
  <si>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</si>
  <si>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</si>
  <si>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</si>
  <si>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</si>
  <si>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</si>
  <si>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</si>
  <si>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</si>
  <si>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</si>
  <si>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</si>
  <si>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</si>
  <si>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</si>
  <si>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</si>
  <si>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</si>
  <si>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</si>
  <si>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</si>
  <si>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</si>
  <si>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</si>
  <si>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</si>
  <si>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</si>
  <si>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</si>
  <si>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</si>
  <si>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</si>
  <si>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</si>
  <si>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de 2013, en vista de inconsistencias en los reportes de la empresa.</t>
    </r>
  </si>
  <si>
    <t>Fecha de publicación: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</si>
</sst>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11968444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5098702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17429706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68032"/>
        <c:axId val="77090176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1.1078822863796256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68544"/>
        <c:axId val="77090752"/>
      </c:lineChart>
      <c:catAx>
        <c:axId val="1082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7709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017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08268032"/>
        <c:crosses val="autoZero"/>
        <c:crossBetween val="between"/>
      </c:valAx>
      <c:catAx>
        <c:axId val="10826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90752"/>
        <c:crosses val="autoZero"/>
        <c:auto val="1"/>
        <c:lblAlgn val="ctr"/>
        <c:lblOffset val="100"/>
        <c:noMultiLvlLbl val="0"/>
      </c:catAx>
      <c:valAx>
        <c:axId val="7709075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0826854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11968444</c:v>
                </c:pt>
                <c:pt idx="1">
                  <c:v>5098702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13959198</c:v>
                </c:pt>
                <c:pt idx="1">
                  <c:v>3359936</c:v>
                </c:pt>
                <c:pt idx="2">
                  <c:v>110572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9682257</c:v>
                </c:pt>
                <c:pt idx="1">
                  <c:v>4107845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2251676</c:v>
                </c:pt>
                <c:pt idx="1">
                  <c:v>935030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34511</c:v>
                </c:pt>
                <c:pt idx="1">
                  <c:v>55827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41548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110572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41548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3359936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41548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13959198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343552"/>
        <c:axId val="133447680"/>
      </c:lineChart>
      <c:catAx>
        <c:axId val="1763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334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476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7634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41548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2338464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41548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1168986.28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41548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41548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3671825.2800000003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01376"/>
        <c:axId val="133451712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41548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0.23339178448522938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01888"/>
        <c:axId val="133452288"/>
      </c:lineChart>
      <c:catAx>
        <c:axId val="2737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34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517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73701376"/>
        <c:crosses val="autoZero"/>
        <c:crossBetween val="between"/>
      </c:valAx>
      <c:catAx>
        <c:axId val="27370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52288"/>
        <c:crosses val="autoZero"/>
        <c:auto val="1"/>
        <c:lblAlgn val="ctr"/>
        <c:lblOffset val="100"/>
        <c:noMultiLvlLbl val="0"/>
      </c:catAx>
      <c:valAx>
        <c:axId val="133452288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73701888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octubre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17.429.706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octubre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17.429.706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tabSelected="1" topLeftCell="A28"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12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7" sqref="C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1" t="s">
        <v>17</v>
      </c>
      <c r="D3" s="41"/>
      <c r="E3" s="41"/>
      <c r="F3" s="41"/>
      <c r="G3" s="41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4" t="str">
        <f>RESUMEN_NOTAS!C8</f>
        <v>Fecha de publicación: Octubre de 2013</v>
      </c>
      <c r="D6" s="54"/>
      <c r="E6" s="54"/>
      <c r="F6" s="54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C6" sqref="C6:F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1" t="s">
        <v>20</v>
      </c>
      <c r="D3" s="41"/>
      <c r="E3" s="41"/>
      <c r="F3" s="41"/>
      <c r="G3" s="41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4" t="str">
        <f>RESUMEN_NOTAS!C8</f>
        <v>Fecha de publicación: Octubre de 2013</v>
      </c>
      <c r="D6" s="54"/>
      <c r="E6" s="54"/>
      <c r="F6" s="54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21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2" sqref="L32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26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Octubre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zoomScaleNormal="100" workbookViewId="0">
      <selection activeCell="J12" sqref="J12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7" t="s">
        <v>14</v>
      </c>
      <c r="D3" s="57"/>
      <c r="E3" s="57"/>
      <c r="F3" s="57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8"/>
      <c r="E5" s="58"/>
      <c r="F5" s="58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59" t="s">
        <v>36</v>
      </c>
      <c r="D8" s="59"/>
      <c r="E8" s="59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.75" thickBot="1" x14ac:dyDescent="0.25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49"/>
    </row>
    <row r="13" spans="2:18" x14ac:dyDescent="0.2">
      <c r="B13" s="36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6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6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6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6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6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6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6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6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6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6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6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7">
        <v>41548</v>
      </c>
      <c r="C25" s="32">
        <v>11968444</v>
      </c>
      <c r="D25" s="32">
        <v>5098702</v>
      </c>
      <c r="E25" s="32">
        <v>362560</v>
      </c>
      <c r="F25" s="49">
        <f>+SUM(C25:E25)</f>
        <v>17429706</v>
      </c>
      <c r="G25" s="25">
        <v>1.1078822863796256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7" t="s">
        <v>14</v>
      </c>
      <c r="D29" s="57"/>
      <c r="E29" s="57"/>
      <c r="F29" s="57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8"/>
      <c r="E31" s="58"/>
      <c r="F31" s="58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tr">
        <f>C8</f>
        <v>Fecha de publicación: Octubre de 2013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60" t="s">
        <v>15</v>
      </c>
      <c r="C38" s="55" t="s">
        <v>9</v>
      </c>
      <c r="D38" s="55"/>
      <c r="E38" s="55"/>
      <c r="F38" s="55"/>
      <c r="G38" s="55" t="s">
        <v>10</v>
      </c>
      <c r="H38" s="55"/>
      <c r="I38" s="55"/>
      <c r="J38" s="55"/>
      <c r="K38" s="55" t="s">
        <v>34</v>
      </c>
      <c r="L38" s="55"/>
      <c r="M38" s="55"/>
      <c r="N38" s="56"/>
    </row>
    <row r="39" spans="2:14" x14ac:dyDescent="0.2">
      <c r="B39" s="61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9" t="s">
        <v>0</v>
      </c>
    </row>
    <row r="40" spans="2:14" x14ac:dyDescent="0.2">
      <c r="B40" s="36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6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6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6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6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6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6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6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6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8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50">
        <f>B25</f>
        <v>41548</v>
      </c>
      <c r="C49" s="32">
        <v>9582317</v>
      </c>
      <c r="D49" s="32">
        <v>4071623</v>
      </c>
      <c r="E49" s="32">
        <v>168533</v>
      </c>
      <c r="F49" s="33">
        <f>SUM(C49:E49)</f>
        <v>13822473</v>
      </c>
      <c r="G49" s="32">
        <v>99940</v>
      </c>
      <c r="H49" s="32">
        <v>36222</v>
      </c>
      <c r="I49" s="32">
        <v>563</v>
      </c>
      <c r="J49" s="33">
        <f t="shared" si="6"/>
        <v>136725</v>
      </c>
      <c r="K49" s="32">
        <v>9682257</v>
      </c>
      <c r="L49" s="32">
        <v>4107845</v>
      </c>
      <c r="M49" s="32">
        <v>169096</v>
      </c>
      <c r="N49" s="33">
        <f>SUM(K49:M49)</f>
        <v>13959198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7" t="s">
        <v>14</v>
      </c>
      <c r="D53" s="57"/>
      <c r="E53" s="57"/>
      <c r="F53" s="57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8"/>
      <c r="E55" s="58"/>
      <c r="F55" s="58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tr">
        <f>C8</f>
        <v>Fecha de publicación: Octubre de 2013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60" t="s">
        <v>15</v>
      </c>
      <c r="C62" s="55" t="s">
        <v>7</v>
      </c>
      <c r="D62" s="55"/>
      <c r="E62" s="55"/>
      <c r="F62" s="55"/>
      <c r="G62" s="55" t="s">
        <v>8</v>
      </c>
      <c r="H62" s="55"/>
      <c r="I62" s="55"/>
      <c r="J62" s="55"/>
      <c r="K62" s="55" t="s">
        <v>22</v>
      </c>
      <c r="L62" s="55"/>
      <c r="M62" s="55"/>
      <c r="N62" s="56"/>
    </row>
    <row r="63" spans="2:14" x14ac:dyDescent="0.2">
      <c r="B63" s="61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9" t="s">
        <v>0</v>
      </c>
    </row>
    <row r="64" spans="2:14" x14ac:dyDescent="0.2">
      <c r="B64" s="36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4">
        <f>SUM(K64:M64)</f>
        <v>458821</v>
      </c>
    </row>
    <row r="65" spans="2:14" x14ac:dyDescent="0.2">
      <c r="B65" s="36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4">
        <f t="shared" ref="N65:N71" si="12">SUM(K65:M65)</f>
        <v>793196.16481800005</v>
      </c>
    </row>
    <row r="66" spans="2:14" x14ac:dyDescent="0.2">
      <c r="B66" s="36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4">
        <f t="shared" si="12"/>
        <v>1018896.2191899999</v>
      </c>
    </row>
    <row r="67" spans="2:14" x14ac:dyDescent="0.2">
      <c r="B67" s="36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4">
        <f t="shared" si="12"/>
        <v>1215554</v>
      </c>
    </row>
    <row r="68" spans="2:14" x14ac:dyDescent="0.2">
      <c r="B68" s="36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2" si="14">E68+I68</f>
        <v>51576</v>
      </c>
      <c r="N68" s="34">
        <f t="shared" si="12"/>
        <v>1452088</v>
      </c>
    </row>
    <row r="69" spans="2:14" x14ac:dyDescent="0.2">
      <c r="B69" s="36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2" si="15">C69+G69</f>
        <v>1062919</v>
      </c>
      <c r="L69" s="5">
        <f t="shared" si="15"/>
        <v>527849</v>
      </c>
      <c r="M69" s="5">
        <f t="shared" si="14"/>
        <v>58860</v>
      </c>
      <c r="N69" s="34">
        <f t="shared" si="12"/>
        <v>1649628</v>
      </c>
    </row>
    <row r="70" spans="2:14" x14ac:dyDescent="0.2">
      <c r="B70" s="36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4">
        <f t="shared" si="12"/>
        <v>2033814</v>
      </c>
    </row>
    <row r="71" spans="2:14" x14ac:dyDescent="0.2">
      <c r="B71" s="36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4">
        <f t="shared" si="12"/>
        <v>2467378</v>
      </c>
    </row>
    <row r="72" spans="2:14" x14ac:dyDescent="0.2">
      <c r="B72" s="36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4">
        <f>SUM(K72:M72)</f>
        <v>2976194</v>
      </c>
    </row>
    <row r="73" spans="2:14" ht="13.5" thickBot="1" x14ac:dyDescent="0.25">
      <c r="B73" s="50">
        <f>B49</f>
        <v>41548</v>
      </c>
      <c r="C73" s="32">
        <v>1865718</v>
      </c>
      <c r="D73" s="32">
        <v>785700</v>
      </c>
      <c r="E73" s="32">
        <v>70445</v>
      </c>
      <c r="F73" s="33">
        <f t="shared" si="11"/>
        <v>2721863</v>
      </c>
      <c r="G73" s="32">
        <v>385958</v>
      </c>
      <c r="H73" s="32">
        <v>149330</v>
      </c>
      <c r="I73" s="32">
        <v>102785</v>
      </c>
      <c r="J73" s="33">
        <f t="shared" si="13"/>
        <v>638073</v>
      </c>
      <c r="K73" s="32">
        <v>2251676</v>
      </c>
      <c r="L73" s="32">
        <v>935030</v>
      </c>
      <c r="M73" s="32">
        <v>173230</v>
      </c>
      <c r="N73" s="35">
        <f>SUM(K73:M73)</f>
        <v>3359936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7" t="s">
        <v>14</v>
      </c>
      <c r="D77" s="57"/>
      <c r="E77" s="57"/>
      <c r="F77" s="57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8"/>
      <c r="E79" s="58"/>
      <c r="F79" s="58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tr">
        <f>C8</f>
        <v>Fecha de publicación: Octubre de 2013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60" t="s">
        <v>1</v>
      </c>
      <c r="C86" s="55" t="s">
        <v>18</v>
      </c>
      <c r="D86" s="55"/>
      <c r="E86" s="55"/>
      <c r="F86" s="56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61"/>
      <c r="C87" s="23" t="s">
        <v>2</v>
      </c>
      <c r="D87" s="23" t="s">
        <v>3</v>
      </c>
      <c r="E87" s="23" t="s">
        <v>4</v>
      </c>
      <c r="F87" s="39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6">
        <v>2004</v>
      </c>
      <c r="C88" s="62"/>
      <c r="D88" s="62"/>
      <c r="E88" s="62"/>
      <c r="F88" s="34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6">
        <v>2005</v>
      </c>
      <c r="C89" s="62"/>
      <c r="D89" s="62"/>
      <c r="E89" s="62"/>
      <c r="F89" s="34">
        <v>28749</v>
      </c>
      <c r="G89" s="30"/>
      <c r="H89" s="30"/>
      <c r="I89" s="30"/>
    </row>
    <row r="90" spans="2:14" x14ac:dyDescent="0.2">
      <c r="B90" s="36">
        <v>2006</v>
      </c>
      <c r="C90" s="62"/>
      <c r="D90" s="62"/>
      <c r="E90" s="62"/>
      <c r="F90" s="34">
        <v>44628</v>
      </c>
      <c r="G90" s="30"/>
      <c r="H90" s="30"/>
      <c r="I90" s="30"/>
    </row>
    <row r="91" spans="2:14" x14ac:dyDescent="0.2">
      <c r="B91" s="36">
        <v>2007</v>
      </c>
      <c r="C91" s="62"/>
      <c r="D91" s="62"/>
      <c r="E91" s="62"/>
      <c r="F91" s="34">
        <v>80951</v>
      </c>
      <c r="G91" s="30"/>
      <c r="H91" s="30"/>
      <c r="I91" s="30"/>
    </row>
    <row r="92" spans="2:14" x14ac:dyDescent="0.2">
      <c r="B92" s="36">
        <v>2008</v>
      </c>
      <c r="C92" s="5">
        <v>32362</v>
      </c>
      <c r="D92" s="5">
        <v>89402</v>
      </c>
      <c r="E92" s="5">
        <v>20628</v>
      </c>
      <c r="F92" s="34">
        <f t="shared" ref="F92:F95" si="16">SUM(C92:E92)</f>
        <v>142392</v>
      </c>
      <c r="G92" s="30"/>
      <c r="H92" s="30"/>
      <c r="I92" s="30"/>
    </row>
    <row r="93" spans="2:14" x14ac:dyDescent="0.2">
      <c r="B93" s="36">
        <v>2009</v>
      </c>
      <c r="C93" s="5">
        <v>22454</v>
      </c>
      <c r="D93" s="5">
        <v>84671</v>
      </c>
      <c r="E93" s="5">
        <v>31292</v>
      </c>
      <c r="F93" s="34">
        <f t="shared" si="16"/>
        <v>138417</v>
      </c>
      <c r="G93" s="30"/>
      <c r="H93" s="30"/>
      <c r="I93" s="30"/>
    </row>
    <row r="94" spans="2:14" x14ac:dyDescent="0.2">
      <c r="B94" s="36">
        <v>2010</v>
      </c>
      <c r="C94" s="5">
        <v>29041</v>
      </c>
      <c r="D94" s="5">
        <v>94782</v>
      </c>
      <c r="E94" s="5">
        <v>32154</v>
      </c>
      <c r="F94" s="34">
        <f t="shared" si="16"/>
        <v>155977</v>
      </c>
      <c r="G94" s="30"/>
      <c r="H94" s="30"/>
      <c r="I94" s="30"/>
    </row>
    <row r="95" spans="2:14" x14ac:dyDescent="0.2">
      <c r="B95" s="36">
        <v>2011</v>
      </c>
      <c r="C95" s="5">
        <v>34742</v>
      </c>
      <c r="D95" s="5">
        <v>36401</v>
      </c>
      <c r="E95" s="5">
        <v>40203</v>
      </c>
      <c r="F95" s="34">
        <f t="shared" si="16"/>
        <v>111346</v>
      </c>
      <c r="G95" s="30"/>
      <c r="H95" s="30"/>
      <c r="I95" s="30"/>
    </row>
    <row r="96" spans="2:14" x14ac:dyDescent="0.2">
      <c r="B96" s="36">
        <v>2012</v>
      </c>
      <c r="C96" s="5">
        <v>35002</v>
      </c>
      <c r="D96" s="5">
        <v>46860</v>
      </c>
      <c r="E96" s="5">
        <v>20703</v>
      </c>
      <c r="F96" s="34">
        <f>SUM(C96:E96)</f>
        <v>102565</v>
      </c>
      <c r="G96" s="30"/>
      <c r="H96" s="30"/>
      <c r="I96" s="30"/>
    </row>
    <row r="97" spans="2:14" ht="13.5" thickBot="1" x14ac:dyDescent="0.25">
      <c r="B97" s="50">
        <f>B73</f>
        <v>41548</v>
      </c>
      <c r="C97" s="32">
        <v>34511</v>
      </c>
      <c r="D97" s="32">
        <v>55827</v>
      </c>
      <c r="E97" s="32">
        <v>20234</v>
      </c>
      <c r="F97" s="35">
        <f>SUM(C97:E97)</f>
        <v>110572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2" t="s">
        <v>14</v>
      </c>
      <c r="D102" s="42"/>
      <c r="E102" s="42"/>
      <c r="F102" s="42"/>
      <c r="G102" s="42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3"/>
      <c r="E104" s="43"/>
      <c r="F104" s="43"/>
      <c r="G104" s="43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tr">
        <f>C8</f>
        <v>Fecha de publicación: Octubre de 2013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8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9" t="s">
        <v>25</v>
      </c>
    </row>
    <row r="112" spans="2:14" x14ac:dyDescent="0.2">
      <c r="B112" s="36">
        <v>2009</v>
      </c>
      <c r="C112" s="5">
        <v>90019</v>
      </c>
      <c r="D112" s="5">
        <v>112303</v>
      </c>
      <c r="E112" s="5">
        <v>10520</v>
      </c>
      <c r="F112" s="46">
        <f>+C112+D112+E112</f>
        <v>212842</v>
      </c>
      <c r="G112" s="47">
        <v>1.519708507738665E-2</v>
      </c>
    </row>
    <row r="113" spans="2:17" x14ac:dyDescent="0.2">
      <c r="B113" s="36">
        <v>2010</v>
      </c>
      <c r="C113" s="5">
        <v>1086567.1719999998</v>
      </c>
      <c r="D113" s="5">
        <v>193357</v>
      </c>
      <c r="E113" s="5">
        <v>42930</v>
      </c>
      <c r="F113" s="46">
        <f>+C113+D113+E113</f>
        <v>1322854.1719999998</v>
      </c>
      <c r="G113" s="47">
        <v>9.3126609268632643E-2</v>
      </c>
    </row>
    <row r="114" spans="2:17" x14ac:dyDescent="0.2">
      <c r="B114" s="36">
        <v>2011</v>
      </c>
      <c r="C114" s="5">
        <v>1104845</v>
      </c>
      <c r="D114" s="5">
        <v>329576</v>
      </c>
      <c r="E114" s="5">
        <v>78686</v>
      </c>
      <c r="F114" s="46">
        <f>+C114+D114+E114</f>
        <v>1513107</v>
      </c>
      <c r="G114" s="47">
        <v>0.10247287556006474</v>
      </c>
    </row>
    <row r="115" spans="2:17" x14ac:dyDescent="0.2">
      <c r="B115" s="36">
        <v>2012</v>
      </c>
      <c r="C115" s="5">
        <v>1731966</v>
      </c>
      <c r="D115" s="5">
        <v>1420528</v>
      </c>
      <c r="E115" s="5">
        <v>147986</v>
      </c>
      <c r="F115" s="46">
        <v>3300480</v>
      </c>
      <c r="G115" s="47">
        <v>0.2126464623061968</v>
      </c>
    </row>
    <row r="116" spans="2:17" ht="13.5" thickBot="1" x14ac:dyDescent="0.25">
      <c r="B116" s="50">
        <f>B97</f>
        <v>41548</v>
      </c>
      <c r="C116" s="32">
        <v>2338464</v>
      </c>
      <c r="D116" s="32">
        <v>1168986.28</v>
      </c>
      <c r="E116" s="32">
        <v>164375</v>
      </c>
      <c r="F116" s="45">
        <f>+C116+D116+E116</f>
        <v>3671825.2800000003</v>
      </c>
      <c r="G116" s="48">
        <v>0.23339178448522938</v>
      </c>
    </row>
    <row r="120" spans="2:17" s="13" customFormat="1" ht="12" x14ac:dyDescent="0.2">
      <c r="B120" s="13" t="s">
        <v>30</v>
      </c>
    </row>
    <row r="121" spans="2:17" s="13" customFormat="1" ht="12" x14ac:dyDescent="0.2">
      <c r="B121" s="13" t="s">
        <v>31</v>
      </c>
    </row>
    <row r="122" spans="2:17" s="13" customFormat="1" ht="12" x14ac:dyDescent="0.2">
      <c r="B122" s="13" t="s">
        <v>32</v>
      </c>
    </row>
    <row r="123" spans="2:17" s="13" customFormat="1" ht="12" x14ac:dyDescent="0.2">
      <c r="B123" s="13" t="s">
        <v>33</v>
      </c>
    </row>
    <row r="124" spans="2:17" s="13" customFormat="1" ht="12" x14ac:dyDescent="0.2">
      <c r="B124" s="13" t="s">
        <v>35</v>
      </c>
      <c r="M124" s="44"/>
      <c r="Q124" s="44"/>
    </row>
  </sheetData>
  <mergeCells count="20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Andrés Vallejo</cp:lastModifiedBy>
  <cp:lastPrinted>2013-06-28T19:06:42Z</cp:lastPrinted>
  <dcterms:created xsi:type="dcterms:W3CDTF">2009-02-16T22:07:06Z</dcterms:created>
  <dcterms:modified xsi:type="dcterms:W3CDTF">2013-11-25T20:33:09Z</dcterms:modified>
</cp:coreProperties>
</file>