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03_Marzo\PUBLICACIONES_PAGINA_WEB\02_SERVICIO_MOVIL_AVANZADO\2.8 SUSCRIPTORES\"/>
    </mc:Choice>
  </mc:AlternateContent>
  <bookViews>
    <workbookView xWindow="-45" yWindow="-60" windowWidth="19440" windowHeight="7170" tabRatio="888" firstSheet="2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externalReferences>
    <externalReference r:id="rId7"/>
  </externalReference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52511"/>
</workbook>
</file>

<file path=xl/calcChain.xml><?xml version="1.0" encoding="utf-8"?>
<calcChain xmlns="http://schemas.openxmlformats.org/spreadsheetml/2006/main">
  <c r="K51" i="29" l="1"/>
  <c r="L51" i="29"/>
  <c r="M51" i="29"/>
  <c r="K76" i="29"/>
  <c r="L76" i="29"/>
  <c r="M76" i="29"/>
  <c r="F100" i="29" l="1"/>
  <c r="F76" i="29"/>
  <c r="J76" i="29"/>
  <c r="J51" i="29"/>
  <c r="F51" i="29"/>
  <c r="B51" i="29"/>
  <c r="B76" i="29" s="1"/>
  <c r="B100" i="29" s="1"/>
  <c r="B119" i="29" s="1"/>
  <c r="F119" i="29"/>
  <c r="N51" i="29" l="1"/>
  <c r="N76" i="29"/>
  <c r="C7" i="30"/>
  <c r="M75" i="29"/>
  <c r="L75" i="29"/>
  <c r="K75" i="29"/>
  <c r="N75" i="29" s="1"/>
  <c r="M50" i="29"/>
  <c r="L50" i="29"/>
  <c r="K50" i="29"/>
  <c r="N50" i="29" l="1"/>
  <c r="C7" i="38"/>
  <c r="C7" i="36"/>
  <c r="C6" i="34"/>
  <c r="C6" i="37"/>
  <c r="C109" i="29"/>
  <c r="C84" i="29"/>
  <c r="C60" i="29"/>
  <c r="C35" i="29"/>
  <c r="F75" i="29" l="1"/>
  <c r="J75" i="29"/>
  <c r="F99" i="29"/>
  <c r="F118" i="29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6" i="29" l="1"/>
  <c r="F115" i="29"/>
  <c r="F114" i="29"/>
  <c r="F67" i="29" l="1"/>
  <c r="F68" i="29"/>
  <c r="F69" i="29"/>
  <c r="F70" i="29"/>
  <c r="F71" i="29"/>
  <c r="F72" i="29"/>
  <c r="F73" i="29"/>
  <c r="F74" i="29"/>
  <c r="B67" i="29" l="1"/>
  <c r="B68" i="29" s="1"/>
  <c r="B69" i="29" s="1"/>
  <c r="B70" i="29" s="1"/>
  <c r="B42" i="29"/>
  <c r="B43" i="29" s="1"/>
  <c r="B44" i="29" s="1"/>
  <c r="B45" i="29" s="1"/>
  <c r="F98" i="29"/>
  <c r="F97" i="29"/>
  <c r="F96" i="29"/>
  <c r="F95" i="29"/>
  <c r="F94" i="29"/>
  <c r="F50" i="29"/>
  <c r="K70" i="29" l="1"/>
  <c r="K67" i="29"/>
  <c r="K68" i="29"/>
  <c r="K69" i="29"/>
  <c r="K71" i="29"/>
  <c r="K72" i="29"/>
  <c r="K73" i="29"/>
  <c r="K74" i="29"/>
  <c r="J50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73" i="29"/>
  <c r="L73" i="29"/>
  <c r="J73" i="29"/>
  <c r="M72" i="29"/>
  <c r="L72" i="29"/>
  <c r="J72" i="29"/>
  <c r="M71" i="29"/>
  <c r="L71" i="29"/>
  <c r="J71" i="29"/>
  <c r="M70" i="29"/>
  <c r="L70" i="29"/>
  <c r="J70" i="29"/>
  <c r="M69" i="29"/>
  <c r="L69" i="29"/>
  <c r="M68" i="29"/>
  <c r="L68" i="29"/>
  <c r="M67" i="29"/>
  <c r="L67" i="29"/>
  <c r="M66" i="29"/>
  <c r="L66" i="29"/>
  <c r="K66" i="29"/>
  <c r="F66" i="29"/>
  <c r="B14" i="29"/>
  <c r="B15" i="29" s="1"/>
  <c r="B16" i="29" s="1"/>
  <c r="B17" i="29" s="1"/>
  <c r="B18" i="29" s="1"/>
  <c r="B19" i="29" s="1"/>
  <c r="B20" i="29" s="1"/>
  <c r="J49" i="29"/>
  <c r="J74" i="29"/>
  <c r="L74" i="29"/>
  <c r="L49" i="29"/>
  <c r="M49" i="29"/>
  <c r="K49" i="29"/>
  <c r="F49" i="29"/>
  <c r="M74" i="29"/>
  <c r="N46" i="29" l="1"/>
  <c r="N41" i="29"/>
  <c r="N72" i="29"/>
  <c r="N47" i="29"/>
  <c r="N66" i="29"/>
  <c r="N48" i="29"/>
  <c r="N71" i="29"/>
  <c r="N42" i="29"/>
  <c r="N49" i="29"/>
  <c r="N45" i="29"/>
  <c r="N69" i="29"/>
  <c r="N44" i="29"/>
  <c r="N67" i="29"/>
  <c r="N68" i="29"/>
  <c r="N70" i="29"/>
  <c r="N43" i="29"/>
  <c r="N74" i="29"/>
  <c r="N73" i="29"/>
</calcChain>
</file>

<file path=xl/sharedStrings.xml><?xml version="1.0" encoding="utf-8"?>
<sst xmlns="http://schemas.openxmlformats.org/spreadsheetml/2006/main" count="84" uniqueCount="40">
  <si>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</si>
  <si>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</si>
  <si>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</si>
  <si>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</si>
  <si>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</si>
  <si>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</si>
  <si>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</si>
  <si>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</si>
  <si>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</si>
  <si>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</si>
  <si>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</si>
  <si>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</si>
  <si>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</si>
  <si>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</si>
  <si>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</si>
  <si>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</si>
  <si>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</si>
  <si>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</si>
  <si>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</si>
  <si>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</si>
  <si>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</si>
  <si>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</si>
  <si>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</si>
  <si>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</si>
  <si>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</si>
  <si>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</si>
  <si>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</si>
  <si>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</si>
  <si>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</si>
  <si>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</si>
  <si>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</si>
  <si>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</si>
  <si>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</si>
  <si>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</si>
  <si>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</si>
  <si>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</si>
  <si>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</si>
  <si>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</si>
  <si>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</si>
  <si>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>Fecha de publicación: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</si>
</sst>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7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7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7" fontId="2" fillId="25" borderId="16" xfId="1" applyNumberFormat="1" applyFont="1" applyFill="1" applyBorder="1" applyAlignment="1">
      <alignment horizontal="right"/>
    </xf>
    <xf numFmtId="166" fontId="29" fillId="24" borderId="0" xfId="1" applyNumberFormat="1" applyFont="1" applyFill="1" applyBorder="1" applyAlignment="1">
      <alignment horizontal="center" wrapText="1"/>
    </xf>
    <xf numFmtId="0" fontId="38" fillId="30" borderId="0" xfId="0" applyFont="1" applyFill="1" applyAlignment="1">
      <alignment horizontal="left" vertical="center" indent="4"/>
    </xf>
    <xf numFmtId="0" fontId="38" fillId="30" borderId="0" xfId="0" applyFont="1" applyFill="1" applyAlignment="1">
      <alignment vertical="center"/>
    </xf>
    <xf numFmtId="0" fontId="45" fillId="30" borderId="0" xfId="0" applyFont="1" applyFill="1" applyAlignment="1">
      <alignment vertical="center"/>
    </xf>
    <xf numFmtId="0" fontId="44" fillId="27" borderId="11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166" fontId="29" fillId="24" borderId="17" xfId="1" applyNumberFormat="1" applyFont="1" applyFill="1" applyBorder="1" applyAlignment="1">
      <alignment horizontal="center" wrapText="1"/>
    </xf>
    <xf numFmtId="166" fontId="29" fillId="24" borderId="18" xfId="1" applyNumberFormat="1" applyFont="1" applyFill="1" applyBorder="1"/>
    <xf numFmtId="166" fontId="29" fillId="24" borderId="17" xfId="1" applyNumberFormat="1" applyFont="1" applyFill="1" applyBorder="1"/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39" fillId="26" borderId="0" xfId="0" applyFont="1" applyFill="1" applyAlignment="1">
      <alignment horizontal="left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0" fontId="41" fillId="26" borderId="0" xfId="0" applyFont="1" applyFill="1" applyAlignment="1">
      <alignment horizontal="center"/>
    </xf>
    <xf numFmtId="166" fontId="2" fillId="24" borderId="10" xfId="1" applyNumberFormat="1" applyFont="1" applyFill="1" applyBorder="1" applyAlignment="1">
      <alignment horizontal="center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42" fillId="28" borderId="0" xfId="0" applyFont="1" applyFill="1" applyAlignment="1">
      <alignment horizontal="left" vertical="center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RESUMEN_NOTAS!$C$13:$C$26</c:f>
              <c:numCache>
                <c:formatCode>_ * #,##0_ ;_ * \-#,##0_ ;_ * "-"??_ ;_ @_ </c:formatCode>
                <c:ptCount val="14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12145293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RESUMEN_NOTAS!$D$13:$D$26</c:f>
              <c:numCache>
                <c:formatCode>_ * #,##0_ ;_ * \-#,##0_ ;_ * "-"??_ ;_ @_ </c:formatCode>
                <c:ptCount val="14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5224894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RESUMEN_NOTAS!$E$13:$E$26</c:f>
              <c:numCache>
                <c:formatCode>_ * #,##0_ ;_ * \-#,##0_ ;_ * "-"??_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590475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RESUMEN_NOTAS!$F$13:$F$26</c:f>
              <c:numCache>
                <c:formatCode>_ * #,##0_ ;_ * \-#,##0_ ;_ * "-"??_ ;_ @_ </c:formatCode>
                <c:ptCount val="14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17960662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372960"/>
        <c:axId val="291370160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RESUMEN_NOTAS!$G$13:$G$26</c:f>
              <c:numCache>
                <c:formatCode>0.00%</c:formatCode>
                <c:ptCount val="14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1.1340284989610305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371840"/>
        <c:axId val="291374080"/>
      </c:lineChart>
      <c:catAx>
        <c:axId val="29137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9137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37016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91372960"/>
        <c:crosses val="autoZero"/>
        <c:crossBetween val="between"/>
      </c:valAx>
      <c:catAx>
        <c:axId val="29137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1374080"/>
        <c:crosses val="autoZero"/>
        <c:auto val="1"/>
        <c:lblAlgn val="ctr"/>
        <c:lblOffset val="100"/>
        <c:noMultiLvlLbl val="0"/>
      </c:catAx>
      <c:valAx>
        <c:axId val="291374080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91371840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RESUMEN_NOTAS!$C$26:$E$26</c:f>
              <c:numCache>
                <c:formatCode>_ * #,##0_ ;_ * \-#,##0_ ;_ * "-"??_ ;_ @_ </c:formatCode>
                <c:ptCount val="3"/>
                <c:pt idx="0">
                  <c:v>12145293</c:v>
                </c:pt>
                <c:pt idx="1">
                  <c:v>5224894</c:v>
                </c:pt>
                <c:pt idx="2">
                  <c:v>590475</c:v>
                </c:pt>
              </c:numCache>
            </c:numRef>
          </c:val>
        </c:ser>
        <c:ser>
          <c:idx val="1"/>
          <c:order val="1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2"/>
          <c:order val="2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3"/>
          <c:order val="3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(RESUMEN_NOTAS!$N$51,RESUMEN_NOTAS!$N$76,RESUMEN_NOTAS!$F$100)</c:f>
              <c:numCache>
                <c:formatCode>_ * #,##0_ ;_ * \-#,##0_ ;_ * "-"??_ ;_ @_ </c:formatCode>
                <c:ptCount val="3"/>
                <c:pt idx="0">
                  <c:v>14305386</c:v>
                </c:pt>
                <c:pt idx="1">
                  <c:v>3563031</c:v>
                </c:pt>
                <c:pt idx="2">
                  <c:v>92245</c:v>
                </c:pt>
              </c:numCache>
            </c:numRef>
          </c:val>
        </c:ser>
        <c:ser>
          <c:idx val="1"/>
          <c:order val="1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RESUMEN_NOTAS!$F$26</c:f>
              <c:numCache>
                <c:formatCode>_ * #,##0_ ;_ * \-#,##0_ ;_ * "-"??_ ;_ @_ </c:formatCode>
                <c:ptCount val="1"/>
                <c:pt idx="0">
                  <c:v>17960662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RESUMEN_NOTAS!$K$40:$M$40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RESUMEN_NOTAS!$K$51:$M$51</c:f>
              <c:numCache>
                <c:formatCode>_ * #,##0_ ;_ * \-#,##0_ ;_ * "-"??_ ;_ @_ </c:formatCode>
                <c:ptCount val="3"/>
                <c:pt idx="0">
                  <c:v>9782371</c:v>
                </c:pt>
                <c:pt idx="1">
                  <c:v>4165405</c:v>
                </c:pt>
                <c:pt idx="2">
                  <c:v>357610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RESUMEN_NOTAS!$K$65:$M$65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RESUMEN_NOTAS!$K$76:$M$76</c:f>
              <c:numCache>
                <c:formatCode>_ * #,##0_ ;_ * \-#,##0_ ;_ * "-"??_ ;_ @_ </c:formatCode>
                <c:ptCount val="3"/>
                <c:pt idx="0">
                  <c:v>2329144</c:v>
                </c:pt>
                <c:pt idx="1">
                  <c:v>1009067</c:v>
                </c:pt>
                <c:pt idx="2">
                  <c:v>224820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RESUMEN_NOTAS!$C$89:$E$89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RESUMEN_NOTAS!$C$100:$E$100</c:f>
              <c:numCache>
                <c:formatCode>_ * #,##0_ ;_ * \-#,##0_ ;_ * "-"??_ ;_ @_ </c:formatCode>
                <c:ptCount val="3"/>
                <c:pt idx="0">
                  <c:v>33778</c:v>
                </c:pt>
                <c:pt idx="1">
                  <c:v>50422</c:v>
                </c:pt>
                <c:pt idx="2">
                  <c:v>8045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RESUMEN_NOTAS!$C$88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41699</c:v>
                </c:pt>
              </c:numCache>
            </c:numRef>
          </c:cat>
          <c:val>
            <c:numRef>
              <c:f>RESUMEN_NOTAS!$F$90:$F$100</c:f>
              <c:numCache>
                <c:formatCode>_ * #,##0_ ;_ * \-#,##0_ ;_ * "-"??_ ;_ @_ </c:formatCode>
                <c:ptCount val="11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92245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RESUMEN_NOTAS!$K$64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41699</c:v>
                </c:pt>
              </c:numCache>
            </c:numRef>
          </c:cat>
          <c:val>
            <c:numRef>
              <c:f>RESUMEN_NOTAS!$N$66:$N$76</c:f>
              <c:numCache>
                <c:formatCode>_ * #,##0_ ;_ * \-#,##0_ ;_ * "-"??_ ;_ @_ </c:formatCode>
                <c:ptCount val="11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3563031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RESUMEN_NOTAS!$K$39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41699</c:v>
                </c:pt>
              </c:numCache>
            </c:numRef>
          </c:cat>
          <c:val>
            <c:numRef>
              <c:f>RESUMEN_NOTAS!$N$41:$N$51</c:f>
              <c:numCache>
                <c:formatCode>_ * #,##0_ ;_ * \-#,##0_ ;_ * "-"??_ ;_ @_ </c:formatCode>
                <c:ptCount val="11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14305386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2978576"/>
        <c:axId val="402979136"/>
      </c:lineChart>
      <c:catAx>
        <c:axId val="40297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40297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97913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402978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4.8418053755938738E-2"/>
          <c:w val="0.84489098862642165"/>
          <c:h val="0.6387826838100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RESUMEN_NOTAS!$C$113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41699</c:v>
                </c:pt>
              </c:numCache>
            </c:numRef>
          </c:cat>
          <c:val>
            <c:numRef>
              <c:f>RESUMEN_NOTAS!$C$114:$C$119</c:f>
              <c:numCache>
                <c:formatCode>_ * #,##0_ ;_ * \-#,##0_ ;_ * "-"??_ ;_ @_ </c:formatCode>
                <c:ptCount val="6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2575105</c:v>
                </c:pt>
              </c:numCache>
            </c:numRef>
          </c:val>
        </c:ser>
        <c:ser>
          <c:idx val="1"/>
          <c:order val="1"/>
          <c:tx>
            <c:strRef>
              <c:f>RESUMEN_NOTAS!$D$113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41699</c:v>
                </c:pt>
              </c:numCache>
            </c:numRef>
          </c:cat>
          <c:val>
            <c:numRef>
              <c:f>RESUMEN_NOTAS!$D$114:$D$119</c:f>
              <c:numCache>
                <c:formatCode>_ * #,##0_ ;_ * \-#,##0_ ;_ * "-"??_ ;_ @_ </c:formatCode>
                <c:ptCount val="6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1486888</c:v>
                </c:pt>
              </c:numCache>
            </c:numRef>
          </c:val>
        </c:ser>
        <c:ser>
          <c:idx val="2"/>
          <c:order val="2"/>
          <c:tx>
            <c:strRef>
              <c:f>RESUMEN_NOTAS!$E$113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41699</c:v>
                </c:pt>
              </c:numCache>
            </c:numRef>
          </c:cat>
          <c:val>
            <c:numRef>
              <c:f>RESUMEN_NOTAS!$E$114:$E$119</c:f>
              <c:numCache>
                <c:formatCode>_ * #,##0_ ;_ * \-#,##0_ ;_ * "-"??_ ;_ @_ </c:formatCode>
                <c:ptCount val="6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257366</c:v>
                </c:pt>
              </c:numCache>
            </c:numRef>
          </c:val>
        </c:ser>
        <c:ser>
          <c:idx val="3"/>
          <c:order val="3"/>
          <c:tx>
            <c:strRef>
              <c:f>RESUMEN_NOTAS!$F$113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41699</c:v>
                </c:pt>
              </c:numCache>
            </c:numRef>
          </c:cat>
          <c:val>
            <c:numRef>
              <c:f>RESUMEN_NOTAS!$F$114:$F$119</c:f>
              <c:numCache>
                <c:formatCode>_ * #,##0_ ;_ * \-#,##0_ ;_ * "-"??_ ;_ @_ </c:formatCode>
                <c:ptCount val="6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4319359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89776"/>
        <c:axId val="402983616"/>
      </c:barChart>
      <c:lineChart>
        <c:grouping val="standard"/>
        <c:varyColors val="0"/>
        <c:ser>
          <c:idx val="4"/>
          <c:order val="4"/>
          <c:tx>
            <c:strRef>
              <c:f>RESUMEN_NOTAS!$G$113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41699</c:v>
                </c:pt>
              </c:numCache>
            </c:numRef>
          </c:cat>
          <c:val>
            <c:numRef>
              <c:f>RESUMEN_NOTAS!$G$114:$G$119</c:f>
              <c:numCache>
                <c:formatCode>0.00%</c:formatCode>
                <c:ptCount val="6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0.27272247555484413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988656"/>
        <c:axId val="402976896"/>
      </c:lineChart>
      <c:catAx>
        <c:axId val="40298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40298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2983616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402989776"/>
        <c:crosses val="autoZero"/>
        <c:crossBetween val="between"/>
      </c:valAx>
      <c:catAx>
        <c:axId val="402988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976896"/>
        <c:crosses val="autoZero"/>
        <c:auto val="1"/>
        <c:lblAlgn val="ctr"/>
        <c:lblOffset val="100"/>
        <c:noMultiLvlLbl val="0"/>
      </c:catAx>
      <c:valAx>
        <c:axId val="402976896"/>
        <c:scaling>
          <c:orientation val="minMax"/>
          <c:max val="0.30000000000000004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402988656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29</xdr:row>
      <xdr:rowOff>198326</xdr:rowOff>
    </xdr:from>
    <xdr:to>
      <xdr:col>13</xdr:col>
      <xdr:colOff>666750</xdr:colOff>
      <xdr:row>33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54</xdr:row>
      <xdr:rowOff>141176</xdr:rowOff>
    </xdr:from>
    <xdr:to>
      <xdr:col>13</xdr:col>
      <xdr:colOff>685800</xdr:colOff>
      <xdr:row>57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80</xdr:row>
      <xdr:rowOff>19484</xdr:rowOff>
    </xdr:from>
    <xdr:to>
      <xdr:col>5</xdr:col>
      <xdr:colOff>725220</xdr:colOff>
      <xdr:row>82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104</xdr:row>
      <xdr:rowOff>124259</xdr:rowOff>
    </xdr:from>
    <xdr:to>
      <xdr:col>6</xdr:col>
      <xdr:colOff>706170</xdr:colOff>
      <xdr:row>106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marzo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17.960.662 </a:t>
          </a: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marzo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17.960.662  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Moviles/SERVICIO_MOVIL_AVANZADO/ESTADISTICAS/Estad&#237;sticas_C&#225;lculos_Autom&#225;ticos/L&#237;neas_Activas_Matriz_Completa/PUBLICACIONES_PAGINA_WEB/2014/02_FEBRERO/L&#237;neasActivas_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OTECEL Voz"/>
      <sheetName val="OTECEL Datos"/>
      <sheetName val="CONECEL VOZ SMA-R-22A-001.1"/>
      <sheetName val="CONECEL GSM"/>
      <sheetName val="CONECEL UMTS"/>
      <sheetName val="CONECEL HSPA+"/>
      <sheetName val="VOZ CNT EP"/>
      <sheetName val="DATOS CNT EP"/>
      <sheetName val="EMPADRONADOS_CNT"/>
      <sheetName val="Resumen_CONECEL"/>
      <sheetName val="Resumen_OTECEL"/>
      <sheetName val="Resumen_CNT EP"/>
      <sheetName val="PAGINA WEB"/>
      <sheetName val="GRAFICAS_RESUMEN_N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6">
          <cell r="F26">
            <v>17917782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55" t="s">
        <v>11</v>
      </c>
      <c r="D3" s="55"/>
      <c r="E3" s="55"/>
      <c r="F3" s="55"/>
      <c r="G3" s="55"/>
      <c r="H3" s="55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4" t="s">
        <v>12</v>
      </c>
      <c r="D4" s="34"/>
      <c r="E4" s="34"/>
      <c r="F4" s="34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56" t="str">
        <f>RESUMEN_NOTAS!C8</f>
        <v>Fecha de publicación: Abril de 2014</v>
      </c>
      <c r="D7" s="56"/>
      <c r="E7" s="56"/>
      <c r="F7" s="56"/>
      <c r="G7" s="56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J27" sqref="J2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57" t="s">
        <v>11</v>
      </c>
      <c r="D2" s="57"/>
      <c r="E2" s="57"/>
      <c r="F2" s="57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5" t="s">
        <v>17</v>
      </c>
      <c r="D3" s="35"/>
      <c r="E3" s="35"/>
      <c r="F3" s="35"/>
      <c r="G3" s="35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58" t="str">
        <f>RESUMEN_NOTAS!C8</f>
        <v>Fecha de publicación: Abril de 2014</v>
      </c>
      <c r="D6" s="58"/>
      <c r="E6" s="58"/>
      <c r="F6" s="58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A16" sqref="A16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57" t="s">
        <v>11</v>
      </c>
      <c r="D2" s="57"/>
      <c r="E2" s="57"/>
      <c r="F2" s="57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5" t="s">
        <v>20</v>
      </c>
      <c r="D3" s="35"/>
      <c r="E3" s="35"/>
      <c r="F3" s="35"/>
      <c r="G3" s="35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58" t="str">
        <f>RESUMEN_NOTAS!C8</f>
        <v>Fecha de publicación: Abril de 2014</v>
      </c>
      <c r="D6" s="58"/>
      <c r="E6" s="58"/>
      <c r="F6" s="58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K42" sqref="K42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55" t="s">
        <v>11</v>
      </c>
      <c r="D3" s="55"/>
      <c r="E3" s="55"/>
      <c r="F3" s="55"/>
      <c r="G3" s="55"/>
      <c r="H3" s="55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4" t="s">
        <v>21</v>
      </c>
      <c r="D4" s="34"/>
      <c r="E4" s="34"/>
      <c r="F4" s="34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56" t="str">
        <f>RESUMEN_NOTAS!C8</f>
        <v>Fecha de publicación: Abril de 2014</v>
      </c>
      <c r="D7" s="56"/>
      <c r="E7" s="56"/>
      <c r="F7" s="56"/>
      <c r="G7" s="56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1" sqref="L31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55" t="s">
        <v>11</v>
      </c>
      <c r="D3" s="55"/>
      <c r="E3" s="55"/>
      <c r="F3" s="55"/>
      <c r="G3" s="55"/>
      <c r="H3" s="55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4" t="s">
        <v>26</v>
      </c>
      <c r="D4" s="34"/>
      <c r="E4" s="34"/>
      <c r="F4" s="34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56" t="str">
        <f>RESUMEN_NOTAS!C8</f>
        <v>Fecha de publicación: Abril de 2014</v>
      </c>
      <c r="D7" s="56"/>
      <c r="E7" s="56"/>
      <c r="F7" s="56"/>
      <c r="G7" s="56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27"/>
  <sheetViews>
    <sheetView tabSelected="1" topLeftCell="A115" zoomScaleNormal="100" workbookViewId="0">
      <selection activeCell="F119" sqref="F119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</row>
    <row r="2" spans="2:18" x14ac:dyDescent="0.2">
      <c r="B2" s="13"/>
      <c r="C2" s="13"/>
      <c r="D2" s="13"/>
      <c r="E2" s="13"/>
      <c r="F2" s="13"/>
      <c r="G2" s="13"/>
    </row>
    <row r="3" spans="2:18" ht="18" x14ac:dyDescent="0.25">
      <c r="B3" s="13"/>
      <c r="C3" s="59" t="s">
        <v>14</v>
      </c>
      <c r="D3" s="59"/>
      <c r="E3" s="59"/>
      <c r="F3" s="59"/>
      <c r="G3" s="13"/>
    </row>
    <row r="4" spans="2:18" x14ac:dyDescent="0.2">
      <c r="B4" s="13"/>
      <c r="C4" s="14" t="s">
        <v>27</v>
      </c>
      <c r="D4" s="14"/>
      <c r="E4" s="13"/>
      <c r="F4" s="13"/>
      <c r="G4" s="13"/>
    </row>
    <row r="5" spans="2:18" ht="14.25" x14ac:dyDescent="0.2">
      <c r="B5" s="13"/>
      <c r="C5" s="13"/>
      <c r="D5" s="62"/>
      <c r="E5" s="62"/>
      <c r="F5" s="62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66" t="s">
        <v>39</v>
      </c>
      <c r="D8" s="66"/>
      <c r="E8" s="66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" x14ac:dyDescent="0.2">
      <c r="B12" s="48" t="s">
        <v>15</v>
      </c>
      <c r="C12" s="50" t="s">
        <v>2</v>
      </c>
      <c r="D12" s="50" t="s">
        <v>3</v>
      </c>
      <c r="E12" s="50" t="s">
        <v>13</v>
      </c>
      <c r="F12" s="50" t="s">
        <v>19</v>
      </c>
      <c r="G12" s="51" t="s">
        <v>5</v>
      </c>
      <c r="J12" s="44"/>
    </row>
    <row r="13" spans="2:18" x14ac:dyDescent="0.2">
      <c r="B13" s="30">
        <v>2001</v>
      </c>
      <c r="C13" s="49">
        <v>483982</v>
      </c>
      <c r="D13" s="49">
        <v>375170</v>
      </c>
      <c r="E13" s="49">
        <v>0</v>
      </c>
      <c r="F13" s="3">
        <f t="shared" ref="F13:F19" si="0">+C13+D13+E13</f>
        <v>859152</v>
      </c>
      <c r="G13" s="20">
        <v>6.8842726926862691E-2</v>
      </c>
      <c r="K13" s="27"/>
      <c r="P13" s="27"/>
      <c r="Q13" s="27"/>
      <c r="R13" s="27"/>
    </row>
    <row r="14" spans="2:18" x14ac:dyDescent="0.2">
      <c r="B14" s="30">
        <f>+B13+1</f>
        <v>2002</v>
      </c>
      <c r="C14" s="49">
        <v>920878</v>
      </c>
      <c r="D14" s="49">
        <v>639983</v>
      </c>
      <c r="E14" s="49">
        <v>0</v>
      </c>
      <c r="F14" s="3">
        <f t="shared" si="0"/>
        <v>1560861</v>
      </c>
      <c r="G14" s="20">
        <v>0.12328366899596926</v>
      </c>
      <c r="H14" s="27"/>
      <c r="I14" s="27"/>
      <c r="J14" s="27"/>
      <c r="K14" s="27"/>
      <c r="P14" s="27"/>
      <c r="Q14" s="27"/>
      <c r="R14" s="27"/>
    </row>
    <row r="15" spans="2:18" x14ac:dyDescent="0.2">
      <c r="B15" s="30">
        <f t="shared" ref="B15:B20" si="1">+B14+1</f>
        <v>2003</v>
      </c>
      <c r="C15" s="49">
        <v>1533015</v>
      </c>
      <c r="D15" s="49">
        <v>861342</v>
      </c>
      <c r="E15" s="49">
        <v>3804</v>
      </c>
      <c r="F15" s="3">
        <f t="shared" si="0"/>
        <v>2398161</v>
      </c>
      <c r="G15" s="20">
        <v>0.18673517108480867</v>
      </c>
      <c r="H15" s="27"/>
      <c r="I15" s="27"/>
      <c r="J15" s="27"/>
      <c r="K15" s="27"/>
      <c r="P15" s="27"/>
      <c r="Q15" s="27"/>
      <c r="R15" s="27"/>
    </row>
    <row r="16" spans="2:18" x14ac:dyDescent="0.2">
      <c r="B16" s="30">
        <f t="shared" si="1"/>
        <v>2004</v>
      </c>
      <c r="C16" s="49">
        <v>2317061</v>
      </c>
      <c r="D16" s="49">
        <v>1119757</v>
      </c>
      <c r="E16" s="49">
        <v>107356</v>
      </c>
      <c r="F16" s="3">
        <f t="shared" si="0"/>
        <v>3544174</v>
      </c>
      <c r="G16" s="20">
        <v>0.27206599026582784</v>
      </c>
      <c r="H16" s="27"/>
      <c r="I16" s="27"/>
      <c r="J16" s="27"/>
      <c r="K16" s="27"/>
      <c r="P16" s="27"/>
      <c r="Q16" s="27"/>
      <c r="R16" s="27"/>
    </row>
    <row r="17" spans="2:18" x14ac:dyDescent="0.2">
      <c r="B17" s="30">
        <f t="shared" si="1"/>
        <v>2005</v>
      </c>
      <c r="C17" s="49">
        <v>4088350</v>
      </c>
      <c r="D17" s="49">
        <v>1931629.9622600004</v>
      </c>
      <c r="E17" s="49">
        <v>226352</v>
      </c>
      <c r="F17" s="3">
        <f t="shared" si="0"/>
        <v>6246331.9622600004</v>
      </c>
      <c r="G17" s="20">
        <v>0.47266665871565455</v>
      </c>
      <c r="H17" s="27"/>
      <c r="I17" s="27"/>
      <c r="J17" s="27"/>
      <c r="K17" s="27"/>
      <c r="P17" s="27"/>
      <c r="Q17" s="27"/>
      <c r="R17" s="27"/>
    </row>
    <row r="18" spans="2:18" x14ac:dyDescent="0.2">
      <c r="B18" s="30">
        <f t="shared" si="1"/>
        <v>2006</v>
      </c>
      <c r="C18" s="49">
        <v>5636395</v>
      </c>
      <c r="D18" s="49">
        <v>2490002.1774500068</v>
      </c>
      <c r="E18" s="49">
        <v>358653</v>
      </c>
      <c r="F18" s="3">
        <f t="shared" si="0"/>
        <v>8485050.1774500068</v>
      </c>
      <c r="G18" s="20">
        <v>0.63282214465027975</v>
      </c>
      <c r="H18" s="27"/>
      <c r="I18" s="27"/>
      <c r="J18" s="27"/>
      <c r="K18" s="27"/>
      <c r="P18" s="27"/>
      <c r="Q18" s="27"/>
      <c r="R18" s="27"/>
    </row>
    <row r="19" spans="2:18" x14ac:dyDescent="0.2">
      <c r="B19" s="30">
        <f t="shared" si="1"/>
        <v>2007</v>
      </c>
      <c r="C19" s="49">
        <v>6907911</v>
      </c>
      <c r="D19" s="49">
        <v>2582436</v>
      </c>
      <c r="E19" s="49">
        <v>433275</v>
      </c>
      <c r="F19" s="3">
        <f t="shared" si="0"/>
        <v>9923622</v>
      </c>
      <c r="G19" s="20">
        <v>0.72938392126410778</v>
      </c>
      <c r="H19" s="27"/>
      <c r="I19" s="27"/>
      <c r="J19" s="27"/>
      <c r="K19" s="27"/>
      <c r="P19" s="27"/>
      <c r="Q19" s="27"/>
      <c r="R19" s="27"/>
    </row>
    <row r="20" spans="2:18" ht="12.75" customHeight="1" x14ac:dyDescent="0.2">
      <c r="B20" s="30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20">
        <v>0.84695165082167123</v>
      </c>
      <c r="H20" s="27"/>
      <c r="I20" s="27"/>
      <c r="J20" s="27"/>
      <c r="K20" s="27"/>
      <c r="P20" s="27"/>
      <c r="Q20" s="27"/>
      <c r="R20" s="27"/>
    </row>
    <row r="21" spans="2:18" x14ac:dyDescent="0.2">
      <c r="B21" s="30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20">
        <v>0.96066895106326011</v>
      </c>
      <c r="H21" s="27"/>
      <c r="I21" s="27"/>
      <c r="J21" s="27"/>
      <c r="K21" s="27"/>
      <c r="P21" s="27"/>
      <c r="Q21" s="27"/>
      <c r="R21" s="27"/>
    </row>
    <row r="22" spans="2:18" x14ac:dyDescent="0.2">
      <c r="B22" s="30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20">
        <v>1.0438659194162958</v>
      </c>
      <c r="H22" s="27"/>
      <c r="I22" s="27"/>
      <c r="J22" s="27"/>
      <c r="K22" s="27"/>
      <c r="P22" s="27"/>
      <c r="Q22" s="27"/>
      <c r="R22" s="27"/>
    </row>
    <row r="23" spans="2:18" ht="14.25" customHeight="1" x14ac:dyDescent="0.2">
      <c r="B23" s="30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20">
        <v>1.0750803522189971</v>
      </c>
      <c r="H23" s="27"/>
      <c r="I23" s="27"/>
      <c r="J23" s="27"/>
      <c r="K23" s="27"/>
      <c r="P23" s="27"/>
      <c r="Q23" s="27"/>
      <c r="R23" s="27"/>
    </row>
    <row r="24" spans="2:18" ht="14.25" customHeight="1" x14ac:dyDescent="0.2">
      <c r="B24" s="30">
        <v>2012</v>
      </c>
      <c r="C24" s="4">
        <v>11757906</v>
      </c>
      <c r="D24" s="4">
        <v>5019686</v>
      </c>
      <c r="E24" s="4">
        <v>309271</v>
      </c>
      <c r="F24" s="3">
        <f>+SUM(C24:E24)</f>
        <v>17086863</v>
      </c>
      <c r="G24" s="20">
        <v>1.1008886491845578</v>
      </c>
      <c r="H24" s="27"/>
      <c r="I24" s="27"/>
      <c r="J24" s="27"/>
      <c r="K24" s="27"/>
      <c r="P24" s="27"/>
      <c r="Q24" s="27"/>
      <c r="R24" s="27"/>
    </row>
    <row r="25" spans="2:18" ht="14.25" customHeight="1" x14ac:dyDescent="0.2">
      <c r="B25" s="30">
        <v>2013</v>
      </c>
      <c r="C25" s="4">
        <v>12030886</v>
      </c>
      <c r="D25" s="4">
        <v>5148308</v>
      </c>
      <c r="E25" s="4">
        <v>362560</v>
      </c>
      <c r="F25" s="3">
        <f>+SUM(C25:E25)</f>
        <v>17541754</v>
      </c>
      <c r="G25" s="20">
        <v>1.112014777540993</v>
      </c>
      <c r="H25" s="27"/>
      <c r="I25" s="27"/>
      <c r="J25" s="27"/>
      <c r="K25" s="27"/>
      <c r="P25" s="27"/>
      <c r="Q25" s="27"/>
      <c r="R25" s="27"/>
    </row>
    <row r="26" spans="2:18" ht="14.25" customHeight="1" thickBot="1" x14ac:dyDescent="0.25">
      <c r="B26" s="31">
        <v>41699</v>
      </c>
      <c r="C26" s="28">
        <v>12145293</v>
      </c>
      <c r="D26" s="28">
        <v>5224894</v>
      </c>
      <c r="E26" s="28">
        <v>590475</v>
      </c>
      <c r="F26" s="52">
        <v>17960662</v>
      </c>
      <c r="G26" s="21">
        <v>1.1340284989610305</v>
      </c>
      <c r="H26" s="27"/>
      <c r="I26" s="27"/>
      <c r="J26" s="27"/>
      <c r="K26" s="27"/>
    </row>
    <row r="27" spans="2:18" x14ac:dyDescent="0.2">
      <c r="B27" s="22"/>
      <c r="C27" s="23"/>
      <c r="D27" s="23"/>
      <c r="E27" s="23"/>
      <c r="F27" s="24"/>
      <c r="G27" s="25"/>
    </row>
    <row r="28" spans="2:18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ht="18" x14ac:dyDescent="0.25">
      <c r="B30" s="13"/>
      <c r="C30" s="59" t="s">
        <v>14</v>
      </c>
      <c r="D30" s="59"/>
      <c r="E30" s="59"/>
      <c r="F30" s="59"/>
      <c r="G30" s="13"/>
      <c r="H30" s="13"/>
      <c r="I30" s="13"/>
      <c r="J30" s="13"/>
      <c r="K30" s="13"/>
      <c r="L30" s="13"/>
      <c r="M30" s="13"/>
      <c r="N30" s="13"/>
    </row>
    <row r="31" spans="2:18" x14ac:dyDescent="0.2">
      <c r="B31" s="13"/>
      <c r="C31" s="14" t="s">
        <v>28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8" ht="14.25" x14ac:dyDescent="0.2">
      <c r="B32" s="13"/>
      <c r="C32" s="13"/>
      <c r="D32" s="62"/>
      <c r="E32" s="62"/>
      <c r="F32" s="62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6" t="str">
        <f>C8</f>
        <v>Fecha de publicación: Abril de 2014</v>
      </c>
      <c r="D35" s="16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ht="16.5" thickBot="1" x14ac:dyDescent="0.3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ht="17.25" customHeight="1" x14ac:dyDescent="0.2">
      <c r="B39" s="60" t="s">
        <v>15</v>
      </c>
      <c r="C39" s="64" t="s">
        <v>9</v>
      </c>
      <c r="D39" s="64"/>
      <c r="E39" s="64"/>
      <c r="F39" s="64"/>
      <c r="G39" s="64" t="s">
        <v>10</v>
      </c>
      <c r="H39" s="64"/>
      <c r="I39" s="64"/>
      <c r="J39" s="64"/>
      <c r="K39" s="64" t="s">
        <v>34</v>
      </c>
      <c r="L39" s="64"/>
      <c r="M39" s="64"/>
      <c r="N39" s="65"/>
    </row>
    <row r="40" spans="2:14" x14ac:dyDescent="0.2">
      <c r="B40" s="61"/>
      <c r="C40" s="19" t="s">
        <v>2</v>
      </c>
      <c r="D40" s="19" t="s">
        <v>3</v>
      </c>
      <c r="E40" s="19" t="s">
        <v>13</v>
      </c>
      <c r="F40" s="19" t="s">
        <v>0</v>
      </c>
      <c r="G40" s="19" t="s">
        <v>2</v>
      </c>
      <c r="H40" s="19" t="s">
        <v>3</v>
      </c>
      <c r="I40" s="19" t="s">
        <v>13</v>
      </c>
      <c r="J40" s="19" t="s">
        <v>0</v>
      </c>
      <c r="K40" s="19" t="s">
        <v>2</v>
      </c>
      <c r="L40" s="19" t="s">
        <v>3</v>
      </c>
      <c r="M40" s="19" t="s">
        <v>13</v>
      </c>
      <c r="N40" s="33" t="s">
        <v>0</v>
      </c>
    </row>
    <row r="41" spans="2:14" x14ac:dyDescent="0.2">
      <c r="B41" s="30">
        <v>2004</v>
      </c>
      <c r="C41" s="4">
        <v>2112681</v>
      </c>
      <c r="D41" s="4">
        <v>891195</v>
      </c>
      <c r="E41" s="4">
        <v>81477</v>
      </c>
      <c r="F41" s="5">
        <f>SUM(C41:E41)</f>
        <v>3085353</v>
      </c>
      <c r="G41" s="2"/>
      <c r="H41" s="2"/>
      <c r="I41" s="2"/>
      <c r="J41" s="2"/>
      <c r="K41" s="4">
        <f t="shared" ref="K41:M44" si="2">C41+G41</f>
        <v>2112681</v>
      </c>
      <c r="L41" s="4">
        <f t="shared" si="2"/>
        <v>891195</v>
      </c>
      <c r="M41" s="4">
        <f t="shared" si="2"/>
        <v>81477</v>
      </c>
      <c r="N41" s="29">
        <f>SUM(K41:M41)</f>
        <v>3085353</v>
      </c>
    </row>
    <row r="42" spans="2:14" x14ac:dyDescent="0.2">
      <c r="B42" s="30">
        <f t="shared" ref="B42:B45" si="3">+B41+1</f>
        <v>2005</v>
      </c>
      <c r="C42" s="4">
        <v>3698981</v>
      </c>
      <c r="D42" s="4">
        <v>1565543.7974420004</v>
      </c>
      <c r="E42" s="4">
        <v>188611</v>
      </c>
      <c r="F42" s="5">
        <f t="shared" ref="F42:F48" si="4">SUM(C42:E42)</f>
        <v>5453135.7974420004</v>
      </c>
      <c r="G42" s="2"/>
      <c r="H42" s="2"/>
      <c r="I42" s="2"/>
      <c r="J42" s="2"/>
      <c r="K42" s="4">
        <f t="shared" si="2"/>
        <v>3698981</v>
      </c>
      <c r="L42" s="4">
        <f t="shared" si="2"/>
        <v>1565543.7974420004</v>
      </c>
      <c r="M42" s="4">
        <f t="shared" si="2"/>
        <v>188611</v>
      </c>
      <c r="N42" s="29">
        <f t="shared" ref="N42:N48" si="5">SUM(K42:M42)</f>
        <v>5453135.7974420004</v>
      </c>
    </row>
    <row r="43" spans="2:14" x14ac:dyDescent="0.2">
      <c r="B43" s="30">
        <f t="shared" si="3"/>
        <v>2006</v>
      </c>
      <c r="C43" s="4">
        <v>5028405</v>
      </c>
      <c r="D43" s="4">
        <v>2134221.9582600072</v>
      </c>
      <c r="E43" s="4">
        <v>303527</v>
      </c>
      <c r="F43" s="5">
        <f t="shared" si="4"/>
        <v>7466153.9582600072</v>
      </c>
      <c r="G43" s="2"/>
      <c r="H43" s="2"/>
      <c r="I43" s="2"/>
      <c r="J43" s="2"/>
      <c r="K43" s="4">
        <f t="shared" si="2"/>
        <v>5028405</v>
      </c>
      <c r="L43" s="4">
        <f t="shared" si="2"/>
        <v>2134221.9582600072</v>
      </c>
      <c r="M43" s="4">
        <f t="shared" si="2"/>
        <v>303527</v>
      </c>
      <c r="N43" s="29">
        <f t="shared" si="5"/>
        <v>7466153.9582600072</v>
      </c>
    </row>
    <row r="44" spans="2:14" x14ac:dyDescent="0.2">
      <c r="B44" s="30">
        <f t="shared" si="3"/>
        <v>2007</v>
      </c>
      <c r="C44" s="4">
        <v>6142565</v>
      </c>
      <c r="D44" s="4">
        <v>2178658</v>
      </c>
      <c r="E44" s="4">
        <v>403200</v>
      </c>
      <c r="F44" s="5">
        <f t="shared" si="4"/>
        <v>8724423</v>
      </c>
      <c r="G44" s="2"/>
      <c r="H44" s="2"/>
      <c r="I44" s="2"/>
      <c r="J44" s="2"/>
      <c r="K44" s="4">
        <f t="shared" si="2"/>
        <v>6142565</v>
      </c>
      <c r="L44" s="4">
        <f t="shared" si="2"/>
        <v>2178658</v>
      </c>
      <c r="M44" s="4">
        <f t="shared" si="2"/>
        <v>403200</v>
      </c>
      <c r="N44" s="29">
        <f t="shared" si="5"/>
        <v>8724423</v>
      </c>
    </row>
    <row r="45" spans="2:14" x14ac:dyDescent="0.2">
      <c r="B45" s="30">
        <f t="shared" si="3"/>
        <v>2008</v>
      </c>
      <c r="C45" s="4">
        <v>7195466</v>
      </c>
      <c r="D45" s="4">
        <v>2650539</v>
      </c>
      <c r="E45" s="4">
        <v>251763</v>
      </c>
      <c r="F45" s="5">
        <f t="shared" si="4"/>
        <v>10097768</v>
      </c>
      <c r="G45" s="6" t="s">
        <v>6</v>
      </c>
      <c r="H45" s="6" t="s">
        <v>6</v>
      </c>
      <c r="I45" s="4"/>
      <c r="J45" s="4">
        <f t="shared" ref="J45:J50" si="6">SUM(G45:I45)</f>
        <v>0</v>
      </c>
      <c r="K45" s="4">
        <f>C45</f>
        <v>7195466</v>
      </c>
      <c r="L45" s="4">
        <f>D45</f>
        <v>2650539</v>
      </c>
      <c r="M45" s="4">
        <f>E45+I45</f>
        <v>251763</v>
      </c>
      <c r="N45" s="29">
        <f t="shared" si="5"/>
        <v>10097768</v>
      </c>
    </row>
    <row r="46" spans="2:14" x14ac:dyDescent="0.2">
      <c r="B46" s="30">
        <v>2009</v>
      </c>
      <c r="C46" s="4">
        <v>8177146</v>
      </c>
      <c r="D46" s="4">
        <v>3186817</v>
      </c>
      <c r="E46" s="4">
        <v>266748</v>
      </c>
      <c r="F46" s="5">
        <f t="shared" si="4"/>
        <v>11630711</v>
      </c>
      <c r="G46" s="4">
        <v>28749</v>
      </c>
      <c r="H46" s="4">
        <v>7095</v>
      </c>
      <c r="I46" s="4"/>
      <c r="J46" s="5">
        <f t="shared" si="6"/>
        <v>35844</v>
      </c>
      <c r="K46" s="4">
        <f t="shared" ref="K46:L48" si="7">C46+G46</f>
        <v>8205895</v>
      </c>
      <c r="L46" s="4">
        <f t="shared" si="7"/>
        <v>3193912</v>
      </c>
      <c r="M46" s="4">
        <f>E46+I46</f>
        <v>266748</v>
      </c>
      <c r="N46" s="29">
        <f t="shared" si="5"/>
        <v>11666555</v>
      </c>
    </row>
    <row r="47" spans="2:14" x14ac:dyDescent="0.2">
      <c r="B47" s="30">
        <v>2010</v>
      </c>
      <c r="C47" s="4">
        <v>9102148</v>
      </c>
      <c r="D47" s="4">
        <v>3531918</v>
      </c>
      <c r="E47" s="4">
        <v>247013</v>
      </c>
      <c r="F47" s="5">
        <f t="shared" si="4"/>
        <v>12881079</v>
      </c>
      <c r="G47" s="4">
        <v>17554</v>
      </c>
      <c r="H47" s="4">
        <v>29700</v>
      </c>
      <c r="I47" s="4">
        <v>707</v>
      </c>
      <c r="J47" s="5">
        <f t="shared" si="6"/>
        <v>47961</v>
      </c>
      <c r="K47" s="4">
        <f t="shared" si="7"/>
        <v>9119702</v>
      </c>
      <c r="L47" s="4">
        <f t="shared" si="7"/>
        <v>3561618</v>
      </c>
      <c r="M47" s="4">
        <f>E47+I47</f>
        <v>247720</v>
      </c>
      <c r="N47" s="29">
        <f t="shared" si="5"/>
        <v>12929040</v>
      </c>
    </row>
    <row r="48" spans="2:14" x14ac:dyDescent="0.2">
      <c r="B48" s="30">
        <v>2011</v>
      </c>
      <c r="C48" s="4">
        <v>9291869</v>
      </c>
      <c r="D48" s="4">
        <v>3698868</v>
      </c>
      <c r="E48" s="4">
        <v>171657</v>
      </c>
      <c r="F48" s="5">
        <f t="shared" si="4"/>
        <v>13162394</v>
      </c>
      <c r="G48" s="4">
        <v>75054</v>
      </c>
      <c r="H48" s="4">
        <v>57612</v>
      </c>
      <c r="I48" s="4">
        <v>774</v>
      </c>
      <c r="J48" s="5">
        <f t="shared" si="6"/>
        <v>133440</v>
      </c>
      <c r="K48" s="4">
        <f t="shared" si="7"/>
        <v>9366923</v>
      </c>
      <c r="L48" s="4">
        <f t="shared" si="7"/>
        <v>3756480</v>
      </c>
      <c r="M48" s="4">
        <f>E48+I48</f>
        <v>172431</v>
      </c>
      <c r="N48" s="29">
        <f t="shared" si="5"/>
        <v>13295834</v>
      </c>
    </row>
    <row r="49" spans="2:14" x14ac:dyDescent="0.2">
      <c r="B49" s="30">
        <v>2012</v>
      </c>
      <c r="C49" s="4">
        <v>9639877</v>
      </c>
      <c r="D49" s="4">
        <v>4113938</v>
      </c>
      <c r="E49" s="4">
        <v>128792</v>
      </c>
      <c r="F49" s="5">
        <f>SUM(C49:E49)</f>
        <v>13882607</v>
      </c>
      <c r="G49" s="4">
        <v>69402</v>
      </c>
      <c r="H49" s="4">
        <v>55590</v>
      </c>
      <c r="I49" s="4">
        <v>505</v>
      </c>
      <c r="J49" s="5">
        <f t="shared" si="6"/>
        <v>125497</v>
      </c>
      <c r="K49" s="4">
        <f t="shared" ref="K49:M49" si="8">C49+G49</f>
        <v>9709279</v>
      </c>
      <c r="L49" s="4">
        <f t="shared" si="8"/>
        <v>4169528</v>
      </c>
      <c r="M49" s="4">
        <f t="shared" si="8"/>
        <v>129297</v>
      </c>
      <c r="N49" s="29">
        <f>SUM(K49:M49)</f>
        <v>14008104</v>
      </c>
    </row>
    <row r="50" spans="2:14" x14ac:dyDescent="0.2">
      <c r="B50" s="30">
        <v>2013</v>
      </c>
      <c r="C50" s="4">
        <v>9613358</v>
      </c>
      <c r="D50" s="4">
        <v>4089213</v>
      </c>
      <c r="E50" s="4">
        <v>168533</v>
      </c>
      <c r="F50" s="5">
        <f>SUM(C50:E50)</f>
        <v>13871104</v>
      </c>
      <c r="G50" s="4">
        <v>104707</v>
      </c>
      <c r="H50" s="4">
        <v>28752</v>
      </c>
      <c r="I50" s="4">
        <v>563</v>
      </c>
      <c r="J50" s="5">
        <f t="shared" si="6"/>
        <v>134022</v>
      </c>
      <c r="K50" s="4">
        <f t="shared" ref="K50" si="9">C50+G50</f>
        <v>9718065</v>
      </c>
      <c r="L50" s="4">
        <f t="shared" ref="L50" si="10">D50+H50</f>
        <v>4117965</v>
      </c>
      <c r="M50" s="4">
        <f t="shared" ref="M50" si="11">E50+I50</f>
        <v>169096</v>
      </c>
      <c r="N50" s="29">
        <f>SUM(K50:M50)</f>
        <v>14005126</v>
      </c>
    </row>
    <row r="51" spans="2:14" ht="13.5" thickBot="1" x14ac:dyDescent="0.25">
      <c r="B51" s="31">
        <f>B26</f>
        <v>41699</v>
      </c>
      <c r="C51" s="28">
        <v>9678603</v>
      </c>
      <c r="D51" s="28">
        <v>4141356</v>
      </c>
      <c r="E51" s="28">
        <v>356405</v>
      </c>
      <c r="F51" s="54">
        <f>SUM(C51:E51)</f>
        <v>14176364</v>
      </c>
      <c r="G51" s="28">
        <v>103768</v>
      </c>
      <c r="H51" s="28">
        <v>24049</v>
      </c>
      <c r="I51" s="28">
        <v>1205</v>
      </c>
      <c r="J51" s="54">
        <f t="shared" ref="J51" si="12">SUM(G51:I51)</f>
        <v>129022</v>
      </c>
      <c r="K51" s="28">
        <f t="shared" ref="K51" si="13">C51+G51</f>
        <v>9782371</v>
      </c>
      <c r="L51" s="28">
        <f t="shared" ref="L51" si="14">D51+H51</f>
        <v>4165405</v>
      </c>
      <c r="M51" s="28">
        <f t="shared" ref="M51" si="15">E51+I51</f>
        <v>357610</v>
      </c>
      <c r="N51" s="53">
        <f>SUM(K51:M51)</f>
        <v>14305386</v>
      </c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2:14" ht="18" x14ac:dyDescent="0.25">
      <c r="B55" s="13"/>
      <c r="C55" s="59" t="s">
        <v>14</v>
      </c>
      <c r="D55" s="59"/>
      <c r="E55" s="59"/>
      <c r="F55" s="59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4" t="s">
        <v>29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4.25" x14ac:dyDescent="0.2">
      <c r="B57" s="13"/>
      <c r="C57" s="13"/>
      <c r="D57" s="62"/>
      <c r="E57" s="62"/>
      <c r="F57" s="62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6" t="str">
        <f>C8</f>
        <v>Fecha de publicación: Abril de 2014</v>
      </c>
      <c r="D60" s="16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ht="16.5" thickBot="1" x14ac:dyDescent="0.3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ht="17.25" customHeight="1" x14ac:dyDescent="0.2">
      <c r="B64" s="60" t="s">
        <v>15</v>
      </c>
      <c r="C64" s="64" t="s">
        <v>7</v>
      </c>
      <c r="D64" s="64"/>
      <c r="E64" s="64"/>
      <c r="F64" s="64"/>
      <c r="G64" s="64" t="s">
        <v>8</v>
      </c>
      <c r="H64" s="64"/>
      <c r="I64" s="64"/>
      <c r="J64" s="64"/>
      <c r="K64" s="64" t="s">
        <v>22</v>
      </c>
      <c r="L64" s="64"/>
      <c r="M64" s="64"/>
      <c r="N64" s="65"/>
    </row>
    <row r="65" spans="2:14" x14ac:dyDescent="0.2">
      <c r="B65" s="61" t="s">
        <v>1</v>
      </c>
      <c r="C65" s="19" t="s">
        <v>2</v>
      </c>
      <c r="D65" s="19" t="s">
        <v>3</v>
      </c>
      <c r="E65" s="19" t="s">
        <v>13</v>
      </c>
      <c r="F65" s="19" t="s">
        <v>0</v>
      </c>
      <c r="G65" s="19" t="s">
        <v>2</v>
      </c>
      <c r="H65" s="19" t="s">
        <v>3</v>
      </c>
      <c r="I65" s="19" t="s">
        <v>13</v>
      </c>
      <c r="J65" s="19" t="s">
        <v>0</v>
      </c>
      <c r="K65" s="19" t="s">
        <v>2</v>
      </c>
      <c r="L65" s="19" t="s">
        <v>3</v>
      </c>
      <c r="M65" s="19" t="s">
        <v>13</v>
      </c>
      <c r="N65" s="33" t="s">
        <v>0</v>
      </c>
    </row>
    <row r="66" spans="2:14" x14ac:dyDescent="0.2">
      <c r="B66" s="30">
        <v>2004</v>
      </c>
      <c r="C66" s="4">
        <v>204380</v>
      </c>
      <c r="D66" s="4">
        <v>228562</v>
      </c>
      <c r="E66" s="4">
        <v>25879</v>
      </c>
      <c r="F66" s="5">
        <f>SUM(C66:E66)</f>
        <v>458821</v>
      </c>
      <c r="G66" s="4"/>
      <c r="H66" s="4"/>
      <c r="I66" s="4"/>
      <c r="J66" s="4"/>
      <c r="K66" s="4">
        <f t="shared" ref="K66:M69" si="16">C66+G66</f>
        <v>204380</v>
      </c>
      <c r="L66" s="4">
        <f t="shared" si="16"/>
        <v>228562</v>
      </c>
      <c r="M66" s="4">
        <f t="shared" si="16"/>
        <v>25879</v>
      </c>
      <c r="N66" s="29">
        <f>SUM(K66:M66)</f>
        <v>458821</v>
      </c>
    </row>
    <row r="67" spans="2:14" x14ac:dyDescent="0.2">
      <c r="B67" s="30">
        <f t="shared" ref="B67:B70" si="17">+B66+1</f>
        <v>2005</v>
      </c>
      <c r="C67" s="4">
        <v>389369</v>
      </c>
      <c r="D67" s="4">
        <v>366086.16481800005</v>
      </c>
      <c r="E67" s="4">
        <v>37741</v>
      </c>
      <c r="F67" s="5">
        <f t="shared" ref="F67:F75" si="18">SUM(C67:E67)</f>
        <v>793196.16481800005</v>
      </c>
      <c r="G67" s="4"/>
      <c r="H67" s="4"/>
      <c r="I67" s="4"/>
      <c r="J67" s="4"/>
      <c r="K67" s="4">
        <f t="shared" si="16"/>
        <v>389369</v>
      </c>
      <c r="L67" s="4">
        <f t="shared" si="16"/>
        <v>366086.16481800005</v>
      </c>
      <c r="M67" s="4">
        <f t="shared" si="16"/>
        <v>37741</v>
      </c>
      <c r="N67" s="29">
        <f t="shared" ref="N67:N73" si="19">SUM(K67:M67)</f>
        <v>793196.16481800005</v>
      </c>
    </row>
    <row r="68" spans="2:14" x14ac:dyDescent="0.2">
      <c r="B68" s="30">
        <f t="shared" si="17"/>
        <v>2006</v>
      </c>
      <c r="C68" s="4">
        <v>607990</v>
      </c>
      <c r="D68" s="4">
        <v>355780.21918999986</v>
      </c>
      <c r="E68" s="4">
        <v>55126</v>
      </c>
      <c r="F68" s="5">
        <f t="shared" si="18"/>
        <v>1018896.2191899999</v>
      </c>
      <c r="G68" s="4"/>
      <c r="H68" s="4"/>
      <c r="I68" s="4"/>
      <c r="J68" s="4"/>
      <c r="K68" s="4">
        <f t="shared" si="16"/>
        <v>607990</v>
      </c>
      <c r="L68" s="4">
        <f t="shared" si="16"/>
        <v>355780.21918999986</v>
      </c>
      <c r="M68" s="4">
        <f t="shared" si="16"/>
        <v>55126</v>
      </c>
      <c r="N68" s="29">
        <f t="shared" si="19"/>
        <v>1018896.2191899999</v>
      </c>
    </row>
    <row r="69" spans="2:14" x14ac:dyDescent="0.2">
      <c r="B69" s="30">
        <f t="shared" si="17"/>
        <v>2007</v>
      </c>
      <c r="C69" s="4">
        <v>765346</v>
      </c>
      <c r="D69" s="4">
        <v>403778</v>
      </c>
      <c r="E69" s="4">
        <v>46430</v>
      </c>
      <c r="F69" s="5">
        <f t="shared" si="18"/>
        <v>1215554</v>
      </c>
      <c r="G69" s="4"/>
      <c r="H69" s="4"/>
      <c r="I69" s="4"/>
      <c r="J69" s="4"/>
      <c r="K69" s="4">
        <f t="shared" si="16"/>
        <v>765346</v>
      </c>
      <c r="L69" s="4">
        <f t="shared" si="16"/>
        <v>403778</v>
      </c>
      <c r="M69" s="4">
        <f t="shared" si="16"/>
        <v>46430</v>
      </c>
      <c r="N69" s="29">
        <f t="shared" si="19"/>
        <v>1215554</v>
      </c>
    </row>
    <row r="70" spans="2:14" x14ac:dyDescent="0.2">
      <c r="B70" s="30">
        <f t="shared" si="17"/>
        <v>2008</v>
      </c>
      <c r="C70" s="4">
        <v>928531</v>
      </c>
      <c r="D70" s="4">
        <v>471981</v>
      </c>
      <c r="E70" s="4">
        <v>43807</v>
      </c>
      <c r="F70" s="5">
        <f t="shared" si="18"/>
        <v>1444319</v>
      </c>
      <c r="G70" s="4" t="s">
        <v>6</v>
      </c>
      <c r="H70" s="4" t="s">
        <v>6</v>
      </c>
      <c r="I70" s="4">
        <v>7769</v>
      </c>
      <c r="J70" s="5">
        <f t="shared" ref="J70:J75" si="20">SUM(G70:I70)</f>
        <v>7769</v>
      </c>
      <c r="K70" s="4">
        <f>C70</f>
        <v>928531</v>
      </c>
      <c r="L70" s="4">
        <f>D70</f>
        <v>471981</v>
      </c>
      <c r="M70" s="4">
        <f t="shared" ref="M70:M74" si="21">E70+I70</f>
        <v>51576</v>
      </c>
      <c r="N70" s="29">
        <f t="shared" si="19"/>
        <v>1452088</v>
      </c>
    </row>
    <row r="71" spans="2:14" x14ac:dyDescent="0.2">
      <c r="B71" s="30">
        <v>2009</v>
      </c>
      <c r="C71" s="4">
        <v>1001649</v>
      </c>
      <c r="D71" s="4">
        <v>422641</v>
      </c>
      <c r="E71" s="4">
        <v>48340</v>
      </c>
      <c r="F71" s="5">
        <f t="shared" si="18"/>
        <v>1472630</v>
      </c>
      <c r="G71" s="4">
        <v>61270</v>
      </c>
      <c r="H71" s="4">
        <v>105208</v>
      </c>
      <c r="I71" s="4">
        <v>10520</v>
      </c>
      <c r="J71" s="5">
        <f t="shared" si="20"/>
        <v>176998</v>
      </c>
      <c r="K71" s="4">
        <f t="shared" ref="K71:L74" si="22">C71+G71</f>
        <v>1062919</v>
      </c>
      <c r="L71" s="4">
        <f t="shared" si="22"/>
        <v>527849</v>
      </c>
      <c r="M71" s="4">
        <f t="shared" si="21"/>
        <v>58860</v>
      </c>
      <c r="N71" s="29">
        <f t="shared" si="19"/>
        <v>1649628</v>
      </c>
    </row>
    <row r="72" spans="2:14" x14ac:dyDescent="0.2">
      <c r="B72" s="30">
        <v>2010</v>
      </c>
      <c r="C72" s="4">
        <v>1199652</v>
      </c>
      <c r="D72" s="4">
        <v>506253</v>
      </c>
      <c r="E72" s="4">
        <v>37769</v>
      </c>
      <c r="F72" s="5">
        <f t="shared" si="18"/>
        <v>1743674</v>
      </c>
      <c r="G72" s="4">
        <v>122107</v>
      </c>
      <c r="H72" s="4">
        <v>151946</v>
      </c>
      <c r="I72" s="4">
        <v>16087</v>
      </c>
      <c r="J72" s="5">
        <f t="shared" si="20"/>
        <v>290140</v>
      </c>
      <c r="K72" s="4">
        <f t="shared" si="22"/>
        <v>1321759</v>
      </c>
      <c r="L72" s="4">
        <f t="shared" si="22"/>
        <v>658199</v>
      </c>
      <c r="M72" s="4">
        <f t="shared" si="21"/>
        <v>53856</v>
      </c>
      <c r="N72" s="29">
        <f t="shared" si="19"/>
        <v>2033814</v>
      </c>
    </row>
    <row r="73" spans="2:14" x14ac:dyDescent="0.2">
      <c r="B73" s="30">
        <v>2011</v>
      </c>
      <c r="C73" s="4">
        <v>1427423</v>
      </c>
      <c r="D73" s="4">
        <v>587629</v>
      </c>
      <c r="E73" s="4">
        <v>43923</v>
      </c>
      <c r="F73" s="5">
        <f t="shared" si="18"/>
        <v>2058975</v>
      </c>
      <c r="G73" s="4">
        <v>228228</v>
      </c>
      <c r="H73" s="4">
        <v>133364</v>
      </c>
      <c r="I73" s="4">
        <v>46811</v>
      </c>
      <c r="J73" s="5">
        <f t="shared" si="20"/>
        <v>408403</v>
      </c>
      <c r="K73" s="4">
        <f t="shared" si="22"/>
        <v>1655651</v>
      </c>
      <c r="L73" s="4">
        <f t="shared" si="22"/>
        <v>720993</v>
      </c>
      <c r="M73" s="4">
        <f t="shared" si="21"/>
        <v>90734</v>
      </c>
      <c r="N73" s="29">
        <f t="shared" si="19"/>
        <v>2467378</v>
      </c>
    </row>
    <row r="74" spans="2:14" x14ac:dyDescent="0.2">
      <c r="B74" s="30">
        <v>2012</v>
      </c>
      <c r="C74" s="4">
        <v>1725778</v>
      </c>
      <c r="D74" s="4">
        <v>677994</v>
      </c>
      <c r="E74" s="4">
        <v>67796</v>
      </c>
      <c r="F74" s="5">
        <f t="shared" si="18"/>
        <v>2471568</v>
      </c>
      <c r="G74" s="4">
        <v>287847</v>
      </c>
      <c r="H74" s="4">
        <v>125304</v>
      </c>
      <c r="I74" s="4">
        <v>91475</v>
      </c>
      <c r="J74" s="5">
        <f t="shared" si="20"/>
        <v>504626</v>
      </c>
      <c r="K74" s="4">
        <f t="shared" si="22"/>
        <v>2013625</v>
      </c>
      <c r="L74" s="4">
        <f t="shared" si="22"/>
        <v>803298</v>
      </c>
      <c r="M74" s="4">
        <f t="shared" si="21"/>
        <v>159271</v>
      </c>
      <c r="N74" s="29">
        <f>SUM(K74:M74)</f>
        <v>2976194</v>
      </c>
    </row>
    <row r="75" spans="2:14" x14ac:dyDescent="0.2">
      <c r="B75" s="30">
        <v>2013</v>
      </c>
      <c r="C75" s="4">
        <v>1867328</v>
      </c>
      <c r="D75" s="4">
        <v>817322</v>
      </c>
      <c r="E75" s="4">
        <v>70445</v>
      </c>
      <c r="F75" s="5">
        <f t="shared" si="18"/>
        <v>2755095</v>
      </c>
      <c r="G75" s="4">
        <v>410982</v>
      </c>
      <c r="H75" s="4">
        <v>156415</v>
      </c>
      <c r="I75" s="4">
        <v>102785</v>
      </c>
      <c r="J75" s="5">
        <f t="shared" si="20"/>
        <v>670182</v>
      </c>
      <c r="K75" s="4">
        <f t="shared" ref="K75" si="23">C75+G75</f>
        <v>2278310</v>
      </c>
      <c r="L75" s="4">
        <f t="shared" ref="L75" si="24">D75+H75</f>
        <v>973737</v>
      </c>
      <c r="M75" s="4">
        <f t="shared" ref="M75" si="25">E75+I75</f>
        <v>173230</v>
      </c>
      <c r="N75" s="29">
        <f>SUM(K75:M75)</f>
        <v>3425277</v>
      </c>
    </row>
    <row r="76" spans="2:14" ht="13.5" thickBot="1" x14ac:dyDescent="0.25">
      <c r="B76" s="43">
        <f>B51</f>
        <v>41699</v>
      </c>
      <c r="C76" s="28">
        <v>1896252</v>
      </c>
      <c r="D76" s="28">
        <v>843545</v>
      </c>
      <c r="E76" s="28">
        <v>86387</v>
      </c>
      <c r="F76" s="54">
        <f t="shared" ref="F76" si="26">SUM(C76:E76)</f>
        <v>2826184</v>
      </c>
      <c r="G76" s="28">
        <v>432892</v>
      </c>
      <c r="H76" s="28">
        <v>165522</v>
      </c>
      <c r="I76" s="28">
        <v>138433</v>
      </c>
      <c r="J76" s="54">
        <f t="shared" ref="J76" si="27">SUM(G76:I76)</f>
        <v>736847</v>
      </c>
      <c r="K76" s="28">
        <f t="shared" ref="K76" si="28">C76+G76</f>
        <v>2329144</v>
      </c>
      <c r="L76" s="28">
        <f t="shared" ref="L76" si="29">D76+H76</f>
        <v>1009067</v>
      </c>
      <c r="M76" s="28">
        <f t="shared" ref="M76" si="30">E76+I76</f>
        <v>224820</v>
      </c>
      <c r="N76" s="53">
        <f>SUM(K76:M76)</f>
        <v>3563031</v>
      </c>
    </row>
    <row r="78" spans="2:14" x14ac:dyDescent="0.2">
      <c r="B78" s="13"/>
      <c r="C78" s="13"/>
      <c r="D78" s="13"/>
      <c r="E78" s="13"/>
      <c r="F78" s="13"/>
      <c r="G78" s="26"/>
      <c r="H78" s="26"/>
      <c r="I78" s="26"/>
      <c r="J78" s="26"/>
      <c r="K78" s="26"/>
      <c r="L78" s="26"/>
      <c r="M78" s="26"/>
      <c r="N78" s="26"/>
    </row>
    <row r="79" spans="2:14" ht="18" x14ac:dyDescent="0.25">
      <c r="B79" s="13"/>
      <c r="C79" s="59" t="s">
        <v>14</v>
      </c>
      <c r="D79" s="59"/>
      <c r="E79" s="59"/>
      <c r="F79" s="59"/>
      <c r="G79" s="26"/>
      <c r="H79" s="26"/>
      <c r="I79" s="26"/>
      <c r="J79" s="26"/>
      <c r="K79" s="26"/>
      <c r="L79" s="26"/>
      <c r="M79" s="26"/>
      <c r="N79" s="26"/>
    </row>
    <row r="80" spans="2:14" x14ac:dyDescent="0.2">
      <c r="B80" s="13"/>
      <c r="C80" s="14" t="s">
        <v>16</v>
      </c>
      <c r="D80" s="14"/>
      <c r="E80" s="13"/>
      <c r="F80" s="13"/>
      <c r="G80" s="26"/>
      <c r="H80" s="26"/>
      <c r="I80" s="26"/>
      <c r="J80" s="26"/>
      <c r="K80" s="26"/>
      <c r="L80" s="26"/>
      <c r="M80" s="26"/>
      <c r="N80" s="26"/>
    </row>
    <row r="81" spans="2:14" ht="14.25" x14ac:dyDescent="0.2">
      <c r="B81" s="13"/>
      <c r="C81" s="13"/>
      <c r="D81" s="62"/>
      <c r="E81" s="62"/>
      <c r="F81" s="62"/>
      <c r="G81" s="26"/>
      <c r="H81" s="26"/>
      <c r="I81" s="26"/>
      <c r="J81" s="26"/>
      <c r="K81" s="26"/>
      <c r="L81" s="26"/>
      <c r="M81" s="26"/>
      <c r="N81" s="26"/>
    </row>
    <row r="82" spans="2:14" x14ac:dyDescent="0.2">
      <c r="B82" s="13"/>
      <c r="C82" s="15"/>
      <c r="D82" s="13"/>
      <c r="E82" s="13"/>
      <c r="F82" s="13"/>
      <c r="G82" s="26"/>
      <c r="H82" s="26"/>
      <c r="I82" s="26"/>
      <c r="J82" s="26"/>
      <c r="K82" s="26"/>
      <c r="L82" s="26"/>
      <c r="M82" s="26"/>
      <c r="N82" s="26"/>
    </row>
    <row r="83" spans="2:14" x14ac:dyDescent="0.2">
      <c r="B83" s="13"/>
      <c r="C83" s="13"/>
      <c r="D83" s="13"/>
      <c r="E83" s="13"/>
      <c r="F83" s="13"/>
      <c r="G83" s="26"/>
      <c r="H83" s="26"/>
      <c r="I83" s="26"/>
      <c r="J83" s="26"/>
      <c r="K83" s="26"/>
      <c r="L83" s="26"/>
      <c r="M83" s="26"/>
      <c r="N83" s="26"/>
    </row>
    <row r="84" spans="2:14" x14ac:dyDescent="0.2">
      <c r="B84" s="13"/>
      <c r="C84" s="16" t="str">
        <f>C8</f>
        <v>Fecha de publicación: Abril de 2014</v>
      </c>
      <c r="D84" s="16"/>
      <c r="E84" s="13"/>
      <c r="F84" s="13"/>
      <c r="G84" s="26"/>
      <c r="H84" s="26"/>
      <c r="I84" s="26"/>
      <c r="J84" s="26"/>
      <c r="K84" s="26"/>
      <c r="L84" s="26"/>
      <c r="M84" s="26"/>
      <c r="N84" s="26"/>
    </row>
    <row r="85" spans="2:14" x14ac:dyDescent="0.2">
      <c r="B85" s="13"/>
      <c r="C85" s="13"/>
      <c r="D85" s="13"/>
      <c r="E85" s="13"/>
      <c r="F85" s="13"/>
      <c r="G85" s="26"/>
      <c r="H85" s="26"/>
      <c r="I85" s="26"/>
      <c r="J85" s="26"/>
      <c r="K85" s="26"/>
      <c r="L85" s="26"/>
      <c r="M85" s="26"/>
      <c r="N85" s="26"/>
    </row>
    <row r="86" spans="2:14" x14ac:dyDescent="0.2">
      <c r="B86" s="13"/>
      <c r="C86" s="13"/>
      <c r="D86" s="13"/>
      <c r="E86" s="13"/>
      <c r="F86" s="13"/>
      <c r="G86" s="26"/>
      <c r="H86" s="26"/>
      <c r="I86" s="26"/>
      <c r="J86" s="26"/>
      <c r="K86" s="26"/>
      <c r="L86" s="26"/>
      <c r="M86" s="26"/>
      <c r="N86" s="26"/>
    </row>
    <row r="87" spans="2:14" ht="16.5" thickBot="1" x14ac:dyDescent="0.3">
      <c r="B87" s="17"/>
      <c r="C87" s="17"/>
      <c r="D87" s="17"/>
      <c r="E87" s="17"/>
      <c r="F87" s="17"/>
      <c r="G87" s="26"/>
      <c r="H87" s="26"/>
      <c r="I87" s="26"/>
      <c r="J87" s="26"/>
      <c r="K87" s="26"/>
      <c r="L87" s="26"/>
      <c r="M87" s="26"/>
      <c r="N87" s="26"/>
    </row>
    <row r="88" spans="2:14" ht="12.75" customHeight="1" x14ac:dyDescent="0.2">
      <c r="B88" s="60" t="s">
        <v>1</v>
      </c>
      <c r="C88" s="64" t="s">
        <v>18</v>
      </c>
      <c r="D88" s="64"/>
      <c r="E88" s="64"/>
      <c r="F88" s="65"/>
      <c r="G88" s="26"/>
      <c r="H88" s="26"/>
      <c r="I88" s="26"/>
      <c r="J88" s="26"/>
      <c r="K88" s="26"/>
      <c r="L88" s="26"/>
      <c r="M88" s="26"/>
      <c r="N88" s="26"/>
    </row>
    <row r="89" spans="2:14" ht="22.5" x14ac:dyDescent="0.2">
      <c r="B89" s="61"/>
      <c r="C89" s="19" t="s">
        <v>2</v>
      </c>
      <c r="D89" s="19" t="s">
        <v>3</v>
      </c>
      <c r="E89" s="19" t="s">
        <v>4</v>
      </c>
      <c r="F89" s="33" t="s">
        <v>0</v>
      </c>
      <c r="G89" s="26"/>
      <c r="H89" s="26"/>
      <c r="I89" s="26"/>
      <c r="J89" s="26"/>
      <c r="K89" s="26"/>
      <c r="L89" s="26"/>
      <c r="M89" s="26"/>
      <c r="N89" s="26"/>
    </row>
    <row r="90" spans="2:14" x14ac:dyDescent="0.2">
      <c r="B90" s="30">
        <v>2004</v>
      </c>
      <c r="C90" s="63"/>
      <c r="D90" s="63"/>
      <c r="E90" s="63"/>
      <c r="F90" s="29">
        <v>15478</v>
      </c>
      <c r="G90" s="26"/>
      <c r="H90" s="26"/>
      <c r="I90" s="26"/>
      <c r="J90" s="26"/>
      <c r="K90" s="26"/>
      <c r="L90" s="26"/>
      <c r="M90" s="26"/>
      <c r="N90" s="26"/>
    </row>
    <row r="91" spans="2:14" x14ac:dyDescent="0.2">
      <c r="B91" s="30">
        <v>2005</v>
      </c>
      <c r="C91" s="63"/>
      <c r="D91" s="63"/>
      <c r="E91" s="63"/>
      <c r="F91" s="29">
        <v>28749</v>
      </c>
      <c r="G91" s="26"/>
      <c r="H91" s="26"/>
      <c r="I91" s="26"/>
    </row>
    <row r="92" spans="2:14" x14ac:dyDescent="0.2">
      <c r="B92" s="30">
        <v>2006</v>
      </c>
      <c r="C92" s="63"/>
      <c r="D92" s="63"/>
      <c r="E92" s="63"/>
      <c r="F92" s="29">
        <v>44628</v>
      </c>
      <c r="G92" s="26"/>
      <c r="H92" s="26"/>
      <c r="I92" s="26"/>
    </row>
    <row r="93" spans="2:14" x14ac:dyDescent="0.2">
      <c r="B93" s="30">
        <v>2007</v>
      </c>
      <c r="C93" s="63"/>
      <c r="D93" s="63"/>
      <c r="E93" s="63"/>
      <c r="F93" s="29">
        <v>80951</v>
      </c>
      <c r="G93" s="26"/>
      <c r="H93" s="26"/>
      <c r="I93" s="26"/>
    </row>
    <row r="94" spans="2:14" x14ac:dyDescent="0.2">
      <c r="B94" s="30">
        <v>2008</v>
      </c>
      <c r="C94" s="4">
        <v>32362</v>
      </c>
      <c r="D94" s="4">
        <v>89402</v>
      </c>
      <c r="E94" s="4">
        <v>20628</v>
      </c>
      <c r="F94" s="29">
        <f t="shared" ref="F94:F97" si="31">SUM(C94:E94)</f>
        <v>142392</v>
      </c>
      <c r="G94" s="26"/>
      <c r="H94" s="26"/>
      <c r="I94" s="26"/>
    </row>
    <row r="95" spans="2:14" x14ac:dyDescent="0.2">
      <c r="B95" s="30">
        <v>2009</v>
      </c>
      <c r="C95" s="4">
        <v>22454</v>
      </c>
      <c r="D95" s="4">
        <v>84671</v>
      </c>
      <c r="E95" s="4">
        <v>31292</v>
      </c>
      <c r="F95" s="29">
        <f t="shared" si="31"/>
        <v>138417</v>
      </c>
      <c r="G95" s="26"/>
      <c r="H95" s="26"/>
      <c r="I95" s="26"/>
    </row>
    <row r="96" spans="2:14" x14ac:dyDescent="0.2">
      <c r="B96" s="30">
        <v>2010</v>
      </c>
      <c r="C96" s="4">
        <v>29041</v>
      </c>
      <c r="D96" s="4">
        <v>94782</v>
      </c>
      <c r="E96" s="4">
        <v>32154</v>
      </c>
      <c r="F96" s="29">
        <f t="shared" si="31"/>
        <v>155977</v>
      </c>
      <c r="G96" s="26"/>
      <c r="H96" s="26"/>
      <c r="I96" s="26"/>
    </row>
    <row r="97" spans="2:14" x14ac:dyDescent="0.2">
      <c r="B97" s="30">
        <v>2011</v>
      </c>
      <c r="C97" s="4">
        <v>34742</v>
      </c>
      <c r="D97" s="4">
        <v>36401</v>
      </c>
      <c r="E97" s="4">
        <v>40203</v>
      </c>
      <c r="F97" s="29">
        <f t="shared" si="31"/>
        <v>111346</v>
      </c>
      <c r="G97" s="26"/>
      <c r="H97" s="26"/>
      <c r="I97" s="26"/>
    </row>
    <row r="98" spans="2:14" x14ac:dyDescent="0.2">
      <c r="B98" s="30">
        <v>2012</v>
      </c>
      <c r="C98" s="4">
        <v>35002</v>
      </c>
      <c r="D98" s="4">
        <v>46860</v>
      </c>
      <c r="E98" s="4">
        <v>20703</v>
      </c>
      <c r="F98" s="29">
        <f>SUM(C98:E98)</f>
        <v>102565</v>
      </c>
      <c r="G98" s="26"/>
      <c r="H98" s="26"/>
      <c r="I98" s="26"/>
    </row>
    <row r="99" spans="2:14" x14ac:dyDescent="0.2">
      <c r="B99" s="30">
        <v>2013</v>
      </c>
      <c r="C99" s="4">
        <v>34511</v>
      </c>
      <c r="D99" s="4">
        <v>56606</v>
      </c>
      <c r="E99" s="4">
        <v>20234</v>
      </c>
      <c r="F99" s="29">
        <f>SUM(C99:E99)</f>
        <v>111351</v>
      </c>
      <c r="G99" s="26"/>
      <c r="H99" s="26"/>
      <c r="I99" s="26"/>
    </row>
    <row r="100" spans="2:14" ht="13.5" thickBot="1" x14ac:dyDescent="0.25">
      <c r="B100" s="43">
        <f>B76</f>
        <v>41699</v>
      </c>
      <c r="C100" s="28">
        <v>33778</v>
      </c>
      <c r="D100" s="28">
        <v>50422</v>
      </c>
      <c r="E100" s="28">
        <v>8045</v>
      </c>
      <c r="F100" s="53">
        <f>SUM(C100:E100)</f>
        <v>92245</v>
      </c>
      <c r="G100" s="26"/>
      <c r="H100" s="26"/>
      <c r="I100" s="26"/>
    </row>
    <row r="101" spans="2:14" x14ac:dyDescent="0.2">
      <c r="G101" s="26"/>
      <c r="H101" s="26"/>
      <c r="I101" s="26"/>
    </row>
    <row r="102" spans="2:14" x14ac:dyDescent="0.2">
      <c r="B102" s="13"/>
      <c r="C102" s="13"/>
      <c r="D102" s="13"/>
      <c r="E102" s="13"/>
      <c r="F102" s="13"/>
      <c r="G102" s="13"/>
      <c r="H102" s="26"/>
      <c r="I102" s="26"/>
      <c r="J102" s="26"/>
      <c r="K102" s="26"/>
      <c r="L102" s="26"/>
      <c r="M102" s="26"/>
      <c r="N102" s="26"/>
    </row>
    <row r="103" spans="2:14" x14ac:dyDescent="0.2">
      <c r="B103" s="13"/>
      <c r="C103" s="13"/>
      <c r="D103" s="13"/>
      <c r="E103" s="13"/>
      <c r="F103" s="13"/>
      <c r="G103" s="13"/>
      <c r="H103" s="26"/>
      <c r="I103" s="26"/>
      <c r="J103" s="26"/>
      <c r="K103" s="26"/>
      <c r="L103" s="26"/>
      <c r="M103" s="26"/>
      <c r="N103" s="26"/>
    </row>
    <row r="104" spans="2:14" ht="18" x14ac:dyDescent="0.25">
      <c r="B104" s="13"/>
      <c r="C104" s="36" t="s">
        <v>14</v>
      </c>
      <c r="D104" s="36"/>
      <c r="E104" s="36"/>
      <c r="F104" s="36"/>
      <c r="G104" s="36"/>
      <c r="H104" s="26"/>
      <c r="I104" s="26"/>
      <c r="J104" s="26"/>
      <c r="K104" s="26"/>
      <c r="L104" s="26"/>
      <c r="M104" s="26"/>
      <c r="N104" s="26"/>
    </row>
    <row r="105" spans="2:14" x14ac:dyDescent="0.2">
      <c r="B105" s="13"/>
      <c r="C105" s="14" t="s">
        <v>26</v>
      </c>
      <c r="D105" s="14"/>
      <c r="E105" s="13"/>
      <c r="F105" s="13"/>
      <c r="G105" s="13"/>
      <c r="H105" s="26"/>
      <c r="I105" s="26"/>
      <c r="J105" s="26"/>
      <c r="K105" s="26"/>
      <c r="L105" s="26"/>
      <c r="M105" s="26"/>
      <c r="N105" s="26"/>
    </row>
    <row r="106" spans="2:14" ht="14.25" x14ac:dyDescent="0.2">
      <c r="B106" s="13"/>
      <c r="C106" s="13"/>
      <c r="D106" s="37"/>
      <c r="E106" s="37"/>
      <c r="F106" s="37"/>
      <c r="G106" s="37"/>
      <c r="H106" s="26"/>
      <c r="I106" s="26"/>
      <c r="J106" s="26"/>
      <c r="K106" s="26"/>
      <c r="L106" s="26"/>
      <c r="M106" s="26"/>
      <c r="N106" s="26"/>
    </row>
    <row r="107" spans="2:14" x14ac:dyDescent="0.2">
      <c r="B107" s="13"/>
      <c r="C107" s="15"/>
      <c r="D107" s="13"/>
      <c r="E107" s="13"/>
      <c r="F107" s="13"/>
      <c r="G107" s="13"/>
      <c r="H107" s="26"/>
      <c r="I107" s="26"/>
      <c r="J107" s="26"/>
      <c r="K107" s="26"/>
      <c r="L107" s="26"/>
      <c r="M107" s="26"/>
      <c r="N107" s="26"/>
    </row>
    <row r="108" spans="2:14" x14ac:dyDescent="0.2">
      <c r="B108" s="13"/>
      <c r="C108" s="13"/>
      <c r="D108" s="13"/>
      <c r="E108" s="13"/>
      <c r="F108" s="13"/>
      <c r="G108" s="13"/>
      <c r="H108" s="26"/>
      <c r="I108" s="26"/>
      <c r="J108" s="26"/>
      <c r="K108" s="26"/>
      <c r="L108" s="26"/>
      <c r="M108" s="26"/>
      <c r="N108" s="26"/>
    </row>
    <row r="109" spans="2:14" x14ac:dyDescent="0.2">
      <c r="B109" s="13"/>
      <c r="C109" s="16" t="str">
        <f>C8</f>
        <v>Fecha de publicación: Abril de 2014</v>
      </c>
      <c r="D109" s="16"/>
      <c r="E109" s="13"/>
      <c r="F109" s="13"/>
      <c r="G109" s="13"/>
      <c r="H109" s="26"/>
      <c r="I109" s="26"/>
      <c r="J109" s="26"/>
      <c r="K109" s="26"/>
      <c r="L109" s="26"/>
      <c r="M109" s="26"/>
      <c r="N109" s="26"/>
    </row>
    <row r="110" spans="2:14" x14ac:dyDescent="0.2">
      <c r="B110" s="13"/>
      <c r="C110" s="13"/>
      <c r="D110" s="13"/>
      <c r="E110" s="13"/>
      <c r="F110" s="13"/>
      <c r="G110" s="13"/>
      <c r="H110" s="26"/>
      <c r="I110" s="26"/>
      <c r="J110" s="26"/>
      <c r="K110" s="26"/>
      <c r="L110" s="26"/>
      <c r="M110" s="26"/>
      <c r="N110" s="26"/>
    </row>
    <row r="111" spans="2:14" x14ac:dyDescent="0.2">
      <c r="B111" s="13"/>
      <c r="C111" s="13"/>
      <c r="D111" s="13"/>
      <c r="E111" s="13"/>
      <c r="F111" s="13"/>
      <c r="G111" s="13"/>
      <c r="H111" s="26"/>
      <c r="I111" s="26"/>
      <c r="J111" s="26"/>
      <c r="K111" s="26"/>
      <c r="L111" s="26"/>
      <c r="M111" s="26"/>
      <c r="N111" s="26"/>
    </row>
    <row r="112" spans="2:14" ht="15.75" x14ac:dyDescent="0.25">
      <c r="B112" s="17"/>
      <c r="C112" s="17"/>
      <c r="D112" s="17"/>
      <c r="E112" s="17"/>
      <c r="F112" s="17"/>
      <c r="G112" s="17"/>
      <c r="H112" s="26"/>
      <c r="I112" s="26"/>
      <c r="J112" s="26"/>
      <c r="K112" s="26"/>
      <c r="L112" s="26"/>
      <c r="M112" s="26"/>
      <c r="N112" s="26"/>
    </row>
    <row r="113" spans="2:17" ht="45" x14ac:dyDescent="0.2">
      <c r="B113" s="32" t="s">
        <v>15</v>
      </c>
      <c r="C113" s="19" t="s">
        <v>2</v>
      </c>
      <c r="D113" s="19" t="s">
        <v>3</v>
      </c>
      <c r="E113" s="19" t="s">
        <v>23</v>
      </c>
      <c r="F113" s="19" t="s">
        <v>24</v>
      </c>
      <c r="G113" s="33" t="s">
        <v>25</v>
      </c>
    </row>
    <row r="114" spans="2:17" x14ac:dyDescent="0.2">
      <c r="B114" s="30">
        <v>2009</v>
      </c>
      <c r="C114" s="4">
        <v>90019</v>
      </c>
      <c r="D114" s="4">
        <v>112303</v>
      </c>
      <c r="E114" s="4">
        <v>10520</v>
      </c>
      <c r="F114" s="40">
        <f>+C114+D114+E114</f>
        <v>212842</v>
      </c>
      <c r="G114" s="41">
        <v>1.519708507738665E-2</v>
      </c>
    </row>
    <row r="115" spans="2:17" x14ac:dyDescent="0.2">
      <c r="B115" s="30">
        <v>2010</v>
      </c>
      <c r="C115" s="4">
        <v>1086567.1719999998</v>
      </c>
      <c r="D115" s="4">
        <v>193357</v>
      </c>
      <c r="E115" s="4">
        <v>42930</v>
      </c>
      <c r="F115" s="40">
        <f>+C115+D115+E115</f>
        <v>1322854.1719999998</v>
      </c>
      <c r="G115" s="41">
        <v>9.3126609268632643E-2</v>
      </c>
    </row>
    <row r="116" spans="2:17" x14ac:dyDescent="0.2">
      <c r="B116" s="30">
        <v>2011</v>
      </c>
      <c r="C116" s="4">
        <v>1104845</v>
      </c>
      <c r="D116" s="4">
        <v>329576</v>
      </c>
      <c r="E116" s="4">
        <v>78686</v>
      </c>
      <c r="F116" s="40">
        <f>+C116+D116+E116</f>
        <v>1513107</v>
      </c>
      <c r="G116" s="41">
        <v>0.10247287556006474</v>
      </c>
    </row>
    <row r="117" spans="2:17" x14ac:dyDescent="0.2">
      <c r="B117" s="30">
        <v>2012</v>
      </c>
      <c r="C117" s="4">
        <v>1731966</v>
      </c>
      <c r="D117" s="4">
        <v>1420528</v>
      </c>
      <c r="E117" s="4">
        <v>147986</v>
      </c>
      <c r="F117" s="40">
        <v>3300480</v>
      </c>
      <c r="G117" s="41">
        <v>0.2126464623061968</v>
      </c>
    </row>
    <row r="118" spans="2:17" x14ac:dyDescent="0.2">
      <c r="B118" s="30">
        <v>2013</v>
      </c>
      <c r="C118" s="4">
        <v>2508554</v>
      </c>
      <c r="D118" s="4">
        <v>1461812</v>
      </c>
      <c r="E118" s="4">
        <v>164375</v>
      </c>
      <c r="F118" s="40">
        <f>+C118+D118+E118</f>
        <v>4134741</v>
      </c>
      <c r="G118" s="41">
        <v>0.26211136544866737</v>
      </c>
    </row>
    <row r="119" spans="2:17" ht="13.5" thickBot="1" x14ac:dyDescent="0.25">
      <c r="B119" s="43">
        <f>B100</f>
        <v>41699</v>
      </c>
      <c r="C119" s="28">
        <v>2575105</v>
      </c>
      <c r="D119" s="28">
        <v>1486888</v>
      </c>
      <c r="E119" s="28">
        <v>257366</v>
      </c>
      <c r="F119" s="39">
        <f>+C119+D119+E119</f>
        <v>4319359</v>
      </c>
      <c r="G119" s="42">
        <v>0.27272247555484413</v>
      </c>
    </row>
    <row r="121" spans="2:17" x14ac:dyDescent="0.2">
      <c r="B121" s="47" t="s">
        <v>37</v>
      </c>
      <c r="C121" s="46" t="s">
        <v>35</v>
      </c>
    </row>
    <row r="122" spans="2:17" s="12" customFormat="1" ht="12" x14ac:dyDescent="0.2">
      <c r="B122" s="45"/>
      <c r="C122" s="46" t="s">
        <v>36</v>
      </c>
    </row>
    <row r="123" spans="2:17" s="12" customFormat="1" ht="12" x14ac:dyDescent="0.2">
      <c r="B123" s="46" t="s">
        <v>38</v>
      </c>
      <c r="C123" s="46"/>
    </row>
    <row r="124" spans="2:17" s="12" customFormat="1" ht="12" x14ac:dyDescent="0.2">
      <c r="B124" s="12" t="s">
        <v>30</v>
      </c>
    </row>
    <row r="125" spans="2:17" s="12" customFormat="1" ht="12" x14ac:dyDescent="0.2">
      <c r="B125" s="12" t="s">
        <v>31</v>
      </c>
    </row>
    <row r="126" spans="2:17" s="12" customFormat="1" ht="12" x14ac:dyDescent="0.2">
      <c r="B126" s="12" t="s">
        <v>32</v>
      </c>
    </row>
    <row r="127" spans="2:17" s="12" customFormat="1" ht="12" x14ac:dyDescent="0.2">
      <c r="B127" s="12" t="s">
        <v>33</v>
      </c>
      <c r="M127" s="38"/>
      <c r="Q127" s="38"/>
    </row>
  </sheetData>
  <mergeCells count="20">
    <mergeCell ref="G64:J64"/>
    <mergeCell ref="K64:N64"/>
    <mergeCell ref="G39:J39"/>
    <mergeCell ref="K39:N39"/>
    <mergeCell ref="C3:F3"/>
    <mergeCell ref="D5:F5"/>
    <mergeCell ref="C64:F64"/>
    <mergeCell ref="C30:F30"/>
    <mergeCell ref="D32:F32"/>
    <mergeCell ref="C55:F55"/>
    <mergeCell ref="D57:F57"/>
    <mergeCell ref="C8:E8"/>
    <mergeCell ref="C79:F79"/>
    <mergeCell ref="B64:B65"/>
    <mergeCell ref="D81:F81"/>
    <mergeCell ref="C90:E93"/>
    <mergeCell ref="B39:B40"/>
    <mergeCell ref="C39:F39"/>
    <mergeCell ref="C88:F88"/>
    <mergeCell ref="B88:B89"/>
  </mergeCells>
  <pageMargins left="0.7" right="0.7" top="0.75" bottom="0.75" header="0.3" footer="0.3"/>
  <pageSetup orientation="portrait" r:id="rId1"/>
  <ignoredErrors>
    <ignoredError sqref="F22:F25 F66:F75 F50 F41:F49 F99 F94:F98" formulaRange="1"/>
    <ignoredError sqref="K70:L70 K45:L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Maribel Fuertes</cp:lastModifiedBy>
  <cp:lastPrinted>2013-06-28T19:06:42Z</cp:lastPrinted>
  <dcterms:created xsi:type="dcterms:W3CDTF">2009-02-16T22:07:06Z</dcterms:created>
  <dcterms:modified xsi:type="dcterms:W3CDTF">2014-09-12T16:19:37Z</dcterms:modified>
</cp:coreProperties>
</file>