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2. Febrero_2015\"/>
    </mc:Choice>
  </mc:AlternateContent>
  <bookViews>
    <workbookView xWindow="3030" yWindow="90" windowWidth="12120" windowHeight="7755" tabRatio="885"/>
  </bookViews>
  <sheets>
    <sheet name="Inicio" sheetId="48" r:id="rId1"/>
    <sheet name="NUMEROS PORTADOS POR OPERADORA" sheetId="60" r:id="rId2"/>
    <sheet name="RESUMEN DONADOS Y RECEPTADOS" sheetId="50" r:id="rId3"/>
    <sheet name="NUMEROS DONADOS Y RECEPTADOS" sheetId="33" r:id="rId4"/>
    <sheet name="Gráfico1" sheetId="61" r:id="rId5"/>
    <sheet name="Gráfico2" sheetId="62" r:id="rId6"/>
    <sheet name="Gráfico3" sheetId="66" r:id="rId7"/>
    <sheet name="Gráfico4" sheetId="63" r:id="rId8"/>
    <sheet name="Gráfico5" sheetId="68" r:id="rId9"/>
    <sheet name="Gráfico6" sheetId="64" r:id="rId10"/>
  </sheets>
  <definedNames>
    <definedName name="_xlnm.Print_Area" localSheetId="3">'NUMEROS DONADOS Y RECEPTADOS'!$A$9:$L$149</definedName>
    <definedName name="_xlnm.Print_Titles" localSheetId="3">'NUMEROS DONADOS Y RECEPTADOS'!#REF!</definedName>
  </definedNames>
  <calcPr calcId="152511"/>
</workbook>
</file>

<file path=xl/calcChain.xml><?xml version="1.0" encoding="utf-8"?>
<calcChain xmlns="http://schemas.openxmlformats.org/spreadsheetml/2006/main">
  <c r="A8" i="33" l="1"/>
  <c r="A8" i="50"/>
  <c r="B8" i="60"/>
  <c r="B216" i="33"/>
  <c r="C216" i="33"/>
  <c r="D216" i="33"/>
  <c r="E216" i="33"/>
  <c r="F216" i="33"/>
  <c r="G216" i="33"/>
  <c r="H216" i="33"/>
  <c r="J216" i="33"/>
  <c r="I216" i="33"/>
  <c r="I148" i="33"/>
  <c r="H148" i="33"/>
  <c r="F148" i="33"/>
  <c r="E148" i="33"/>
  <c r="C148" i="33"/>
  <c r="B148" i="33"/>
  <c r="B147" i="33"/>
  <c r="D147" i="33"/>
  <c r="C147" i="33"/>
  <c r="E147" i="33"/>
  <c r="F147" i="33"/>
  <c r="G147" i="33"/>
  <c r="H147" i="33"/>
  <c r="I147" i="33"/>
  <c r="J147" i="33"/>
  <c r="I79" i="33"/>
  <c r="H79" i="33"/>
  <c r="F79" i="33"/>
  <c r="E79" i="33"/>
  <c r="G79" i="33"/>
  <c r="E217" i="33"/>
  <c r="B221" i="33"/>
  <c r="C79" i="33"/>
  <c r="B79" i="33"/>
  <c r="D79" i="33"/>
  <c r="B217" i="33"/>
  <c r="B220" i="33"/>
  <c r="D78" i="33"/>
  <c r="G78" i="33"/>
  <c r="J78" i="33"/>
  <c r="E78" i="60"/>
  <c r="D78" i="60"/>
  <c r="C78" i="60"/>
  <c r="F77" i="60"/>
  <c r="F78" i="60"/>
  <c r="B8" i="64"/>
  <c r="B8" i="68"/>
  <c r="B8" i="63"/>
  <c r="B8" i="66"/>
  <c r="B8" i="62"/>
  <c r="B8" i="61"/>
  <c r="I146" i="33"/>
  <c r="J146" i="33"/>
  <c r="I215" i="33"/>
  <c r="H146" i="33"/>
  <c r="F146" i="33"/>
  <c r="E146" i="33"/>
  <c r="C146" i="33"/>
  <c r="B146" i="33"/>
  <c r="J77" i="33"/>
  <c r="H215" i="33"/>
  <c r="G77" i="33"/>
  <c r="E215" i="33"/>
  <c r="D77" i="33"/>
  <c r="B215" i="33"/>
  <c r="F76" i="60"/>
  <c r="E214" i="33"/>
  <c r="H214" i="33"/>
  <c r="B145" i="33"/>
  <c r="C145" i="33"/>
  <c r="D145" i="33"/>
  <c r="C214" i="33"/>
  <c r="E145" i="33"/>
  <c r="G145" i="33"/>
  <c r="F145" i="33"/>
  <c r="H145" i="33"/>
  <c r="I145" i="33"/>
  <c r="J145" i="33"/>
  <c r="I214" i="33"/>
  <c r="J214" i="33"/>
  <c r="D76" i="33"/>
  <c r="B214" i="33"/>
  <c r="D214" i="33"/>
  <c r="G76" i="33"/>
  <c r="J76" i="33"/>
  <c r="F75" i="60"/>
  <c r="B144" i="33"/>
  <c r="C144" i="33"/>
  <c r="D144" i="33"/>
  <c r="E144" i="33"/>
  <c r="G144" i="33"/>
  <c r="F213" i="33"/>
  <c r="F144" i="33"/>
  <c r="H144" i="33"/>
  <c r="I144" i="33"/>
  <c r="J144" i="33"/>
  <c r="I213" i="33"/>
  <c r="D75" i="33"/>
  <c r="B213" i="33"/>
  <c r="G75" i="33"/>
  <c r="E213" i="33"/>
  <c r="G213" i="33"/>
  <c r="J75" i="33"/>
  <c r="H213" i="33"/>
  <c r="J213" i="33"/>
  <c r="F74" i="60"/>
  <c r="B143" i="33"/>
  <c r="D143" i="33"/>
  <c r="C212" i="33"/>
  <c r="C143" i="33"/>
  <c r="E143" i="33"/>
  <c r="F143" i="33"/>
  <c r="H143" i="33"/>
  <c r="I143" i="33"/>
  <c r="J143" i="33"/>
  <c r="I212" i="33"/>
  <c r="J74" i="33"/>
  <c r="H212" i="33"/>
  <c r="G74" i="33"/>
  <c r="E212" i="33"/>
  <c r="D74" i="33"/>
  <c r="B212" i="33"/>
  <c r="F73" i="60"/>
  <c r="B142" i="33"/>
  <c r="C142" i="33"/>
  <c r="D142" i="33"/>
  <c r="C211" i="33"/>
  <c r="E142" i="33"/>
  <c r="F142" i="33"/>
  <c r="G142" i="33"/>
  <c r="F211" i="33"/>
  <c r="H142" i="33"/>
  <c r="I142" i="33"/>
  <c r="J73" i="33"/>
  <c r="H211" i="33"/>
  <c r="J211" i="33"/>
  <c r="G73" i="33"/>
  <c r="E211" i="33"/>
  <c r="D73" i="33"/>
  <c r="B211" i="33"/>
  <c r="F72" i="60"/>
  <c r="B141" i="33"/>
  <c r="D141" i="33"/>
  <c r="C141" i="33"/>
  <c r="C210" i="33"/>
  <c r="E141" i="33"/>
  <c r="G141" i="33"/>
  <c r="F210" i="33"/>
  <c r="F141" i="33"/>
  <c r="H141" i="33"/>
  <c r="I141" i="33"/>
  <c r="J141" i="33"/>
  <c r="D72" i="33"/>
  <c r="B210" i="33"/>
  <c r="G72" i="33"/>
  <c r="E210" i="33"/>
  <c r="J72" i="33"/>
  <c r="H210" i="33"/>
  <c r="F71" i="60"/>
  <c r="H140" i="33"/>
  <c r="I140" i="33"/>
  <c r="E140" i="33"/>
  <c r="F140" i="33"/>
  <c r="G140" i="33"/>
  <c r="F209" i="33"/>
  <c r="C140" i="33"/>
  <c r="D140" i="33"/>
  <c r="C209" i="33"/>
  <c r="B140" i="33"/>
  <c r="D71" i="33"/>
  <c r="B209" i="33"/>
  <c r="G71" i="33"/>
  <c r="E209" i="33"/>
  <c r="J71" i="33"/>
  <c r="H209" i="33"/>
  <c r="F70" i="60"/>
  <c r="I139" i="33"/>
  <c r="J139" i="33"/>
  <c r="I208" i="33"/>
  <c r="H139" i="33"/>
  <c r="F139" i="33"/>
  <c r="E139" i="33"/>
  <c r="B139" i="33"/>
  <c r="C139" i="33"/>
  <c r="D70" i="33"/>
  <c r="B208" i="33"/>
  <c r="G70" i="33"/>
  <c r="E208" i="33"/>
  <c r="J70" i="33"/>
  <c r="H208" i="33"/>
  <c r="F69" i="60"/>
  <c r="B138" i="33"/>
  <c r="D138" i="33"/>
  <c r="C138" i="33"/>
  <c r="C207" i="33"/>
  <c r="E138" i="33"/>
  <c r="F138" i="33"/>
  <c r="G138" i="33"/>
  <c r="F207" i="33"/>
  <c r="H138" i="33"/>
  <c r="I138" i="33"/>
  <c r="D69" i="33"/>
  <c r="B207" i="33"/>
  <c r="G69" i="33"/>
  <c r="E207" i="33"/>
  <c r="J69" i="33"/>
  <c r="H207" i="33"/>
  <c r="F68" i="60"/>
  <c r="B137" i="33"/>
  <c r="C137" i="33"/>
  <c r="D137" i="33"/>
  <c r="C206" i="33"/>
  <c r="D206" i="33"/>
  <c r="E137" i="33"/>
  <c r="G137" i="33"/>
  <c r="F206" i="33"/>
  <c r="F137" i="33"/>
  <c r="H137" i="33"/>
  <c r="J137" i="33"/>
  <c r="I206" i="33"/>
  <c r="I137" i="33"/>
  <c r="D68" i="33"/>
  <c r="B206" i="33"/>
  <c r="G68" i="33"/>
  <c r="E206" i="33"/>
  <c r="J68" i="33"/>
  <c r="H206" i="33"/>
  <c r="F67" i="60"/>
  <c r="D67" i="33"/>
  <c r="B205" i="33"/>
  <c r="G67" i="33"/>
  <c r="E205" i="33"/>
  <c r="J67" i="33"/>
  <c r="H205" i="33"/>
  <c r="B136" i="33"/>
  <c r="C136" i="33"/>
  <c r="E136" i="33"/>
  <c r="F136" i="33"/>
  <c r="H136" i="33"/>
  <c r="I136" i="33"/>
  <c r="J136" i="33"/>
  <c r="I205" i="33"/>
  <c r="F66" i="60"/>
  <c r="B135" i="33"/>
  <c r="D135" i="33"/>
  <c r="C204" i="33"/>
  <c r="C135" i="33"/>
  <c r="E135" i="33"/>
  <c r="F135" i="33"/>
  <c r="H135" i="33"/>
  <c r="J135" i="33"/>
  <c r="I204" i="33"/>
  <c r="I135" i="33"/>
  <c r="D66" i="33"/>
  <c r="B204" i="33"/>
  <c r="D204" i="33"/>
  <c r="G66" i="33"/>
  <c r="E204" i="33"/>
  <c r="J66" i="33"/>
  <c r="H204" i="33"/>
  <c r="F65" i="60"/>
  <c r="H134" i="33"/>
  <c r="I134" i="33"/>
  <c r="J134" i="33"/>
  <c r="I203" i="33"/>
  <c r="E134" i="33"/>
  <c r="F134" i="33"/>
  <c r="B134" i="33"/>
  <c r="D134" i="33"/>
  <c r="C203" i="33"/>
  <c r="D203" i="33"/>
  <c r="C134" i="33"/>
  <c r="J65" i="33"/>
  <c r="H203" i="33"/>
  <c r="G65" i="33"/>
  <c r="E203" i="33"/>
  <c r="D65" i="33"/>
  <c r="B203" i="33"/>
  <c r="F64" i="60"/>
  <c r="B133" i="33"/>
  <c r="D133" i="33"/>
  <c r="C202" i="33"/>
  <c r="D202" i="33"/>
  <c r="C133" i="33"/>
  <c r="E133" i="33"/>
  <c r="F133" i="33"/>
  <c r="G133" i="33"/>
  <c r="F202" i="33"/>
  <c r="G202" i="33"/>
  <c r="H133" i="33"/>
  <c r="I133" i="33"/>
  <c r="J133" i="33"/>
  <c r="I202" i="33"/>
  <c r="J202" i="33"/>
  <c r="D64" i="33"/>
  <c r="B202" i="33"/>
  <c r="G64" i="33"/>
  <c r="E202" i="33"/>
  <c r="J64" i="33"/>
  <c r="H202" i="33"/>
  <c r="F63" i="60"/>
  <c r="B132" i="33"/>
  <c r="C132" i="33"/>
  <c r="D132" i="33"/>
  <c r="C201" i="33"/>
  <c r="E132" i="33"/>
  <c r="F132" i="33"/>
  <c r="H132" i="33"/>
  <c r="J132" i="33"/>
  <c r="I201" i="33"/>
  <c r="I132" i="33"/>
  <c r="D63" i="33"/>
  <c r="B201" i="33"/>
  <c r="G63" i="33"/>
  <c r="E201" i="33"/>
  <c r="J63" i="33"/>
  <c r="H201" i="33"/>
  <c r="F62" i="60"/>
  <c r="B131" i="33"/>
  <c r="C131" i="33"/>
  <c r="D131" i="33"/>
  <c r="C200" i="33"/>
  <c r="D200" i="33"/>
  <c r="E131" i="33"/>
  <c r="F131" i="33"/>
  <c r="G131" i="33"/>
  <c r="F200" i="33"/>
  <c r="G200" i="33"/>
  <c r="H131" i="33"/>
  <c r="I131" i="33"/>
  <c r="D62" i="33"/>
  <c r="B200" i="33"/>
  <c r="G62" i="33"/>
  <c r="E200" i="33"/>
  <c r="J62" i="33"/>
  <c r="H200" i="33"/>
  <c r="J200" i="33"/>
  <c r="F61" i="60"/>
  <c r="B130" i="33"/>
  <c r="D130" i="33"/>
  <c r="C199" i="33"/>
  <c r="C130" i="33"/>
  <c r="E130" i="33"/>
  <c r="F130" i="33"/>
  <c r="G130" i="33"/>
  <c r="F199" i="33"/>
  <c r="H130" i="33"/>
  <c r="I130" i="33"/>
  <c r="J61" i="33"/>
  <c r="H199" i="33"/>
  <c r="G61" i="33"/>
  <c r="E199" i="33"/>
  <c r="D61" i="33"/>
  <c r="B199" i="33"/>
  <c r="D199" i="33"/>
  <c r="F60" i="60"/>
  <c r="E129" i="33"/>
  <c r="F129" i="33"/>
  <c r="H129" i="33"/>
  <c r="I129" i="33"/>
  <c r="J129" i="33"/>
  <c r="I198" i="33"/>
  <c r="C129" i="33"/>
  <c r="D129" i="33"/>
  <c r="C198" i="33"/>
  <c r="B129" i="33"/>
  <c r="J60" i="33"/>
  <c r="H198" i="33"/>
  <c r="G60" i="33"/>
  <c r="E198" i="33"/>
  <c r="D60" i="33"/>
  <c r="B198" i="33"/>
  <c r="F59" i="60"/>
  <c r="B128" i="33"/>
  <c r="D128" i="33"/>
  <c r="C197" i="33"/>
  <c r="C128" i="33"/>
  <c r="E128" i="33"/>
  <c r="F128" i="33"/>
  <c r="G128" i="33"/>
  <c r="H128" i="33"/>
  <c r="I128" i="33"/>
  <c r="J59" i="33"/>
  <c r="H197" i="33"/>
  <c r="G59" i="33"/>
  <c r="E197" i="33"/>
  <c r="D59" i="33"/>
  <c r="B197" i="33"/>
  <c r="F58" i="60"/>
  <c r="B127" i="33"/>
  <c r="C127" i="33"/>
  <c r="D127" i="33"/>
  <c r="C196" i="33"/>
  <c r="E127" i="33"/>
  <c r="F127" i="33"/>
  <c r="G127" i="33"/>
  <c r="F196" i="33"/>
  <c r="H127" i="33"/>
  <c r="I127" i="33"/>
  <c r="J127" i="33"/>
  <c r="I196" i="33"/>
  <c r="D58" i="33"/>
  <c r="B196" i="33"/>
  <c r="D196" i="33"/>
  <c r="G58" i="33"/>
  <c r="E196" i="33"/>
  <c r="J58" i="33"/>
  <c r="H196" i="33"/>
  <c r="J196" i="33"/>
  <c r="F57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F30" i="60"/>
  <c r="F31" i="60"/>
  <c r="F32" i="60"/>
  <c r="F33" i="60"/>
  <c r="F34" i="60"/>
  <c r="F35" i="60"/>
  <c r="F36" i="60"/>
  <c r="F37" i="60"/>
  <c r="F38" i="60"/>
  <c r="F39" i="60"/>
  <c r="F40" i="60"/>
  <c r="F41" i="60"/>
  <c r="F42" i="60"/>
  <c r="F43" i="60"/>
  <c r="F44" i="60"/>
  <c r="F45" i="60"/>
  <c r="F46" i="60"/>
  <c r="F47" i="60"/>
  <c r="F48" i="60"/>
  <c r="F49" i="60"/>
  <c r="F50" i="60"/>
  <c r="F51" i="60"/>
  <c r="F52" i="60"/>
  <c r="F53" i="60"/>
  <c r="F54" i="60"/>
  <c r="F55" i="60"/>
  <c r="F56" i="60"/>
  <c r="F13" i="60"/>
  <c r="B126" i="33"/>
  <c r="C126" i="33"/>
  <c r="D126" i="33"/>
  <c r="C195" i="33"/>
  <c r="E126" i="33"/>
  <c r="F126" i="33"/>
  <c r="G126" i="33"/>
  <c r="F195" i="33"/>
  <c r="H126" i="33"/>
  <c r="I126" i="33"/>
  <c r="J126" i="33"/>
  <c r="I195" i="33"/>
  <c r="J195" i="33"/>
  <c r="J57" i="33"/>
  <c r="H195" i="33"/>
  <c r="G57" i="33"/>
  <c r="E195" i="33"/>
  <c r="D57" i="33"/>
  <c r="B195" i="33"/>
  <c r="H125" i="33"/>
  <c r="I125" i="33"/>
  <c r="E125" i="33"/>
  <c r="G125" i="33"/>
  <c r="F194" i="33"/>
  <c r="F125" i="33"/>
  <c r="C125" i="33"/>
  <c r="B125" i="33"/>
  <c r="D125" i="33"/>
  <c r="C194" i="33"/>
  <c r="J56" i="33"/>
  <c r="H194" i="33"/>
  <c r="G56" i="33"/>
  <c r="E194" i="33"/>
  <c r="D56" i="33"/>
  <c r="B194" i="33"/>
  <c r="B124" i="33"/>
  <c r="C124" i="33"/>
  <c r="D124" i="33"/>
  <c r="C193" i="33"/>
  <c r="E124" i="33"/>
  <c r="F124" i="33"/>
  <c r="G124" i="33"/>
  <c r="F193" i="33"/>
  <c r="H124" i="33"/>
  <c r="I124" i="33"/>
  <c r="J124" i="33"/>
  <c r="I193" i="33"/>
  <c r="D55" i="33"/>
  <c r="B193" i="33"/>
  <c r="D193" i="33"/>
  <c r="G55" i="33"/>
  <c r="E193" i="33"/>
  <c r="G193" i="33"/>
  <c r="J55" i="33"/>
  <c r="H193" i="33"/>
  <c r="B123" i="33"/>
  <c r="C123" i="33"/>
  <c r="D123" i="33"/>
  <c r="C192" i="33"/>
  <c r="E123" i="33"/>
  <c r="F123" i="33"/>
  <c r="G123" i="33"/>
  <c r="F192" i="33"/>
  <c r="H123" i="33"/>
  <c r="J123" i="33"/>
  <c r="I192" i="33"/>
  <c r="I123" i="33"/>
  <c r="D54" i="33"/>
  <c r="B192" i="33"/>
  <c r="G54" i="33"/>
  <c r="E192" i="33"/>
  <c r="G192" i="33"/>
  <c r="J54" i="33"/>
  <c r="H192" i="33"/>
  <c r="E122" i="33"/>
  <c r="G122" i="33"/>
  <c r="F191" i="33"/>
  <c r="F122" i="33"/>
  <c r="H122" i="33"/>
  <c r="I122" i="33"/>
  <c r="J122" i="33"/>
  <c r="I191" i="33"/>
  <c r="C122" i="33"/>
  <c r="D122" i="33"/>
  <c r="C191" i="33"/>
  <c r="B122" i="33"/>
  <c r="J53" i="33"/>
  <c r="H191" i="33"/>
  <c r="G53" i="33"/>
  <c r="E191" i="33"/>
  <c r="D53" i="33"/>
  <c r="B191" i="33"/>
  <c r="B121" i="33"/>
  <c r="C121" i="33"/>
  <c r="D121" i="33"/>
  <c r="C190" i="33"/>
  <c r="E121" i="33"/>
  <c r="F121" i="33"/>
  <c r="G121" i="33"/>
  <c r="F190" i="33"/>
  <c r="H121" i="33"/>
  <c r="I121" i="33"/>
  <c r="J121" i="33"/>
  <c r="I190" i="33"/>
  <c r="J190" i="33"/>
  <c r="D52" i="33"/>
  <c r="B190" i="33"/>
  <c r="G52" i="33"/>
  <c r="E190" i="33"/>
  <c r="G190" i="33"/>
  <c r="J52" i="33"/>
  <c r="H190" i="33"/>
  <c r="B120" i="33"/>
  <c r="C120" i="33"/>
  <c r="D120" i="33"/>
  <c r="C189" i="33"/>
  <c r="E120" i="33"/>
  <c r="F120" i="33"/>
  <c r="G120" i="33"/>
  <c r="F189" i="33"/>
  <c r="H120" i="33"/>
  <c r="I120" i="33"/>
  <c r="J120" i="33"/>
  <c r="I189" i="33"/>
  <c r="D51" i="33"/>
  <c r="B189" i="33"/>
  <c r="G51" i="33"/>
  <c r="E189" i="33"/>
  <c r="J51" i="33"/>
  <c r="H189" i="33"/>
  <c r="I119" i="33"/>
  <c r="H119" i="33"/>
  <c r="F119" i="33"/>
  <c r="E119" i="33"/>
  <c r="G119" i="33"/>
  <c r="F188" i="33"/>
  <c r="C119" i="33"/>
  <c r="B119" i="33"/>
  <c r="D119" i="33"/>
  <c r="J50" i="33"/>
  <c r="H188" i="33"/>
  <c r="G50" i="33"/>
  <c r="E188" i="33"/>
  <c r="G188" i="33"/>
  <c r="D50" i="33"/>
  <c r="B188" i="33"/>
  <c r="I118" i="33"/>
  <c r="H118" i="33"/>
  <c r="J118" i="33"/>
  <c r="I187" i="33"/>
  <c r="F118" i="33"/>
  <c r="G118" i="33"/>
  <c r="F187" i="33"/>
  <c r="E118" i="33"/>
  <c r="C118" i="33"/>
  <c r="D118" i="33"/>
  <c r="C187" i="33"/>
  <c r="D187" i="33"/>
  <c r="B118" i="33"/>
  <c r="J49" i="33"/>
  <c r="H187" i="33"/>
  <c r="J187" i="33"/>
  <c r="G49" i="33"/>
  <c r="E187" i="33"/>
  <c r="G187" i="33"/>
  <c r="D49" i="33"/>
  <c r="B187" i="33"/>
  <c r="B117" i="33"/>
  <c r="C117" i="33"/>
  <c r="D117" i="33"/>
  <c r="C186" i="33"/>
  <c r="E117" i="33"/>
  <c r="F117" i="33"/>
  <c r="G117" i="33"/>
  <c r="F186" i="33"/>
  <c r="H117" i="33"/>
  <c r="J117" i="33"/>
  <c r="I186" i="33"/>
  <c r="I117" i="33"/>
  <c r="D48" i="33"/>
  <c r="B186" i="33"/>
  <c r="G48" i="33"/>
  <c r="E186" i="33"/>
  <c r="J48" i="33"/>
  <c r="H186" i="33"/>
  <c r="E116" i="33"/>
  <c r="G116" i="33"/>
  <c r="F185" i="33"/>
  <c r="F116" i="33"/>
  <c r="H116" i="33"/>
  <c r="I116" i="33"/>
  <c r="J116" i="33"/>
  <c r="I185" i="33"/>
  <c r="C116" i="33"/>
  <c r="D116" i="33"/>
  <c r="C185" i="33"/>
  <c r="B116" i="33"/>
  <c r="J47" i="33"/>
  <c r="H185" i="33"/>
  <c r="G47" i="33"/>
  <c r="E185" i="33"/>
  <c r="G185" i="33"/>
  <c r="D47" i="33"/>
  <c r="B185" i="33"/>
  <c r="E115" i="33"/>
  <c r="G115" i="33"/>
  <c r="F115" i="33"/>
  <c r="H115" i="33"/>
  <c r="I115" i="33"/>
  <c r="J115" i="33"/>
  <c r="I184" i="33"/>
  <c r="B115" i="33"/>
  <c r="C115" i="33"/>
  <c r="J46" i="33"/>
  <c r="H184" i="33"/>
  <c r="J184" i="33"/>
  <c r="G46" i="33"/>
  <c r="E184" i="33"/>
  <c r="G184" i="33"/>
  <c r="D46" i="33"/>
  <c r="B184" i="33"/>
  <c r="J45" i="33"/>
  <c r="H183" i="33"/>
  <c r="G45" i="33"/>
  <c r="E183" i="33"/>
  <c r="D45" i="33"/>
  <c r="B183" i="33"/>
  <c r="B114" i="33"/>
  <c r="D114" i="33"/>
  <c r="C183" i="33"/>
  <c r="D183" i="33"/>
  <c r="C114" i="33"/>
  <c r="E114" i="33"/>
  <c r="F114" i="33"/>
  <c r="G114" i="33"/>
  <c r="F183" i="33"/>
  <c r="H114" i="33"/>
  <c r="I114" i="33"/>
  <c r="H113" i="33"/>
  <c r="I113" i="33"/>
  <c r="J113" i="33"/>
  <c r="I182" i="33"/>
  <c r="E113" i="33"/>
  <c r="F113" i="33"/>
  <c r="C113" i="33"/>
  <c r="B113" i="33"/>
  <c r="J44" i="33"/>
  <c r="H182" i="33"/>
  <c r="G44" i="33"/>
  <c r="E182" i="33"/>
  <c r="D44" i="33"/>
  <c r="B182" i="33"/>
  <c r="E112" i="33"/>
  <c r="F112" i="33"/>
  <c r="H112" i="33"/>
  <c r="I112" i="33"/>
  <c r="C112" i="33"/>
  <c r="B112" i="33"/>
  <c r="J43" i="33"/>
  <c r="H181" i="33"/>
  <c r="G43" i="33"/>
  <c r="E181" i="33"/>
  <c r="D43" i="33"/>
  <c r="B181" i="33"/>
  <c r="I111" i="33"/>
  <c r="J111" i="33"/>
  <c r="I180" i="33"/>
  <c r="J180" i="33"/>
  <c r="H111" i="33"/>
  <c r="F111" i="33"/>
  <c r="E111" i="33"/>
  <c r="C111" i="33"/>
  <c r="B111" i="33"/>
  <c r="D111" i="33"/>
  <c r="C180" i="33"/>
  <c r="J42" i="33"/>
  <c r="H180" i="33"/>
  <c r="G42" i="33"/>
  <c r="E180" i="33"/>
  <c r="G180" i="33"/>
  <c r="D42" i="33"/>
  <c r="B180" i="33"/>
  <c r="I110" i="33"/>
  <c r="H110" i="33"/>
  <c r="F110" i="33"/>
  <c r="G110" i="33"/>
  <c r="F179" i="33"/>
  <c r="E110" i="33"/>
  <c r="C110" i="33"/>
  <c r="B110" i="33"/>
  <c r="J41" i="33"/>
  <c r="H179" i="33"/>
  <c r="J179" i="33"/>
  <c r="G41" i="33"/>
  <c r="E179" i="33"/>
  <c r="D41" i="33"/>
  <c r="B179" i="33"/>
  <c r="I109" i="33"/>
  <c r="H109" i="33"/>
  <c r="J109" i="33"/>
  <c r="I178" i="33"/>
  <c r="F109" i="33"/>
  <c r="G109" i="33"/>
  <c r="F178" i="33"/>
  <c r="E109" i="33"/>
  <c r="C109" i="33"/>
  <c r="D109" i="33"/>
  <c r="C178" i="33"/>
  <c r="B109" i="33"/>
  <c r="J40" i="33"/>
  <c r="H178" i="33"/>
  <c r="G40" i="33"/>
  <c r="E178" i="33"/>
  <c r="D40" i="33"/>
  <c r="B178" i="33"/>
  <c r="I108" i="33"/>
  <c r="J108" i="33"/>
  <c r="I177" i="33"/>
  <c r="H108" i="33"/>
  <c r="F108" i="33"/>
  <c r="E108" i="33"/>
  <c r="G108" i="33"/>
  <c r="F177" i="33"/>
  <c r="C108" i="33"/>
  <c r="B108" i="33"/>
  <c r="J39" i="33"/>
  <c r="H177" i="33"/>
  <c r="G39" i="33"/>
  <c r="E177" i="33"/>
  <c r="D39" i="33"/>
  <c r="B177" i="33"/>
  <c r="I107" i="33"/>
  <c r="H107" i="33"/>
  <c r="J107" i="33"/>
  <c r="I176" i="33"/>
  <c r="F107" i="33"/>
  <c r="E107" i="33"/>
  <c r="C107" i="33"/>
  <c r="D107" i="33"/>
  <c r="C176" i="33"/>
  <c r="B107" i="33"/>
  <c r="J38" i="33"/>
  <c r="H176" i="33"/>
  <c r="G38" i="33"/>
  <c r="E176" i="33"/>
  <c r="D38" i="33"/>
  <c r="B176" i="33"/>
  <c r="I106" i="33"/>
  <c r="H106" i="33"/>
  <c r="J106" i="33"/>
  <c r="I175" i="33"/>
  <c r="J175" i="33"/>
  <c r="F106" i="33"/>
  <c r="E106" i="33"/>
  <c r="C106" i="33"/>
  <c r="B106" i="33"/>
  <c r="D106" i="33"/>
  <c r="C175" i="33"/>
  <c r="J37" i="33"/>
  <c r="H175" i="33"/>
  <c r="G37" i="33"/>
  <c r="E175" i="33"/>
  <c r="D37" i="33"/>
  <c r="B175" i="33"/>
  <c r="D175" i="33"/>
  <c r="A16" i="50"/>
  <c r="A15" i="50"/>
  <c r="A14" i="50"/>
  <c r="F82" i="33"/>
  <c r="H82" i="33"/>
  <c r="C82" i="33"/>
  <c r="I82" i="33"/>
  <c r="B82" i="33"/>
  <c r="E82" i="33"/>
  <c r="H81" i="33"/>
  <c r="H150" i="33"/>
  <c r="E81" i="33"/>
  <c r="E150" i="33"/>
  <c r="B81" i="33"/>
  <c r="B150" i="33"/>
  <c r="I105" i="33"/>
  <c r="J105" i="33"/>
  <c r="I174" i="33"/>
  <c r="J174" i="33"/>
  <c r="H105" i="33"/>
  <c r="F105" i="33"/>
  <c r="E105" i="33"/>
  <c r="C105" i="33"/>
  <c r="D105" i="33"/>
  <c r="C174" i="33"/>
  <c r="B105" i="33"/>
  <c r="J36" i="33"/>
  <c r="H174" i="33"/>
  <c r="G36" i="33"/>
  <c r="E174" i="33"/>
  <c r="D36" i="33"/>
  <c r="B174" i="33"/>
  <c r="D174" i="33"/>
  <c r="I104" i="33"/>
  <c r="J104" i="33"/>
  <c r="I173" i="33"/>
  <c r="H104" i="33"/>
  <c r="F104" i="33"/>
  <c r="E104" i="33"/>
  <c r="C104" i="33"/>
  <c r="D104" i="33"/>
  <c r="C173" i="33"/>
  <c r="B104" i="33"/>
  <c r="J35" i="33"/>
  <c r="H173" i="33"/>
  <c r="G35" i="33"/>
  <c r="E173" i="33"/>
  <c r="D35" i="33"/>
  <c r="B173" i="33"/>
  <c r="I103" i="33"/>
  <c r="H103" i="33"/>
  <c r="F103" i="33"/>
  <c r="E103" i="33"/>
  <c r="G103" i="33"/>
  <c r="F172" i="33"/>
  <c r="G172" i="33"/>
  <c r="C103" i="33"/>
  <c r="B103" i="33"/>
  <c r="J34" i="33"/>
  <c r="H172" i="33"/>
  <c r="G34" i="33"/>
  <c r="E172" i="33"/>
  <c r="D34" i="33"/>
  <c r="B172" i="33"/>
  <c r="D172" i="33"/>
  <c r="I102" i="33"/>
  <c r="H102" i="33"/>
  <c r="J102" i="33"/>
  <c r="I171" i="33"/>
  <c r="F102" i="33"/>
  <c r="E102" i="33"/>
  <c r="G102" i="33"/>
  <c r="F171" i="33"/>
  <c r="C102" i="33"/>
  <c r="D102" i="33"/>
  <c r="C171" i="33"/>
  <c r="B102" i="33"/>
  <c r="J33" i="33"/>
  <c r="H171" i="33"/>
  <c r="G33" i="33"/>
  <c r="E171" i="33"/>
  <c r="D33" i="33"/>
  <c r="B171" i="33"/>
  <c r="I101" i="33"/>
  <c r="H101" i="33"/>
  <c r="F101" i="33"/>
  <c r="E101" i="33"/>
  <c r="C101" i="33"/>
  <c r="D101" i="33"/>
  <c r="C170" i="33"/>
  <c r="B101" i="33"/>
  <c r="J32" i="33"/>
  <c r="H170" i="33"/>
  <c r="G32" i="33"/>
  <c r="E170" i="33"/>
  <c r="D32" i="33"/>
  <c r="B170" i="33"/>
  <c r="D170" i="33"/>
  <c r="I100" i="33"/>
  <c r="H100" i="33"/>
  <c r="J100" i="33"/>
  <c r="I169" i="33"/>
  <c r="F100" i="33"/>
  <c r="E100" i="33"/>
  <c r="C100" i="33"/>
  <c r="B100" i="33"/>
  <c r="J31" i="33"/>
  <c r="H169" i="33"/>
  <c r="J169" i="33"/>
  <c r="G31" i="33"/>
  <c r="E169" i="33"/>
  <c r="D31" i="33"/>
  <c r="B169" i="33"/>
  <c r="I99" i="33"/>
  <c r="J99" i="33"/>
  <c r="I168" i="33"/>
  <c r="H99" i="33"/>
  <c r="F99" i="33"/>
  <c r="E99" i="33"/>
  <c r="C16" i="50"/>
  <c r="C99" i="33"/>
  <c r="B99" i="33"/>
  <c r="J30" i="33"/>
  <c r="H168" i="33"/>
  <c r="J168" i="33"/>
  <c r="G30" i="33"/>
  <c r="E168" i="33"/>
  <c r="D30" i="33"/>
  <c r="B168" i="33"/>
  <c r="E98" i="33"/>
  <c r="B98" i="33"/>
  <c r="J29" i="33"/>
  <c r="H167" i="33"/>
  <c r="J167" i="33"/>
  <c r="C98" i="33"/>
  <c r="G29" i="33"/>
  <c r="E167" i="33"/>
  <c r="I98" i="33"/>
  <c r="J98" i="33"/>
  <c r="I167" i="33"/>
  <c r="F98" i="33"/>
  <c r="D29" i="33"/>
  <c r="B167" i="33"/>
  <c r="H98" i="33"/>
  <c r="J97" i="33"/>
  <c r="I166" i="33"/>
  <c r="G97" i="33"/>
  <c r="F166" i="33"/>
  <c r="D97" i="33"/>
  <c r="C166" i="33"/>
  <c r="J28" i="33"/>
  <c r="H166" i="33"/>
  <c r="J166" i="33"/>
  <c r="G28" i="33"/>
  <c r="E166" i="33"/>
  <c r="D28" i="33"/>
  <c r="B166" i="33"/>
  <c r="J96" i="33"/>
  <c r="I165" i="33"/>
  <c r="J83" i="33"/>
  <c r="I152" i="33"/>
  <c r="J84" i="33"/>
  <c r="I153" i="33"/>
  <c r="J85" i="33"/>
  <c r="I154" i="33"/>
  <c r="J86" i="33"/>
  <c r="I155" i="33"/>
  <c r="J87" i="33"/>
  <c r="I156" i="33"/>
  <c r="J88" i="33"/>
  <c r="I157" i="33"/>
  <c r="J89" i="33"/>
  <c r="I158" i="33"/>
  <c r="J90" i="33"/>
  <c r="I159" i="33"/>
  <c r="J91" i="33"/>
  <c r="I160" i="33"/>
  <c r="J92" i="33"/>
  <c r="I161" i="33"/>
  <c r="J93" i="33"/>
  <c r="I162" i="33"/>
  <c r="J94" i="33"/>
  <c r="I163" i="33"/>
  <c r="J95" i="33"/>
  <c r="I164" i="33"/>
  <c r="J164" i="33"/>
  <c r="G96" i="33"/>
  <c r="F165" i="33"/>
  <c r="G83" i="33"/>
  <c r="F152" i="33"/>
  <c r="G152" i="33"/>
  <c r="G84" i="33"/>
  <c r="F153" i="33"/>
  <c r="G85" i="33"/>
  <c r="F154" i="33"/>
  <c r="G86" i="33"/>
  <c r="F155" i="33"/>
  <c r="G87" i="33"/>
  <c r="F156" i="33"/>
  <c r="G156" i="33"/>
  <c r="G88" i="33"/>
  <c r="F157" i="33"/>
  <c r="G89" i="33"/>
  <c r="F158" i="33"/>
  <c r="G90" i="33"/>
  <c r="F159" i="33"/>
  <c r="G91" i="33"/>
  <c r="F160" i="33"/>
  <c r="G92" i="33"/>
  <c r="F161" i="33"/>
  <c r="G93" i="33"/>
  <c r="F162" i="33"/>
  <c r="G162" i="33"/>
  <c r="G94" i="33"/>
  <c r="F163" i="33"/>
  <c r="G163" i="33"/>
  <c r="G95" i="33"/>
  <c r="F164" i="33"/>
  <c r="D96" i="33"/>
  <c r="C165" i="33"/>
  <c r="D83" i="33"/>
  <c r="C152" i="33"/>
  <c r="D84" i="33"/>
  <c r="C153" i="33"/>
  <c r="D85" i="33"/>
  <c r="C154" i="33"/>
  <c r="D86" i="33"/>
  <c r="C155" i="33"/>
  <c r="D87" i="33"/>
  <c r="C156" i="33"/>
  <c r="D88" i="33"/>
  <c r="C157" i="33"/>
  <c r="D89" i="33"/>
  <c r="C158" i="33"/>
  <c r="D90" i="33"/>
  <c r="C159" i="33"/>
  <c r="D91" i="33"/>
  <c r="C160" i="33"/>
  <c r="D92" i="33"/>
  <c r="C161" i="33"/>
  <c r="D93" i="33"/>
  <c r="C162" i="33"/>
  <c r="D162" i="33"/>
  <c r="D94" i="33"/>
  <c r="C163" i="33"/>
  <c r="D95" i="33"/>
  <c r="C164" i="33"/>
  <c r="J27" i="33"/>
  <c r="H165" i="33"/>
  <c r="J165" i="33"/>
  <c r="J14" i="33"/>
  <c r="H152" i="33"/>
  <c r="J152" i="33"/>
  <c r="J15" i="33"/>
  <c r="H153" i="33"/>
  <c r="J16" i="33"/>
  <c r="H154" i="33"/>
  <c r="J154" i="33"/>
  <c r="J17" i="33"/>
  <c r="H155" i="33"/>
  <c r="J18" i="33"/>
  <c r="H156" i="33"/>
  <c r="J156" i="33"/>
  <c r="J19" i="33"/>
  <c r="H157" i="33"/>
  <c r="J20" i="33"/>
  <c r="H158" i="33"/>
  <c r="J21" i="33"/>
  <c r="H159" i="33"/>
  <c r="J22" i="33"/>
  <c r="H160" i="33"/>
  <c r="J23" i="33"/>
  <c r="H161" i="33"/>
  <c r="J161" i="33"/>
  <c r="J24" i="33"/>
  <c r="H162" i="33"/>
  <c r="J25" i="33"/>
  <c r="H163" i="33"/>
  <c r="J163" i="33"/>
  <c r="J26" i="33"/>
  <c r="H164" i="33"/>
  <c r="G27" i="33"/>
  <c r="E165" i="33"/>
  <c r="G14" i="33"/>
  <c r="E152" i="33"/>
  <c r="G15" i="33"/>
  <c r="E153" i="33"/>
  <c r="G16" i="33"/>
  <c r="E154" i="33"/>
  <c r="G154" i="33"/>
  <c r="G17" i="33"/>
  <c r="E155" i="33"/>
  <c r="G18" i="33"/>
  <c r="E156" i="33"/>
  <c r="G19" i="33"/>
  <c r="E157" i="33"/>
  <c r="G157" i="33"/>
  <c r="G20" i="33"/>
  <c r="E158" i="33"/>
  <c r="G21" i="33"/>
  <c r="E159" i="33"/>
  <c r="G159" i="33"/>
  <c r="G22" i="33"/>
  <c r="E160" i="33"/>
  <c r="G23" i="33"/>
  <c r="E161" i="33"/>
  <c r="G161" i="33"/>
  <c r="G24" i="33"/>
  <c r="E162" i="33"/>
  <c r="G25" i="33"/>
  <c r="E163" i="33"/>
  <c r="G26" i="33"/>
  <c r="E164" i="33"/>
  <c r="D27" i="33"/>
  <c r="B165" i="33"/>
  <c r="D165" i="33"/>
  <c r="D14" i="33"/>
  <c r="B152" i="33"/>
  <c r="D152" i="33"/>
  <c r="D15" i="33"/>
  <c r="B153" i="33"/>
  <c r="D16" i="33"/>
  <c r="B154" i="33"/>
  <c r="D17" i="33"/>
  <c r="B155" i="33"/>
  <c r="D155" i="33"/>
  <c r="D18" i="33"/>
  <c r="B156" i="33"/>
  <c r="D19" i="33"/>
  <c r="B157" i="33"/>
  <c r="D20" i="33"/>
  <c r="B158" i="33"/>
  <c r="D21" i="33"/>
  <c r="B159" i="33"/>
  <c r="D159" i="33"/>
  <c r="D22" i="33"/>
  <c r="B160" i="33"/>
  <c r="D23" i="33"/>
  <c r="B161" i="33"/>
  <c r="D24" i="33"/>
  <c r="B162" i="33"/>
  <c r="D25" i="33"/>
  <c r="B163" i="33"/>
  <c r="D163" i="33"/>
  <c r="D26" i="33"/>
  <c r="B164" i="33"/>
  <c r="G99" i="33"/>
  <c r="F168" i="33"/>
  <c r="G168" i="33"/>
  <c r="J114" i="33"/>
  <c r="I183" i="33"/>
  <c r="J183" i="33"/>
  <c r="J138" i="33"/>
  <c r="I207" i="33"/>
  <c r="F214" i="33"/>
  <c r="J119" i="33"/>
  <c r="I188" i="33"/>
  <c r="G129" i="33"/>
  <c r="F198" i="33"/>
  <c r="G143" i="33"/>
  <c r="F212" i="33"/>
  <c r="J125" i="33"/>
  <c r="I194" i="33"/>
  <c r="D108" i="33"/>
  <c r="C177" i="33"/>
  <c r="G104" i="33"/>
  <c r="F173" i="33"/>
  <c r="G136" i="33"/>
  <c r="F205" i="33"/>
  <c r="G105" i="33"/>
  <c r="F174" i="33"/>
  <c r="F197" i="33"/>
  <c r="G139" i="33"/>
  <c r="F208" i="33"/>
  <c r="G208" i="33"/>
  <c r="G101" i="33"/>
  <c r="F170" i="33"/>
  <c r="C213" i="33"/>
  <c r="C188" i="33"/>
  <c r="J131" i="33"/>
  <c r="I200" i="33"/>
  <c r="F184" i="33"/>
  <c r="I210" i="33"/>
  <c r="G211" i="33"/>
  <c r="G153" i="33"/>
  <c r="J160" i="33"/>
  <c r="D164" i="33"/>
  <c r="J203" i="33"/>
  <c r="J79" i="33"/>
  <c r="H217" i="33"/>
  <c r="G198" i="33"/>
  <c r="G100" i="33"/>
  <c r="F169" i="33"/>
  <c r="G111" i="33"/>
  <c r="F180" i="33"/>
  <c r="J110" i="33"/>
  <c r="I179" i="33"/>
  <c r="D99" i="33"/>
  <c r="C168" i="33"/>
  <c r="D201" i="33"/>
  <c r="D113" i="33"/>
  <c r="C182" i="33"/>
  <c r="D103" i="33"/>
  <c r="C172" i="33"/>
  <c r="G112" i="33"/>
  <c r="F181" i="33"/>
  <c r="G132" i="33"/>
  <c r="F201" i="33"/>
  <c r="G135" i="33"/>
  <c r="F204" i="33"/>
  <c r="J142" i="33"/>
  <c r="I211" i="33"/>
  <c r="J101" i="33"/>
  <c r="I170" i="33"/>
  <c r="J170" i="33"/>
  <c r="J128" i="33"/>
  <c r="I197" i="33"/>
  <c r="G134" i="33"/>
  <c r="F203" i="33"/>
  <c r="G203" i="33"/>
  <c r="D190" i="33"/>
  <c r="G166" i="33"/>
  <c r="G205" i="33"/>
  <c r="D158" i="33"/>
  <c r="J155" i="33"/>
  <c r="D157" i="33"/>
  <c r="G194" i="33"/>
  <c r="D156" i="33"/>
  <c r="J153" i="33"/>
  <c r="D168" i="33"/>
  <c r="G204" i="33"/>
  <c r="D160" i="33"/>
  <c r="J158" i="33"/>
  <c r="J185" i="33"/>
  <c r="G189" i="33"/>
  <c r="J207" i="33"/>
  <c r="G160" i="33"/>
  <c r="D161" i="33"/>
  <c r="G155" i="33"/>
  <c r="J159" i="33"/>
  <c r="D173" i="33"/>
  <c r="J191" i="33"/>
  <c r="J194" i="33"/>
  <c r="D212" i="33"/>
  <c r="G164" i="33"/>
  <c r="J157" i="33"/>
  <c r="D178" i="33"/>
  <c r="D180" i="33"/>
  <c r="G186" i="33"/>
  <c r="J206" i="33"/>
  <c r="D153" i="33"/>
  <c r="D209" i="33"/>
  <c r="J204" i="33"/>
  <c r="G165" i="33"/>
  <c r="G158" i="33"/>
  <c r="D166" i="33"/>
  <c r="G177" i="33"/>
  <c r="G178" i="33"/>
  <c r="D182" i="33"/>
  <c r="D185" i="33"/>
  <c r="G197" i="33"/>
  <c r="G199" i="33"/>
  <c r="J212" i="33"/>
  <c r="G214" i="33"/>
  <c r="D154" i="33"/>
  <c r="J162" i="33"/>
  <c r="G173" i="33"/>
  <c r="D177" i="33"/>
  <c r="J178" i="33"/>
  <c r="J182" i="33"/>
  <c r="G210" i="33"/>
  <c r="D167" i="33"/>
  <c r="B222" i="33"/>
  <c r="D189" i="33"/>
  <c r="J193" i="33"/>
  <c r="J173" i="33"/>
  <c r="G181" i="33"/>
  <c r="G170" i="33"/>
  <c r="J192" i="33"/>
  <c r="D171" i="33"/>
  <c r="J197" i="33"/>
  <c r="D198" i="33"/>
  <c r="G207" i="33"/>
  <c r="D194" i="33"/>
  <c r="D136" i="33"/>
  <c r="C205" i="33"/>
  <c r="D205" i="33"/>
  <c r="G206" i="33"/>
  <c r="D210" i="33"/>
  <c r="D100" i="33"/>
  <c r="C169" i="33"/>
  <c r="D169" i="33"/>
  <c r="G196" i="33"/>
  <c r="D98" i="33"/>
  <c r="C167" i="33"/>
  <c r="G171" i="33"/>
  <c r="J103" i="33"/>
  <c r="I172" i="33"/>
  <c r="J172" i="33"/>
  <c r="D14" i="50"/>
  <c r="D176" i="33"/>
  <c r="G183" i="33"/>
  <c r="D191" i="33"/>
  <c r="D192" i="33"/>
  <c r="D207" i="33"/>
  <c r="G209" i="33"/>
  <c r="J186" i="33"/>
  <c r="J210" i="33"/>
  <c r="G201" i="33"/>
  <c r="J205" i="33"/>
  <c r="G191" i="33"/>
  <c r="D197" i="33"/>
  <c r="J130" i="33"/>
  <c r="I199" i="33"/>
  <c r="J199" i="33"/>
  <c r="J215" i="33"/>
  <c r="B16" i="50"/>
  <c r="E16" i="50"/>
  <c r="G169" i="33"/>
  <c r="D110" i="33"/>
  <c r="C179" i="33"/>
  <c r="D179" i="33"/>
  <c r="D112" i="33"/>
  <c r="C181" i="33"/>
  <c r="D181" i="33"/>
  <c r="D188" i="33"/>
  <c r="D213" i="33"/>
  <c r="G174" i="33"/>
  <c r="G107" i="33"/>
  <c r="F176" i="33"/>
  <c r="G176" i="33"/>
  <c r="J177" i="33"/>
  <c r="J112" i="33"/>
  <c r="I181" i="33"/>
  <c r="J181" i="33"/>
  <c r="D139" i="33"/>
  <c r="C208" i="33"/>
  <c r="D208" i="33"/>
  <c r="J140" i="33"/>
  <c r="I209" i="33"/>
  <c r="J209" i="33"/>
  <c r="G212" i="33"/>
  <c r="D146" i="33"/>
  <c r="C215" i="33"/>
  <c r="D215" i="33"/>
  <c r="D195" i="33"/>
  <c r="J171" i="33"/>
  <c r="J176" i="33"/>
  <c r="D186" i="33"/>
  <c r="J201" i="33"/>
  <c r="G146" i="33"/>
  <c r="F215" i="33"/>
  <c r="G215" i="33"/>
  <c r="G106" i="33"/>
  <c r="F175" i="33"/>
  <c r="G175" i="33"/>
  <c r="G179" i="33"/>
  <c r="G113" i="33"/>
  <c r="F182" i="33"/>
  <c r="G182" i="33"/>
  <c r="D115" i="33"/>
  <c r="C184" i="33"/>
  <c r="D184" i="33"/>
  <c r="J188" i="33"/>
  <c r="J189" i="33"/>
  <c r="G195" i="33"/>
  <c r="J198" i="33"/>
  <c r="J208" i="33"/>
  <c r="D211" i="33"/>
  <c r="G98" i="33"/>
  <c r="F167" i="33"/>
  <c r="G167" i="33"/>
  <c r="J148" i="33"/>
  <c r="I217" i="33"/>
  <c r="D15" i="50"/>
  <c r="D17" i="50"/>
  <c r="D148" i="33"/>
  <c r="C217" i="33"/>
  <c r="B15" i="50"/>
  <c r="G148" i="33"/>
  <c r="F217" i="33"/>
  <c r="C14" i="50"/>
  <c r="C17" i="50"/>
  <c r="E14" i="50"/>
  <c r="C221" i="33"/>
  <c r="G217" i="33"/>
  <c r="D221" i="33"/>
  <c r="E15" i="50"/>
  <c r="B17" i="50"/>
  <c r="C220" i="33"/>
  <c r="D217" i="33"/>
  <c r="D220" i="33"/>
  <c r="C222" i="33"/>
  <c r="J217" i="33"/>
  <c r="D222" i="33"/>
</calcChain>
</file>

<file path=xl/sharedStrings.xml><?xml version="1.0" encoding="utf-8"?>
<sst xmlns="http://schemas.openxmlformats.org/spreadsheetml/2006/main" count="74" uniqueCount="36">
  <si>
    <t>TOTAL</t>
  </si>
  <si>
    <t>1. Números portados por Operadora</t>
  </si>
  <si>
    <t>La Portabilidad Numérica es un derecho de todos los abonados del servicio de telecomunicaciones móviles establecido mediante el Mandato Constituyente No. 10 de 23 de mayo de 2008.</t>
  </si>
  <si>
    <t>Todo abonado de los servicios de telecomunicaciones móviles tiene el derecho a mantener su número aún cuando cambie de red, servicio o de empresa operadora.</t>
  </si>
  <si>
    <t>RECEPTADOS</t>
  </si>
  <si>
    <t>DONADOS</t>
  </si>
  <si>
    <t>DIFERENCIA</t>
  </si>
  <si>
    <t>TOTAL COMO DONANTE</t>
  </si>
  <si>
    <t>TOTAL COMO RECEPTOR</t>
  </si>
  <si>
    <t>2. Resumen de números receptados y donados por Operadora</t>
  </si>
  <si>
    <t>3. Números receptados y portados por mes y por Operadora</t>
  </si>
  <si>
    <t xml:space="preserve">A continuación se presenta información relacionada con los números portados desde que inicio la Portabilidad Numérica (12 de octubre de 2009): </t>
  </si>
  <si>
    <t>CONECEL S.A.</t>
  </si>
  <si>
    <t>OTECEL S.A.</t>
  </si>
  <si>
    <t>CNT EP.(Alegro)</t>
  </si>
  <si>
    <t>CNT EP. (Alegro)</t>
  </si>
  <si>
    <t>Llegaron a CONECEL S.A.</t>
  </si>
  <si>
    <t xml:space="preserve">Llegaron a OTECEL S.A. </t>
  </si>
  <si>
    <t>Llegaron a CNT EP. (Alegro)</t>
  </si>
  <si>
    <t>Salieron de CONECEL S.A.</t>
  </si>
  <si>
    <t>Salieron de OTECEL S.A.</t>
  </si>
  <si>
    <t>Salieron de CNT EP. (Alegro)</t>
  </si>
  <si>
    <t xml:space="preserve">     Servicio Móvil Avanzado</t>
  </si>
  <si>
    <t xml:space="preserve">       Portabilidad Numérica</t>
  </si>
  <si>
    <t>PERIODO</t>
  </si>
  <si>
    <t xml:space="preserve">       Portabilidad Numérica - Total de números portados por mes</t>
  </si>
  <si>
    <t xml:space="preserve">       Portabilidad Numérica -Números Donados y Receptados por Operadora</t>
  </si>
  <si>
    <t xml:space="preserve">       Portabilidad Numérica -Números Donados y Receptados por  Mes y por Operadora</t>
  </si>
  <si>
    <t xml:space="preserve">       Portabilidad Numérica - Porcentaje de números portados por operadora</t>
  </si>
  <si>
    <t xml:space="preserve">       Portabilidad Numérica - Diferencia entre Receptados y Donados </t>
  </si>
  <si>
    <t>NETO</t>
  </si>
  <si>
    <t xml:space="preserve">       Portabilidad Numérica - Números portados por mes y por empresa 2009-2010</t>
  </si>
  <si>
    <t xml:space="preserve">       Portabilidad Numérica - Números portados por mes y por empresa 2011-2012</t>
  </si>
  <si>
    <t xml:space="preserve">       Portabilidad Numérica - Números portados por mes y por empresa 2013-2014</t>
  </si>
  <si>
    <t xml:space="preserve">       Portabilidad Numérica - Números portados por mes y por empresa 2015</t>
  </si>
  <si>
    <t xml:space="preserve">      Fecha de publicación: febrero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</si>
</sst>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13" formatCode="_-[$€-2]* #,##0.00_-;\-[$€-2]* #,##0.00_-;_-[$€-2]* &quot;-&quot;??_-"/>
  </numFmts>
  <fonts count="3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u/>
      <sz val="11"/>
      <color indexed="12"/>
      <name val="Arial"/>
      <family val="2"/>
    </font>
    <font>
      <sz val="11"/>
      <color indexed="9"/>
      <name val="Arial"/>
      <family val="2"/>
    </font>
    <font>
      <sz val="11"/>
      <color indexed="9"/>
      <name val="Arial"/>
      <family val="2"/>
    </font>
    <font>
      <u/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48118533890809E-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Down="1">
      <left style="medium">
        <color indexed="64"/>
      </left>
      <right/>
      <top style="thin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213" fontId="1" fillId="0" borderId="0" applyNumberFormat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5">
    <xf numFmtId="0" fontId="0" fillId="0" borderId="0" xfId="0"/>
    <xf numFmtId="0" fontId="0" fillId="2" borderId="0" xfId="1" applyFont="1" applyFill="1" applyBorder="1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vertical="top"/>
    </xf>
    <xf numFmtId="0" fontId="2" fillId="2" borderId="1" xfId="1" applyFont="1" applyFill="1" applyBorder="1"/>
    <xf numFmtId="0" fontId="7" fillId="3" borderId="0" xfId="1" applyFont="1" applyFill="1" applyBorder="1" applyAlignment="1">
      <alignment wrapText="1"/>
    </xf>
    <xf numFmtId="0" fontId="7" fillId="2" borderId="0" xfId="1" applyFont="1" applyFill="1" applyBorder="1" applyAlignment="1">
      <alignment wrapText="1"/>
    </xf>
    <xf numFmtId="0" fontId="7" fillId="3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7" fillId="2" borderId="0" xfId="1" applyFont="1" applyFill="1" applyBorder="1"/>
    <xf numFmtId="0" fontId="7" fillId="2" borderId="0" xfId="1" applyFont="1" applyFill="1" applyBorder="1" applyAlignment="1">
      <alignment horizontal="justify" vertical="top"/>
    </xf>
    <xf numFmtId="0" fontId="7" fillId="2" borderId="0" xfId="1" applyFont="1" applyFill="1" applyBorder="1" applyAlignment="1">
      <alignment horizontal="justify" vertical="center" wrapText="1"/>
    </xf>
    <xf numFmtId="0" fontId="7" fillId="2" borderId="0" xfId="1" applyFont="1" applyFill="1" applyBorder="1" applyAlignment="1">
      <alignment horizontal="justify" wrapText="1"/>
    </xf>
    <xf numFmtId="0" fontId="9" fillId="2" borderId="0" xfId="1" applyFont="1" applyFill="1" applyAlignment="1">
      <alignment vertical="top"/>
    </xf>
    <xf numFmtId="0" fontId="7" fillId="2" borderId="0" xfId="1" applyFont="1" applyFill="1" applyAlignment="1" applyProtection="1">
      <alignment wrapText="1"/>
      <protection locked="0"/>
    </xf>
    <xf numFmtId="0" fontId="10" fillId="2" borderId="0" xfId="1" applyFont="1" applyFill="1" applyBorder="1"/>
    <xf numFmtId="3" fontId="10" fillId="2" borderId="0" xfId="1" applyNumberFormat="1" applyFont="1" applyFill="1" applyBorder="1" applyAlignment="1">
      <alignment horizontal="right"/>
    </xf>
    <xf numFmtId="0" fontId="10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12" fillId="2" borderId="0" xfId="1" applyFont="1" applyFill="1" applyBorder="1" applyAlignment="1">
      <alignment horizontal="justify" vertical="top"/>
    </xf>
    <xf numFmtId="0" fontId="0" fillId="2" borderId="0" xfId="1" applyFont="1" applyFill="1" applyBorder="1" applyAlignment="1">
      <alignment horizontal="center" vertical="center"/>
    </xf>
    <xf numFmtId="0" fontId="13" fillId="2" borderId="0" xfId="1" applyFont="1" applyFill="1" applyBorder="1"/>
    <xf numFmtId="0" fontId="0" fillId="2" borderId="2" xfId="1" applyFont="1" applyFill="1" applyBorder="1"/>
    <xf numFmtId="0" fontId="14" fillId="0" borderId="3" xfId="1" applyFont="1" applyFill="1" applyBorder="1" applyAlignment="1">
      <alignment horizontal="center" vertical="center"/>
    </xf>
    <xf numFmtId="3" fontId="16" fillId="2" borderId="0" xfId="1" applyNumberFormat="1" applyFont="1" applyFill="1" applyBorder="1" applyAlignment="1">
      <alignment horizontal="right"/>
    </xf>
    <xf numFmtId="0" fontId="17" fillId="2" borderId="0" xfId="4" applyFont="1" applyFill="1" applyBorder="1" applyAlignment="1" applyProtection="1"/>
    <xf numFmtId="0" fontId="1" fillId="2" borderId="0" xfId="1" applyFont="1" applyFill="1" applyBorder="1"/>
    <xf numFmtId="0" fontId="18" fillId="2" borderId="0" xfId="1" applyFont="1" applyFill="1" applyBorder="1"/>
    <xf numFmtId="0" fontId="19" fillId="2" borderId="0" xfId="1" applyFont="1" applyFill="1" applyBorder="1"/>
    <xf numFmtId="0" fontId="20" fillId="2" borderId="0" xfId="1" applyFont="1" applyFill="1" applyAlignment="1" applyProtection="1">
      <alignment wrapText="1"/>
      <protection locked="0"/>
    </xf>
    <xf numFmtId="0" fontId="21" fillId="2" borderId="0" xfId="4" applyFont="1" applyFill="1" applyBorder="1" applyAlignment="1" applyProtection="1">
      <alignment vertical="center" wrapText="1"/>
    </xf>
    <xf numFmtId="0" fontId="0" fillId="4" borderId="0" xfId="0" applyFill="1"/>
    <xf numFmtId="0" fontId="24" fillId="5" borderId="0" xfId="1" applyFont="1" applyFill="1" applyAlignment="1">
      <alignment wrapText="1"/>
    </xf>
    <xf numFmtId="0" fontId="25" fillId="5" borderId="0" xfId="1" applyFont="1" applyFill="1"/>
    <xf numFmtId="0" fontId="25" fillId="5" borderId="0" xfId="1" applyFont="1" applyFill="1" applyProtection="1">
      <protection locked="0"/>
    </xf>
    <xf numFmtId="0" fontId="26" fillId="5" borderId="0" xfId="1" applyFont="1" applyFill="1" applyAlignment="1"/>
    <xf numFmtId="0" fontId="24" fillId="5" borderId="0" xfId="1" applyFont="1" applyFill="1" applyAlignment="1">
      <alignment horizontal="left" vertical="center"/>
    </xf>
    <xf numFmtId="0" fontId="27" fillId="6" borderId="0" xfId="0" applyFont="1" applyFill="1" applyAlignment="1"/>
    <xf numFmtId="0" fontId="23" fillId="7" borderId="0" xfId="1" applyFont="1" applyFill="1"/>
    <xf numFmtId="0" fontId="25" fillId="5" borderId="0" xfId="0" applyFont="1" applyFill="1"/>
    <xf numFmtId="0" fontId="0" fillId="7" borderId="0" xfId="0" applyFill="1"/>
    <xf numFmtId="0" fontId="28" fillId="8" borderId="4" xfId="0" applyFont="1" applyFill="1" applyBorder="1" applyAlignment="1">
      <alignment horizontal="center" vertical="center"/>
    </xf>
    <xf numFmtId="0" fontId="28" fillId="8" borderId="4" xfId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wrapText="1"/>
    </xf>
    <xf numFmtId="3" fontId="7" fillId="9" borderId="4" xfId="1" applyNumberFormat="1" applyFont="1" applyFill="1" applyBorder="1" applyAlignment="1">
      <alignment horizontal="center" wrapText="1"/>
    </xf>
    <xf numFmtId="17" fontId="29" fillId="8" borderId="4" xfId="1" applyNumberFormat="1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 vertical="center"/>
    </xf>
    <xf numFmtId="3" fontId="11" fillId="9" borderId="4" xfId="0" applyNumberFormat="1" applyFont="1" applyFill="1" applyBorder="1" applyAlignment="1">
      <alignment horizontal="center" vertical="center"/>
    </xf>
    <xf numFmtId="0" fontId="25" fillId="5" borderId="0" xfId="0" applyFont="1" applyFill="1" applyProtection="1">
      <protection locked="0"/>
    </xf>
    <xf numFmtId="0" fontId="29" fillId="8" borderId="5" xfId="1" applyFont="1" applyFill="1" applyBorder="1" applyAlignment="1">
      <alignment horizontal="center" vertical="center" wrapText="1"/>
    </xf>
    <xf numFmtId="0" fontId="22" fillId="4" borderId="1" xfId="1" applyFont="1" applyFill="1" applyBorder="1"/>
    <xf numFmtId="3" fontId="13" fillId="10" borderId="6" xfId="1" applyNumberFormat="1" applyFont="1" applyFill="1" applyBorder="1"/>
    <xf numFmtId="3" fontId="15" fillId="0" borderId="7" xfId="1" applyNumberFormat="1" applyFont="1" applyBorder="1" applyAlignment="1">
      <alignment horizontal="center" vertical="center"/>
    </xf>
    <xf numFmtId="3" fontId="15" fillId="0" borderId="6" xfId="1" applyNumberFormat="1" applyFont="1" applyBorder="1" applyAlignment="1">
      <alignment horizontal="center" vertical="center"/>
    </xf>
    <xf numFmtId="3" fontId="15" fillId="9" borderId="8" xfId="1" applyNumberFormat="1" applyFont="1" applyFill="1" applyBorder="1" applyAlignment="1">
      <alignment horizontal="center" vertical="center"/>
    </xf>
    <xf numFmtId="3" fontId="15" fillId="0" borderId="8" xfId="1" applyNumberFormat="1" applyFont="1" applyBorder="1" applyAlignment="1">
      <alignment horizontal="center" vertical="center"/>
    </xf>
    <xf numFmtId="3" fontId="15" fillId="10" borderId="9" xfId="1" applyNumberFormat="1" applyFont="1" applyFill="1" applyBorder="1"/>
    <xf numFmtId="3" fontId="15" fillId="0" borderId="10" xfId="1" applyNumberFormat="1" applyFont="1" applyBorder="1" applyAlignment="1">
      <alignment horizontal="center" vertical="center"/>
    </xf>
    <xf numFmtId="3" fontId="15" fillId="0" borderId="11" xfId="1" applyNumberFormat="1" applyFont="1" applyBorder="1" applyAlignment="1">
      <alignment horizontal="center" vertical="center"/>
    </xf>
    <xf numFmtId="3" fontId="13" fillId="10" borderId="10" xfId="1" applyNumberFormat="1" applyFont="1" applyFill="1" applyBorder="1"/>
    <xf numFmtId="3" fontId="5" fillId="9" borderId="12" xfId="1" applyNumberFormat="1" applyFont="1" applyFill="1" applyBorder="1" applyAlignment="1">
      <alignment horizontal="center" vertical="center"/>
    </xf>
    <xf numFmtId="3" fontId="5" fillId="9" borderId="13" xfId="1" applyNumberFormat="1" applyFont="1" applyFill="1" applyBorder="1" applyAlignment="1">
      <alignment horizontal="center" vertical="center"/>
    </xf>
    <xf numFmtId="0" fontId="25" fillId="5" borderId="0" xfId="1" applyFont="1" applyFill="1" applyBorder="1"/>
    <xf numFmtId="0" fontId="25" fillId="5" borderId="0" xfId="1" applyFont="1" applyFill="1" applyBorder="1" applyProtection="1">
      <protection locked="0"/>
    </xf>
    <xf numFmtId="0" fontId="23" fillId="7" borderId="0" xfId="1" applyFont="1" applyFill="1" applyBorder="1"/>
    <xf numFmtId="17" fontId="30" fillId="8" borderId="14" xfId="1" applyNumberFormat="1" applyFont="1" applyFill="1" applyBorder="1" applyAlignment="1">
      <alignment horizontal="center"/>
    </xf>
    <xf numFmtId="17" fontId="30" fillId="8" borderId="15" xfId="1" applyNumberFormat="1" applyFont="1" applyFill="1" applyBorder="1" applyAlignment="1">
      <alignment horizontal="center"/>
    </xf>
    <xf numFmtId="17" fontId="30" fillId="8" borderId="16" xfId="1" applyNumberFormat="1" applyFont="1" applyFill="1" applyBorder="1" applyAlignment="1">
      <alignment horizontal="center"/>
    </xf>
    <xf numFmtId="17" fontId="30" fillId="8" borderId="1" xfId="1" applyNumberFormat="1" applyFont="1" applyFill="1" applyBorder="1" applyAlignment="1">
      <alignment horizontal="center"/>
    </xf>
    <xf numFmtId="17" fontId="13" fillId="9" borderId="17" xfId="1" applyNumberFormat="1" applyFont="1" applyFill="1" applyBorder="1" applyAlignment="1">
      <alignment horizontal="center"/>
    </xf>
    <xf numFmtId="3" fontId="13" fillId="0" borderId="18" xfId="1" applyNumberFormat="1" applyFont="1" applyBorder="1" applyAlignment="1">
      <alignment horizontal="center"/>
    </xf>
    <xf numFmtId="3" fontId="13" fillId="0" borderId="4" xfId="1" applyNumberFormat="1" applyFont="1" applyBorder="1" applyAlignment="1">
      <alignment horizontal="center"/>
    </xf>
    <xf numFmtId="3" fontId="13" fillId="0" borderId="19" xfId="1" applyNumberFormat="1" applyFont="1" applyBorder="1" applyAlignment="1">
      <alignment horizontal="center"/>
    </xf>
    <xf numFmtId="3" fontId="13" fillId="0" borderId="20" xfId="1" applyNumberFormat="1" applyFont="1" applyBorder="1" applyAlignment="1">
      <alignment horizontal="center"/>
    </xf>
    <xf numFmtId="3" fontId="13" fillId="0" borderId="21" xfId="1" applyNumberFormat="1" applyFont="1" applyBorder="1" applyAlignment="1">
      <alignment horizontal="center"/>
    </xf>
    <xf numFmtId="3" fontId="13" fillId="0" borderId="22" xfId="1" applyNumberFormat="1" applyFont="1" applyBorder="1" applyAlignment="1">
      <alignment horizontal="center"/>
    </xf>
    <xf numFmtId="3" fontId="13" fillId="0" borderId="23" xfId="1" applyNumberFormat="1" applyFont="1" applyBorder="1" applyAlignment="1">
      <alignment horizontal="center"/>
    </xf>
    <xf numFmtId="3" fontId="13" fillId="0" borderId="9" xfId="1" applyNumberFormat="1" applyFont="1" applyBorder="1" applyAlignment="1">
      <alignment horizontal="center"/>
    </xf>
    <xf numFmtId="3" fontId="15" fillId="9" borderId="24" xfId="1" applyNumberFormat="1" applyFont="1" applyFill="1" applyBorder="1" applyAlignment="1">
      <alignment horizontal="center"/>
    </xf>
    <xf numFmtId="3" fontId="15" fillId="9" borderId="25" xfId="1" applyNumberFormat="1" applyFont="1" applyFill="1" applyBorder="1" applyAlignment="1">
      <alignment horizontal="center"/>
    </xf>
    <xf numFmtId="0" fontId="13" fillId="4" borderId="0" xfId="1" applyFont="1" applyFill="1"/>
    <xf numFmtId="0" fontId="13" fillId="4" borderId="0" xfId="1" applyFont="1" applyFill="1" applyAlignment="1">
      <alignment horizontal="center"/>
    </xf>
    <xf numFmtId="0" fontId="23" fillId="4" borderId="0" xfId="1" applyFont="1" applyFill="1" applyBorder="1"/>
    <xf numFmtId="17" fontId="30" fillId="8" borderId="8" xfId="1" applyNumberFormat="1" applyFont="1" applyFill="1" applyBorder="1" applyAlignment="1">
      <alignment horizontal="center"/>
    </xf>
    <xf numFmtId="17" fontId="13" fillId="9" borderId="25" xfId="1" applyNumberFormat="1" applyFont="1" applyFill="1" applyBorder="1" applyAlignment="1">
      <alignment horizontal="center"/>
    </xf>
    <xf numFmtId="3" fontId="13" fillId="0" borderId="15" xfId="1" applyNumberFormat="1" applyFont="1" applyBorder="1" applyAlignment="1">
      <alignment horizontal="center"/>
    </xf>
    <xf numFmtId="3" fontId="15" fillId="9" borderId="17" xfId="1" applyNumberFormat="1" applyFont="1" applyFill="1" applyBorder="1" applyAlignment="1">
      <alignment horizontal="center"/>
    </xf>
    <xf numFmtId="0" fontId="29" fillId="8" borderId="26" xfId="1" applyFont="1" applyFill="1" applyBorder="1" applyAlignment="1">
      <alignment horizontal="center" vertical="center"/>
    </xf>
    <xf numFmtId="0" fontId="29" fillId="8" borderId="27" xfId="1" applyFont="1" applyFill="1" applyBorder="1" applyAlignment="1">
      <alignment horizontal="center" vertical="center"/>
    </xf>
    <xf numFmtId="0" fontId="29" fillId="8" borderId="28" xfId="1" applyFont="1" applyFill="1" applyBorder="1" applyAlignment="1">
      <alignment horizontal="center" vertical="center"/>
    </xf>
    <xf numFmtId="17" fontId="30" fillId="8" borderId="29" xfId="1" applyNumberFormat="1" applyFont="1" applyFill="1" applyBorder="1" applyAlignment="1">
      <alignment horizontal="center"/>
    </xf>
    <xf numFmtId="3" fontId="13" fillId="2" borderId="30" xfId="1" applyNumberFormat="1" applyFont="1" applyFill="1" applyBorder="1" applyAlignment="1">
      <alignment horizontal="center"/>
    </xf>
    <xf numFmtId="3" fontId="13" fillId="2" borderId="31" xfId="1" applyNumberFormat="1" applyFont="1" applyFill="1" applyBorder="1" applyAlignment="1">
      <alignment horizontal="center"/>
    </xf>
    <xf numFmtId="3" fontId="5" fillId="2" borderId="32" xfId="1" applyNumberFormat="1" applyFont="1" applyFill="1" applyBorder="1" applyAlignment="1">
      <alignment horizontal="center"/>
    </xf>
    <xf numFmtId="3" fontId="5" fillId="2" borderId="33" xfId="1" applyNumberFormat="1" applyFont="1" applyFill="1" applyBorder="1" applyAlignment="1">
      <alignment horizontal="center"/>
    </xf>
    <xf numFmtId="3" fontId="13" fillId="2" borderId="34" xfId="1" applyNumberFormat="1" applyFont="1" applyFill="1" applyBorder="1" applyAlignment="1">
      <alignment horizontal="center"/>
    </xf>
    <xf numFmtId="3" fontId="13" fillId="2" borderId="18" xfId="1" applyNumberFormat="1" applyFont="1" applyFill="1" applyBorder="1" applyAlignment="1">
      <alignment horizontal="center"/>
    </xf>
    <xf numFmtId="3" fontId="13" fillId="2" borderId="4" xfId="1" applyNumberFormat="1" applyFont="1" applyFill="1" applyBorder="1" applyAlignment="1">
      <alignment horizontal="center"/>
    </xf>
    <xf numFmtId="3" fontId="5" fillId="2" borderId="19" xfId="1" applyNumberFormat="1" applyFont="1" applyFill="1" applyBorder="1" applyAlignment="1">
      <alignment horizontal="center"/>
    </xf>
    <xf numFmtId="3" fontId="5" fillId="2" borderId="20" xfId="1" applyNumberFormat="1" applyFont="1" applyFill="1" applyBorder="1" applyAlignment="1">
      <alignment horizontal="center"/>
    </xf>
    <xf numFmtId="3" fontId="13" fillId="2" borderId="22" xfId="1" applyNumberFormat="1" applyFont="1" applyFill="1" applyBorder="1" applyAlignment="1">
      <alignment horizontal="center"/>
    </xf>
    <xf numFmtId="3" fontId="13" fillId="2" borderId="21" xfId="1" applyNumberFormat="1" applyFont="1" applyFill="1" applyBorder="1" applyAlignment="1">
      <alignment horizontal="center"/>
    </xf>
    <xf numFmtId="3" fontId="13" fillId="2" borderId="35" xfId="1" applyNumberFormat="1" applyFont="1" applyFill="1" applyBorder="1" applyAlignment="1">
      <alignment horizontal="center"/>
    </xf>
    <xf numFmtId="3" fontId="5" fillId="2" borderId="36" xfId="1" applyNumberFormat="1" applyFont="1" applyFill="1" applyBorder="1" applyAlignment="1">
      <alignment horizontal="center"/>
    </xf>
    <xf numFmtId="3" fontId="5" fillId="2" borderId="37" xfId="1" applyNumberFormat="1" applyFont="1" applyFill="1" applyBorder="1" applyAlignment="1">
      <alignment horizontal="center"/>
    </xf>
    <xf numFmtId="3" fontId="13" fillId="2" borderId="38" xfId="1" applyNumberFormat="1" applyFont="1" applyFill="1" applyBorder="1" applyAlignment="1">
      <alignment horizontal="center"/>
    </xf>
    <xf numFmtId="3" fontId="13" fillId="2" borderId="39" xfId="1" applyNumberFormat="1" applyFont="1" applyFill="1" applyBorder="1" applyAlignment="1">
      <alignment horizontal="center"/>
    </xf>
    <xf numFmtId="3" fontId="13" fillId="2" borderId="40" xfId="1" applyNumberFormat="1" applyFont="1" applyFill="1" applyBorder="1" applyAlignment="1">
      <alignment horizontal="center"/>
    </xf>
    <xf numFmtId="3" fontId="5" fillId="2" borderId="41" xfId="1" applyNumberFormat="1" applyFont="1" applyFill="1" applyBorder="1" applyAlignment="1">
      <alignment horizontal="center"/>
    </xf>
    <xf numFmtId="3" fontId="5" fillId="2" borderId="42" xfId="1" applyNumberFormat="1" applyFont="1" applyFill="1" applyBorder="1" applyAlignment="1">
      <alignment horizontal="center"/>
    </xf>
    <xf numFmtId="3" fontId="13" fillId="2" borderId="43" xfId="1" applyNumberFormat="1" applyFont="1" applyFill="1" applyBorder="1" applyAlignment="1">
      <alignment horizontal="center"/>
    </xf>
    <xf numFmtId="3" fontId="5" fillId="9" borderId="44" xfId="1" applyNumberFormat="1" applyFont="1" applyFill="1" applyBorder="1" applyAlignment="1">
      <alignment horizontal="center"/>
    </xf>
    <xf numFmtId="3" fontId="5" fillId="9" borderId="45" xfId="1" applyNumberFormat="1" applyFont="1" applyFill="1" applyBorder="1" applyAlignment="1">
      <alignment horizontal="center"/>
    </xf>
    <xf numFmtId="0" fontId="29" fillId="8" borderId="14" xfId="1" applyFont="1" applyFill="1" applyBorder="1" applyAlignment="1">
      <alignment horizontal="center" vertical="center" wrapText="1"/>
    </xf>
    <xf numFmtId="0" fontId="29" fillId="8" borderId="15" xfId="1" applyFont="1" applyFill="1" applyBorder="1" applyAlignment="1">
      <alignment horizontal="center" vertical="center" wrapText="1"/>
    </xf>
    <xf numFmtId="0" fontId="29" fillId="8" borderId="46" xfId="1" applyFont="1" applyFill="1" applyBorder="1" applyAlignment="1">
      <alignment horizontal="center" vertical="center" wrapText="1"/>
    </xf>
    <xf numFmtId="0" fontId="0" fillId="5" borderId="0" xfId="0" applyFill="1"/>
    <xf numFmtId="0" fontId="0" fillId="8" borderId="0" xfId="0" applyFill="1"/>
    <xf numFmtId="0" fontId="22" fillId="2" borderId="0" xfId="1" applyFont="1" applyFill="1" applyBorder="1"/>
    <xf numFmtId="3" fontId="10" fillId="2" borderId="0" xfId="1" applyNumberFormat="1" applyFont="1" applyFill="1" applyBorder="1"/>
    <xf numFmtId="0" fontId="25" fillId="2" borderId="0" xfId="1" applyFont="1" applyFill="1" applyBorder="1"/>
    <xf numFmtId="3" fontId="25" fillId="2" borderId="0" xfId="1" applyNumberFormat="1" applyFont="1" applyFill="1" applyBorder="1"/>
    <xf numFmtId="0" fontId="25" fillId="4" borderId="0" xfId="1" applyFont="1" applyFill="1" applyBorder="1"/>
    <xf numFmtId="0" fontId="24" fillId="4" borderId="0" xfId="1" applyFont="1" applyFill="1" applyBorder="1"/>
    <xf numFmtId="3" fontId="25" fillId="4" borderId="0" xfId="1" applyNumberFormat="1" applyFont="1" applyFill="1" applyBorder="1"/>
    <xf numFmtId="3" fontId="0" fillId="4" borderId="0" xfId="0" applyNumberFormat="1" applyFill="1"/>
    <xf numFmtId="3" fontId="13" fillId="0" borderId="29" xfId="1" applyNumberFormat="1" applyFont="1" applyBorder="1" applyAlignment="1">
      <alignment horizontal="center"/>
    </xf>
    <xf numFmtId="3" fontId="13" fillId="0" borderId="47" xfId="1" applyNumberFormat="1" applyFont="1" applyBorder="1" applyAlignment="1">
      <alignment horizontal="center"/>
    </xf>
    <xf numFmtId="3" fontId="13" fillId="0" borderId="48" xfId="1" applyNumberFormat="1" applyFont="1" applyBorder="1" applyAlignment="1">
      <alignment horizontal="center"/>
    </xf>
    <xf numFmtId="3" fontId="5" fillId="9" borderId="24" xfId="1" applyNumberFormat="1" applyFont="1" applyFill="1" applyBorder="1" applyAlignment="1">
      <alignment horizontal="center"/>
    </xf>
    <xf numFmtId="3" fontId="5" fillId="9" borderId="49" xfId="1" applyNumberFormat="1" applyFont="1" applyFill="1" applyBorder="1" applyAlignment="1">
      <alignment horizontal="center"/>
    </xf>
    <xf numFmtId="3" fontId="5" fillId="9" borderId="50" xfId="1" applyNumberFormat="1" applyFont="1" applyFill="1" applyBorder="1" applyAlignment="1">
      <alignment horizontal="center"/>
    </xf>
    <xf numFmtId="17" fontId="30" fillId="8" borderId="46" xfId="1" applyNumberFormat="1" applyFont="1" applyFill="1" applyBorder="1" applyAlignment="1">
      <alignment horizontal="center"/>
    </xf>
    <xf numFmtId="3" fontId="13" fillId="0" borderId="51" xfId="1" applyNumberFormat="1" applyFont="1" applyBorder="1" applyAlignment="1">
      <alignment horizontal="center"/>
    </xf>
    <xf numFmtId="3" fontId="13" fillId="0" borderId="52" xfId="1" applyNumberFormat="1" applyFont="1" applyBorder="1" applyAlignment="1">
      <alignment horizontal="center"/>
    </xf>
    <xf numFmtId="3" fontId="13" fillId="0" borderId="11" xfId="1" applyNumberFormat="1" applyFont="1" applyBorder="1" applyAlignment="1">
      <alignment horizontal="center"/>
    </xf>
    <xf numFmtId="3" fontId="13" fillId="0" borderId="53" xfId="1" applyNumberFormat="1" applyFont="1" applyBorder="1" applyAlignment="1">
      <alignment horizontal="center"/>
    </xf>
    <xf numFmtId="17" fontId="30" fillId="8" borderId="54" xfId="1" applyNumberFormat="1" applyFont="1" applyFill="1" applyBorder="1" applyAlignment="1">
      <alignment horizontal="center"/>
    </xf>
    <xf numFmtId="3" fontId="13" fillId="0" borderId="55" xfId="1" applyNumberFormat="1" applyFont="1" applyFill="1" applyBorder="1"/>
    <xf numFmtId="3" fontId="13" fillId="0" borderId="38" xfId="1" applyNumberFormat="1" applyFont="1" applyBorder="1" applyAlignment="1">
      <alignment horizontal="center"/>
    </xf>
    <xf numFmtId="3" fontId="13" fillId="0" borderId="56" xfId="1" applyNumberFormat="1" applyFont="1" applyBorder="1" applyAlignment="1">
      <alignment horizontal="center"/>
    </xf>
    <xf numFmtId="3" fontId="13" fillId="0" borderId="57" xfId="1" applyNumberFormat="1" applyFont="1" applyBorder="1" applyAlignment="1">
      <alignment horizontal="center"/>
    </xf>
    <xf numFmtId="17" fontId="30" fillId="8" borderId="5" xfId="1" applyNumberFormat="1" applyFont="1" applyFill="1" applyBorder="1" applyAlignment="1">
      <alignment horizontal="center"/>
    </xf>
    <xf numFmtId="0" fontId="28" fillId="8" borderId="21" xfId="1" applyFont="1" applyFill="1" applyBorder="1" applyAlignment="1">
      <alignment horizontal="center" vertical="center"/>
    </xf>
    <xf numFmtId="0" fontId="28" fillId="8" borderId="35" xfId="1" applyFont="1" applyFill="1" applyBorder="1" applyAlignment="1">
      <alignment horizontal="center" vertical="center"/>
    </xf>
    <xf numFmtId="0" fontId="28" fillId="8" borderId="36" xfId="1" applyFont="1" applyFill="1" applyBorder="1" applyAlignment="1">
      <alignment horizontal="center" vertical="center"/>
    </xf>
    <xf numFmtId="0" fontId="28" fillId="8" borderId="37" xfId="1" applyFont="1" applyFill="1" applyBorder="1" applyAlignment="1">
      <alignment horizontal="center" vertical="center"/>
    </xf>
    <xf numFmtId="3" fontId="13" fillId="0" borderId="58" xfId="1" applyNumberFormat="1" applyFont="1" applyBorder="1" applyAlignment="1">
      <alignment horizontal="center"/>
    </xf>
    <xf numFmtId="3" fontId="13" fillId="0" borderId="30" xfId="1" applyNumberFormat="1" applyFont="1" applyBorder="1" applyAlignment="1">
      <alignment horizontal="center"/>
    </xf>
    <xf numFmtId="3" fontId="13" fillId="0" borderId="31" xfId="1" applyNumberFormat="1" applyFont="1" applyBorder="1" applyAlignment="1">
      <alignment horizontal="center"/>
    </xf>
    <xf numFmtId="3" fontId="13" fillId="0" borderId="32" xfId="1" applyNumberFormat="1" applyFont="1" applyBorder="1" applyAlignment="1">
      <alignment horizontal="center"/>
    </xf>
    <xf numFmtId="3" fontId="13" fillId="0" borderId="33" xfId="1" applyNumberFormat="1" applyFont="1" applyBorder="1" applyAlignment="1">
      <alignment horizontal="center"/>
    </xf>
    <xf numFmtId="3" fontId="13" fillId="0" borderId="59" xfId="1" applyNumberFormat="1" applyFont="1" applyBorder="1" applyAlignment="1">
      <alignment horizontal="center"/>
    </xf>
    <xf numFmtId="3" fontId="13" fillId="0" borderId="60" xfId="1" applyNumberFormat="1" applyFont="1" applyBorder="1" applyAlignment="1">
      <alignment horizontal="center"/>
    </xf>
    <xf numFmtId="3" fontId="13" fillId="0" borderId="61" xfId="1" applyNumberFormat="1" applyFont="1" applyBorder="1" applyAlignment="1">
      <alignment horizontal="center"/>
    </xf>
    <xf numFmtId="3" fontId="13" fillId="0" borderId="62" xfId="1" applyNumberFormat="1" applyFont="1" applyBorder="1" applyAlignment="1">
      <alignment horizontal="center"/>
    </xf>
    <xf numFmtId="3" fontId="13" fillId="0" borderId="63" xfId="1" applyNumberFormat="1" applyFont="1" applyBorder="1" applyAlignment="1">
      <alignment horizontal="center"/>
    </xf>
    <xf numFmtId="3" fontId="13" fillId="0" borderId="64" xfId="1" applyNumberFormat="1" applyFont="1" applyBorder="1" applyAlignment="1">
      <alignment horizontal="center"/>
    </xf>
    <xf numFmtId="3" fontId="13" fillId="0" borderId="34" xfId="1" applyNumberFormat="1" applyFont="1" applyBorder="1" applyAlignment="1">
      <alignment horizontal="center"/>
    </xf>
    <xf numFmtId="3" fontId="13" fillId="0" borderId="65" xfId="1" applyNumberFormat="1" applyFont="1" applyBorder="1" applyAlignment="1">
      <alignment horizontal="center"/>
    </xf>
    <xf numFmtId="0" fontId="29" fillId="8" borderId="21" xfId="1" applyFont="1" applyFill="1" applyBorder="1" applyAlignment="1">
      <alignment horizontal="center" vertical="center"/>
    </xf>
    <xf numFmtId="0" fontId="29" fillId="8" borderId="35" xfId="1" applyFont="1" applyFill="1" applyBorder="1" applyAlignment="1">
      <alignment horizontal="center" vertical="center"/>
    </xf>
    <xf numFmtId="0" fontId="29" fillId="8" borderId="37" xfId="1" applyFont="1" applyFill="1" applyBorder="1" applyAlignment="1">
      <alignment horizontal="center" vertical="center"/>
    </xf>
    <xf numFmtId="0" fontId="29" fillId="8" borderId="38" xfId="1" applyFont="1" applyFill="1" applyBorder="1" applyAlignment="1">
      <alignment horizontal="center" vertical="center"/>
    </xf>
    <xf numFmtId="0" fontId="29" fillId="8" borderId="36" xfId="1" applyFont="1" applyFill="1" applyBorder="1" applyAlignment="1">
      <alignment horizontal="center" vertical="center"/>
    </xf>
    <xf numFmtId="17" fontId="30" fillId="8" borderId="66" xfId="1" applyNumberFormat="1" applyFont="1" applyFill="1" applyBorder="1" applyAlignment="1">
      <alignment horizontal="center"/>
    </xf>
    <xf numFmtId="17" fontId="30" fillId="8" borderId="10" xfId="1" applyNumberFormat="1" applyFont="1" applyFill="1" applyBorder="1" applyAlignment="1">
      <alignment horizontal="center"/>
    </xf>
    <xf numFmtId="3" fontId="13" fillId="0" borderId="46" xfId="1" applyNumberFormat="1" applyFont="1" applyBorder="1" applyAlignment="1">
      <alignment horizontal="center"/>
    </xf>
    <xf numFmtId="17" fontId="30" fillId="8" borderId="6" xfId="1" applyNumberFormat="1" applyFont="1" applyFill="1" applyBorder="1" applyAlignment="1">
      <alignment horizontal="center"/>
    </xf>
    <xf numFmtId="3" fontId="13" fillId="0" borderId="14" xfId="1" applyNumberFormat="1" applyFont="1" applyBorder="1" applyAlignment="1">
      <alignment horizontal="center"/>
    </xf>
    <xf numFmtId="3" fontId="13" fillId="0" borderId="5" xfId="1" applyNumberFormat="1" applyFont="1" applyBorder="1" applyAlignment="1">
      <alignment horizontal="center"/>
    </xf>
    <xf numFmtId="3" fontId="13" fillId="0" borderId="67" xfId="1" applyNumberFormat="1" applyFont="1" applyBorder="1" applyAlignment="1">
      <alignment horizontal="center"/>
    </xf>
    <xf numFmtId="3" fontId="13" fillId="0" borderId="68" xfId="1" applyNumberFormat="1" applyFont="1" applyBorder="1" applyAlignment="1">
      <alignment horizontal="center"/>
    </xf>
    <xf numFmtId="3" fontId="13" fillId="2" borderId="58" xfId="1" applyNumberFormat="1" applyFont="1" applyFill="1" applyBorder="1" applyAlignment="1">
      <alignment horizontal="center"/>
    </xf>
    <xf numFmtId="3" fontId="13" fillId="2" borderId="69" xfId="1" applyNumberFormat="1" applyFont="1" applyFill="1" applyBorder="1" applyAlignment="1">
      <alignment horizontal="center"/>
    </xf>
    <xf numFmtId="3" fontId="5" fillId="2" borderId="47" xfId="1" applyNumberFormat="1" applyFont="1" applyFill="1" applyBorder="1" applyAlignment="1">
      <alignment horizontal="center"/>
    </xf>
    <xf numFmtId="3" fontId="5" fillId="2" borderId="48" xfId="1" applyNumberFormat="1" applyFont="1" applyFill="1" applyBorder="1" applyAlignment="1">
      <alignment horizontal="center"/>
    </xf>
    <xf numFmtId="3" fontId="13" fillId="2" borderId="62" xfId="1" applyNumberFormat="1" applyFont="1" applyFill="1" applyBorder="1" applyAlignment="1">
      <alignment horizontal="center"/>
    </xf>
    <xf numFmtId="3" fontId="13" fillId="2" borderId="51" xfId="1" applyNumberFormat="1" applyFont="1" applyFill="1" applyBorder="1" applyAlignment="1">
      <alignment horizontal="center"/>
    </xf>
    <xf numFmtId="3" fontId="13" fillId="2" borderId="59" xfId="1" applyNumberFormat="1" applyFont="1" applyFill="1" applyBorder="1" applyAlignment="1">
      <alignment horizontal="center"/>
    </xf>
    <xf numFmtId="3" fontId="5" fillId="2" borderId="60" xfId="1" applyNumberFormat="1" applyFont="1" applyFill="1" applyBorder="1" applyAlignment="1">
      <alignment horizontal="center"/>
    </xf>
    <xf numFmtId="3" fontId="5" fillId="2" borderId="61" xfId="1" applyNumberFormat="1" applyFont="1" applyFill="1" applyBorder="1" applyAlignment="1">
      <alignment horizontal="center"/>
    </xf>
    <xf numFmtId="3" fontId="13" fillId="2" borderId="52" xfId="1" applyNumberFormat="1" applyFont="1" applyFill="1" applyBorder="1" applyAlignment="1">
      <alignment horizontal="center"/>
    </xf>
    <xf numFmtId="17" fontId="30" fillId="8" borderId="27" xfId="1" applyNumberFormat="1" applyFont="1" applyFill="1" applyBorder="1" applyAlignment="1">
      <alignment horizontal="center"/>
    </xf>
    <xf numFmtId="3" fontId="13" fillId="2" borderId="70" xfId="1" applyNumberFormat="1" applyFont="1" applyFill="1" applyBorder="1" applyAlignment="1">
      <alignment horizontal="center"/>
    </xf>
    <xf numFmtId="3" fontId="13" fillId="2" borderId="71" xfId="1" applyNumberFormat="1" applyFont="1" applyFill="1" applyBorder="1" applyAlignment="1">
      <alignment horizontal="center"/>
    </xf>
    <xf numFmtId="3" fontId="5" fillId="2" borderId="72" xfId="1" applyNumberFormat="1" applyFont="1" applyFill="1" applyBorder="1" applyAlignment="1">
      <alignment horizontal="center"/>
    </xf>
    <xf numFmtId="3" fontId="5" fillId="2" borderId="73" xfId="1" applyNumberFormat="1" applyFont="1" applyFill="1" applyBorder="1" applyAlignment="1">
      <alignment horizontal="center"/>
    </xf>
    <xf numFmtId="3" fontId="13" fillId="2" borderId="74" xfId="1" applyNumberFormat="1" applyFont="1" applyFill="1" applyBorder="1" applyAlignment="1">
      <alignment horizontal="center"/>
    </xf>
    <xf numFmtId="3" fontId="13" fillId="0" borderId="39" xfId="1" applyNumberFormat="1" applyFont="1" applyBorder="1" applyAlignment="1">
      <alignment horizontal="center"/>
    </xf>
    <xf numFmtId="3" fontId="13" fillId="0" borderId="43" xfId="1" applyNumberFormat="1" applyFont="1" applyBorder="1" applyAlignment="1">
      <alignment horizontal="center"/>
    </xf>
    <xf numFmtId="3" fontId="13" fillId="0" borderId="0" xfId="1" applyNumberFormat="1" applyFont="1" applyBorder="1" applyAlignment="1">
      <alignment horizontal="center"/>
    </xf>
    <xf numFmtId="3" fontId="13" fillId="0" borderId="84" xfId="1" applyNumberFormat="1" applyFont="1" applyBorder="1" applyAlignment="1">
      <alignment horizontal="center"/>
    </xf>
    <xf numFmtId="3" fontId="13" fillId="0" borderId="70" xfId="1" applyNumberFormat="1" applyFont="1" applyBorder="1" applyAlignment="1">
      <alignment horizontal="center"/>
    </xf>
    <xf numFmtId="3" fontId="13" fillId="0" borderId="71" xfId="1" applyNumberFormat="1" applyFont="1" applyBorder="1" applyAlignment="1">
      <alignment horizontal="center"/>
    </xf>
    <xf numFmtId="3" fontId="13" fillId="0" borderId="73" xfId="1" applyNumberFormat="1" applyFont="1" applyBorder="1" applyAlignment="1">
      <alignment horizontal="center"/>
    </xf>
    <xf numFmtId="0" fontId="7" fillId="2" borderId="0" xfId="1" applyFont="1" applyFill="1" applyBorder="1" applyAlignment="1">
      <alignment horizontal="justify" vertical="top" wrapText="1"/>
    </xf>
    <xf numFmtId="0" fontId="29" fillId="8" borderId="6" xfId="1" applyNumberFormat="1" applyFont="1" applyFill="1" applyBorder="1" applyAlignment="1">
      <alignment horizontal="center" vertical="center" wrapText="1"/>
    </xf>
    <xf numFmtId="0" fontId="29" fillId="8" borderId="75" xfId="1" applyFont="1" applyFill="1" applyBorder="1" applyAlignment="1">
      <alignment horizontal="center" vertical="center" wrapText="1"/>
    </xf>
    <xf numFmtId="0" fontId="24" fillId="8" borderId="76" xfId="1" applyNumberFormat="1" applyFont="1" applyFill="1" applyBorder="1" applyAlignment="1">
      <alignment vertical="center" wrapText="1"/>
    </xf>
    <xf numFmtId="0" fontId="24" fillId="8" borderId="77" xfId="1" applyFont="1" applyFill="1" applyBorder="1" applyAlignment="1">
      <alignment vertical="center" wrapText="1"/>
    </xf>
    <xf numFmtId="0" fontId="29" fillId="8" borderId="7" xfId="1" applyNumberFormat="1" applyFont="1" applyFill="1" applyBorder="1" applyAlignment="1">
      <alignment horizontal="center" vertical="center" wrapText="1"/>
    </xf>
    <xf numFmtId="0" fontId="29" fillId="8" borderId="56" xfId="1" applyFont="1" applyFill="1" applyBorder="1" applyAlignment="1">
      <alignment horizontal="center" vertical="center" wrapText="1"/>
    </xf>
    <xf numFmtId="0" fontId="29" fillId="8" borderId="34" xfId="1" applyFont="1" applyFill="1" applyBorder="1" applyAlignment="1">
      <alignment horizontal="center" vertical="center"/>
    </xf>
    <xf numFmtId="0" fontId="29" fillId="8" borderId="31" xfId="1" applyFont="1" applyFill="1" applyBorder="1" applyAlignment="1">
      <alignment horizontal="center" vertical="center"/>
    </xf>
    <xf numFmtId="0" fontId="29" fillId="8" borderId="32" xfId="1" applyFont="1" applyFill="1" applyBorder="1" applyAlignment="1">
      <alignment horizontal="center" vertical="center"/>
    </xf>
    <xf numFmtId="0" fontId="29" fillId="8" borderId="30" xfId="1" applyFont="1" applyFill="1" applyBorder="1" applyAlignment="1">
      <alignment horizontal="center" vertical="center"/>
    </xf>
    <xf numFmtId="0" fontId="29" fillId="8" borderId="33" xfId="1" applyFont="1" applyFill="1" applyBorder="1" applyAlignment="1">
      <alignment horizontal="center" vertical="center"/>
    </xf>
    <xf numFmtId="0" fontId="30" fillId="8" borderId="78" xfId="1" applyFont="1" applyFill="1" applyBorder="1" applyAlignment="1"/>
    <xf numFmtId="0" fontId="25" fillId="8" borderId="79" xfId="1" applyFont="1" applyFill="1" applyBorder="1" applyAlignment="1"/>
    <xf numFmtId="0" fontId="25" fillId="8" borderId="80" xfId="1" applyFont="1" applyFill="1" applyBorder="1" applyAlignment="1"/>
    <xf numFmtId="0" fontId="29" fillId="8" borderId="17" xfId="1" applyFont="1" applyFill="1" applyBorder="1" applyAlignment="1">
      <alignment horizontal="center" vertical="center"/>
    </xf>
    <xf numFmtId="0" fontId="29" fillId="8" borderId="81" xfId="1" applyFont="1" applyFill="1" applyBorder="1" applyAlignment="1">
      <alignment horizontal="center" vertical="center"/>
    </xf>
    <xf numFmtId="0" fontId="29" fillId="8" borderId="82" xfId="1" applyFont="1" applyFill="1" applyBorder="1" applyAlignment="1">
      <alignment horizontal="center" vertical="center"/>
    </xf>
    <xf numFmtId="0" fontId="29" fillId="8" borderId="83" xfId="1" applyFont="1" applyFill="1" applyBorder="1" applyAlignment="1">
      <alignment horizontal="center" vertical="center"/>
    </xf>
  </cellXfs>
  <cellStyles count="5">
    <cellStyle name="=C:\WINNT\SYSTEM32\COMMAND.COM" xfId="1"/>
    <cellStyle name="ANCLAS,REZONES Y SUS PARTES,DE FUNDICION,DE HIERRO O DE ACERO" xfId="2"/>
    <cellStyle name="Euro" xfId="3"/>
    <cellStyle name="Hipervínculo" xfId="4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43469012956634"/>
          <c:y val="0.10487328428208767"/>
          <c:w val="0.41152481060175466"/>
          <c:h val="0.778823821885652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4.2379097117727776E-2"/>
                  <c:y val="7.46416353604238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6962563172810255E-2"/>
                  <c:y val="9.514789972903825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709063075489006E-2"/>
                  <c:y val="-3.43110116699893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'NUMEROS PORTADOS POR OPERADORA'!$C$12:$E$12</c:f>
              <c:strCache>
                <c:ptCount val="3"/>
                <c:pt idx="0">
                  <c:v>OTECEL S.A.</c:v>
                </c:pt>
                <c:pt idx="1">
                  <c:v>CONECEL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PORTADOS POR OPERADORA'!$C$78:$E$78</c:f>
              <c:numCache>
                <c:formatCode>#,##0</c:formatCode>
                <c:ptCount val="3"/>
                <c:pt idx="0">
                  <c:v>548324</c:v>
                </c:pt>
                <c:pt idx="1">
                  <c:v>642023</c:v>
                </c:pt>
                <c:pt idx="2">
                  <c:v>123518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00691913029641E-2"/>
          <c:y val="7.3227171230461865E-2"/>
          <c:w val="0.87280248190279219"/>
          <c:h val="0.77344632768361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'NUMEROS PORTADOS POR OPERADORA'!$C$12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OPERADORA'!$B$13:$B$27</c:f>
              <c:numCache>
                <c:formatCode>mmm\-yy</c:formatCode>
                <c:ptCount val="15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</c:numCache>
            </c:numRef>
          </c:cat>
          <c:val>
            <c:numRef>
              <c:f>'NUMEROS PORTADOS POR OPERADORA'!$C$13:$C$27</c:f>
              <c:numCache>
                <c:formatCode>#,##0</c:formatCode>
                <c:ptCount val="15"/>
                <c:pt idx="0">
                  <c:v>3108</c:v>
                </c:pt>
                <c:pt idx="1">
                  <c:v>6316</c:v>
                </c:pt>
                <c:pt idx="2">
                  <c:v>4973</c:v>
                </c:pt>
                <c:pt idx="3">
                  <c:v>3622</c:v>
                </c:pt>
                <c:pt idx="4">
                  <c:v>3125</c:v>
                </c:pt>
                <c:pt idx="5">
                  <c:v>3702</c:v>
                </c:pt>
                <c:pt idx="6">
                  <c:v>2251</c:v>
                </c:pt>
                <c:pt idx="7">
                  <c:v>2360</c:v>
                </c:pt>
                <c:pt idx="8">
                  <c:v>2677</c:v>
                </c:pt>
                <c:pt idx="9">
                  <c:v>2685</c:v>
                </c:pt>
                <c:pt idx="10">
                  <c:v>1822</c:v>
                </c:pt>
                <c:pt idx="11">
                  <c:v>1779</c:v>
                </c:pt>
                <c:pt idx="12">
                  <c:v>2138</c:v>
                </c:pt>
                <c:pt idx="13">
                  <c:v>1307</c:v>
                </c:pt>
                <c:pt idx="14">
                  <c:v>2045</c:v>
                </c:pt>
              </c:numCache>
            </c:numRef>
          </c:val>
        </c:ser>
        <c:ser>
          <c:idx val="1"/>
          <c:order val="1"/>
          <c:tx>
            <c:strRef>
              <c:f>'NUMEROS PORTADOS POR OPERADORA'!$D$12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OPERADORA'!$B$13:$B$27</c:f>
              <c:numCache>
                <c:formatCode>mmm\-yy</c:formatCode>
                <c:ptCount val="15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</c:numCache>
            </c:numRef>
          </c:cat>
          <c:val>
            <c:numRef>
              <c:f>'NUMEROS PORTADOS POR OPERADORA'!$D$13:$D$27</c:f>
              <c:numCache>
                <c:formatCode>#,##0</c:formatCode>
                <c:ptCount val="15"/>
                <c:pt idx="0">
                  <c:v>1500</c:v>
                </c:pt>
                <c:pt idx="1">
                  <c:v>4074</c:v>
                </c:pt>
                <c:pt idx="2">
                  <c:v>3324</c:v>
                </c:pt>
                <c:pt idx="3">
                  <c:v>2577</c:v>
                </c:pt>
                <c:pt idx="4">
                  <c:v>3005</c:v>
                </c:pt>
                <c:pt idx="5">
                  <c:v>4663</c:v>
                </c:pt>
                <c:pt idx="6">
                  <c:v>2717</c:v>
                </c:pt>
                <c:pt idx="7">
                  <c:v>4425</c:v>
                </c:pt>
                <c:pt idx="8">
                  <c:v>3735</c:v>
                </c:pt>
                <c:pt idx="9">
                  <c:v>3613</c:v>
                </c:pt>
                <c:pt idx="10">
                  <c:v>2466</c:v>
                </c:pt>
                <c:pt idx="11">
                  <c:v>2923</c:v>
                </c:pt>
                <c:pt idx="12">
                  <c:v>3282</c:v>
                </c:pt>
                <c:pt idx="13">
                  <c:v>1940</c:v>
                </c:pt>
                <c:pt idx="14">
                  <c:v>1939</c:v>
                </c:pt>
              </c:numCache>
            </c:numRef>
          </c:val>
        </c:ser>
        <c:ser>
          <c:idx val="2"/>
          <c:order val="2"/>
          <c:tx>
            <c:strRef>
              <c:f>'NUMEROS PORTADOS POR OPERADORA'!$E$12</c:f>
              <c:strCache>
                <c:ptCount val="1"/>
                <c:pt idx="0">
                  <c:v>CNT EP. (Alegro)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OPERADORA'!$B$13:$B$27</c:f>
              <c:numCache>
                <c:formatCode>mmm\-yy</c:formatCode>
                <c:ptCount val="15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</c:numCache>
            </c:numRef>
          </c:cat>
          <c:val>
            <c:numRef>
              <c:f>'NUMEROS PORTADOS POR OPERADORA'!$E$13:$E$27</c:f>
              <c:numCache>
                <c:formatCode>#,##0</c:formatCode>
                <c:ptCount val="15"/>
                <c:pt idx="0">
                  <c:v>342</c:v>
                </c:pt>
                <c:pt idx="1">
                  <c:v>728</c:v>
                </c:pt>
                <c:pt idx="2">
                  <c:v>588</c:v>
                </c:pt>
                <c:pt idx="3">
                  <c:v>601</c:v>
                </c:pt>
                <c:pt idx="4">
                  <c:v>271</c:v>
                </c:pt>
                <c:pt idx="5">
                  <c:v>209</c:v>
                </c:pt>
                <c:pt idx="6">
                  <c:v>337</c:v>
                </c:pt>
                <c:pt idx="7">
                  <c:v>243</c:v>
                </c:pt>
                <c:pt idx="8">
                  <c:v>236</c:v>
                </c:pt>
                <c:pt idx="9">
                  <c:v>244</c:v>
                </c:pt>
                <c:pt idx="10">
                  <c:v>187</c:v>
                </c:pt>
                <c:pt idx="11">
                  <c:v>158</c:v>
                </c:pt>
                <c:pt idx="12">
                  <c:v>108</c:v>
                </c:pt>
                <c:pt idx="13">
                  <c:v>101</c:v>
                </c:pt>
                <c:pt idx="14">
                  <c:v>140</c:v>
                </c:pt>
              </c:numCache>
            </c:numRef>
          </c:val>
        </c:ser>
        <c:ser>
          <c:idx val="3"/>
          <c:order val="3"/>
          <c:tx>
            <c:strRef>
              <c:f>'NUMEROS PORTADOS POR OPERADORA'!$F$12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OPERADORA'!$B$13:$B$27</c:f>
              <c:numCache>
                <c:formatCode>mmm\-yy</c:formatCode>
                <c:ptCount val="15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</c:numCache>
            </c:numRef>
          </c:cat>
          <c:val>
            <c:numRef>
              <c:f>'NUMEROS PORTADOS POR OPERADORA'!$F$13:$F$27</c:f>
              <c:numCache>
                <c:formatCode>#,##0</c:formatCode>
                <c:ptCount val="15"/>
                <c:pt idx="0">
                  <c:v>4950</c:v>
                </c:pt>
                <c:pt idx="1">
                  <c:v>11118</c:v>
                </c:pt>
                <c:pt idx="2">
                  <c:v>8885</c:v>
                </c:pt>
                <c:pt idx="3">
                  <c:v>6800</c:v>
                </c:pt>
                <c:pt idx="4">
                  <c:v>6401</c:v>
                </c:pt>
                <c:pt idx="5">
                  <c:v>8574</c:v>
                </c:pt>
                <c:pt idx="6">
                  <c:v>5305</c:v>
                </c:pt>
                <c:pt idx="7">
                  <c:v>7028</c:v>
                </c:pt>
                <c:pt idx="8">
                  <c:v>6648</c:v>
                </c:pt>
                <c:pt idx="9">
                  <c:v>6542</c:v>
                </c:pt>
                <c:pt idx="10">
                  <c:v>4475</c:v>
                </c:pt>
                <c:pt idx="11">
                  <c:v>4860</c:v>
                </c:pt>
                <c:pt idx="12">
                  <c:v>5528</c:v>
                </c:pt>
                <c:pt idx="13">
                  <c:v>3348</c:v>
                </c:pt>
                <c:pt idx="14">
                  <c:v>4124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24096"/>
        <c:axId val="58124656"/>
      </c:barChart>
      <c:dateAx>
        <c:axId val="581240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124656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5812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124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037738184555612"/>
          <c:y val="0.92485877698123564"/>
          <c:w val="0.60022260451322318"/>
          <c:h val="5.084753398362518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00691913029641E-2"/>
          <c:y val="7.3227171230461865E-2"/>
          <c:w val="0.87280248190279219"/>
          <c:h val="0.77344632768361576"/>
        </c:manualLayout>
      </c:layout>
      <c:barChart>
        <c:barDir val="col"/>
        <c:grouping val="clustered"/>
        <c:varyColors val="0"/>
        <c:ser>
          <c:idx val="0"/>
          <c:order val="0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OPERADORA'!$B$28:$B$51</c:f>
              <c:numCache>
                <c:formatCode>mmm\-yy</c:formatCode>
                <c:ptCount val="2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</c:numCache>
            </c:numRef>
          </c:cat>
          <c:val>
            <c:numRef>
              <c:f>'NUMEROS PORTADOS POR OPERADORA'!$C$28:$C$51</c:f>
              <c:numCache>
                <c:formatCode>#,##0</c:formatCode>
                <c:ptCount val="24"/>
                <c:pt idx="0">
                  <c:v>1873</c:v>
                </c:pt>
                <c:pt idx="1">
                  <c:v>1214</c:v>
                </c:pt>
                <c:pt idx="2">
                  <c:v>2312</c:v>
                </c:pt>
                <c:pt idx="3">
                  <c:v>1910</c:v>
                </c:pt>
                <c:pt idx="4">
                  <c:v>2122</c:v>
                </c:pt>
                <c:pt idx="5">
                  <c:v>2181</c:v>
                </c:pt>
                <c:pt idx="6">
                  <c:v>2967</c:v>
                </c:pt>
                <c:pt idx="7">
                  <c:v>2203</c:v>
                </c:pt>
                <c:pt idx="8">
                  <c:v>2043</c:v>
                </c:pt>
                <c:pt idx="9">
                  <c:v>1970</c:v>
                </c:pt>
                <c:pt idx="10">
                  <c:v>1510</c:v>
                </c:pt>
                <c:pt idx="11">
                  <c:v>2484</c:v>
                </c:pt>
                <c:pt idx="12">
                  <c:v>1747</c:v>
                </c:pt>
                <c:pt idx="13">
                  <c:v>1782</c:v>
                </c:pt>
                <c:pt idx="14">
                  <c:v>2023</c:v>
                </c:pt>
                <c:pt idx="15">
                  <c:v>1708</c:v>
                </c:pt>
                <c:pt idx="16">
                  <c:v>1823</c:v>
                </c:pt>
                <c:pt idx="17">
                  <c:v>2729</c:v>
                </c:pt>
                <c:pt idx="18">
                  <c:v>3264</c:v>
                </c:pt>
                <c:pt idx="19">
                  <c:v>2663</c:v>
                </c:pt>
                <c:pt idx="20">
                  <c:v>4311</c:v>
                </c:pt>
                <c:pt idx="21">
                  <c:v>11028</c:v>
                </c:pt>
                <c:pt idx="22">
                  <c:v>14032</c:v>
                </c:pt>
                <c:pt idx="23">
                  <c:v>11894</c:v>
                </c:pt>
              </c:numCache>
            </c:numRef>
          </c:val>
        </c:ser>
        <c:ser>
          <c:idx val="1"/>
          <c:order val="1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OPERADORA'!$B$28:$B$51</c:f>
              <c:numCache>
                <c:formatCode>mmm\-yy</c:formatCode>
                <c:ptCount val="2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</c:numCache>
            </c:numRef>
          </c:cat>
          <c:val>
            <c:numRef>
              <c:f>'NUMEROS PORTADOS POR OPERADORA'!$D$28:$D$51</c:f>
              <c:numCache>
                <c:formatCode>#,##0</c:formatCode>
                <c:ptCount val="24"/>
                <c:pt idx="0">
                  <c:v>1886</c:v>
                </c:pt>
                <c:pt idx="1">
                  <c:v>3283</c:v>
                </c:pt>
                <c:pt idx="2">
                  <c:v>2964</c:v>
                </c:pt>
                <c:pt idx="3">
                  <c:v>2249</c:v>
                </c:pt>
                <c:pt idx="4">
                  <c:v>2896</c:v>
                </c:pt>
                <c:pt idx="5">
                  <c:v>4430</c:v>
                </c:pt>
                <c:pt idx="6">
                  <c:v>4488</c:v>
                </c:pt>
                <c:pt idx="7">
                  <c:v>3734</c:v>
                </c:pt>
                <c:pt idx="8">
                  <c:v>3796</c:v>
                </c:pt>
                <c:pt idx="9">
                  <c:v>3565</c:v>
                </c:pt>
                <c:pt idx="10">
                  <c:v>3482</c:v>
                </c:pt>
                <c:pt idx="11">
                  <c:v>4796</c:v>
                </c:pt>
                <c:pt idx="12">
                  <c:v>4741</c:v>
                </c:pt>
                <c:pt idx="13">
                  <c:v>4956</c:v>
                </c:pt>
                <c:pt idx="14">
                  <c:v>3817</c:v>
                </c:pt>
                <c:pt idx="15">
                  <c:v>3736</c:v>
                </c:pt>
                <c:pt idx="16">
                  <c:v>3396</c:v>
                </c:pt>
                <c:pt idx="17">
                  <c:v>5165</c:v>
                </c:pt>
                <c:pt idx="18">
                  <c:v>7334</c:v>
                </c:pt>
                <c:pt idx="19">
                  <c:v>8690</c:v>
                </c:pt>
                <c:pt idx="20">
                  <c:v>7519</c:v>
                </c:pt>
                <c:pt idx="21">
                  <c:v>6531</c:v>
                </c:pt>
                <c:pt idx="22">
                  <c:v>11289</c:v>
                </c:pt>
                <c:pt idx="23">
                  <c:v>8067</c:v>
                </c:pt>
              </c:numCache>
            </c:numRef>
          </c:val>
        </c:ser>
        <c:ser>
          <c:idx val="2"/>
          <c:order val="2"/>
          <c:tx>
            <c:v>CNT E.P.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OPERADORA'!$B$28:$B$51</c:f>
              <c:numCache>
                <c:formatCode>mmm\-yy</c:formatCode>
                <c:ptCount val="2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</c:numCache>
            </c:numRef>
          </c:cat>
          <c:val>
            <c:numRef>
              <c:f>'NUMEROS PORTADOS POR OPERADORA'!$E$28:$E$51</c:f>
              <c:numCache>
                <c:formatCode>#,##0</c:formatCode>
                <c:ptCount val="24"/>
                <c:pt idx="0">
                  <c:v>183</c:v>
                </c:pt>
                <c:pt idx="1">
                  <c:v>149</c:v>
                </c:pt>
                <c:pt idx="2">
                  <c:v>325</c:v>
                </c:pt>
                <c:pt idx="3">
                  <c:v>230</c:v>
                </c:pt>
                <c:pt idx="4">
                  <c:v>214</c:v>
                </c:pt>
                <c:pt idx="5">
                  <c:v>221</c:v>
                </c:pt>
                <c:pt idx="6">
                  <c:v>194</c:v>
                </c:pt>
                <c:pt idx="7">
                  <c:v>233</c:v>
                </c:pt>
                <c:pt idx="8">
                  <c:v>360</c:v>
                </c:pt>
                <c:pt idx="9">
                  <c:v>191</c:v>
                </c:pt>
                <c:pt idx="10">
                  <c:v>232</c:v>
                </c:pt>
                <c:pt idx="11">
                  <c:v>228</c:v>
                </c:pt>
                <c:pt idx="12">
                  <c:v>292</c:v>
                </c:pt>
                <c:pt idx="13">
                  <c:v>510</c:v>
                </c:pt>
                <c:pt idx="14">
                  <c:v>543</c:v>
                </c:pt>
                <c:pt idx="15">
                  <c:v>405</c:v>
                </c:pt>
                <c:pt idx="16">
                  <c:v>424</c:v>
                </c:pt>
                <c:pt idx="17">
                  <c:v>498</c:v>
                </c:pt>
                <c:pt idx="18">
                  <c:v>644</c:v>
                </c:pt>
                <c:pt idx="19">
                  <c:v>745</c:v>
                </c:pt>
                <c:pt idx="20">
                  <c:v>662</c:v>
                </c:pt>
                <c:pt idx="21">
                  <c:v>642</c:v>
                </c:pt>
                <c:pt idx="22">
                  <c:v>702</c:v>
                </c:pt>
                <c:pt idx="23">
                  <c:v>557</c:v>
                </c:pt>
              </c:numCache>
            </c:numRef>
          </c:val>
        </c:ser>
        <c:ser>
          <c:idx val="3"/>
          <c:order val="3"/>
          <c:tx>
            <c:v>TOTAL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OPERADORA'!$B$28:$B$51</c:f>
              <c:numCache>
                <c:formatCode>mmm\-yy</c:formatCode>
                <c:ptCount val="2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</c:numCache>
            </c:numRef>
          </c:cat>
          <c:val>
            <c:numRef>
              <c:f>'NUMEROS PORTADOS POR OPERADORA'!$F$28:$F$51</c:f>
              <c:numCache>
                <c:formatCode>#,##0</c:formatCode>
                <c:ptCount val="24"/>
                <c:pt idx="0">
                  <c:v>3942</c:v>
                </c:pt>
                <c:pt idx="1">
                  <c:v>4646</c:v>
                </c:pt>
                <c:pt idx="2">
                  <c:v>5601</c:v>
                </c:pt>
                <c:pt idx="3">
                  <c:v>4389</c:v>
                </c:pt>
                <c:pt idx="4">
                  <c:v>5232</c:v>
                </c:pt>
                <c:pt idx="5">
                  <c:v>6832</c:v>
                </c:pt>
                <c:pt idx="6">
                  <c:v>7649</c:v>
                </c:pt>
                <c:pt idx="7">
                  <c:v>6170</c:v>
                </c:pt>
                <c:pt idx="8">
                  <c:v>6199</c:v>
                </c:pt>
                <c:pt idx="9">
                  <c:v>5726</c:v>
                </c:pt>
                <c:pt idx="10">
                  <c:v>5224</c:v>
                </c:pt>
                <c:pt idx="11">
                  <c:v>7508</c:v>
                </c:pt>
                <c:pt idx="12">
                  <c:v>6780</c:v>
                </c:pt>
                <c:pt idx="13">
                  <c:v>7248</c:v>
                </c:pt>
                <c:pt idx="14">
                  <c:v>6383</c:v>
                </c:pt>
                <c:pt idx="15">
                  <c:v>5849</c:v>
                </c:pt>
                <c:pt idx="16">
                  <c:v>5643</c:v>
                </c:pt>
                <c:pt idx="17">
                  <c:v>8392</c:v>
                </c:pt>
                <c:pt idx="18">
                  <c:v>11242</c:v>
                </c:pt>
                <c:pt idx="19">
                  <c:v>12098</c:v>
                </c:pt>
                <c:pt idx="20">
                  <c:v>12492</c:v>
                </c:pt>
                <c:pt idx="21">
                  <c:v>18201</c:v>
                </c:pt>
                <c:pt idx="22">
                  <c:v>26023</c:v>
                </c:pt>
                <c:pt idx="23">
                  <c:v>20518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82992"/>
        <c:axId val="162783552"/>
      </c:barChart>
      <c:dateAx>
        <c:axId val="16278299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278355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627835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2782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037738184555612"/>
          <c:y val="0.92485877698123564"/>
          <c:w val="0.60022260451322318"/>
          <c:h val="5.084753398362518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00403173857373E-2"/>
          <c:y val="6.9338271674748014E-2"/>
          <c:w val="0.86510277649365053"/>
          <c:h val="0.77327584500770441"/>
        </c:manualLayout>
      </c:layout>
      <c:barChart>
        <c:barDir val="col"/>
        <c:grouping val="clustered"/>
        <c:varyColors val="0"/>
        <c:ser>
          <c:idx val="0"/>
          <c:order val="0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OPERADORA'!$B$52:$B$75</c:f>
              <c:numCache>
                <c:formatCode>mmm\-yy</c:formatCode>
                <c:ptCount val="2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</c:numCache>
            </c:numRef>
          </c:cat>
          <c:val>
            <c:numRef>
              <c:f>'NUMEROS PORTADOS POR OPERADORA'!$C$52:$C$75</c:f>
              <c:numCache>
                <c:formatCode>#,##0</c:formatCode>
                <c:ptCount val="24"/>
                <c:pt idx="0">
                  <c:v>14544</c:v>
                </c:pt>
                <c:pt idx="1">
                  <c:v>10351</c:v>
                </c:pt>
                <c:pt idx="2">
                  <c:v>13596</c:v>
                </c:pt>
                <c:pt idx="3">
                  <c:v>17243</c:v>
                </c:pt>
                <c:pt idx="4">
                  <c:v>18918</c:v>
                </c:pt>
                <c:pt idx="5">
                  <c:v>25801</c:v>
                </c:pt>
                <c:pt idx="6">
                  <c:v>32914</c:v>
                </c:pt>
                <c:pt idx="7">
                  <c:v>31012</c:v>
                </c:pt>
                <c:pt idx="8">
                  <c:v>30030</c:v>
                </c:pt>
                <c:pt idx="9">
                  <c:v>28365</c:v>
                </c:pt>
                <c:pt idx="10">
                  <c:v>15906</c:v>
                </c:pt>
                <c:pt idx="11">
                  <c:v>12323</c:v>
                </c:pt>
                <c:pt idx="12">
                  <c:v>13074</c:v>
                </c:pt>
                <c:pt idx="13">
                  <c:v>13270</c:v>
                </c:pt>
                <c:pt idx="14">
                  <c:v>14439</c:v>
                </c:pt>
                <c:pt idx="15">
                  <c:v>15680</c:v>
                </c:pt>
                <c:pt idx="16">
                  <c:v>14975</c:v>
                </c:pt>
                <c:pt idx="17">
                  <c:v>5982</c:v>
                </c:pt>
                <c:pt idx="18">
                  <c:v>13540</c:v>
                </c:pt>
                <c:pt idx="19">
                  <c:v>14619</c:v>
                </c:pt>
                <c:pt idx="20">
                  <c:v>17975</c:v>
                </c:pt>
                <c:pt idx="21">
                  <c:v>16455</c:v>
                </c:pt>
                <c:pt idx="22">
                  <c:v>14997</c:v>
                </c:pt>
                <c:pt idx="23">
                  <c:v>6853</c:v>
                </c:pt>
              </c:numCache>
            </c:numRef>
          </c:val>
        </c:ser>
        <c:ser>
          <c:idx val="1"/>
          <c:order val="1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OPERADORA'!$B$52:$B$75</c:f>
              <c:numCache>
                <c:formatCode>mmm\-yy</c:formatCode>
                <c:ptCount val="2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</c:numCache>
            </c:numRef>
          </c:cat>
          <c:val>
            <c:numRef>
              <c:f>'NUMEROS PORTADOS POR OPERADORA'!$D$52:$D$75</c:f>
              <c:numCache>
                <c:formatCode>#,##0</c:formatCode>
                <c:ptCount val="24"/>
                <c:pt idx="0">
                  <c:v>13429</c:v>
                </c:pt>
                <c:pt idx="1">
                  <c:v>14891</c:v>
                </c:pt>
                <c:pt idx="2">
                  <c:v>16123</c:v>
                </c:pt>
                <c:pt idx="3">
                  <c:v>24539</c:v>
                </c:pt>
                <c:pt idx="4">
                  <c:v>25469</c:v>
                </c:pt>
                <c:pt idx="5">
                  <c:v>21702</c:v>
                </c:pt>
                <c:pt idx="6">
                  <c:v>33918</c:v>
                </c:pt>
                <c:pt idx="7">
                  <c:v>36932</c:v>
                </c:pt>
                <c:pt idx="8">
                  <c:v>32825</c:v>
                </c:pt>
                <c:pt idx="9">
                  <c:v>34788</c:v>
                </c:pt>
                <c:pt idx="10">
                  <c:v>25524</c:v>
                </c:pt>
                <c:pt idx="11">
                  <c:v>7893</c:v>
                </c:pt>
                <c:pt idx="12">
                  <c:v>4561</c:v>
                </c:pt>
                <c:pt idx="13">
                  <c:v>9359</c:v>
                </c:pt>
                <c:pt idx="14">
                  <c:v>9813</c:v>
                </c:pt>
                <c:pt idx="15">
                  <c:v>9470</c:v>
                </c:pt>
                <c:pt idx="16">
                  <c:v>14746</c:v>
                </c:pt>
                <c:pt idx="17">
                  <c:v>12420</c:v>
                </c:pt>
                <c:pt idx="18">
                  <c:v>14057</c:v>
                </c:pt>
                <c:pt idx="19">
                  <c:v>15246</c:v>
                </c:pt>
                <c:pt idx="20">
                  <c:v>16312</c:v>
                </c:pt>
                <c:pt idx="21">
                  <c:v>20464</c:v>
                </c:pt>
                <c:pt idx="22">
                  <c:v>15471</c:v>
                </c:pt>
                <c:pt idx="23">
                  <c:v>18039</c:v>
                </c:pt>
              </c:numCache>
            </c:numRef>
          </c:val>
        </c:ser>
        <c:ser>
          <c:idx val="2"/>
          <c:order val="2"/>
          <c:tx>
            <c:v>CNT E.P.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OPERADORA'!$B$52:$B$75</c:f>
              <c:numCache>
                <c:formatCode>mmm\-yy</c:formatCode>
                <c:ptCount val="2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</c:numCache>
            </c:numRef>
          </c:cat>
          <c:val>
            <c:numRef>
              <c:f>'NUMEROS PORTADOS POR OPERADORA'!$E$52:$E$75</c:f>
              <c:numCache>
                <c:formatCode>#,##0</c:formatCode>
                <c:ptCount val="24"/>
                <c:pt idx="0">
                  <c:v>956</c:v>
                </c:pt>
                <c:pt idx="1">
                  <c:v>659</c:v>
                </c:pt>
                <c:pt idx="2">
                  <c:v>805</c:v>
                </c:pt>
                <c:pt idx="3">
                  <c:v>1229</c:v>
                </c:pt>
                <c:pt idx="4">
                  <c:v>1479</c:v>
                </c:pt>
                <c:pt idx="5">
                  <c:v>1719</c:v>
                </c:pt>
                <c:pt idx="6">
                  <c:v>2118</c:v>
                </c:pt>
                <c:pt idx="7">
                  <c:v>2200</c:v>
                </c:pt>
                <c:pt idx="8">
                  <c:v>1786</c:v>
                </c:pt>
                <c:pt idx="9">
                  <c:v>1598</c:v>
                </c:pt>
                <c:pt idx="10">
                  <c:v>1710</c:v>
                </c:pt>
                <c:pt idx="11">
                  <c:v>1449</c:v>
                </c:pt>
                <c:pt idx="12">
                  <c:v>1862</c:v>
                </c:pt>
                <c:pt idx="13">
                  <c:v>1662</c:v>
                </c:pt>
                <c:pt idx="14">
                  <c:v>1469</c:v>
                </c:pt>
                <c:pt idx="15">
                  <c:v>1525</c:v>
                </c:pt>
                <c:pt idx="16">
                  <c:v>1787</c:v>
                </c:pt>
                <c:pt idx="17">
                  <c:v>1924</c:v>
                </c:pt>
                <c:pt idx="18">
                  <c:v>3237</c:v>
                </c:pt>
                <c:pt idx="19">
                  <c:v>3944</c:v>
                </c:pt>
                <c:pt idx="20">
                  <c:v>8215</c:v>
                </c:pt>
                <c:pt idx="21">
                  <c:v>13124</c:v>
                </c:pt>
                <c:pt idx="22">
                  <c:v>12331</c:v>
                </c:pt>
                <c:pt idx="23">
                  <c:v>14231</c:v>
                </c:pt>
              </c:numCache>
            </c:numRef>
          </c:val>
        </c:ser>
        <c:ser>
          <c:idx val="3"/>
          <c:order val="3"/>
          <c:tx>
            <c:v>TOTAL</c:v>
          </c:tx>
          <c:spPr>
            <a:solidFill>
              <a:schemeClr val="accent3">
                <a:lumMod val="75000"/>
                <a:alpha val="88000"/>
              </a:schemeClr>
            </a:solidFill>
            <a:effectLst>
              <a:outerShdw blurRad="50800" dist="50800" dir="5400000" algn="ctr" rotWithShape="0">
                <a:schemeClr val="accent3">
                  <a:lumMod val="75000"/>
                </a:scheme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'NUMEROS PORTADOS POR OPERADORA'!$B$52:$B$75</c:f>
              <c:numCache>
                <c:formatCode>mmm\-yy</c:formatCode>
                <c:ptCount val="2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</c:numCache>
            </c:numRef>
          </c:cat>
          <c:val>
            <c:numRef>
              <c:f>'NUMEROS PORTADOS POR OPERADORA'!$F$52:$F$75</c:f>
              <c:numCache>
                <c:formatCode>#,##0</c:formatCode>
                <c:ptCount val="24"/>
                <c:pt idx="0">
                  <c:v>28929</c:v>
                </c:pt>
                <c:pt idx="1">
                  <c:v>25901</c:v>
                </c:pt>
                <c:pt idx="2">
                  <c:v>30524</c:v>
                </c:pt>
                <c:pt idx="3">
                  <c:v>43011</c:v>
                </c:pt>
                <c:pt idx="4">
                  <c:v>45866</c:v>
                </c:pt>
                <c:pt idx="5">
                  <c:v>49222</c:v>
                </c:pt>
                <c:pt idx="6">
                  <c:v>68950</c:v>
                </c:pt>
                <c:pt idx="7">
                  <c:v>70144</c:v>
                </c:pt>
                <c:pt idx="8">
                  <c:v>64641</c:v>
                </c:pt>
                <c:pt idx="9">
                  <c:v>64751</c:v>
                </c:pt>
                <c:pt idx="10">
                  <c:v>43140</c:v>
                </c:pt>
                <c:pt idx="11">
                  <c:v>21665</c:v>
                </c:pt>
                <c:pt idx="12">
                  <c:v>19497</c:v>
                </c:pt>
                <c:pt idx="13">
                  <c:v>24291</c:v>
                </c:pt>
                <c:pt idx="14">
                  <c:v>25721</c:v>
                </c:pt>
                <c:pt idx="15">
                  <c:v>26675</c:v>
                </c:pt>
                <c:pt idx="16">
                  <c:v>31508</c:v>
                </c:pt>
                <c:pt idx="17">
                  <c:v>20326</c:v>
                </c:pt>
                <c:pt idx="18">
                  <c:v>30834</c:v>
                </c:pt>
                <c:pt idx="19">
                  <c:v>33809</c:v>
                </c:pt>
                <c:pt idx="20">
                  <c:v>42502</c:v>
                </c:pt>
                <c:pt idx="21">
                  <c:v>50043</c:v>
                </c:pt>
                <c:pt idx="22">
                  <c:v>42799</c:v>
                </c:pt>
                <c:pt idx="23">
                  <c:v>39123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87472"/>
        <c:axId val="162788032"/>
      </c:barChart>
      <c:dateAx>
        <c:axId val="1627874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278803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62788032"/>
        <c:scaling>
          <c:orientation val="minMax"/>
          <c:max val="7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2787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107998049810665"/>
          <c:y val="0.93110278629892995"/>
          <c:w val="0.68540364119547625"/>
          <c:h val="4.216080709839453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00403173857373E-2"/>
          <c:y val="6.9338271674748014E-2"/>
          <c:w val="0.86510277649365053"/>
          <c:h val="0.77327584500770441"/>
        </c:manualLayout>
      </c:layout>
      <c:barChart>
        <c:barDir val="col"/>
        <c:grouping val="clustered"/>
        <c:varyColors val="0"/>
        <c:ser>
          <c:idx val="0"/>
          <c:order val="0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OPERADORA'!$B$76:$B$77</c:f>
              <c:numCache>
                <c:formatCode>mmm\-yy</c:formatCode>
                <c:ptCount val="2"/>
                <c:pt idx="0">
                  <c:v>42005</c:v>
                </c:pt>
                <c:pt idx="1">
                  <c:v>42036</c:v>
                </c:pt>
              </c:numCache>
            </c:numRef>
          </c:cat>
          <c:val>
            <c:numRef>
              <c:f>'NUMEROS PORTADOS POR OPERADORA'!$C$76:$C$77</c:f>
              <c:numCache>
                <c:formatCode>#,##0</c:formatCode>
                <c:ptCount val="2"/>
                <c:pt idx="0">
                  <c:v>4077</c:v>
                </c:pt>
                <c:pt idx="1">
                  <c:v>3682</c:v>
                </c:pt>
              </c:numCache>
            </c:numRef>
          </c:val>
        </c:ser>
        <c:ser>
          <c:idx val="1"/>
          <c:order val="1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OPERADORA'!$B$76:$B$77</c:f>
              <c:numCache>
                <c:formatCode>mmm\-yy</c:formatCode>
                <c:ptCount val="2"/>
                <c:pt idx="0">
                  <c:v>42005</c:v>
                </c:pt>
                <c:pt idx="1">
                  <c:v>42036</c:v>
                </c:pt>
              </c:numCache>
            </c:numRef>
          </c:cat>
          <c:val>
            <c:numRef>
              <c:f>'NUMEROS PORTADOS POR OPERADORA'!$D$76:$D$77</c:f>
              <c:numCache>
                <c:formatCode>#,##0</c:formatCode>
                <c:ptCount val="2"/>
                <c:pt idx="0">
                  <c:v>19330</c:v>
                </c:pt>
                <c:pt idx="1">
                  <c:v>11709</c:v>
                </c:pt>
              </c:numCache>
            </c:numRef>
          </c:val>
        </c:ser>
        <c:ser>
          <c:idx val="2"/>
          <c:order val="2"/>
          <c:tx>
            <c:v>CNT E.P.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OPERADORA'!$B$76:$B$77</c:f>
              <c:numCache>
                <c:formatCode>mmm\-yy</c:formatCode>
                <c:ptCount val="2"/>
                <c:pt idx="0">
                  <c:v>42005</c:v>
                </c:pt>
                <c:pt idx="1">
                  <c:v>42036</c:v>
                </c:pt>
              </c:numCache>
            </c:numRef>
          </c:cat>
          <c:val>
            <c:numRef>
              <c:f>'NUMEROS PORTADOS POR OPERADORA'!$E$76:$E$77</c:f>
              <c:numCache>
                <c:formatCode>#,##0</c:formatCode>
                <c:ptCount val="2"/>
                <c:pt idx="0">
                  <c:v>14196</c:v>
                </c:pt>
                <c:pt idx="1">
                  <c:v>12426</c:v>
                </c:pt>
              </c:numCache>
            </c:numRef>
          </c:val>
        </c:ser>
        <c:ser>
          <c:idx val="3"/>
          <c:order val="3"/>
          <c:tx>
            <c:v>TOTAL</c:v>
          </c:tx>
          <c:spPr>
            <a:solidFill>
              <a:schemeClr val="accent3">
                <a:lumMod val="75000"/>
                <a:alpha val="88000"/>
              </a:schemeClr>
            </a:solidFill>
            <a:effectLst>
              <a:outerShdw blurRad="50800" dist="50800" dir="5400000" algn="ctr" rotWithShape="0">
                <a:schemeClr val="accent3">
                  <a:lumMod val="75000"/>
                </a:scheme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'NUMEROS PORTADOS POR OPERADORA'!$B$76:$B$77</c:f>
              <c:numCache>
                <c:formatCode>mmm\-yy</c:formatCode>
                <c:ptCount val="2"/>
                <c:pt idx="0">
                  <c:v>42005</c:v>
                </c:pt>
                <c:pt idx="1">
                  <c:v>42036</c:v>
                </c:pt>
              </c:numCache>
            </c:numRef>
          </c:cat>
          <c:val>
            <c:numRef>
              <c:f>'NUMEROS PORTADOS POR OPERADORA'!$F$76:$F$77</c:f>
              <c:numCache>
                <c:formatCode>#,##0</c:formatCode>
                <c:ptCount val="2"/>
                <c:pt idx="0">
                  <c:v>37603</c:v>
                </c:pt>
                <c:pt idx="1">
                  <c:v>27817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26480"/>
        <c:axId val="161527040"/>
      </c:barChart>
      <c:dateAx>
        <c:axId val="1615264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1527040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61527040"/>
        <c:scaling>
          <c:orientation val="minMax"/>
          <c:max val="4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1526480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107998049810665"/>
          <c:y val="0.93110278629892995"/>
          <c:w val="0.68540364119547625"/>
          <c:h val="4.216080709839453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'NUMEROS DONADOS Y RECEPTADOS'!$B$219</c:f>
              <c:strCache>
                <c:ptCount val="1"/>
                <c:pt idx="0">
                  <c:v>RECEPTADOS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5553368328958878E-3"/>
                  <c:y val="0.22685185185185186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5558E-3"/>
                  <c:y val="0.25462962962962965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51631477927054E-2"/>
                  <c:y val="-1.5739887819216855E-2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RECEPTADOS'!$A$220:$A$222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RECEPTADOS'!$B$220:$B$222</c:f>
              <c:numCache>
                <c:formatCode>#,##0</c:formatCode>
                <c:ptCount val="3"/>
                <c:pt idx="0">
                  <c:v>642023</c:v>
                </c:pt>
                <c:pt idx="1">
                  <c:v>548324</c:v>
                </c:pt>
                <c:pt idx="2">
                  <c:v>123518</c:v>
                </c:pt>
              </c:numCache>
            </c:numRef>
          </c:val>
        </c:ser>
        <c:ser>
          <c:idx val="1"/>
          <c:order val="1"/>
          <c:tx>
            <c:strRef>
              <c:f>'NUMEROS DONADOS Y RECEPTADOS'!$C$219</c:f>
              <c:strCache>
                <c:ptCount val="1"/>
                <c:pt idx="0">
                  <c:v>DONADOS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0.37962962962962965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5558E-3"/>
                  <c:y val="0.47222222222222221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075495841330681E-2"/>
                  <c:y val="-1.180491586441264E-2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RECEPTADOS'!$A$220:$A$222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RECEPTADOS'!$C$220:$C$222</c:f>
              <c:numCache>
                <c:formatCode>#,##0</c:formatCode>
                <c:ptCount val="3"/>
                <c:pt idx="0">
                  <c:v>591174</c:v>
                </c:pt>
                <c:pt idx="1">
                  <c:v>687564</c:v>
                </c:pt>
                <c:pt idx="2">
                  <c:v>35127</c:v>
                </c:pt>
              </c:numCache>
            </c:numRef>
          </c:val>
        </c:ser>
        <c:ser>
          <c:idx val="2"/>
          <c:order val="2"/>
          <c:tx>
            <c:strRef>
              <c:f>'NUMEROS DONADOS Y RECEPTADOS'!$D$219</c:f>
              <c:strCache>
                <c:ptCount val="1"/>
                <c:pt idx="0">
                  <c:v>NETO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795290703825169E-2"/>
                  <c:y val="-5.9024579322063198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9571337172103995E-3"/>
                  <c:y val="7.8699439096084275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913652827945452E-2"/>
                  <c:y val="-1.2616232719818533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RECEPTADOS'!$A$220:$A$222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RECEPTADOS'!$D$220:$D$222</c:f>
              <c:numCache>
                <c:formatCode>#,##0</c:formatCode>
                <c:ptCount val="3"/>
                <c:pt idx="0">
                  <c:v>50849</c:v>
                </c:pt>
                <c:pt idx="1">
                  <c:v>-139240</c:v>
                </c:pt>
                <c:pt idx="2">
                  <c:v>88391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1530400"/>
        <c:axId val="161530960"/>
        <c:axId val="0"/>
      </c:bar3DChart>
      <c:catAx>
        <c:axId val="16153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61530960"/>
        <c:crosses val="autoZero"/>
        <c:auto val="1"/>
        <c:lblAlgn val="ctr"/>
        <c:lblOffset val="100"/>
        <c:noMultiLvlLbl val="0"/>
      </c:catAx>
      <c:valAx>
        <c:axId val="161530960"/>
        <c:scaling>
          <c:orientation val="minMax"/>
          <c:min val="-55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61530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SUMEN DONADOS Y RECEPTADOS'!A1"/><Relationship Id="rId2" Type="http://schemas.openxmlformats.org/officeDocument/2006/relationships/hyperlink" Target="#'NUMEROS DONADOS Y RECEPTADOS'!A1"/><Relationship Id="rId1" Type="http://schemas.openxmlformats.org/officeDocument/2006/relationships/hyperlink" Target="#'NUMEROS PORTADOS POR OPERADORA'!A1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21</xdr:row>
      <xdr:rowOff>76200</xdr:rowOff>
    </xdr:from>
    <xdr:to>
      <xdr:col>2</xdr:col>
      <xdr:colOff>4924425</xdr:colOff>
      <xdr:row>21</xdr:row>
      <xdr:rowOff>276225</xdr:rowOff>
    </xdr:to>
    <xdr:sp macro="[0]!situacionactual" textlink="">
      <xdr:nvSpPr>
        <xdr:cNvPr id="971778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267700" y="46005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95250</xdr:rowOff>
    </xdr:from>
    <xdr:to>
      <xdr:col>2</xdr:col>
      <xdr:colOff>4924425</xdr:colOff>
      <xdr:row>23</xdr:row>
      <xdr:rowOff>295275</xdr:rowOff>
    </xdr:to>
    <xdr:sp macro="[0]!redinteligente" textlink="">
      <xdr:nvSpPr>
        <xdr:cNvPr id="971779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267700" y="52673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22</xdr:row>
      <xdr:rowOff>85725</xdr:rowOff>
    </xdr:from>
    <xdr:to>
      <xdr:col>2</xdr:col>
      <xdr:colOff>4924425</xdr:colOff>
      <xdr:row>22</xdr:row>
      <xdr:rowOff>285750</xdr:rowOff>
    </xdr:to>
    <xdr:sp macro="[0]!fijo" textlink="">
      <xdr:nvSpPr>
        <xdr:cNvPr id="971780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267700" y="4933950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3152775</xdr:colOff>
      <xdr:row>2</xdr:row>
      <xdr:rowOff>9525</xdr:rowOff>
    </xdr:from>
    <xdr:to>
      <xdr:col>4</xdr:col>
      <xdr:colOff>12975</xdr:colOff>
      <xdr:row>6</xdr:row>
      <xdr:rowOff>131169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4191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152400</xdr:rowOff>
    </xdr:from>
    <xdr:to>
      <xdr:col>13</xdr:col>
      <xdr:colOff>752475</xdr:colOff>
      <xdr:row>41</xdr:row>
      <xdr:rowOff>123825</xdr:rowOff>
    </xdr:to>
    <xdr:graphicFrame macro="">
      <xdr:nvGraphicFramePr>
        <xdr:cNvPr id="46101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2</xdr:row>
      <xdr:rowOff>114300</xdr:rowOff>
    </xdr:from>
    <xdr:to>
      <xdr:col>14</xdr:col>
      <xdr:colOff>0</xdr:colOff>
      <xdr:row>7</xdr:row>
      <xdr:rowOff>57150</xdr:rowOff>
    </xdr:to>
    <xdr:pic>
      <xdr:nvPicPr>
        <xdr:cNvPr id="461016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504825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80</xdr:row>
      <xdr:rowOff>0</xdr:rowOff>
    </xdr:from>
    <xdr:to>
      <xdr:col>4</xdr:col>
      <xdr:colOff>624417</xdr:colOff>
      <xdr:row>81</xdr:row>
      <xdr:rowOff>101600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3390900" y="127920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3</xdr:col>
      <xdr:colOff>1066800</xdr:colOff>
      <xdr:row>2</xdr:row>
      <xdr:rowOff>171450</xdr:rowOff>
    </xdr:from>
    <xdr:to>
      <xdr:col>6</xdr:col>
      <xdr:colOff>3450</xdr:colOff>
      <xdr:row>7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56197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28575</xdr:rowOff>
    </xdr:from>
    <xdr:to>
      <xdr:col>0</xdr:col>
      <xdr:colOff>1028700</xdr:colOff>
      <xdr:row>13</xdr:row>
      <xdr:rowOff>0</xdr:rowOff>
    </xdr:to>
    <xdr:sp macro="" textlink="">
      <xdr:nvSpPr>
        <xdr:cNvPr id="382977" name="Text Box 1"/>
        <xdr:cNvSpPr txBox="1">
          <a:spLocks noChangeArrowheads="1"/>
        </xdr:cNvSpPr>
      </xdr:nvSpPr>
      <xdr:spPr bwMode="auto">
        <a:xfrm>
          <a:off x="0" y="1047750"/>
          <a:ext cx="1028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</xdr:txBody>
    </xdr:sp>
    <xdr:clientData/>
  </xdr:twoCellAnchor>
  <xdr:twoCellAnchor>
    <xdr:from>
      <xdr:col>0</xdr:col>
      <xdr:colOff>676275</xdr:colOff>
      <xdr:row>11</xdr:row>
      <xdr:rowOff>19050</xdr:rowOff>
    </xdr:from>
    <xdr:to>
      <xdr:col>0</xdr:col>
      <xdr:colOff>1524000</xdr:colOff>
      <xdr:row>11</xdr:row>
      <xdr:rowOff>228600</xdr:rowOff>
    </xdr:to>
    <xdr:sp macro="" textlink="">
      <xdr:nvSpPr>
        <xdr:cNvPr id="382978" name="Text Box 2"/>
        <xdr:cNvSpPr txBox="1">
          <a:spLocks noChangeArrowheads="1"/>
        </xdr:cNvSpPr>
      </xdr:nvSpPr>
      <xdr:spPr bwMode="auto">
        <a:xfrm>
          <a:off x="676275" y="790575"/>
          <a:ext cx="847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DONANTE</a:t>
          </a:r>
        </a:p>
      </xdr:txBody>
    </xdr:sp>
    <xdr:clientData/>
  </xdr:twoCellAnchor>
  <xdr:twoCellAnchor>
    <xdr:from>
      <xdr:col>1</xdr:col>
      <xdr:colOff>1162050</xdr:colOff>
      <xdr:row>19</xdr:row>
      <xdr:rowOff>85725</xdr:rowOff>
    </xdr:from>
    <xdr:to>
      <xdr:col>3</xdr:col>
      <xdr:colOff>338667</xdr:colOff>
      <xdr:row>21</xdr:row>
      <xdr:rowOff>25400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2905125" y="4648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3</xdr:col>
      <xdr:colOff>38100</xdr:colOff>
      <xdr:row>3</xdr:row>
      <xdr:rowOff>66675</xdr:rowOff>
    </xdr:from>
    <xdr:to>
      <xdr:col>4</xdr:col>
      <xdr:colOff>1365525</xdr:colOff>
      <xdr:row>8</xdr:row>
      <xdr:rowOff>26394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5" y="6381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81</xdr:row>
      <xdr:rowOff>123825</xdr:rowOff>
    </xdr:from>
    <xdr:to>
      <xdr:col>0</xdr:col>
      <xdr:colOff>1133475</xdr:colOff>
      <xdr:row>83</xdr:row>
      <xdr:rowOff>85725</xdr:rowOff>
    </xdr:to>
    <xdr:sp macro="" textlink="">
      <xdr:nvSpPr>
        <xdr:cNvPr id="100390" name="Text Box 38"/>
        <xdr:cNvSpPr txBox="1">
          <a:spLocks noChangeArrowheads="1"/>
        </xdr:cNvSpPr>
      </xdr:nvSpPr>
      <xdr:spPr bwMode="auto">
        <a:xfrm>
          <a:off x="285750" y="7248525"/>
          <a:ext cx="847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0</xdr:col>
      <xdr:colOff>704850</xdr:colOff>
      <xdr:row>11</xdr:row>
      <xdr:rowOff>0</xdr:rowOff>
    </xdr:from>
    <xdr:to>
      <xdr:col>0</xdr:col>
      <xdr:colOff>1628775</xdr:colOff>
      <xdr:row>12</xdr:row>
      <xdr:rowOff>85725</xdr:rowOff>
    </xdr:to>
    <xdr:sp macro="" textlink="">
      <xdr:nvSpPr>
        <xdr:cNvPr id="100391" name="Text Box 39"/>
        <xdr:cNvSpPr txBox="1">
          <a:spLocks noChangeArrowheads="1"/>
        </xdr:cNvSpPr>
      </xdr:nvSpPr>
      <xdr:spPr bwMode="auto">
        <a:xfrm>
          <a:off x="704850" y="1257300"/>
          <a:ext cx="923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  <a:p>
          <a:pPr algn="r" rtl="0">
            <a:defRPr sz="1000"/>
          </a:pPr>
          <a:endParaRPr lang="es-ES" sz="12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80</xdr:row>
      <xdr:rowOff>0</xdr:rowOff>
    </xdr:from>
    <xdr:to>
      <xdr:col>0</xdr:col>
      <xdr:colOff>1628775</xdr:colOff>
      <xdr:row>81</xdr:row>
      <xdr:rowOff>85725</xdr:rowOff>
    </xdr:to>
    <xdr:sp macro="" textlink="">
      <xdr:nvSpPr>
        <xdr:cNvPr id="100392" name="Text Box 40"/>
        <xdr:cNvSpPr txBox="1">
          <a:spLocks noChangeArrowheads="1"/>
        </xdr:cNvSpPr>
      </xdr:nvSpPr>
      <xdr:spPr bwMode="auto">
        <a:xfrm>
          <a:off x="704850" y="6762750"/>
          <a:ext cx="923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Donante</a:t>
          </a:r>
        </a:p>
      </xdr:txBody>
    </xdr:sp>
    <xdr:clientData/>
  </xdr:twoCellAnchor>
  <xdr:twoCellAnchor>
    <xdr:from>
      <xdr:col>0</xdr:col>
      <xdr:colOff>11906</xdr:colOff>
      <xdr:row>12</xdr:row>
      <xdr:rowOff>59532</xdr:rowOff>
    </xdr:from>
    <xdr:to>
      <xdr:col>0</xdr:col>
      <xdr:colOff>859631</xdr:colOff>
      <xdr:row>14</xdr:row>
      <xdr:rowOff>21432</xdr:rowOff>
    </xdr:to>
    <xdr:sp macro="" textlink="">
      <xdr:nvSpPr>
        <xdr:cNvPr id="11" name="Text Box 38"/>
        <xdr:cNvSpPr txBox="1">
          <a:spLocks noChangeArrowheads="1"/>
        </xdr:cNvSpPr>
      </xdr:nvSpPr>
      <xdr:spPr bwMode="auto">
        <a:xfrm>
          <a:off x="11906" y="2369345"/>
          <a:ext cx="847725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0</xdr:col>
      <xdr:colOff>704850</xdr:colOff>
      <xdr:row>149</xdr:row>
      <xdr:rowOff>0</xdr:rowOff>
    </xdr:from>
    <xdr:to>
      <xdr:col>0</xdr:col>
      <xdr:colOff>1628775</xdr:colOff>
      <xdr:row>150</xdr:row>
      <xdr:rowOff>85725</xdr:rowOff>
    </xdr:to>
    <xdr:sp macro="" textlink="">
      <xdr:nvSpPr>
        <xdr:cNvPr id="12" name="Text Box 39"/>
        <xdr:cNvSpPr txBox="1">
          <a:spLocks noChangeArrowheads="1"/>
        </xdr:cNvSpPr>
      </xdr:nvSpPr>
      <xdr:spPr bwMode="auto">
        <a:xfrm>
          <a:off x="704850" y="1952625"/>
          <a:ext cx="923925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  <a:p>
          <a:pPr algn="r" rtl="0">
            <a:defRPr sz="1000"/>
          </a:pPr>
          <a:endParaRPr lang="es-ES" sz="12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150</xdr:row>
      <xdr:rowOff>11906</xdr:rowOff>
    </xdr:from>
    <xdr:to>
      <xdr:col>0</xdr:col>
      <xdr:colOff>847725</xdr:colOff>
      <xdr:row>152</xdr:row>
      <xdr:rowOff>33337</xdr:rowOff>
    </xdr:to>
    <xdr:sp macro="" textlink="">
      <xdr:nvSpPr>
        <xdr:cNvPr id="13" name="Text Box 38"/>
        <xdr:cNvSpPr txBox="1">
          <a:spLocks noChangeArrowheads="1"/>
        </xdr:cNvSpPr>
      </xdr:nvSpPr>
      <xdr:spPr bwMode="auto">
        <a:xfrm>
          <a:off x="0" y="24419719"/>
          <a:ext cx="847725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4</xdr:col>
      <xdr:colOff>338667</xdr:colOff>
      <xdr:row>219</xdr:row>
      <xdr:rowOff>148167</xdr:rowOff>
    </xdr:from>
    <xdr:to>
      <xdr:col>5</xdr:col>
      <xdr:colOff>922867</xdr:colOff>
      <xdr:row>221</xdr:row>
      <xdr:rowOff>51858</xdr:rowOff>
    </xdr:to>
    <xdr:sp macro="" textlink="">
      <xdr:nvSpPr>
        <xdr:cNvPr id="9" name="6 Rectángulo redondeado">
          <a:hlinkClick xmlns:r="http://schemas.openxmlformats.org/officeDocument/2006/relationships" r:id="rId1"/>
        </xdr:cNvPr>
        <xdr:cNvSpPr/>
      </xdr:nvSpPr>
      <xdr:spPr>
        <a:xfrm>
          <a:off x="6561667" y="41433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1397000</xdr:colOff>
      <xdr:row>2</xdr:row>
      <xdr:rowOff>52917</xdr:rowOff>
    </xdr:from>
    <xdr:to>
      <xdr:col>8</xdr:col>
      <xdr:colOff>1049083</xdr:colOff>
      <xdr:row>6</xdr:row>
      <xdr:rowOff>178794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0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41</xdr:row>
      <xdr:rowOff>123825</xdr:rowOff>
    </xdr:to>
    <xdr:graphicFrame macro="">
      <xdr:nvGraphicFramePr>
        <xdr:cNvPr id="452827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161925</xdr:colOff>
      <xdr:row>2</xdr:row>
      <xdr:rowOff>28575</xdr:rowOff>
    </xdr:from>
    <xdr:to>
      <xdr:col>13</xdr:col>
      <xdr:colOff>755925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41910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42</xdr:row>
      <xdr:rowOff>85725</xdr:rowOff>
    </xdr:to>
    <xdr:graphicFrame macro="">
      <xdr:nvGraphicFramePr>
        <xdr:cNvPr id="453851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152400</xdr:colOff>
      <xdr:row>2</xdr:row>
      <xdr:rowOff>38100</xdr:rowOff>
    </xdr:from>
    <xdr:to>
      <xdr:col>13</xdr:col>
      <xdr:colOff>746400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42</xdr:row>
      <xdr:rowOff>85725</xdr:rowOff>
    </xdr:to>
    <xdr:graphicFrame macro="">
      <xdr:nvGraphicFramePr>
        <xdr:cNvPr id="750671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142875</xdr:colOff>
      <xdr:row>2</xdr:row>
      <xdr:rowOff>38100</xdr:rowOff>
    </xdr:from>
    <xdr:to>
      <xdr:col>13</xdr:col>
      <xdr:colOff>736875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43</xdr:row>
      <xdr:rowOff>123825</xdr:rowOff>
    </xdr:to>
    <xdr:graphicFrame macro="">
      <xdr:nvGraphicFramePr>
        <xdr:cNvPr id="456921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161925</xdr:colOff>
      <xdr:row>2</xdr:row>
      <xdr:rowOff>114300</xdr:rowOff>
    </xdr:from>
    <xdr:to>
      <xdr:col>14</xdr:col>
      <xdr:colOff>0</xdr:colOff>
      <xdr:row>7</xdr:row>
      <xdr:rowOff>57150</xdr:rowOff>
    </xdr:to>
    <xdr:pic>
      <xdr:nvPicPr>
        <xdr:cNvPr id="456922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04825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43</xdr:row>
      <xdr:rowOff>123825</xdr:rowOff>
    </xdr:to>
    <xdr:graphicFrame macro="">
      <xdr:nvGraphicFramePr>
        <xdr:cNvPr id="911377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152400</xdr:colOff>
      <xdr:row>2</xdr:row>
      <xdr:rowOff>123825</xdr:rowOff>
    </xdr:from>
    <xdr:to>
      <xdr:col>13</xdr:col>
      <xdr:colOff>752475</xdr:colOff>
      <xdr:row>7</xdr:row>
      <xdr:rowOff>66675</xdr:rowOff>
    </xdr:to>
    <xdr:pic>
      <xdr:nvPicPr>
        <xdr:cNvPr id="911378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51435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8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8.5703125" style="7" customWidth="1"/>
    <col min="2" max="2" width="15.5703125" style="8" customWidth="1"/>
    <col min="3" max="3" width="74.7109375" style="8" customWidth="1"/>
    <col min="4" max="4" width="15.5703125" style="8" customWidth="1"/>
    <col min="5" max="26" width="11.42578125" style="7"/>
    <col min="27" max="16384" width="11.42578125" style="8"/>
  </cols>
  <sheetData>
    <row r="1" spans="1:26" x14ac:dyDescent="0.2">
      <c r="B1" s="33"/>
      <c r="C1" s="33"/>
      <c r="D1" s="34"/>
    </row>
    <row r="2" spans="1:26" ht="18" x14ac:dyDescent="0.25">
      <c r="B2" s="35" t="s">
        <v>22</v>
      </c>
      <c r="C2" s="33"/>
      <c r="D2" s="33"/>
    </row>
    <row r="3" spans="1:26" x14ac:dyDescent="0.2">
      <c r="B3" s="36" t="s">
        <v>23</v>
      </c>
      <c r="C3" s="33"/>
      <c r="D3" s="33"/>
    </row>
    <row r="4" spans="1:26" x14ac:dyDescent="0.2">
      <c r="B4" s="32"/>
      <c r="C4" s="33"/>
      <c r="D4" s="33"/>
    </row>
    <row r="5" spans="1:26" x14ac:dyDescent="0.2">
      <c r="B5" s="32"/>
      <c r="C5" s="33"/>
      <c r="D5" s="33"/>
    </row>
    <row r="6" spans="1:26" x14ac:dyDescent="0.2">
      <c r="B6" s="32"/>
      <c r="C6" s="33"/>
      <c r="D6" s="33"/>
    </row>
    <row r="7" spans="1:26" x14ac:dyDescent="0.2">
      <c r="B7" s="32"/>
      <c r="C7" s="116"/>
      <c r="D7" s="33"/>
    </row>
    <row r="8" spans="1:26" x14ac:dyDescent="0.2">
      <c r="B8" s="37" t="s">
        <v>35</v>
      </c>
      <c r="C8" s="33"/>
      <c r="D8" s="33"/>
    </row>
    <row r="9" spans="1:26" s="6" customFormat="1" x14ac:dyDescent="0.2">
      <c r="A9" s="5"/>
      <c r="B9" s="33"/>
      <c r="C9" s="33"/>
      <c r="D9" s="3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6" customFormat="1" x14ac:dyDescent="0.2">
      <c r="A10" s="5"/>
      <c r="B10" s="33"/>
      <c r="C10" s="33"/>
      <c r="D10" s="3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6" customFormat="1" x14ac:dyDescent="0.2">
      <c r="A11" s="5"/>
      <c r="B11" s="38"/>
      <c r="C11" s="38"/>
      <c r="D11" s="3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6" customFormat="1" x14ac:dyDescent="0.2">
      <c r="A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">
      <c r="C13" s="6"/>
    </row>
    <row r="14" spans="1:26" ht="42.75" x14ac:dyDescent="0.2">
      <c r="C14" s="10" t="s">
        <v>2</v>
      </c>
    </row>
    <row r="15" spans="1:26" ht="7.5" customHeight="1" x14ac:dyDescent="0.2">
      <c r="C15" s="10"/>
    </row>
    <row r="16" spans="1:26" ht="42.75" x14ac:dyDescent="0.2">
      <c r="C16" s="19" t="s">
        <v>3</v>
      </c>
    </row>
    <row r="17" spans="2:4" ht="8.25" customHeight="1" x14ac:dyDescent="0.2">
      <c r="C17" s="10"/>
    </row>
    <row r="18" spans="2:4" ht="8.25" customHeight="1" x14ac:dyDescent="0.2">
      <c r="C18" s="11"/>
    </row>
    <row r="19" spans="2:4" ht="21.95" customHeight="1" x14ac:dyDescent="0.2">
      <c r="C19" s="196" t="s">
        <v>11</v>
      </c>
    </row>
    <row r="20" spans="2:4" ht="21.95" customHeight="1" x14ac:dyDescent="0.2">
      <c r="C20" s="196"/>
    </row>
    <row r="21" spans="2:4" x14ac:dyDescent="0.2">
      <c r="C21" s="12"/>
    </row>
    <row r="22" spans="2:4" ht="25.5" customHeight="1" x14ac:dyDescent="0.2">
      <c r="B22" s="6"/>
      <c r="C22" s="30" t="s">
        <v>1</v>
      </c>
      <c r="D22" s="6"/>
    </row>
    <row r="23" spans="2:4" ht="25.5" customHeight="1" x14ac:dyDescent="0.2">
      <c r="B23" s="6"/>
      <c r="C23" s="30" t="s">
        <v>9</v>
      </c>
      <c r="D23" s="6"/>
    </row>
    <row r="24" spans="2:4" ht="25.5" customHeight="1" x14ac:dyDescent="0.2">
      <c r="B24" s="6"/>
      <c r="C24" s="30" t="s">
        <v>10</v>
      </c>
      <c r="D24" s="6"/>
    </row>
    <row r="25" spans="2:4" ht="25.5" customHeight="1" x14ac:dyDescent="0.25">
      <c r="C25" s="25"/>
    </row>
    <row r="26" spans="2:4" ht="25.5" customHeight="1" x14ac:dyDescent="0.2">
      <c r="C26" s="26"/>
    </row>
    <row r="27" spans="2:4" ht="25.5" customHeight="1" x14ac:dyDescent="0.25">
      <c r="C27" s="25"/>
      <c r="D27" s="14"/>
    </row>
    <row r="28" spans="2:4" ht="15" customHeight="1" x14ac:dyDescent="0.2">
      <c r="C28" s="9"/>
    </row>
    <row r="29" spans="2:4" x14ac:dyDescent="0.2">
      <c r="C29" s="6"/>
    </row>
    <row r="30" spans="2:4" x14ac:dyDescent="0.2">
      <c r="C30" s="6"/>
    </row>
    <row r="32" spans="2:4" x14ac:dyDescent="0.2">
      <c r="C32" s="29"/>
    </row>
    <row r="56" spans="2:4" x14ac:dyDescent="0.2">
      <c r="B56" s="7"/>
      <c r="C56" s="7"/>
      <c r="D56" s="7"/>
    </row>
    <row r="57" spans="2:4" x14ac:dyDescent="0.2">
      <c r="B57" s="7"/>
      <c r="C57" s="7"/>
      <c r="D57" s="7"/>
    </row>
    <row r="58" spans="2:4" x14ac:dyDescent="0.2">
      <c r="B58" s="7"/>
      <c r="C58" s="7"/>
      <c r="D58" s="7"/>
    </row>
    <row r="59" spans="2:4" x14ac:dyDescent="0.2">
      <c r="B59" s="7"/>
      <c r="C59" s="7"/>
      <c r="D59" s="7"/>
    </row>
    <row r="60" spans="2:4" x14ac:dyDescent="0.2">
      <c r="B60" s="7"/>
      <c r="C60" s="7"/>
      <c r="D60" s="7"/>
    </row>
    <row r="61" spans="2:4" x14ac:dyDescent="0.2">
      <c r="B61" s="7"/>
      <c r="C61" s="7"/>
      <c r="D61" s="7"/>
    </row>
    <row r="62" spans="2:4" x14ac:dyDescent="0.2">
      <c r="B62" s="7"/>
      <c r="C62" s="7"/>
      <c r="D62" s="7"/>
    </row>
    <row r="63" spans="2:4" x14ac:dyDescent="0.2">
      <c r="B63" s="7"/>
      <c r="C63" s="7"/>
      <c r="D63" s="7"/>
    </row>
    <row r="64" spans="2:4" x14ac:dyDescent="0.2">
      <c r="B64" s="7"/>
      <c r="C64" s="7"/>
      <c r="D64" s="7"/>
    </row>
    <row r="65" spans="2:4" x14ac:dyDescent="0.2">
      <c r="B65" s="7"/>
      <c r="C65" s="7"/>
      <c r="D65" s="7"/>
    </row>
    <row r="66" spans="2:4" x14ac:dyDescent="0.2">
      <c r="B66" s="7"/>
      <c r="C66" s="7"/>
      <c r="D66" s="7"/>
    </row>
    <row r="67" spans="2:4" x14ac:dyDescent="0.2">
      <c r="B67" s="7"/>
      <c r="C67" s="7"/>
      <c r="D67" s="7"/>
    </row>
    <row r="68" spans="2:4" x14ac:dyDescent="0.2">
      <c r="B68" s="7"/>
      <c r="C68" s="7"/>
      <c r="D68" s="7"/>
    </row>
    <row r="69" spans="2:4" x14ac:dyDescent="0.2">
      <c r="B69" s="7"/>
      <c r="C69" s="7"/>
      <c r="D69" s="7"/>
    </row>
    <row r="70" spans="2:4" x14ac:dyDescent="0.2">
      <c r="B70" s="7"/>
      <c r="C70" s="7"/>
      <c r="D70" s="7"/>
    </row>
    <row r="71" spans="2:4" x14ac:dyDescent="0.2">
      <c r="B71" s="7"/>
      <c r="C71" s="7"/>
      <c r="D71" s="7"/>
    </row>
    <row r="72" spans="2:4" x14ac:dyDescent="0.2">
      <c r="B72" s="7"/>
      <c r="C72" s="7"/>
      <c r="D72" s="7"/>
    </row>
    <row r="73" spans="2:4" x14ac:dyDescent="0.2">
      <c r="B73" s="7"/>
      <c r="C73" s="7"/>
      <c r="D73" s="7"/>
    </row>
    <row r="74" spans="2:4" x14ac:dyDescent="0.2">
      <c r="B74" s="7"/>
      <c r="C74" s="7"/>
      <c r="D74" s="7"/>
    </row>
    <row r="75" spans="2:4" x14ac:dyDescent="0.2">
      <c r="B75" s="7"/>
      <c r="C75" s="7"/>
      <c r="D75" s="7"/>
    </row>
    <row r="76" spans="2:4" x14ac:dyDescent="0.2">
      <c r="B76" s="7"/>
      <c r="C76" s="7"/>
      <c r="D76" s="7"/>
    </row>
    <row r="77" spans="2:4" x14ac:dyDescent="0.2">
      <c r="B77" s="7"/>
      <c r="C77" s="7"/>
      <c r="D77" s="7"/>
    </row>
    <row r="78" spans="2:4" x14ac:dyDescent="0.2">
      <c r="B78" s="7"/>
      <c r="C78" s="7"/>
      <c r="D78" s="7"/>
    </row>
    <row r="79" spans="2:4" x14ac:dyDescent="0.2">
      <c r="B79" s="7"/>
      <c r="C79" s="7"/>
      <c r="D79" s="7"/>
    </row>
    <row r="80" spans="2:4" x14ac:dyDescent="0.2">
      <c r="B80" s="7"/>
      <c r="C80" s="7"/>
      <c r="D80" s="7"/>
    </row>
    <row r="81" spans="2:4" x14ac:dyDescent="0.2">
      <c r="B81" s="7"/>
      <c r="C81" s="7"/>
      <c r="D81" s="7"/>
    </row>
    <row r="82" spans="2:4" x14ac:dyDescent="0.2">
      <c r="B82" s="7"/>
      <c r="C82" s="7"/>
      <c r="D82" s="7"/>
    </row>
    <row r="83" spans="2:4" x14ac:dyDescent="0.2">
      <c r="B83" s="7"/>
      <c r="C83" s="7"/>
      <c r="D83" s="7"/>
    </row>
    <row r="84" spans="2:4" x14ac:dyDescent="0.2">
      <c r="B84" s="7"/>
      <c r="C84" s="7"/>
      <c r="D84" s="7"/>
    </row>
    <row r="85" spans="2:4" x14ac:dyDescent="0.2">
      <c r="B85" s="7"/>
      <c r="C85" s="7"/>
      <c r="D85" s="7"/>
    </row>
    <row r="86" spans="2:4" x14ac:dyDescent="0.2">
      <c r="B86" s="7"/>
      <c r="C86" s="7"/>
      <c r="D86" s="7"/>
    </row>
    <row r="87" spans="2:4" s="7" customFormat="1" x14ac:dyDescent="0.2"/>
    <row r="88" spans="2:4" s="7" customFormat="1" x14ac:dyDescent="0.2"/>
    <row r="89" spans="2:4" s="7" customFormat="1" x14ac:dyDescent="0.2"/>
    <row r="90" spans="2:4" s="7" customFormat="1" x14ac:dyDescent="0.2"/>
    <row r="91" spans="2:4" s="7" customFormat="1" x14ac:dyDescent="0.2"/>
    <row r="92" spans="2:4" s="7" customFormat="1" x14ac:dyDescent="0.2"/>
    <row r="93" spans="2:4" s="7" customFormat="1" x14ac:dyDescent="0.2"/>
    <row r="94" spans="2:4" s="7" customFormat="1" x14ac:dyDescent="0.2"/>
    <row r="95" spans="2:4" s="7" customFormat="1" x14ac:dyDescent="0.2"/>
    <row r="96" spans="2:4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  <row r="103" s="7" customFormat="1" x14ac:dyDescent="0.2"/>
    <row r="104" s="7" customFormat="1" x14ac:dyDescent="0.2"/>
    <row r="105" s="7" customFormat="1" x14ac:dyDescent="0.2"/>
    <row r="106" s="7" customForma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x14ac:dyDescent="0.2"/>
    <row r="112" s="7" customFormat="1" x14ac:dyDescent="0.2"/>
    <row r="113" s="7" customFormat="1" x14ac:dyDescent="0.2"/>
    <row r="114" s="7" customForma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x14ac:dyDescent="0.2"/>
    <row r="129" s="7" customFormat="1" x14ac:dyDescent="0.2"/>
    <row r="130" s="7" customFormat="1" x14ac:dyDescent="0.2"/>
    <row r="131" s="7" customFormat="1" x14ac:dyDescent="0.2"/>
    <row r="132" s="7" customFormat="1" x14ac:dyDescent="0.2"/>
    <row r="133" s="7" customFormat="1" x14ac:dyDescent="0.2"/>
    <row r="134" s="7" customFormat="1" x14ac:dyDescent="0.2"/>
    <row r="135" s="7" customFormat="1" x14ac:dyDescent="0.2"/>
    <row r="136" s="7" customFormat="1" x14ac:dyDescent="0.2"/>
    <row r="137" s="7" customFormat="1" x14ac:dyDescent="0.2"/>
    <row r="138" s="7" customFormat="1" x14ac:dyDescent="0.2"/>
    <row r="139" s="7" customFormat="1" x14ac:dyDescent="0.2"/>
    <row r="140" s="7" customFormat="1" x14ac:dyDescent="0.2"/>
    <row r="141" s="7" customFormat="1" x14ac:dyDescent="0.2"/>
    <row r="142" s="7" customFormat="1" x14ac:dyDescent="0.2"/>
    <row r="143" s="7" customFormat="1" x14ac:dyDescent="0.2"/>
    <row r="144" s="7" customFormat="1" x14ac:dyDescent="0.2"/>
    <row r="145" s="7" customFormat="1" x14ac:dyDescent="0.2"/>
    <row r="146" s="7" customFormat="1" x14ac:dyDescent="0.2"/>
    <row r="147" s="7" customFormat="1" x14ac:dyDescent="0.2"/>
    <row r="148" s="7" customFormat="1" x14ac:dyDescent="0.2"/>
    <row r="149" s="7" customFormat="1" x14ac:dyDescent="0.2"/>
    <row r="150" s="7" customFormat="1" x14ac:dyDescent="0.2"/>
    <row r="151" s="7" customFormat="1" x14ac:dyDescent="0.2"/>
    <row r="152" s="7" customFormat="1" x14ac:dyDescent="0.2"/>
    <row r="153" s="7" customFormat="1" x14ac:dyDescent="0.2"/>
    <row r="154" s="7" customFormat="1" x14ac:dyDescent="0.2"/>
    <row r="155" s="7" customFormat="1" x14ac:dyDescent="0.2"/>
    <row r="156" s="7" customFormat="1" x14ac:dyDescent="0.2"/>
    <row r="157" s="7" customFormat="1" x14ac:dyDescent="0.2"/>
    <row r="158" s="7" customFormat="1" x14ac:dyDescent="0.2"/>
    <row r="159" s="7" customFormat="1" x14ac:dyDescent="0.2"/>
    <row r="160" s="7" customFormat="1" x14ac:dyDescent="0.2"/>
    <row r="161" s="7" customFormat="1" x14ac:dyDescent="0.2"/>
    <row r="162" s="7" customFormat="1" x14ac:dyDescent="0.2"/>
    <row r="163" s="7" customFormat="1" x14ac:dyDescent="0.2"/>
    <row r="164" s="7" customFormat="1" x14ac:dyDescent="0.2"/>
    <row r="165" s="7" customFormat="1" x14ac:dyDescent="0.2"/>
    <row r="166" s="7" customFormat="1" x14ac:dyDescent="0.2"/>
    <row r="167" s="7" customFormat="1" x14ac:dyDescent="0.2"/>
    <row r="168" s="7" customFormat="1" x14ac:dyDescent="0.2"/>
    <row r="169" s="7" customFormat="1" x14ac:dyDescent="0.2"/>
    <row r="170" s="7" customFormat="1" x14ac:dyDescent="0.2"/>
    <row r="171" s="7" customFormat="1" x14ac:dyDescent="0.2"/>
    <row r="172" s="7" customFormat="1" x14ac:dyDescent="0.2"/>
    <row r="173" s="7" customFormat="1" x14ac:dyDescent="0.2"/>
    <row r="174" s="7" customFormat="1" x14ac:dyDescent="0.2"/>
    <row r="175" s="7" customFormat="1" x14ac:dyDescent="0.2"/>
    <row r="176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</sheetData>
  <mergeCells count="1">
    <mergeCell ref="C19:C20"/>
  </mergeCells>
  <phoneticPr fontId="8" type="noConversion"/>
  <hyperlinks>
    <hyperlink ref="C24" location="'NUMEROS DONADOS Y RECEPTADOS'!A1" display="3. Números receptados y portados por mes y por Operadora"/>
    <hyperlink ref="C23" location="'RESUMEN DONADOS Y RECEPTADOS'!A1" display="2. Resumen de números receptados y donados por Operadora"/>
    <hyperlink ref="C22" location="'NUMEROS PORTADOS POR OPERADORA'!A1" display="1. Números portados por Operadora"/>
  </hyperlink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2" sqref="N1:N2"/>
    </sheetView>
  </sheetViews>
  <sheetFormatPr baseColWidth="10" defaultRowHeight="12.75" x14ac:dyDescent="0.2"/>
  <cols>
    <col min="1" max="1" width="11.7109375" style="31" customWidth="1"/>
    <col min="2" max="13" width="11.42578125" style="31"/>
    <col min="14" max="14" width="11.5703125" style="31" customWidth="1"/>
    <col min="15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29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febrero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1"/>
  <sheetViews>
    <sheetView topLeftCell="B1" workbookViewId="0">
      <selection activeCell="B8" sqref="B8"/>
    </sheetView>
  </sheetViews>
  <sheetFormatPr baseColWidth="10" defaultRowHeight="12.75" x14ac:dyDescent="0.2"/>
  <cols>
    <col min="1" max="1" width="11.42578125" style="31"/>
    <col min="2" max="6" width="19.7109375" style="31" customWidth="1"/>
    <col min="7" max="16384" width="11.42578125" style="31"/>
  </cols>
  <sheetData>
    <row r="1" spans="2:6" x14ac:dyDescent="0.2">
      <c r="B1" s="39"/>
      <c r="C1" s="39"/>
      <c r="D1" s="39"/>
      <c r="E1" s="39"/>
      <c r="F1" s="48"/>
    </row>
    <row r="2" spans="2:6" ht="18" x14ac:dyDescent="0.25">
      <c r="B2" s="35" t="s">
        <v>22</v>
      </c>
      <c r="C2" s="39"/>
      <c r="D2" s="39"/>
      <c r="E2" s="39"/>
      <c r="F2" s="39"/>
    </row>
    <row r="3" spans="2:6" ht="14.25" x14ac:dyDescent="0.2">
      <c r="B3" s="36" t="s">
        <v>25</v>
      </c>
      <c r="C3" s="39"/>
      <c r="D3" s="39"/>
      <c r="E3" s="39"/>
      <c r="F3" s="39"/>
    </row>
    <row r="4" spans="2:6" ht="14.25" x14ac:dyDescent="0.2">
      <c r="B4" s="32"/>
      <c r="C4" s="39"/>
      <c r="D4" s="39"/>
      <c r="E4" s="39"/>
      <c r="F4" s="39"/>
    </row>
    <row r="5" spans="2:6" ht="14.25" x14ac:dyDescent="0.2">
      <c r="B5" s="32"/>
      <c r="C5" s="39"/>
      <c r="D5" s="39"/>
      <c r="E5" s="39"/>
      <c r="F5" s="39"/>
    </row>
    <row r="6" spans="2:6" ht="14.25" x14ac:dyDescent="0.2">
      <c r="B6" s="32"/>
      <c r="C6" s="39"/>
      <c r="D6" s="39"/>
      <c r="E6" s="39"/>
      <c r="F6" s="39"/>
    </row>
    <row r="7" spans="2:6" ht="14.25" x14ac:dyDescent="0.2">
      <c r="B7" s="32"/>
      <c r="C7" s="39"/>
      <c r="D7" s="39"/>
      <c r="E7" s="39"/>
      <c r="F7" s="39"/>
    </row>
    <row r="8" spans="2:6" x14ac:dyDescent="0.2">
      <c r="B8" s="37" t="str">
        <f>Inicio!B8</f>
        <v xml:space="preserve">      Fecha de publicación: febrero 2015</v>
      </c>
      <c r="C8" s="39"/>
      <c r="D8" s="39"/>
      <c r="E8" s="39"/>
      <c r="F8" s="39"/>
    </row>
    <row r="9" spans="2:6" x14ac:dyDescent="0.2">
      <c r="B9" s="39"/>
      <c r="C9" s="39"/>
      <c r="D9" s="39"/>
      <c r="E9" s="39"/>
      <c r="F9" s="39"/>
    </row>
    <row r="10" spans="2:6" x14ac:dyDescent="0.2">
      <c r="B10" s="39"/>
      <c r="C10" s="39"/>
      <c r="D10" s="39"/>
      <c r="E10" s="39"/>
      <c r="F10" s="39"/>
    </row>
    <row r="11" spans="2:6" x14ac:dyDescent="0.2">
      <c r="B11" s="40"/>
      <c r="C11" s="40"/>
      <c r="D11" s="40"/>
      <c r="E11" s="40"/>
      <c r="F11" s="40"/>
    </row>
    <row r="12" spans="2:6" ht="15.75" x14ac:dyDescent="0.2">
      <c r="B12" s="41" t="s">
        <v>24</v>
      </c>
      <c r="C12" s="42" t="s">
        <v>13</v>
      </c>
      <c r="D12" s="42" t="s">
        <v>12</v>
      </c>
      <c r="E12" s="42" t="s">
        <v>15</v>
      </c>
      <c r="F12" s="42" t="s">
        <v>0</v>
      </c>
    </row>
    <row r="13" spans="2:6" ht="15" x14ac:dyDescent="0.2">
      <c r="B13" s="45">
        <v>40087</v>
      </c>
      <c r="C13" s="43">
        <v>3108</v>
      </c>
      <c r="D13" s="43">
        <v>1500</v>
      </c>
      <c r="E13" s="43">
        <v>342</v>
      </c>
      <c r="F13" s="44">
        <f>E13+D13+C13</f>
        <v>4950</v>
      </c>
    </row>
    <row r="14" spans="2:6" ht="15" x14ac:dyDescent="0.2">
      <c r="B14" s="45">
        <v>40118</v>
      </c>
      <c r="C14" s="43">
        <v>6316</v>
      </c>
      <c r="D14" s="43">
        <v>4074</v>
      </c>
      <c r="E14" s="43">
        <v>728</v>
      </c>
      <c r="F14" s="44">
        <f t="shared" ref="F14:F60" si="0">E14+D14+C14</f>
        <v>11118</v>
      </c>
    </row>
    <row r="15" spans="2:6" ht="15" x14ac:dyDescent="0.2">
      <c r="B15" s="45">
        <v>40148</v>
      </c>
      <c r="C15" s="43">
        <v>4973</v>
      </c>
      <c r="D15" s="43">
        <v>3324</v>
      </c>
      <c r="E15" s="43">
        <v>588</v>
      </c>
      <c r="F15" s="44">
        <f t="shared" si="0"/>
        <v>8885</v>
      </c>
    </row>
    <row r="16" spans="2:6" ht="15" x14ac:dyDescent="0.2">
      <c r="B16" s="45">
        <v>40179</v>
      </c>
      <c r="C16" s="43">
        <v>3622</v>
      </c>
      <c r="D16" s="43">
        <v>2577</v>
      </c>
      <c r="E16" s="43">
        <v>601</v>
      </c>
      <c r="F16" s="44">
        <f t="shared" si="0"/>
        <v>6800</v>
      </c>
    </row>
    <row r="17" spans="2:6" ht="15" x14ac:dyDescent="0.2">
      <c r="B17" s="45">
        <v>40210</v>
      </c>
      <c r="C17" s="43">
        <v>3125</v>
      </c>
      <c r="D17" s="43">
        <v>3005</v>
      </c>
      <c r="E17" s="43">
        <v>271</v>
      </c>
      <c r="F17" s="44">
        <f t="shared" si="0"/>
        <v>6401</v>
      </c>
    </row>
    <row r="18" spans="2:6" ht="15" x14ac:dyDescent="0.2">
      <c r="B18" s="45">
        <v>40238</v>
      </c>
      <c r="C18" s="43">
        <v>3702</v>
      </c>
      <c r="D18" s="43">
        <v>4663</v>
      </c>
      <c r="E18" s="43">
        <v>209</v>
      </c>
      <c r="F18" s="44">
        <f t="shared" si="0"/>
        <v>8574</v>
      </c>
    </row>
    <row r="19" spans="2:6" ht="15" x14ac:dyDescent="0.2">
      <c r="B19" s="45">
        <v>40269</v>
      </c>
      <c r="C19" s="43">
        <v>2251</v>
      </c>
      <c r="D19" s="43">
        <v>2717</v>
      </c>
      <c r="E19" s="43">
        <v>337</v>
      </c>
      <c r="F19" s="44">
        <f t="shared" si="0"/>
        <v>5305</v>
      </c>
    </row>
    <row r="20" spans="2:6" ht="15" x14ac:dyDescent="0.2">
      <c r="B20" s="45">
        <v>40299</v>
      </c>
      <c r="C20" s="43">
        <v>2360</v>
      </c>
      <c r="D20" s="43">
        <v>4425</v>
      </c>
      <c r="E20" s="43">
        <v>243</v>
      </c>
      <c r="F20" s="44">
        <f t="shared" si="0"/>
        <v>7028</v>
      </c>
    </row>
    <row r="21" spans="2:6" ht="15" x14ac:dyDescent="0.2">
      <c r="B21" s="45">
        <v>40330</v>
      </c>
      <c r="C21" s="43">
        <v>2677</v>
      </c>
      <c r="D21" s="43">
        <v>3735</v>
      </c>
      <c r="E21" s="43">
        <v>236</v>
      </c>
      <c r="F21" s="44">
        <f t="shared" si="0"/>
        <v>6648</v>
      </c>
    </row>
    <row r="22" spans="2:6" ht="15" x14ac:dyDescent="0.2">
      <c r="B22" s="45">
        <v>40360</v>
      </c>
      <c r="C22" s="43">
        <v>2685</v>
      </c>
      <c r="D22" s="43">
        <v>3613</v>
      </c>
      <c r="E22" s="43">
        <v>244</v>
      </c>
      <c r="F22" s="44">
        <f t="shared" si="0"/>
        <v>6542</v>
      </c>
    </row>
    <row r="23" spans="2:6" ht="15" x14ac:dyDescent="0.2">
      <c r="B23" s="45">
        <v>40391</v>
      </c>
      <c r="C23" s="43">
        <v>1822</v>
      </c>
      <c r="D23" s="43">
        <v>2466</v>
      </c>
      <c r="E23" s="43">
        <v>187</v>
      </c>
      <c r="F23" s="44">
        <f t="shared" si="0"/>
        <v>4475</v>
      </c>
    </row>
    <row r="24" spans="2:6" ht="15" x14ac:dyDescent="0.2">
      <c r="B24" s="45">
        <v>40422</v>
      </c>
      <c r="C24" s="43">
        <v>1779</v>
      </c>
      <c r="D24" s="43">
        <v>2923</v>
      </c>
      <c r="E24" s="43">
        <v>158</v>
      </c>
      <c r="F24" s="44">
        <f t="shared" si="0"/>
        <v>4860</v>
      </c>
    </row>
    <row r="25" spans="2:6" ht="15" x14ac:dyDescent="0.2">
      <c r="B25" s="45">
        <v>40452</v>
      </c>
      <c r="C25" s="43">
        <v>2138</v>
      </c>
      <c r="D25" s="43">
        <v>3282</v>
      </c>
      <c r="E25" s="43">
        <v>108</v>
      </c>
      <c r="F25" s="44">
        <f t="shared" si="0"/>
        <v>5528</v>
      </c>
    </row>
    <row r="26" spans="2:6" ht="15" x14ac:dyDescent="0.2">
      <c r="B26" s="45">
        <v>40483</v>
      </c>
      <c r="C26" s="43">
        <v>1307</v>
      </c>
      <c r="D26" s="43">
        <v>1940</v>
      </c>
      <c r="E26" s="43">
        <v>101</v>
      </c>
      <c r="F26" s="44">
        <f t="shared" si="0"/>
        <v>3348</v>
      </c>
    </row>
    <row r="27" spans="2:6" ht="15" x14ac:dyDescent="0.2">
      <c r="B27" s="45">
        <v>40513</v>
      </c>
      <c r="C27" s="43">
        <v>2045</v>
      </c>
      <c r="D27" s="43">
        <v>1939</v>
      </c>
      <c r="E27" s="43">
        <v>140</v>
      </c>
      <c r="F27" s="44">
        <f t="shared" si="0"/>
        <v>4124</v>
      </c>
    </row>
    <row r="28" spans="2:6" ht="15" x14ac:dyDescent="0.2">
      <c r="B28" s="45">
        <v>40544</v>
      </c>
      <c r="C28" s="43">
        <v>1873</v>
      </c>
      <c r="D28" s="43">
        <v>1886</v>
      </c>
      <c r="E28" s="43">
        <v>183</v>
      </c>
      <c r="F28" s="44">
        <f t="shared" si="0"/>
        <v>3942</v>
      </c>
    </row>
    <row r="29" spans="2:6" ht="15" x14ac:dyDescent="0.2">
      <c r="B29" s="45">
        <v>40575</v>
      </c>
      <c r="C29" s="43">
        <v>1214</v>
      </c>
      <c r="D29" s="43">
        <v>3283</v>
      </c>
      <c r="E29" s="43">
        <v>149</v>
      </c>
      <c r="F29" s="44">
        <f t="shared" si="0"/>
        <v>4646</v>
      </c>
    </row>
    <row r="30" spans="2:6" ht="15" x14ac:dyDescent="0.2">
      <c r="B30" s="45">
        <v>40603</v>
      </c>
      <c r="C30" s="43">
        <v>2312</v>
      </c>
      <c r="D30" s="43">
        <v>2964</v>
      </c>
      <c r="E30" s="43">
        <v>325</v>
      </c>
      <c r="F30" s="44">
        <f t="shared" si="0"/>
        <v>5601</v>
      </c>
    </row>
    <row r="31" spans="2:6" ht="15" x14ac:dyDescent="0.2">
      <c r="B31" s="45">
        <v>40634</v>
      </c>
      <c r="C31" s="43">
        <v>1910</v>
      </c>
      <c r="D31" s="43">
        <v>2249</v>
      </c>
      <c r="E31" s="43">
        <v>230</v>
      </c>
      <c r="F31" s="44">
        <f t="shared" si="0"/>
        <v>4389</v>
      </c>
    </row>
    <row r="32" spans="2:6" ht="15" x14ac:dyDescent="0.2">
      <c r="B32" s="45">
        <v>40664</v>
      </c>
      <c r="C32" s="43">
        <v>2122</v>
      </c>
      <c r="D32" s="43">
        <v>2896</v>
      </c>
      <c r="E32" s="43">
        <v>214</v>
      </c>
      <c r="F32" s="44">
        <f t="shared" si="0"/>
        <v>5232</v>
      </c>
    </row>
    <row r="33" spans="2:6" ht="15" x14ac:dyDescent="0.2">
      <c r="B33" s="45">
        <v>40695</v>
      </c>
      <c r="C33" s="43">
        <v>2181</v>
      </c>
      <c r="D33" s="43">
        <v>4430</v>
      </c>
      <c r="E33" s="43">
        <v>221</v>
      </c>
      <c r="F33" s="44">
        <f t="shared" si="0"/>
        <v>6832</v>
      </c>
    </row>
    <row r="34" spans="2:6" ht="15" x14ac:dyDescent="0.2">
      <c r="B34" s="45">
        <v>40725</v>
      </c>
      <c r="C34" s="43">
        <v>2967</v>
      </c>
      <c r="D34" s="43">
        <v>4488</v>
      </c>
      <c r="E34" s="43">
        <v>194</v>
      </c>
      <c r="F34" s="44">
        <f t="shared" si="0"/>
        <v>7649</v>
      </c>
    </row>
    <row r="35" spans="2:6" ht="15" x14ac:dyDescent="0.2">
      <c r="B35" s="45">
        <v>40756</v>
      </c>
      <c r="C35" s="43">
        <v>2203</v>
      </c>
      <c r="D35" s="43">
        <v>3734</v>
      </c>
      <c r="E35" s="43">
        <v>233</v>
      </c>
      <c r="F35" s="44">
        <f t="shared" si="0"/>
        <v>6170</v>
      </c>
    </row>
    <row r="36" spans="2:6" ht="15" x14ac:dyDescent="0.2">
      <c r="B36" s="45">
        <v>40787</v>
      </c>
      <c r="C36" s="43">
        <v>2043</v>
      </c>
      <c r="D36" s="43">
        <v>3796</v>
      </c>
      <c r="E36" s="43">
        <v>360</v>
      </c>
      <c r="F36" s="44">
        <f t="shared" si="0"/>
        <v>6199</v>
      </c>
    </row>
    <row r="37" spans="2:6" ht="15" x14ac:dyDescent="0.2">
      <c r="B37" s="45">
        <v>40817</v>
      </c>
      <c r="C37" s="43">
        <v>1970</v>
      </c>
      <c r="D37" s="43">
        <v>3565</v>
      </c>
      <c r="E37" s="43">
        <v>191</v>
      </c>
      <c r="F37" s="44">
        <f t="shared" si="0"/>
        <v>5726</v>
      </c>
    </row>
    <row r="38" spans="2:6" ht="15" x14ac:dyDescent="0.2">
      <c r="B38" s="45">
        <v>40848</v>
      </c>
      <c r="C38" s="43">
        <v>1510</v>
      </c>
      <c r="D38" s="43">
        <v>3482</v>
      </c>
      <c r="E38" s="43">
        <v>232</v>
      </c>
      <c r="F38" s="44">
        <f t="shared" si="0"/>
        <v>5224</v>
      </c>
    </row>
    <row r="39" spans="2:6" ht="15" x14ac:dyDescent="0.2">
      <c r="B39" s="45">
        <v>40878</v>
      </c>
      <c r="C39" s="43">
        <v>2484</v>
      </c>
      <c r="D39" s="43">
        <v>4796</v>
      </c>
      <c r="E39" s="43">
        <v>228</v>
      </c>
      <c r="F39" s="44">
        <f t="shared" si="0"/>
        <v>7508</v>
      </c>
    </row>
    <row r="40" spans="2:6" ht="15" x14ac:dyDescent="0.2">
      <c r="B40" s="45">
        <v>40909</v>
      </c>
      <c r="C40" s="43">
        <v>1747</v>
      </c>
      <c r="D40" s="43">
        <v>4741</v>
      </c>
      <c r="E40" s="43">
        <v>292</v>
      </c>
      <c r="F40" s="44">
        <f t="shared" si="0"/>
        <v>6780</v>
      </c>
    </row>
    <row r="41" spans="2:6" ht="15" x14ac:dyDescent="0.2">
      <c r="B41" s="45">
        <v>40940</v>
      </c>
      <c r="C41" s="43">
        <v>1782</v>
      </c>
      <c r="D41" s="43">
        <v>4956</v>
      </c>
      <c r="E41" s="43">
        <v>510</v>
      </c>
      <c r="F41" s="44">
        <f t="shared" si="0"/>
        <v>7248</v>
      </c>
    </row>
    <row r="42" spans="2:6" ht="15" x14ac:dyDescent="0.2">
      <c r="B42" s="45">
        <v>40969</v>
      </c>
      <c r="C42" s="43">
        <v>2023</v>
      </c>
      <c r="D42" s="43">
        <v>3817</v>
      </c>
      <c r="E42" s="43">
        <v>543</v>
      </c>
      <c r="F42" s="44">
        <f t="shared" si="0"/>
        <v>6383</v>
      </c>
    </row>
    <row r="43" spans="2:6" ht="15" x14ac:dyDescent="0.2">
      <c r="B43" s="45">
        <v>41000</v>
      </c>
      <c r="C43" s="43">
        <v>1708</v>
      </c>
      <c r="D43" s="43">
        <v>3736</v>
      </c>
      <c r="E43" s="43">
        <v>405</v>
      </c>
      <c r="F43" s="44">
        <f t="shared" si="0"/>
        <v>5849</v>
      </c>
    </row>
    <row r="44" spans="2:6" ht="15" x14ac:dyDescent="0.2">
      <c r="B44" s="45">
        <v>41030</v>
      </c>
      <c r="C44" s="43">
        <v>1823</v>
      </c>
      <c r="D44" s="43">
        <v>3396</v>
      </c>
      <c r="E44" s="43">
        <v>424</v>
      </c>
      <c r="F44" s="44">
        <f t="shared" si="0"/>
        <v>5643</v>
      </c>
    </row>
    <row r="45" spans="2:6" ht="15" x14ac:dyDescent="0.2">
      <c r="B45" s="45">
        <v>41061</v>
      </c>
      <c r="C45" s="43">
        <v>2729</v>
      </c>
      <c r="D45" s="43">
        <v>5165</v>
      </c>
      <c r="E45" s="43">
        <v>498</v>
      </c>
      <c r="F45" s="44">
        <f t="shared" si="0"/>
        <v>8392</v>
      </c>
    </row>
    <row r="46" spans="2:6" ht="15" x14ac:dyDescent="0.2">
      <c r="B46" s="45">
        <v>41091</v>
      </c>
      <c r="C46" s="43">
        <v>3264</v>
      </c>
      <c r="D46" s="43">
        <v>7334</v>
      </c>
      <c r="E46" s="43">
        <v>644</v>
      </c>
      <c r="F46" s="44">
        <f t="shared" si="0"/>
        <v>11242</v>
      </c>
    </row>
    <row r="47" spans="2:6" ht="15" x14ac:dyDescent="0.2">
      <c r="B47" s="45">
        <v>41122</v>
      </c>
      <c r="C47" s="43">
        <v>2663</v>
      </c>
      <c r="D47" s="43">
        <v>8690</v>
      </c>
      <c r="E47" s="43">
        <v>745</v>
      </c>
      <c r="F47" s="44">
        <f t="shared" si="0"/>
        <v>12098</v>
      </c>
    </row>
    <row r="48" spans="2:6" ht="15" x14ac:dyDescent="0.2">
      <c r="B48" s="45">
        <v>41153</v>
      </c>
      <c r="C48" s="43">
        <v>4311</v>
      </c>
      <c r="D48" s="43">
        <v>7519</v>
      </c>
      <c r="E48" s="43">
        <v>662</v>
      </c>
      <c r="F48" s="44">
        <f t="shared" si="0"/>
        <v>12492</v>
      </c>
    </row>
    <row r="49" spans="2:6" ht="15" x14ac:dyDescent="0.2">
      <c r="B49" s="45">
        <v>41183</v>
      </c>
      <c r="C49" s="43">
        <v>11028</v>
      </c>
      <c r="D49" s="43">
        <v>6531</v>
      </c>
      <c r="E49" s="43">
        <v>642</v>
      </c>
      <c r="F49" s="44">
        <f t="shared" si="0"/>
        <v>18201</v>
      </c>
    </row>
    <row r="50" spans="2:6" ht="15" x14ac:dyDescent="0.2">
      <c r="B50" s="45">
        <v>41214</v>
      </c>
      <c r="C50" s="43">
        <v>14032</v>
      </c>
      <c r="D50" s="43">
        <v>11289</v>
      </c>
      <c r="E50" s="43">
        <v>702</v>
      </c>
      <c r="F50" s="44">
        <f t="shared" si="0"/>
        <v>26023</v>
      </c>
    </row>
    <row r="51" spans="2:6" ht="15" x14ac:dyDescent="0.2">
      <c r="B51" s="45">
        <v>41244</v>
      </c>
      <c r="C51" s="43">
        <v>11894</v>
      </c>
      <c r="D51" s="43">
        <v>8067</v>
      </c>
      <c r="E51" s="43">
        <v>557</v>
      </c>
      <c r="F51" s="44">
        <f t="shared" si="0"/>
        <v>20518</v>
      </c>
    </row>
    <row r="52" spans="2:6" ht="15" x14ac:dyDescent="0.2">
      <c r="B52" s="45">
        <v>41275</v>
      </c>
      <c r="C52" s="43">
        <v>14544</v>
      </c>
      <c r="D52" s="43">
        <v>13429</v>
      </c>
      <c r="E52" s="43">
        <v>956</v>
      </c>
      <c r="F52" s="44">
        <f t="shared" si="0"/>
        <v>28929</v>
      </c>
    </row>
    <row r="53" spans="2:6" ht="15" x14ac:dyDescent="0.2">
      <c r="B53" s="45">
        <v>41306</v>
      </c>
      <c r="C53" s="43">
        <v>10351</v>
      </c>
      <c r="D53" s="43">
        <v>14891</v>
      </c>
      <c r="E53" s="43">
        <v>659</v>
      </c>
      <c r="F53" s="44">
        <f t="shared" si="0"/>
        <v>25901</v>
      </c>
    </row>
    <row r="54" spans="2:6" ht="15" x14ac:dyDescent="0.2">
      <c r="B54" s="45">
        <v>41334</v>
      </c>
      <c r="C54" s="43">
        <v>13596</v>
      </c>
      <c r="D54" s="43">
        <v>16123</v>
      </c>
      <c r="E54" s="43">
        <v>805</v>
      </c>
      <c r="F54" s="44">
        <f t="shared" si="0"/>
        <v>30524</v>
      </c>
    </row>
    <row r="55" spans="2:6" ht="15" x14ac:dyDescent="0.2">
      <c r="B55" s="45">
        <v>41365</v>
      </c>
      <c r="C55" s="43">
        <v>17243</v>
      </c>
      <c r="D55" s="43">
        <v>24539</v>
      </c>
      <c r="E55" s="43">
        <v>1229</v>
      </c>
      <c r="F55" s="44">
        <f t="shared" si="0"/>
        <v>43011</v>
      </c>
    </row>
    <row r="56" spans="2:6" ht="15" x14ac:dyDescent="0.2">
      <c r="B56" s="45">
        <v>41395</v>
      </c>
      <c r="C56" s="43">
        <v>18918</v>
      </c>
      <c r="D56" s="43">
        <v>25469</v>
      </c>
      <c r="E56" s="43">
        <v>1479</v>
      </c>
      <c r="F56" s="44">
        <f t="shared" si="0"/>
        <v>45866</v>
      </c>
    </row>
    <row r="57" spans="2:6" ht="15" x14ac:dyDescent="0.2">
      <c r="B57" s="45">
        <v>41426</v>
      </c>
      <c r="C57" s="43">
        <v>25801</v>
      </c>
      <c r="D57" s="43">
        <v>21702</v>
      </c>
      <c r="E57" s="43">
        <v>1719</v>
      </c>
      <c r="F57" s="44">
        <f t="shared" si="0"/>
        <v>49222</v>
      </c>
    </row>
    <row r="58" spans="2:6" ht="15" x14ac:dyDescent="0.2">
      <c r="B58" s="45">
        <v>41456</v>
      </c>
      <c r="C58" s="43">
        <v>32914</v>
      </c>
      <c r="D58" s="43">
        <v>33918</v>
      </c>
      <c r="E58" s="43">
        <v>2118</v>
      </c>
      <c r="F58" s="44">
        <f t="shared" si="0"/>
        <v>68950</v>
      </c>
    </row>
    <row r="59" spans="2:6" ht="15" x14ac:dyDescent="0.2">
      <c r="B59" s="45">
        <v>41487</v>
      </c>
      <c r="C59" s="43">
        <v>31012</v>
      </c>
      <c r="D59" s="43">
        <v>36932</v>
      </c>
      <c r="E59" s="43">
        <v>2200</v>
      </c>
      <c r="F59" s="44">
        <f t="shared" si="0"/>
        <v>70144</v>
      </c>
    </row>
    <row r="60" spans="2:6" ht="15" x14ac:dyDescent="0.2">
      <c r="B60" s="45">
        <v>41518</v>
      </c>
      <c r="C60" s="43">
        <v>30030</v>
      </c>
      <c r="D60" s="43">
        <v>32825</v>
      </c>
      <c r="E60" s="43">
        <v>1786</v>
      </c>
      <c r="F60" s="44">
        <f t="shared" si="0"/>
        <v>64641</v>
      </c>
    </row>
    <row r="61" spans="2:6" ht="15" x14ac:dyDescent="0.2">
      <c r="B61" s="45">
        <v>41548</v>
      </c>
      <c r="C61" s="43">
        <v>28365</v>
      </c>
      <c r="D61" s="43">
        <v>34788</v>
      </c>
      <c r="E61" s="43">
        <v>1598</v>
      </c>
      <c r="F61" s="44">
        <f t="shared" ref="F61:F66" si="1">E61+D61+C61</f>
        <v>64751</v>
      </c>
    </row>
    <row r="62" spans="2:6" ht="15" x14ac:dyDescent="0.2">
      <c r="B62" s="45">
        <v>41579</v>
      </c>
      <c r="C62" s="43">
        <v>15906</v>
      </c>
      <c r="D62" s="43">
        <v>25524</v>
      </c>
      <c r="E62" s="43">
        <v>1710</v>
      </c>
      <c r="F62" s="44">
        <f t="shared" si="1"/>
        <v>43140</v>
      </c>
    </row>
    <row r="63" spans="2:6" ht="15" x14ac:dyDescent="0.2">
      <c r="B63" s="45">
        <v>41609</v>
      </c>
      <c r="C63" s="43">
        <v>12323</v>
      </c>
      <c r="D63" s="43">
        <v>7893</v>
      </c>
      <c r="E63" s="43">
        <v>1449</v>
      </c>
      <c r="F63" s="44">
        <f t="shared" si="1"/>
        <v>21665</v>
      </c>
    </row>
    <row r="64" spans="2:6" ht="15" x14ac:dyDescent="0.2">
      <c r="B64" s="45">
        <v>41640</v>
      </c>
      <c r="C64" s="43">
        <v>13074</v>
      </c>
      <c r="D64" s="43">
        <v>4561</v>
      </c>
      <c r="E64" s="43">
        <v>1862</v>
      </c>
      <c r="F64" s="44">
        <f t="shared" si="1"/>
        <v>19497</v>
      </c>
    </row>
    <row r="65" spans="2:6" ht="15" x14ac:dyDescent="0.2">
      <c r="B65" s="45">
        <v>41671</v>
      </c>
      <c r="C65" s="43">
        <v>13270</v>
      </c>
      <c r="D65" s="43">
        <v>9359</v>
      </c>
      <c r="E65" s="43">
        <v>1662</v>
      </c>
      <c r="F65" s="44">
        <f t="shared" si="1"/>
        <v>24291</v>
      </c>
    </row>
    <row r="66" spans="2:6" ht="15" x14ac:dyDescent="0.2">
      <c r="B66" s="45">
        <v>41699</v>
      </c>
      <c r="C66" s="43">
        <v>14439</v>
      </c>
      <c r="D66" s="43">
        <v>9813</v>
      </c>
      <c r="E66" s="43">
        <v>1469</v>
      </c>
      <c r="F66" s="44">
        <f t="shared" si="1"/>
        <v>25721</v>
      </c>
    </row>
    <row r="67" spans="2:6" ht="15" x14ac:dyDescent="0.2">
      <c r="B67" s="45">
        <v>41730</v>
      </c>
      <c r="C67" s="43">
        <v>15680</v>
      </c>
      <c r="D67" s="43">
        <v>9470</v>
      </c>
      <c r="E67" s="43">
        <v>1525</v>
      </c>
      <c r="F67" s="44">
        <f t="shared" ref="F67:F72" si="2">E67+D67+C67</f>
        <v>26675</v>
      </c>
    </row>
    <row r="68" spans="2:6" ht="15" x14ac:dyDescent="0.2">
      <c r="B68" s="45">
        <v>41760</v>
      </c>
      <c r="C68" s="43">
        <v>14975</v>
      </c>
      <c r="D68" s="43">
        <v>14746</v>
      </c>
      <c r="E68" s="43">
        <v>1787</v>
      </c>
      <c r="F68" s="44">
        <f t="shared" si="2"/>
        <v>31508</v>
      </c>
    </row>
    <row r="69" spans="2:6" ht="15" x14ac:dyDescent="0.2">
      <c r="B69" s="45">
        <v>41791</v>
      </c>
      <c r="C69" s="43">
        <v>5982</v>
      </c>
      <c r="D69" s="43">
        <v>12420</v>
      </c>
      <c r="E69" s="43">
        <v>1924</v>
      </c>
      <c r="F69" s="44">
        <f t="shared" si="2"/>
        <v>20326</v>
      </c>
    </row>
    <row r="70" spans="2:6" ht="15" x14ac:dyDescent="0.2">
      <c r="B70" s="45">
        <v>41821</v>
      </c>
      <c r="C70" s="43">
        <v>13540</v>
      </c>
      <c r="D70" s="43">
        <v>14057</v>
      </c>
      <c r="E70" s="43">
        <v>3237</v>
      </c>
      <c r="F70" s="44">
        <f t="shared" si="2"/>
        <v>30834</v>
      </c>
    </row>
    <row r="71" spans="2:6" ht="15" x14ac:dyDescent="0.2">
      <c r="B71" s="45">
        <v>41852</v>
      </c>
      <c r="C71" s="43">
        <v>14619</v>
      </c>
      <c r="D71" s="43">
        <v>15246</v>
      </c>
      <c r="E71" s="43">
        <v>3944</v>
      </c>
      <c r="F71" s="44">
        <f t="shared" si="2"/>
        <v>33809</v>
      </c>
    </row>
    <row r="72" spans="2:6" ht="15" x14ac:dyDescent="0.2">
      <c r="B72" s="45">
        <v>41883</v>
      </c>
      <c r="C72" s="43">
        <v>17975</v>
      </c>
      <c r="D72" s="43">
        <v>16312</v>
      </c>
      <c r="E72" s="43">
        <v>8215</v>
      </c>
      <c r="F72" s="44">
        <f t="shared" si="2"/>
        <v>42502</v>
      </c>
    </row>
    <row r="73" spans="2:6" ht="15" x14ac:dyDescent="0.2">
      <c r="B73" s="45">
        <v>41913</v>
      </c>
      <c r="C73" s="43">
        <v>16455</v>
      </c>
      <c r="D73" s="43">
        <v>20464</v>
      </c>
      <c r="E73" s="43">
        <v>13124</v>
      </c>
      <c r="F73" s="44">
        <f>E73+D73+C73</f>
        <v>50043</v>
      </c>
    </row>
    <row r="74" spans="2:6" ht="15" x14ac:dyDescent="0.2">
      <c r="B74" s="45">
        <v>41944</v>
      </c>
      <c r="C74" s="43">
        <v>14997</v>
      </c>
      <c r="D74" s="43">
        <v>15471</v>
      </c>
      <c r="E74" s="43">
        <v>12331</v>
      </c>
      <c r="F74" s="44">
        <f>E74+D74+C74</f>
        <v>42799</v>
      </c>
    </row>
    <row r="75" spans="2:6" ht="15" x14ac:dyDescent="0.2">
      <c r="B75" s="45">
        <v>41974</v>
      </c>
      <c r="C75" s="43">
        <v>6853</v>
      </c>
      <c r="D75" s="43">
        <v>18039</v>
      </c>
      <c r="E75" s="43">
        <v>14231</v>
      </c>
      <c r="F75" s="44">
        <f>E75+D75+C75</f>
        <v>39123</v>
      </c>
    </row>
    <row r="76" spans="2:6" ht="15" x14ac:dyDescent="0.2">
      <c r="B76" s="45">
        <v>42005</v>
      </c>
      <c r="C76" s="43">
        <v>4077</v>
      </c>
      <c r="D76" s="43">
        <v>19330</v>
      </c>
      <c r="E76" s="43">
        <v>14196</v>
      </c>
      <c r="F76" s="44">
        <f>E76+D76+C76</f>
        <v>37603</v>
      </c>
    </row>
    <row r="77" spans="2:6" ht="15" x14ac:dyDescent="0.2">
      <c r="B77" s="45">
        <v>42036</v>
      </c>
      <c r="C77" s="43">
        <v>3682</v>
      </c>
      <c r="D77" s="43">
        <v>11709</v>
      </c>
      <c r="E77" s="43">
        <v>12426</v>
      </c>
      <c r="F77" s="44">
        <f>E77+D77+C77</f>
        <v>27817</v>
      </c>
    </row>
    <row r="78" spans="2:6" ht="18" x14ac:dyDescent="0.2">
      <c r="B78" s="46" t="s">
        <v>0</v>
      </c>
      <c r="C78" s="47">
        <f>SUM(C13:C77)</f>
        <v>548324</v>
      </c>
      <c r="D78" s="47">
        <f>SUM(D13:D77)</f>
        <v>642023</v>
      </c>
      <c r="E78" s="47">
        <f>SUM(E13:E77)</f>
        <v>123518</v>
      </c>
      <c r="F78" s="47">
        <f>SUM(F13:F77)</f>
        <v>1313865</v>
      </c>
    </row>
    <row r="81" spans="2:2" x14ac:dyDescent="0.2">
      <c r="B81" s="1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43"/>
  <sheetViews>
    <sheetView workbookViewId="0">
      <selection activeCell="A9" sqref="A9"/>
    </sheetView>
  </sheetViews>
  <sheetFormatPr baseColWidth="10" defaultRowHeight="12.75" x14ac:dyDescent="0.2"/>
  <cols>
    <col min="1" max="1" width="26.140625" customWidth="1"/>
    <col min="2" max="3" width="20.7109375" customWidth="1"/>
    <col min="4" max="4" width="23.28515625" customWidth="1"/>
    <col min="5" max="5" width="20.7109375" customWidth="1"/>
    <col min="6" max="81" width="11.42578125" style="31"/>
  </cols>
  <sheetData>
    <row r="1" spans="1:5" s="31" customFormat="1" x14ac:dyDescent="0.2">
      <c r="A1" s="39"/>
      <c r="B1" s="39"/>
      <c r="C1" s="39"/>
      <c r="D1" s="39"/>
      <c r="E1" s="48"/>
    </row>
    <row r="2" spans="1:5" s="31" customFormat="1" ht="18" x14ac:dyDescent="0.25">
      <c r="A2" s="35" t="s">
        <v>22</v>
      </c>
      <c r="B2" s="39"/>
      <c r="C2" s="39"/>
      <c r="D2" s="39"/>
      <c r="E2" s="39"/>
    </row>
    <row r="3" spans="1:5" s="31" customFormat="1" ht="14.25" x14ac:dyDescent="0.2">
      <c r="A3" s="36" t="s">
        <v>26</v>
      </c>
      <c r="B3" s="39"/>
      <c r="C3" s="39"/>
      <c r="D3" s="39"/>
      <c r="E3" s="39"/>
    </row>
    <row r="4" spans="1:5" s="31" customFormat="1" ht="14.25" x14ac:dyDescent="0.2">
      <c r="A4" s="32"/>
      <c r="B4" s="39"/>
      <c r="C4" s="39"/>
      <c r="D4" s="39"/>
      <c r="E4" s="39"/>
    </row>
    <row r="5" spans="1:5" s="31" customFormat="1" ht="14.25" x14ac:dyDescent="0.2">
      <c r="A5" s="32"/>
      <c r="B5" s="39"/>
      <c r="C5" s="39"/>
      <c r="D5" s="39"/>
      <c r="E5" s="39"/>
    </row>
    <row r="6" spans="1:5" s="31" customFormat="1" ht="14.25" x14ac:dyDescent="0.2">
      <c r="A6" s="32"/>
      <c r="B6" s="39"/>
      <c r="C6" s="48"/>
      <c r="D6" s="39"/>
      <c r="E6" s="39"/>
    </row>
    <row r="7" spans="1:5" s="31" customFormat="1" ht="14.25" x14ac:dyDescent="0.2">
      <c r="A7" s="32"/>
      <c r="B7" s="39"/>
      <c r="C7" s="39"/>
      <c r="D7" s="39"/>
      <c r="E7" s="39"/>
    </row>
    <row r="8" spans="1:5" s="31" customFormat="1" x14ac:dyDescent="0.2">
      <c r="A8" s="37" t="str">
        <f>Inicio!B8</f>
        <v xml:space="preserve">      Fecha de publicación: febrero 2015</v>
      </c>
      <c r="B8" s="39"/>
      <c r="C8" s="39"/>
      <c r="D8" s="39"/>
      <c r="E8" s="39"/>
    </row>
    <row r="9" spans="1:5" s="31" customFormat="1" x14ac:dyDescent="0.2">
      <c r="A9" s="39"/>
      <c r="B9" s="39"/>
      <c r="C9" s="39"/>
      <c r="D9" s="39"/>
      <c r="E9" s="39"/>
    </row>
    <row r="10" spans="1:5" s="31" customFormat="1" x14ac:dyDescent="0.2">
      <c r="A10" s="39"/>
      <c r="B10" s="39"/>
      <c r="C10" s="39"/>
      <c r="D10" s="39"/>
      <c r="E10" s="39"/>
    </row>
    <row r="11" spans="1:5" s="31" customFormat="1" ht="13.5" thickBot="1" x14ac:dyDescent="0.25">
      <c r="A11" s="40"/>
      <c r="B11" s="40"/>
      <c r="C11" s="40"/>
      <c r="D11" s="40"/>
      <c r="E11" s="40"/>
    </row>
    <row r="12" spans="1:5" ht="19.5" customHeight="1" x14ac:dyDescent="0.2">
      <c r="A12" s="199"/>
      <c r="B12" s="197" t="s">
        <v>12</v>
      </c>
      <c r="C12" s="201" t="s">
        <v>13</v>
      </c>
      <c r="D12" s="197" t="s">
        <v>14</v>
      </c>
      <c r="E12" s="197" t="s">
        <v>8</v>
      </c>
    </row>
    <row r="13" spans="1:5" ht="19.5" customHeight="1" thickBot="1" x14ac:dyDescent="0.25">
      <c r="A13" s="200"/>
      <c r="B13" s="198"/>
      <c r="C13" s="202"/>
      <c r="D13" s="198"/>
      <c r="E13" s="198"/>
    </row>
    <row r="14" spans="1:5" ht="36.75" customHeight="1" x14ac:dyDescent="0.2">
      <c r="A14" s="113" t="str">
        <f>B12</f>
        <v>CONECEL S.A.</v>
      </c>
      <c r="B14" s="51"/>
      <c r="C14" s="52">
        <f>'NUMEROS DONADOS Y RECEPTADOS'!F148</f>
        <v>623791</v>
      </c>
      <c r="D14" s="53">
        <f>'NUMEROS DONADOS Y RECEPTADOS'!H148</f>
        <v>18232</v>
      </c>
      <c r="E14" s="54">
        <f>SUM(B14:D14)</f>
        <v>642023</v>
      </c>
    </row>
    <row r="15" spans="1:5" ht="36.75" customHeight="1" x14ac:dyDescent="0.25">
      <c r="A15" s="114" t="str">
        <f>C12</f>
        <v>OTECEL S.A.</v>
      </c>
      <c r="B15" s="55">
        <f>'NUMEROS DONADOS Y RECEPTADOS'!C148</f>
        <v>531429</v>
      </c>
      <c r="C15" s="56"/>
      <c r="D15" s="55">
        <f>'NUMEROS DONADOS Y RECEPTADOS'!I148</f>
        <v>16895</v>
      </c>
      <c r="E15" s="54">
        <f>SUM(B15:D15)</f>
        <v>548324</v>
      </c>
    </row>
    <row r="16" spans="1:5" ht="36.75" customHeight="1" thickBot="1" x14ac:dyDescent="0.25">
      <c r="A16" s="115" t="str">
        <f>D12</f>
        <v>CNT EP.(Alegro)</v>
      </c>
      <c r="B16" s="57">
        <f>'NUMEROS DONADOS Y RECEPTADOS'!B148</f>
        <v>59745</v>
      </c>
      <c r="C16" s="58">
        <f>'NUMEROS DONADOS Y RECEPTADOS'!E148</f>
        <v>63773</v>
      </c>
      <c r="D16" s="59"/>
      <c r="E16" s="54">
        <f>SUM(B16:D16)</f>
        <v>123518</v>
      </c>
    </row>
    <row r="17" spans="1:8" ht="30.75" customHeight="1" thickBot="1" x14ac:dyDescent="0.25">
      <c r="A17" s="49" t="s">
        <v>7</v>
      </c>
      <c r="B17" s="60">
        <f>SUM(B14:B16)</f>
        <v>591174</v>
      </c>
      <c r="C17" s="61">
        <f>SUM(C14:C16)</f>
        <v>687564</v>
      </c>
      <c r="D17" s="60">
        <f>SUM(D14:D16)</f>
        <v>35127</v>
      </c>
      <c r="E17" s="59"/>
      <c r="H17" s="125"/>
    </row>
    <row r="18" spans="1:8" s="31" customFormat="1" x14ac:dyDescent="0.2"/>
    <row r="19" spans="1:8" s="31" customFormat="1" x14ac:dyDescent="0.2"/>
    <row r="20" spans="1:8" s="31" customFormat="1" x14ac:dyDescent="0.2">
      <c r="A20" s="50"/>
    </row>
    <row r="21" spans="1:8" s="31" customFormat="1" x14ac:dyDescent="0.2"/>
    <row r="22" spans="1:8" s="31" customFormat="1" x14ac:dyDescent="0.2"/>
    <row r="23" spans="1:8" s="31" customFormat="1" x14ac:dyDescent="0.2"/>
    <row r="24" spans="1:8" s="31" customFormat="1" x14ac:dyDescent="0.2"/>
    <row r="25" spans="1:8" s="31" customFormat="1" x14ac:dyDescent="0.2"/>
    <row r="26" spans="1:8" s="31" customFormat="1" x14ac:dyDescent="0.2"/>
    <row r="27" spans="1:8" s="31" customFormat="1" x14ac:dyDescent="0.2">
      <c r="B27" s="125"/>
      <c r="C27" s="125"/>
      <c r="D27" s="125"/>
      <c r="E27" s="125"/>
    </row>
    <row r="28" spans="1:8" s="31" customFormat="1" x14ac:dyDescent="0.2"/>
    <row r="29" spans="1:8" s="31" customFormat="1" x14ac:dyDescent="0.2"/>
    <row r="30" spans="1:8" s="31" customFormat="1" x14ac:dyDescent="0.2"/>
    <row r="31" spans="1:8" s="31" customFormat="1" x14ac:dyDescent="0.2"/>
    <row r="32" spans="1:8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</sheetData>
  <mergeCells count="5">
    <mergeCell ref="E12:E13"/>
    <mergeCell ref="A12:A13"/>
    <mergeCell ref="B12:B13"/>
    <mergeCell ref="C12:C13"/>
    <mergeCell ref="D12:D13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/>
  </sheetPr>
  <dimension ref="A1:R385"/>
  <sheetViews>
    <sheetView zoomScale="90" zoomScaleNormal="90" workbookViewId="0">
      <pane ySplit="13" topLeftCell="A155" activePane="bottomLeft" state="frozen"/>
      <selection pane="bottomLeft" activeCell="A9" sqref="A9"/>
    </sheetView>
  </sheetViews>
  <sheetFormatPr baseColWidth="10" defaultRowHeight="12.75" x14ac:dyDescent="0.2"/>
  <cols>
    <col min="1" max="1" width="24.5703125" style="1" customWidth="1"/>
    <col min="2" max="2" width="21" style="1" customWidth="1"/>
    <col min="3" max="3" width="16.7109375" style="1" customWidth="1"/>
    <col min="4" max="4" width="31.140625" style="1" customWidth="1"/>
    <col min="5" max="5" width="20.28515625" style="1" customWidth="1"/>
    <col min="6" max="6" width="18" style="1" customWidth="1"/>
    <col min="7" max="7" width="30.140625" style="1" customWidth="1"/>
    <col min="8" max="8" width="18.28515625" style="1" customWidth="1"/>
    <col min="9" max="9" width="16.5703125" style="1" customWidth="1"/>
    <col min="10" max="10" width="34.7109375" style="1" customWidth="1"/>
    <col min="11" max="11" width="15" style="1" customWidth="1"/>
    <col min="12" max="16384" width="11.42578125" style="1"/>
  </cols>
  <sheetData>
    <row r="1" spans="1:10" x14ac:dyDescent="0.2">
      <c r="A1" s="62"/>
      <c r="B1" s="62"/>
      <c r="C1" s="62"/>
      <c r="D1" s="62"/>
      <c r="E1" s="62"/>
      <c r="F1" s="62"/>
      <c r="G1" s="62"/>
      <c r="H1" s="62"/>
      <c r="I1" s="62"/>
      <c r="J1" s="63"/>
    </row>
    <row r="2" spans="1:10" ht="18" x14ac:dyDescent="0.25">
      <c r="A2" s="35" t="s">
        <v>22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14.25" x14ac:dyDescent="0.2">
      <c r="A3" s="36" t="s">
        <v>27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4.25" x14ac:dyDescent="0.2">
      <c r="A4" s="32"/>
      <c r="B4" s="62"/>
      <c r="C4" s="62"/>
      <c r="D4" s="62"/>
      <c r="E4" s="62"/>
      <c r="F4" s="62"/>
      <c r="G4" s="62"/>
      <c r="H4" s="62"/>
      <c r="I4" s="62"/>
      <c r="J4" s="62"/>
    </row>
    <row r="5" spans="1:10" ht="14.25" x14ac:dyDescent="0.2">
      <c r="A5" s="32"/>
      <c r="B5" s="62"/>
      <c r="C5" s="62"/>
      <c r="D5" s="62"/>
      <c r="E5" s="62"/>
      <c r="F5" s="62"/>
      <c r="G5" s="62"/>
      <c r="H5" s="62"/>
      <c r="I5" s="62"/>
      <c r="J5" s="62"/>
    </row>
    <row r="6" spans="1:10" ht="14.25" x14ac:dyDescent="0.2">
      <c r="A6" s="32"/>
      <c r="B6" s="62"/>
      <c r="C6" s="62"/>
      <c r="D6" s="62"/>
      <c r="E6" s="62"/>
      <c r="F6" s="62"/>
      <c r="G6" s="62"/>
      <c r="H6" s="62"/>
      <c r="I6" s="62"/>
      <c r="J6" s="62"/>
    </row>
    <row r="7" spans="1:10" ht="14.25" x14ac:dyDescent="0.2">
      <c r="A7" s="32"/>
      <c r="B7" s="62"/>
      <c r="C7" s="62"/>
      <c r="D7" s="62"/>
      <c r="E7" s="62"/>
      <c r="F7" s="62"/>
      <c r="G7" s="62"/>
      <c r="H7" s="62"/>
      <c r="I7" s="62"/>
      <c r="J7" s="62"/>
    </row>
    <row r="8" spans="1:10" x14ac:dyDescent="0.2">
      <c r="A8" s="37" t="str">
        <f>Inicio!B8</f>
        <v xml:space="preserve">      Fecha de publicación: febrero 2015</v>
      </c>
      <c r="B8" s="62"/>
      <c r="C8" s="62"/>
      <c r="D8" s="62"/>
      <c r="E8" s="62"/>
      <c r="F8" s="62"/>
      <c r="G8" s="62"/>
      <c r="H8" s="62"/>
      <c r="I8" s="62"/>
      <c r="J8" s="62"/>
    </row>
    <row r="9" spans="1:10" x14ac:dyDescent="0.2">
      <c r="A9" s="62"/>
      <c r="B9" s="62"/>
      <c r="C9" s="62"/>
      <c r="D9" s="62"/>
      <c r="E9" s="62"/>
      <c r="F9" s="62"/>
      <c r="G9" s="62"/>
      <c r="H9" s="62"/>
      <c r="I9" s="62"/>
      <c r="J9" s="62"/>
    </row>
    <row r="10" spans="1:10" x14ac:dyDescent="0.2">
      <c r="A10" s="62"/>
      <c r="B10" s="62"/>
      <c r="C10" s="63"/>
      <c r="D10" s="62"/>
      <c r="E10" s="62"/>
      <c r="F10" s="62"/>
      <c r="G10" s="62"/>
      <c r="H10" s="62"/>
      <c r="I10" s="62"/>
      <c r="J10" s="62"/>
    </row>
    <row r="11" spans="1:10" ht="13.5" thickBot="1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7.75" customHeight="1" x14ac:dyDescent="0.2">
      <c r="A12" s="208"/>
      <c r="B12" s="206" t="s">
        <v>12</v>
      </c>
      <c r="C12" s="204"/>
      <c r="D12" s="205"/>
      <c r="E12" s="206" t="s">
        <v>13</v>
      </c>
      <c r="F12" s="204"/>
      <c r="G12" s="205"/>
      <c r="H12" s="206" t="s">
        <v>15</v>
      </c>
      <c r="I12" s="204"/>
      <c r="J12" s="207"/>
    </row>
    <row r="13" spans="1:10" ht="27.75" customHeight="1" thickBot="1" x14ac:dyDescent="0.25">
      <c r="A13" s="209"/>
      <c r="B13" s="143" t="s">
        <v>15</v>
      </c>
      <c r="C13" s="144" t="s">
        <v>13</v>
      </c>
      <c r="D13" s="145" t="s">
        <v>16</v>
      </c>
      <c r="E13" s="143" t="s">
        <v>15</v>
      </c>
      <c r="F13" s="144" t="s">
        <v>12</v>
      </c>
      <c r="G13" s="145" t="s">
        <v>17</v>
      </c>
      <c r="H13" s="143" t="s">
        <v>12</v>
      </c>
      <c r="I13" s="144" t="s">
        <v>13</v>
      </c>
      <c r="J13" s="146" t="s">
        <v>18</v>
      </c>
    </row>
    <row r="14" spans="1:10" ht="18" customHeight="1" x14ac:dyDescent="0.2">
      <c r="A14" s="65">
        <v>40087</v>
      </c>
      <c r="B14" s="148">
        <v>99</v>
      </c>
      <c r="C14" s="149">
        <v>1401</v>
      </c>
      <c r="D14" s="150">
        <f>C14+B14</f>
        <v>1500</v>
      </c>
      <c r="E14" s="148">
        <v>197</v>
      </c>
      <c r="F14" s="149">
        <v>2911</v>
      </c>
      <c r="G14" s="150">
        <f>F14+E14</f>
        <v>3108</v>
      </c>
      <c r="H14" s="148">
        <v>218</v>
      </c>
      <c r="I14" s="149">
        <v>124</v>
      </c>
      <c r="J14" s="151">
        <f>I14+H14</f>
        <v>342</v>
      </c>
    </row>
    <row r="15" spans="1:10" ht="18" customHeight="1" x14ac:dyDescent="0.2">
      <c r="A15" s="66">
        <v>40118</v>
      </c>
      <c r="B15" s="70">
        <v>217</v>
      </c>
      <c r="C15" s="71">
        <v>3857</v>
      </c>
      <c r="D15" s="72">
        <f t="shared" ref="D15:D47" si="0">C15+B15</f>
        <v>4074</v>
      </c>
      <c r="E15" s="70">
        <v>439</v>
      </c>
      <c r="F15" s="71">
        <v>5877</v>
      </c>
      <c r="G15" s="72">
        <f t="shared" ref="G15:G47" si="1">F15+E15</f>
        <v>6316</v>
      </c>
      <c r="H15" s="70">
        <v>430</v>
      </c>
      <c r="I15" s="71">
        <v>298</v>
      </c>
      <c r="J15" s="73">
        <f t="shared" ref="J15:J47" si="2">I15+H15</f>
        <v>728</v>
      </c>
    </row>
    <row r="16" spans="1:10" ht="18" customHeight="1" thickBot="1" x14ac:dyDescent="0.25">
      <c r="A16" s="132">
        <v>40148</v>
      </c>
      <c r="B16" s="133">
        <v>264</v>
      </c>
      <c r="C16" s="152">
        <v>3060</v>
      </c>
      <c r="D16" s="153">
        <f t="shared" si="0"/>
        <v>3324</v>
      </c>
      <c r="E16" s="133">
        <v>611</v>
      </c>
      <c r="F16" s="152">
        <v>4362</v>
      </c>
      <c r="G16" s="153">
        <f t="shared" si="1"/>
        <v>4973</v>
      </c>
      <c r="H16" s="133">
        <v>349</v>
      </c>
      <c r="I16" s="152">
        <v>239</v>
      </c>
      <c r="J16" s="154">
        <f t="shared" si="2"/>
        <v>588</v>
      </c>
    </row>
    <row r="17" spans="1:10" ht="18" customHeight="1" x14ac:dyDescent="0.2">
      <c r="A17" s="65">
        <v>40179</v>
      </c>
      <c r="B17" s="148">
        <v>365</v>
      </c>
      <c r="C17" s="149">
        <v>2212</v>
      </c>
      <c r="D17" s="150">
        <f t="shared" si="0"/>
        <v>2577</v>
      </c>
      <c r="E17" s="148">
        <v>397</v>
      </c>
      <c r="F17" s="149">
        <v>3225</v>
      </c>
      <c r="G17" s="150">
        <f t="shared" si="1"/>
        <v>3622</v>
      </c>
      <c r="H17" s="148">
        <v>349</v>
      </c>
      <c r="I17" s="149">
        <v>252</v>
      </c>
      <c r="J17" s="151">
        <f t="shared" si="2"/>
        <v>601</v>
      </c>
    </row>
    <row r="18" spans="1:10" ht="18" customHeight="1" x14ac:dyDescent="0.2">
      <c r="A18" s="66">
        <v>40210</v>
      </c>
      <c r="B18" s="70">
        <v>296</v>
      </c>
      <c r="C18" s="71">
        <v>2709</v>
      </c>
      <c r="D18" s="72">
        <f t="shared" si="0"/>
        <v>3005</v>
      </c>
      <c r="E18" s="70">
        <v>393</v>
      </c>
      <c r="F18" s="71">
        <v>2732</v>
      </c>
      <c r="G18" s="72">
        <f t="shared" si="1"/>
        <v>3125</v>
      </c>
      <c r="H18" s="70">
        <v>154</v>
      </c>
      <c r="I18" s="71">
        <v>117</v>
      </c>
      <c r="J18" s="73">
        <f t="shared" si="2"/>
        <v>271</v>
      </c>
    </row>
    <row r="19" spans="1:10" ht="18" customHeight="1" x14ac:dyDescent="0.2">
      <c r="A19" s="66">
        <v>40238</v>
      </c>
      <c r="B19" s="70">
        <v>229</v>
      </c>
      <c r="C19" s="71">
        <v>4434</v>
      </c>
      <c r="D19" s="72">
        <f t="shared" si="0"/>
        <v>4663</v>
      </c>
      <c r="E19" s="70">
        <v>297</v>
      </c>
      <c r="F19" s="71">
        <v>3405</v>
      </c>
      <c r="G19" s="72">
        <f t="shared" si="1"/>
        <v>3702</v>
      </c>
      <c r="H19" s="70">
        <v>111</v>
      </c>
      <c r="I19" s="71">
        <v>98</v>
      </c>
      <c r="J19" s="73">
        <f t="shared" si="2"/>
        <v>209</v>
      </c>
    </row>
    <row r="20" spans="1:10" ht="18" customHeight="1" x14ac:dyDescent="0.2">
      <c r="A20" s="66">
        <v>40269</v>
      </c>
      <c r="B20" s="70">
        <v>198</v>
      </c>
      <c r="C20" s="71">
        <v>2519</v>
      </c>
      <c r="D20" s="72">
        <f t="shared" si="0"/>
        <v>2717</v>
      </c>
      <c r="E20" s="70">
        <v>319</v>
      </c>
      <c r="F20" s="71">
        <v>1932</v>
      </c>
      <c r="G20" s="72">
        <f t="shared" si="1"/>
        <v>2251</v>
      </c>
      <c r="H20" s="70">
        <v>123</v>
      </c>
      <c r="I20" s="71">
        <v>214</v>
      </c>
      <c r="J20" s="73">
        <f t="shared" si="2"/>
        <v>337</v>
      </c>
    </row>
    <row r="21" spans="1:10" ht="18" customHeight="1" x14ac:dyDescent="0.2">
      <c r="A21" s="66">
        <v>40299</v>
      </c>
      <c r="B21" s="70">
        <v>657</v>
      </c>
      <c r="C21" s="71">
        <v>3768</v>
      </c>
      <c r="D21" s="72">
        <f t="shared" si="0"/>
        <v>4425</v>
      </c>
      <c r="E21" s="70">
        <v>238</v>
      </c>
      <c r="F21" s="71">
        <v>2122</v>
      </c>
      <c r="G21" s="72">
        <f t="shared" si="1"/>
        <v>2360</v>
      </c>
      <c r="H21" s="70">
        <v>124</v>
      </c>
      <c r="I21" s="71">
        <v>119</v>
      </c>
      <c r="J21" s="73">
        <f t="shared" si="2"/>
        <v>243</v>
      </c>
    </row>
    <row r="22" spans="1:10" ht="18" customHeight="1" x14ac:dyDescent="0.2">
      <c r="A22" s="66">
        <v>40330</v>
      </c>
      <c r="B22" s="70">
        <v>276</v>
      </c>
      <c r="C22" s="71">
        <v>3459</v>
      </c>
      <c r="D22" s="72">
        <f t="shared" si="0"/>
        <v>3735</v>
      </c>
      <c r="E22" s="70">
        <v>195</v>
      </c>
      <c r="F22" s="71">
        <v>2482</v>
      </c>
      <c r="G22" s="72">
        <f t="shared" si="1"/>
        <v>2677</v>
      </c>
      <c r="H22" s="70">
        <v>124</v>
      </c>
      <c r="I22" s="71">
        <v>112</v>
      </c>
      <c r="J22" s="73">
        <f t="shared" si="2"/>
        <v>236</v>
      </c>
    </row>
    <row r="23" spans="1:10" ht="18" customHeight="1" x14ac:dyDescent="0.2">
      <c r="A23" s="66">
        <v>40360</v>
      </c>
      <c r="B23" s="70">
        <v>238</v>
      </c>
      <c r="C23" s="71">
        <v>3375</v>
      </c>
      <c r="D23" s="72">
        <f t="shared" si="0"/>
        <v>3613</v>
      </c>
      <c r="E23" s="70">
        <v>227</v>
      </c>
      <c r="F23" s="71">
        <v>2458</v>
      </c>
      <c r="G23" s="72">
        <f t="shared" si="1"/>
        <v>2685</v>
      </c>
      <c r="H23" s="70">
        <v>149</v>
      </c>
      <c r="I23" s="71">
        <v>95</v>
      </c>
      <c r="J23" s="73">
        <f t="shared" si="2"/>
        <v>244</v>
      </c>
    </row>
    <row r="24" spans="1:10" ht="18" customHeight="1" x14ac:dyDescent="0.2">
      <c r="A24" s="66">
        <v>40391</v>
      </c>
      <c r="B24" s="70">
        <v>215</v>
      </c>
      <c r="C24" s="71">
        <v>2251</v>
      </c>
      <c r="D24" s="72">
        <f t="shared" si="0"/>
        <v>2466</v>
      </c>
      <c r="E24" s="70">
        <v>160</v>
      </c>
      <c r="F24" s="71">
        <v>1662</v>
      </c>
      <c r="G24" s="72">
        <f t="shared" si="1"/>
        <v>1822</v>
      </c>
      <c r="H24" s="70">
        <v>103</v>
      </c>
      <c r="I24" s="71">
        <v>84</v>
      </c>
      <c r="J24" s="73">
        <f t="shared" si="2"/>
        <v>187</v>
      </c>
    </row>
    <row r="25" spans="1:10" ht="18" customHeight="1" x14ac:dyDescent="0.2">
      <c r="A25" s="66">
        <v>40422</v>
      </c>
      <c r="B25" s="70">
        <v>207</v>
      </c>
      <c r="C25" s="71">
        <v>2716</v>
      </c>
      <c r="D25" s="72">
        <f t="shared" si="0"/>
        <v>2923</v>
      </c>
      <c r="E25" s="70">
        <v>174</v>
      </c>
      <c r="F25" s="71">
        <v>1605</v>
      </c>
      <c r="G25" s="72">
        <f t="shared" si="1"/>
        <v>1779</v>
      </c>
      <c r="H25" s="70">
        <v>80</v>
      </c>
      <c r="I25" s="71">
        <v>78</v>
      </c>
      <c r="J25" s="73">
        <f t="shared" si="2"/>
        <v>158</v>
      </c>
    </row>
    <row r="26" spans="1:10" ht="18" customHeight="1" x14ac:dyDescent="0.2">
      <c r="A26" s="66">
        <v>40452</v>
      </c>
      <c r="B26" s="70">
        <v>185</v>
      </c>
      <c r="C26" s="71">
        <v>3097</v>
      </c>
      <c r="D26" s="72">
        <f t="shared" si="0"/>
        <v>3282</v>
      </c>
      <c r="E26" s="70">
        <v>251</v>
      </c>
      <c r="F26" s="71">
        <v>1887</v>
      </c>
      <c r="G26" s="72">
        <f t="shared" si="1"/>
        <v>2138</v>
      </c>
      <c r="H26" s="70">
        <v>73</v>
      </c>
      <c r="I26" s="71">
        <v>35</v>
      </c>
      <c r="J26" s="73">
        <f t="shared" si="2"/>
        <v>108</v>
      </c>
    </row>
    <row r="27" spans="1:10" ht="18" customHeight="1" x14ac:dyDescent="0.2">
      <c r="A27" s="66">
        <v>40483</v>
      </c>
      <c r="B27" s="70">
        <v>217</v>
      </c>
      <c r="C27" s="71">
        <v>1723</v>
      </c>
      <c r="D27" s="72">
        <f t="shared" si="0"/>
        <v>1940</v>
      </c>
      <c r="E27" s="70">
        <v>184</v>
      </c>
      <c r="F27" s="71">
        <v>1123</v>
      </c>
      <c r="G27" s="72">
        <f t="shared" si="1"/>
        <v>1307</v>
      </c>
      <c r="H27" s="70">
        <v>64</v>
      </c>
      <c r="I27" s="71">
        <v>37</v>
      </c>
      <c r="J27" s="73">
        <f t="shared" si="2"/>
        <v>101</v>
      </c>
    </row>
    <row r="28" spans="1:10" ht="18" customHeight="1" thickBot="1" x14ac:dyDescent="0.25">
      <c r="A28" s="132">
        <v>40513</v>
      </c>
      <c r="B28" s="133">
        <v>171</v>
      </c>
      <c r="C28" s="152">
        <v>1768</v>
      </c>
      <c r="D28" s="153">
        <f t="shared" si="0"/>
        <v>1939</v>
      </c>
      <c r="E28" s="133">
        <v>306</v>
      </c>
      <c r="F28" s="152">
        <v>1739</v>
      </c>
      <c r="G28" s="153">
        <f t="shared" si="1"/>
        <v>2045</v>
      </c>
      <c r="H28" s="133">
        <v>74</v>
      </c>
      <c r="I28" s="152">
        <v>66</v>
      </c>
      <c r="J28" s="154">
        <f t="shared" si="2"/>
        <v>140</v>
      </c>
    </row>
    <row r="29" spans="1:10" ht="18" customHeight="1" x14ac:dyDescent="0.2">
      <c r="A29" s="65">
        <v>40544</v>
      </c>
      <c r="B29" s="148">
        <v>169</v>
      </c>
      <c r="C29" s="149">
        <v>1717</v>
      </c>
      <c r="D29" s="150">
        <f t="shared" si="0"/>
        <v>1886</v>
      </c>
      <c r="E29" s="148">
        <v>195</v>
      </c>
      <c r="F29" s="149">
        <v>1678</v>
      </c>
      <c r="G29" s="150">
        <f t="shared" si="1"/>
        <v>1873</v>
      </c>
      <c r="H29" s="148">
        <v>93</v>
      </c>
      <c r="I29" s="149">
        <v>90</v>
      </c>
      <c r="J29" s="151">
        <f t="shared" si="2"/>
        <v>183</v>
      </c>
    </row>
    <row r="30" spans="1:10" ht="18" customHeight="1" x14ac:dyDescent="0.2">
      <c r="A30" s="66">
        <v>40575</v>
      </c>
      <c r="B30" s="70">
        <v>133</v>
      </c>
      <c r="C30" s="71">
        <v>3150</v>
      </c>
      <c r="D30" s="72">
        <f t="shared" si="0"/>
        <v>3283</v>
      </c>
      <c r="E30" s="70">
        <v>138</v>
      </c>
      <c r="F30" s="71">
        <v>1076</v>
      </c>
      <c r="G30" s="72">
        <f t="shared" si="1"/>
        <v>1214</v>
      </c>
      <c r="H30" s="70">
        <v>89</v>
      </c>
      <c r="I30" s="71">
        <v>60</v>
      </c>
      <c r="J30" s="73">
        <f t="shared" si="2"/>
        <v>149</v>
      </c>
    </row>
    <row r="31" spans="1:10" ht="18" customHeight="1" x14ac:dyDescent="0.2">
      <c r="A31" s="66">
        <v>40603</v>
      </c>
      <c r="B31" s="70">
        <v>283</v>
      </c>
      <c r="C31" s="71">
        <v>2681</v>
      </c>
      <c r="D31" s="72">
        <f t="shared" si="0"/>
        <v>2964</v>
      </c>
      <c r="E31" s="70">
        <v>177</v>
      </c>
      <c r="F31" s="71">
        <v>2135</v>
      </c>
      <c r="G31" s="72">
        <f t="shared" si="1"/>
        <v>2312</v>
      </c>
      <c r="H31" s="70">
        <v>237</v>
      </c>
      <c r="I31" s="71">
        <v>88</v>
      </c>
      <c r="J31" s="73">
        <f t="shared" si="2"/>
        <v>325</v>
      </c>
    </row>
    <row r="32" spans="1:10" ht="18" customHeight="1" x14ac:dyDescent="0.2">
      <c r="A32" s="66">
        <v>40634</v>
      </c>
      <c r="B32" s="70">
        <v>136</v>
      </c>
      <c r="C32" s="71">
        <v>2113</v>
      </c>
      <c r="D32" s="72">
        <f t="shared" si="0"/>
        <v>2249</v>
      </c>
      <c r="E32" s="70">
        <v>213</v>
      </c>
      <c r="F32" s="71">
        <v>1697</v>
      </c>
      <c r="G32" s="72">
        <f t="shared" si="1"/>
        <v>1910</v>
      </c>
      <c r="H32" s="70">
        <v>154</v>
      </c>
      <c r="I32" s="71">
        <v>76</v>
      </c>
      <c r="J32" s="73">
        <f t="shared" si="2"/>
        <v>230</v>
      </c>
    </row>
    <row r="33" spans="1:10" ht="18" customHeight="1" x14ac:dyDescent="0.2">
      <c r="A33" s="66">
        <v>40664</v>
      </c>
      <c r="B33" s="70">
        <v>130</v>
      </c>
      <c r="C33" s="71">
        <v>2766</v>
      </c>
      <c r="D33" s="72">
        <f t="shared" si="0"/>
        <v>2896</v>
      </c>
      <c r="E33" s="70">
        <v>164</v>
      </c>
      <c r="F33" s="71">
        <v>1958</v>
      </c>
      <c r="G33" s="72">
        <f t="shared" si="1"/>
        <v>2122</v>
      </c>
      <c r="H33" s="70">
        <v>124</v>
      </c>
      <c r="I33" s="71">
        <v>90</v>
      </c>
      <c r="J33" s="73">
        <f t="shared" si="2"/>
        <v>214</v>
      </c>
    </row>
    <row r="34" spans="1:10" ht="18" customHeight="1" x14ac:dyDescent="0.2">
      <c r="A34" s="66">
        <v>40695</v>
      </c>
      <c r="B34" s="70">
        <v>154</v>
      </c>
      <c r="C34" s="71">
        <v>4276</v>
      </c>
      <c r="D34" s="72">
        <f t="shared" si="0"/>
        <v>4430</v>
      </c>
      <c r="E34" s="70">
        <v>105</v>
      </c>
      <c r="F34" s="71">
        <v>2076</v>
      </c>
      <c r="G34" s="72">
        <f t="shared" si="1"/>
        <v>2181</v>
      </c>
      <c r="H34" s="70">
        <v>126</v>
      </c>
      <c r="I34" s="71">
        <v>95</v>
      </c>
      <c r="J34" s="73">
        <f t="shared" si="2"/>
        <v>221</v>
      </c>
    </row>
    <row r="35" spans="1:10" ht="18" customHeight="1" x14ac:dyDescent="0.2">
      <c r="A35" s="66">
        <v>40725</v>
      </c>
      <c r="B35" s="70">
        <v>144</v>
      </c>
      <c r="C35" s="71">
        <v>4344</v>
      </c>
      <c r="D35" s="72">
        <f t="shared" si="0"/>
        <v>4488</v>
      </c>
      <c r="E35" s="70">
        <v>177</v>
      </c>
      <c r="F35" s="71">
        <v>2790</v>
      </c>
      <c r="G35" s="72">
        <f t="shared" si="1"/>
        <v>2967</v>
      </c>
      <c r="H35" s="70">
        <v>136</v>
      </c>
      <c r="I35" s="71">
        <v>58</v>
      </c>
      <c r="J35" s="73">
        <f t="shared" si="2"/>
        <v>194</v>
      </c>
    </row>
    <row r="36" spans="1:10" ht="18" customHeight="1" x14ac:dyDescent="0.2">
      <c r="A36" s="66">
        <v>40756</v>
      </c>
      <c r="B36" s="70">
        <v>209</v>
      </c>
      <c r="C36" s="71">
        <v>3525</v>
      </c>
      <c r="D36" s="72">
        <f t="shared" si="0"/>
        <v>3734</v>
      </c>
      <c r="E36" s="70">
        <v>86</v>
      </c>
      <c r="F36" s="71">
        <v>2117</v>
      </c>
      <c r="G36" s="72">
        <f t="shared" si="1"/>
        <v>2203</v>
      </c>
      <c r="H36" s="70">
        <v>167</v>
      </c>
      <c r="I36" s="71">
        <v>66</v>
      </c>
      <c r="J36" s="73">
        <f t="shared" si="2"/>
        <v>233</v>
      </c>
    </row>
    <row r="37" spans="1:10" ht="18" customHeight="1" x14ac:dyDescent="0.2">
      <c r="A37" s="66">
        <v>40787</v>
      </c>
      <c r="B37" s="70">
        <v>258</v>
      </c>
      <c r="C37" s="71">
        <v>3538</v>
      </c>
      <c r="D37" s="72">
        <f t="shared" si="0"/>
        <v>3796</v>
      </c>
      <c r="E37" s="70">
        <v>223</v>
      </c>
      <c r="F37" s="71">
        <v>1820</v>
      </c>
      <c r="G37" s="72">
        <f t="shared" si="1"/>
        <v>2043</v>
      </c>
      <c r="H37" s="70">
        <v>288</v>
      </c>
      <c r="I37" s="71">
        <v>72</v>
      </c>
      <c r="J37" s="73">
        <f t="shared" si="2"/>
        <v>360</v>
      </c>
    </row>
    <row r="38" spans="1:10" ht="18" customHeight="1" x14ac:dyDescent="0.2">
      <c r="A38" s="66">
        <v>40817</v>
      </c>
      <c r="B38" s="70">
        <v>230</v>
      </c>
      <c r="C38" s="71">
        <v>3335</v>
      </c>
      <c r="D38" s="72">
        <f t="shared" si="0"/>
        <v>3565</v>
      </c>
      <c r="E38" s="70">
        <v>118</v>
      </c>
      <c r="F38" s="71">
        <v>1852</v>
      </c>
      <c r="G38" s="72">
        <f t="shared" si="1"/>
        <v>1970</v>
      </c>
      <c r="H38" s="70">
        <v>126</v>
      </c>
      <c r="I38" s="71">
        <v>65</v>
      </c>
      <c r="J38" s="73">
        <f t="shared" si="2"/>
        <v>191</v>
      </c>
    </row>
    <row r="39" spans="1:10" ht="18" customHeight="1" x14ac:dyDescent="0.2">
      <c r="A39" s="66">
        <v>40848</v>
      </c>
      <c r="B39" s="70">
        <v>201</v>
      </c>
      <c r="C39" s="71">
        <v>3281</v>
      </c>
      <c r="D39" s="72">
        <f t="shared" si="0"/>
        <v>3482</v>
      </c>
      <c r="E39" s="70">
        <v>90</v>
      </c>
      <c r="F39" s="71">
        <v>1420</v>
      </c>
      <c r="G39" s="72">
        <f t="shared" si="1"/>
        <v>1510</v>
      </c>
      <c r="H39" s="70">
        <v>170</v>
      </c>
      <c r="I39" s="71">
        <v>62</v>
      </c>
      <c r="J39" s="73">
        <f t="shared" si="2"/>
        <v>232</v>
      </c>
    </row>
    <row r="40" spans="1:10" ht="18" customHeight="1" thickBot="1" x14ac:dyDescent="0.25">
      <c r="A40" s="132">
        <v>40878</v>
      </c>
      <c r="B40" s="133">
        <v>180</v>
      </c>
      <c r="C40" s="152">
        <v>4616</v>
      </c>
      <c r="D40" s="153">
        <f t="shared" si="0"/>
        <v>4796</v>
      </c>
      <c r="E40" s="133">
        <v>297</v>
      </c>
      <c r="F40" s="152">
        <v>2187</v>
      </c>
      <c r="G40" s="153">
        <f t="shared" si="1"/>
        <v>2484</v>
      </c>
      <c r="H40" s="133">
        <v>156</v>
      </c>
      <c r="I40" s="152">
        <v>72</v>
      </c>
      <c r="J40" s="154">
        <f t="shared" si="2"/>
        <v>228</v>
      </c>
    </row>
    <row r="41" spans="1:10" ht="18" customHeight="1" x14ac:dyDescent="0.2">
      <c r="A41" s="65">
        <v>40909</v>
      </c>
      <c r="B41" s="148">
        <v>381</v>
      </c>
      <c r="C41" s="149">
        <v>4360</v>
      </c>
      <c r="D41" s="150">
        <f t="shared" si="0"/>
        <v>4741</v>
      </c>
      <c r="E41" s="148">
        <v>89</v>
      </c>
      <c r="F41" s="149">
        <v>1658</v>
      </c>
      <c r="G41" s="150">
        <f t="shared" si="1"/>
        <v>1747</v>
      </c>
      <c r="H41" s="148">
        <v>212</v>
      </c>
      <c r="I41" s="149">
        <v>80</v>
      </c>
      <c r="J41" s="151">
        <f t="shared" si="2"/>
        <v>292</v>
      </c>
    </row>
    <row r="42" spans="1:10" ht="18" customHeight="1" x14ac:dyDescent="0.2">
      <c r="A42" s="66">
        <v>40940</v>
      </c>
      <c r="B42" s="70">
        <v>307</v>
      </c>
      <c r="C42" s="71">
        <v>4649</v>
      </c>
      <c r="D42" s="72">
        <f t="shared" si="0"/>
        <v>4956</v>
      </c>
      <c r="E42" s="70">
        <v>141</v>
      </c>
      <c r="F42" s="71">
        <v>1641</v>
      </c>
      <c r="G42" s="72">
        <f t="shared" si="1"/>
        <v>1782</v>
      </c>
      <c r="H42" s="70">
        <v>402</v>
      </c>
      <c r="I42" s="71">
        <v>108</v>
      </c>
      <c r="J42" s="73">
        <f t="shared" si="2"/>
        <v>510</v>
      </c>
    </row>
    <row r="43" spans="1:10" ht="18" customHeight="1" x14ac:dyDescent="0.2">
      <c r="A43" s="66">
        <v>40969</v>
      </c>
      <c r="B43" s="70">
        <v>268</v>
      </c>
      <c r="C43" s="71">
        <v>3549</v>
      </c>
      <c r="D43" s="72">
        <f t="shared" si="0"/>
        <v>3817</v>
      </c>
      <c r="E43" s="70">
        <v>145</v>
      </c>
      <c r="F43" s="71">
        <v>1878</v>
      </c>
      <c r="G43" s="72">
        <f t="shared" si="1"/>
        <v>2023</v>
      </c>
      <c r="H43" s="70">
        <v>374</v>
      </c>
      <c r="I43" s="71">
        <v>169</v>
      </c>
      <c r="J43" s="73">
        <f t="shared" si="2"/>
        <v>543</v>
      </c>
    </row>
    <row r="44" spans="1:10" ht="18" customHeight="1" x14ac:dyDescent="0.2">
      <c r="A44" s="66">
        <v>41000</v>
      </c>
      <c r="B44" s="70">
        <v>229</v>
      </c>
      <c r="C44" s="71">
        <v>3507</v>
      </c>
      <c r="D44" s="72">
        <f t="shared" si="0"/>
        <v>3736</v>
      </c>
      <c r="E44" s="70">
        <v>165</v>
      </c>
      <c r="F44" s="71">
        <v>1543</v>
      </c>
      <c r="G44" s="72">
        <f t="shared" si="1"/>
        <v>1708</v>
      </c>
      <c r="H44" s="70">
        <v>265</v>
      </c>
      <c r="I44" s="71">
        <v>140</v>
      </c>
      <c r="J44" s="73">
        <f t="shared" si="2"/>
        <v>405</v>
      </c>
    </row>
    <row r="45" spans="1:10" ht="18" customHeight="1" x14ac:dyDescent="0.2">
      <c r="A45" s="66">
        <v>41030</v>
      </c>
      <c r="B45" s="70">
        <v>149</v>
      </c>
      <c r="C45" s="71">
        <v>3247</v>
      </c>
      <c r="D45" s="72">
        <f t="shared" si="0"/>
        <v>3396</v>
      </c>
      <c r="E45" s="70">
        <v>157</v>
      </c>
      <c r="F45" s="71">
        <v>1666</v>
      </c>
      <c r="G45" s="72">
        <f t="shared" si="1"/>
        <v>1823</v>
      </c>
      <c r="H45" s="70">
        <v>311</v>
      </c>
      <c r="I45" s="71">
        <v>113</v>
      </c>
      <c r="J45" s="73">
        <f t="shared" si="2"/>
        <v>424</v>
      </c>
    </row>
    <row r="46" spans="1:10" ht="18" customHeight="1" x14ac:dyDescent="0.2">
      <c r="A46" s="66">
        <v>41061</v>
      </c>
      <c r="B46" s="70">
        <v>340</v>
      </c>
      <c r="C46" s="71">
        <v>4825</v>
      </c>
      <c r="D46" s="72">
        <f t="shared" si="0"/>
        <v>5165</v>
      </c>
      <c r="E46" s="70">
        <v>158</v>
      </c>
      <c r="F46" s="71">
        <v>2571</v>
      </c>
      <c r="G46" s="72">
        <f t="shared" si="1"/>
        <v>2729</v>
      </c>
      <c r="H46" s="70">
        <v>396</v>
      </c>
      <c r="I46" s="71">
        <v>102</v>
      </c>
      <c r="J46" s="73">
        <f t="shared" si="2"/>
        <v>498</v>
      </c>
    </row>
    <row r="47" spans="1:10" ht="18" customHeight="1" x14ac:dyDescent="0.2">
      <c r="A47" s="66">
        <v>41091</v>
      </c>
      <c r="B47" s="70">
        <v>230</v>
      </c>
      <c r="C47" s="71">
        <v>7104</v>
      </c>
      <c r="D47" s="72">
        <f t="shared" si="0"/>
        <v>7334</v>
      </c>
      <c r="E47" s="70">
        <v>231</v>
      </c>
      <c r="F47" s="71">
        <v>3033</v>
      </c>
      <c r="G47" s="72">
        <f t="shared" si="1"/>
        <v>3264</v>
      </c>
      <c r="H47" s="70">
        <v>410</v>
      </c>
      <c r="I47" s="71">
        <v>234</v>
      </c>
      <c r="J47" s="73">
        <f t="shared" si="2"/>
        <v>644</v>
      </c>
    </row>
    <row r="48" spans="1:10" ht="18" customHeight="1" x14ac:dyDescent="0.2">
      <c r="A48" s="66">
        <v>41122</v>
      </c>
      <c r="B48" s="70">
        <v>130</v>
      </c>
      <c r="C48" s="71">
        <v>8560</v>
      </c>
      <c r="D48" s="72">
        <f t="shared" ref="D48:D53" si="3">C48+B48</f>
        <v>8690</v>
      </c>
      <c r="E48" s="70">
        <v>405</v>
      </c>
      <c r="F48" s="71">
        <v>2258</v>
      </c>
      <c r="G48" s="72">
        <f t="shared" ref="G48:G53" si="4">F48+E48</f>
        <v>2663</v>
      </c>
      <c r="H48" s="70">
        <v>461</v>
      </c>
      <c r="I48" s="71">
        <v>284</v>
      </c>
      <c r="J48" s="73">
        <f t="shared" ref="J48:J53" si="5">I48+H48</f>
        <v>745</v>
      </c>
    </row>
    <row r="49" spans="1:10" ht="18" customHeight="1" x14ac:dyDescent="0.2">
      <c r="A49" s="66">
        <v>41153</v>
      </c>
      <c r="B49" s="70">
        <v>109</v>
      </c>
      <c r="C49" s="71">
        <v>7410</v>
      </c>
      <c r="D49" s="73">
        <f t="shared" si="3"/>
        <v>7519</v>
      </c>
      <c r="E49" s="70">
        <v>173</v>
      </c>
      <c r="F49" s="71">
        <v>4138</v>
      </c>
      <c r="G49" s="72">
        <f t="shared" si="4"/>
        <v>4311</v>
      </c>
      <c r="H49" s="70">
        <v>385</v>
      </c>
      <c r="I49" s="71">
        <v>277</v>
      </c>
      <c r="J49" s="73">
        <f t="shared" si="5"/>
        <v>662</v>
      </c>
    </row>
    <row r="50" spans="1:10" ht="18" customHeight="1" x14ac:dyDescent="0.2">
      <c r="A50" s="66">
        <v>41183</v>
      </c>
      <c r="B50" s="70">
        <v>134</v>
      </c>
      <c r="C50" s="71">
        <v>6397</v>
      </c>
      <c r="D50" s="73">
        <f t="shared" si="3"/>
        <v>6531</v>
      </c>
      <c r="E50" s="70">
        <v>224</v>
      </c>
      <c r="F50" s="71">
        <v>10804</v>
      </c>
      <c r="G50" s="72">
        <f t="shared" si="4"/>
        <v>11028</v>
      </c>
      <c r="H50" s="70">
        <v>403</v>
      </c>
      <c r="I50" s="71">
        <v>239</v>
      </c>
      <c r="J50" s="73">
        <f t="shared" si="5"/>
        <v>642</v>
      </c>
    </row>
    <row r="51" spans="1:10" ht="18" customHeight="1" x14ac:dyDescent="0.2">
      <c r="A51" s="66">
        <v>41214</v>
      </c>
      <c r="B51" s="70">
        <v>210</v>
      </c>
      <c r="C51" s="71">
        <v>11079</v>
      </c>
      <c r="D51" s="73">
        <f t="shared" si="3"/>
        <v>11289</v>
      </c>
      <c r="E51" s="70">
        <v>465</v>
      </c>
      <c r="F51" s="71">
        <v>13567</v>
      </c>
      <c r="G51" s="72">
        <f t="shared" si="4"/>
        <v>14032</v>
      </c>
      <c r="H51" s="70">
        <v>442</v>
      </c>
      <c r="I51" s="71">
        <v>260</v>
      </c>
      <c r="J51" s="73">
        <f t="shared" si="5"/>
        <v>702</v>
      </c>
    </row>
    <row r="52" spans="1:10" ht="18" customHeight="1" thickBot="1" x14ac:dyDescent="0.25">
      <c r="A52" s="132">
        <v>41244</v>
      </c>
      <c r="B52" s="133">
        <v>103</v>
      </c>
      <c r="C52" s="152">
        <v>7964</v>
      </c>
      <c r="D52" s="154">
        <f t="shared" si="3"/>
        <v>8067</v>
      </c>
      <c r="E52" s="133">
        <v>108</v>
      </c>
      <c r="F52" s="152">
        <v>11786</v>
      </c>
      <c r="G52" s="153">
        <f t="shared" si="4"/>
        <v>11894</v>
      </c>
      <c r="H52" s="133">
        <v>372</v>
      </c>
      <c r="I52" s="152">
        <v>185</v>
      </c>
      <c r="J52" s="154">
        <f t="shared" si="5"/>
        <v>557</v>
      </c>
    </row>
    <row r="53" spans="1:10" ht="18" customHeight="1" x14ac:dyDescent="0.2">
      <c r="A53" s="65">
        <v>41275</v>
      </c>
      <c r="B53" s="148">
        <v>137</v>
      </c>
      <c r="C53" s="158">
        <v>13292</v>
      </c>
      <c r="D53" s="159">
        <f t="shared" si="3"/>
        <v>13429</v>
      </c>
      <c r="E53" s="148">
        <v>325</v>
      </c>
      <c r="F53" s="158">
        <v>14219</v>
      </c>
      <c r="G53" s="159">
        <f t="shared" si="4"/>
        <v>14544</v>
      </c>
      <c r="H53" s="148">
        <v>649</v>
      </c>
      <c r="I53" s="158">
        <v>307</v>
      </c>
      <c r="J53" s="151">
        <f t="shared" si="5"/>
        <v>956</v>
      </c>
    </row>
    <row r="54" spans="1:10" ht="18" customHeight="1" x14ac:dyDescent="0.2">
      <c r="A54" s="66">
        <v>41306</v>
      </c>
      <c r="B54" s="70">
        <v>167</v>
      </c>
      <c r="C54" s="75">
        <v>14724</v>
      </c>
      <c r="D54" s="77">
        <f t="shared" ref="D54:D61" si="6">C54+B54</f>
        <v>14891</v>
      </c>
      <c r="E54" s="70">
        <v>175</v>
      </c>
      <c r="F54" s="75">
        <v>10176</v>
      </c>
      <c r="G54" s="77">
        <f t="shared" ref="G54:G61" si="7">F54+E54</f>
        <v>10351</v>
      </c>
      <c r="H54" s="70">
        <v>420</v>
      </c>
      <c r="I54" s="75">
        <v>239</v>
      </c>
      <c r="J54" s="73">
        <f t="shared" ref="J54:J61" si="8">I54+H54</f>
        <v>659</v>
      </c>
    </row>
    <row r="55" spans="1:10" ht="18" customHeight="1" x14ac:dyDescent="0.2">
      <c r="A55" s="66">
        <v>41334</v>
      </c>
      <c r="B55" s="70">
        <v>186</v>
      </c>
      <c r="C55" s="75">
        <v>15937</v>
      </c>
      <c r="D55" s="77">
        <f t="shared" si="6"/>
        <v>16123</v>
      </c>
      <c r="E55" s="70">
        <v>206</v>
      </c>
      <c r="F55" s="75">
        <v>13390</v>
      </c>
      <c r="G55" s="77">
        <f t="shared" si="7"/>
        <v>13596</v>
      </c>
      <c r="H55" s="70">
        <v>524</v>
      </c>
      <c r="I55" s="75">
        <v>281</v>
      </c>
      <c r="J55" s="73">
        <f t="shared" si="8"/>
        <v>805</v>
      </c>
    </row>
    <row r="56" spans="1:10" ht="18" customHeight="1" x14ac:dyDescent="0.2">
      <c r="A56" s="66">
        <v>41365</v>
      </c>
      <c r="B56" s="70">
        <v>169</v>
      </c>
      <c r="C56" s="75">
        <v>24370</v>
      </c>
      <c r="D56" s="77">
        <f t="shared" si="6"/>
        <v>24539</v>
      </c>
      <c r="E56" s="70">
        <v>270</v>
      </c>
      <c r="F56" s="75">
        <v>16973</v>
      </c>
      <c r="G56" s="77">
        <f t="shared" si="7"/>
        <v>17243</v>
      </c>
      <c r="H56" s="70">
        <v>791</v>
      </c>
      <c r="I56" s="75">
        <v>438</v>
      </c>
      <c r="J56" s="73">
        <f t="shared" si="8"/>
        <v>1229</v>
      </c>
    </row>
    <row r="57" spans="1:10" ht="18" customHeight="1" x14ac:dyDescent="0.2">
      <c r="A57" s="66">
        <v>41395</v>
      </c>
      <c r="B57" s="70">
        <v>394</v>
      </c>
      <c r="C57" s="71">
        <v>25075</v>
      </c>
      <c r="D57" s="73">
        <f t="shared" si="6"/>
        <v>25469</v>
      </c>
      <c r="E57" s="70">
        <v>234</v>
      </c>
      <c r="F57" s="71">
        <v>18684</v>
      </c>
      <c r="G57" s="73">
        <f t="shared" si="7"/>
        <v>18918</v>
      </c>
      <c r="H57" s="70">
        <v>965</v>
      </c>
      <c r="I57" s="71">
        <v>514</v>
      </c>
      <c r="J57" s="73">
        <f t="shared" si="8"/>
        <v>1479</v>
      </c>
    </row>
    <row r="58" spans="1:10" ht="18" customHeight="1" x14ac:dyDescent="0.2">
      <c r="A58" s="66">
        <v>41426</v>
      </c>
      <c r="B58" s="70">
        <v>310</v>
      </c>
      <c r="C58" s="75">
        <v>21392</v>
      </c>
      <c r="D58" s="77">
        <f t="shared" si="6"/>
        <v>21702</v>
      </c>
      <c r="E58" s="70">
        <v>260</v>
      </c>
      <c r="F58" s="75">
        <v>25541</v>
      </c>
      <c r="G58" s="77">
        <f t="shared" si="7"/>
        <v>25801</v>
      </c>
      <c r="H58" s="70">
        <v>1071</v>
      </c>
      <c r="I58" s="75">
        <v>648</v>
      </c>
      <c r="J58" s="76">
        <f t="shared" si="8"/>
        <v>1719</v>
      </c>
    </row>
    <row r="59" spans="1:10" ht="18" customHeight="1" x14ac:dyDescent="0.2">
      <c r="A59" s="83">
        <v>41456</v>
      </c>
      <c r="B59" s="70">
        <v>198</v>
      </c>
      <c r="C59" s="75">
        <v>33720</v>
      </c>
      <c r="D59" s="77">
        <f t="shared" si="6"/>
        <v>33918</v>
      </c>
      <c r="E59" s="70">
        <v>299</v>
      </c>
      <c r="F59" s="75">
        <v>32615</v>
      </c>
      <c r="G59" s="77">
        <f t="shared" si="7"/>
        <v>32914</v>
      </c>
      <c r="H59" s="70">
        <v>1288</v>
      </c>
      <c r="I59" s="75">
        <v>830</v>
      </c>
      <c r="J59" s="76">
        <f t="shared" si="8"/>
        <v>2118</v>
      </c>
    </row>
    <row r="60" spans="1:10" ht="18" customHeight="1" x14ac:dyDescent="0.2">
      <c r="A60" s="66">
        <v>41487</v>
      </c>
      <c r="B60" s="70">
        <v>245</v>
      </c>
      <c r="C60" s="75">
        <v>36687</v>
      </c>
      <c r="D60" s="77">
        <f t="shared" si="6"/>
        <v>36932</v>
      </c>
      <c r="E60" s="70">
        <v>363</v>
      </c>
      <c r="F60" s="75">
        <v>30649</v>
      </c>
      <c r="G60" s="77">
        <f t="shared" si="7"/>
        <v>31012</v>
      </c>
      <c r="H60" s="70">
        <v>1354</v>
      </c>
      <c r="I60" s="75">
        <v>846</v>
      </c>
      <c r="J60" s="76">
        <f t="shared" si="8"/>
        <v>2200</v>
      </c>
    </row>
    <row r="61" spans="1:10" ht="18" customHeight="1" x14ac:dyDescent="0.2">
      <c r="A61" s="66">
        <v>41518</v>
      </c>
      <c r="B61" s="70">
        <v>219</v>
      </c>
      <c r="C61" s="75">
        <v>32606</v>
      </c>
      <c r="D61" s="77">
        <f t="shared" si="6"/>
        <v>32825</v>
      </c>
      <c r="E61" s="70">
        <v>295</v>
      </c>
      <c r="F61" s="75">
        <v>29735</v>
      </c>
      <c r="G61" s="77">
        <f t="shared" si="7"/>
        <v>30030</v>
      </c>
      <c r="H61" s="70">
        <v>1150</v>
      </c>
      <c r="I61" s="75">
        <v>636</v>
      </c>
      <c r="J61" s="76">
        <f t="shared" si="8"/>
        <v>1786</v>
      </c>
    </row>
    <row r="62" spans="1:10" ht="18" customHeight="1" x14ac:dyDescent="0.2">
      <c r="A62" s="66">
        <v>41548</v>
      </c>
      <c r="B62" s="70">
        <v>225</v>
      </c>
      <c r="C62" s="75">
        <v>34563</v>
      </c>
      <c r="D62" s="77">
        <f>C62+B62</f>
        <v>34788</v>
      </c>
      <c r="E62" s="70">
        <v>348</v>
      </c>
      <c r="F62" s="75">
        <v>28017</v>
      </c>
      <c r="G62" s="77">
        <f>F62+E62</f>
        <v>28365</v>
      </c>
      <c r="H62" s="70">
        <v>1027</v>
      </c>
      <c r="I62" s="75">
        <v>571</v>
      </c>
      <c r="J62" s="76">
        <f>I62+H62</f>
        <v>1598</v>
      </c>
    </row>
    <row r="63" spans="1:10" ht="18" customHeight="1" x14ac:dyDescent="0.2">
      <c r="A63" s="66">
        <v>41579</v>
      </c>
      <c r="B63" s="70">
        <v>296</v>
      </c>
      <c r="C63" s="75">
        <v>25228</v>
      </c>
      <c r="D63" s="77">
        <f>C63+B63</f>
        <v>25524</v>
      </c>
      <c r="E63" s="70">
        <v>254</v>
      </c>
      <c r="F63" s="75">
        <v>15652</v>
      </c>
      <c r="G63" s="77">
        <f>F63+E63</f>
        <v>15906</v>
      </c>
      <c r="H63" s="70">
        <v>1050</v>
      </c>
      <c r="I63" s="75">
        <v>660</v>
      </c>
      <c r="J63" s="76">
        <f>I63+H63</f>
        <v>1710</v>
      </c>
    </row>
    <row r="64" spans="1:10" ht="18" customHeight="1" thickBot="1" x14ac:dyDescent="0.25">
      <c r="A64" s="132">
        <v>41609</v>
      </c>
      <c r="B64" s="133">
        <v>187</v>
      </c>
      <c r="C64" s="134">
        <v>7706</v>
      </c>
      <c r="D64" s="135">
        <f>C64+B64</f>
        <v>7893</v>
      </c>
      <c r="E64" s="133">
        <v>223</v>
      </c>
      <c r="F64" s="134">
        <v>12100</v>
      </c>
      <c r="G64" s="135">
        <f>F64+E64</f>
        <v>12323</v>
      </c>
      <c r="H64" s="133">
        <v>860</v>
      </c>
      <c r="I64" s="134">
        <v>589</v>
      </c>
      <c r="J64" s="136">
        <f>I64+H64</f>
        <v>1449</v>
      </c>
    </row>
    <row r="65" spans="1:10" ht="18" customHeight="1" x14ac:dyDescent="0.2">
      <c r="A65" s="90">
        <v>41640</v>
      </c>
      <c r="B65" s="147">
        <v>164</v>
      </c>
      <c r="C65" s="155">
        <v>4397</v>
      </c>
      <c r="D65" s="157">
        <f>C65+B65</f>
        <v>4561</v>
      </c>
      <c r="E65" s="147">
        <v>421</v>
      </c>
      <c r="F65" s="155">
        <v>12653</v>
      </c>
      <c r="G65" s="157">
        <f>F65+E65</f>
        <v>13074</v>
      </c>
      <c r="H65" s="147">
        <v>1018</v>
      </c>
      <c r="I65" s="155">
        <v>844</v>
      </c>
      <c r="J65" s="156">
        <f>I65+H65</f>
        <v>1862</v>
      </c>
    </row>
    <row r="66" spans="1:10" ht="18" customHeight="1" x14ac:dyDescent="0.2">
      <c r="A66" s="83">
        <v>41671</v>
      </c>
      <c r="B66" s="70">
        <v>117</v>
      </c>
      <c r="C66" s="75">
        <v>9242</v>
      </c>
      <c r="D66" s="77">
        <f>C66+B66</f>
        <v>9359</v>
      </c>
      <c r="E66" s="70">
        <v>335</v>
      </c>
      <c r="F66" s="75">
        <v>12935</v>
      </c>
      <c r="G66" s="77">
        <f>F66+E66</f>
        <v>13270</v>
      </c>
      <c r="H66" s="70">
        <v>1023</v>
      </c>
      <c r="I66" s="75">
        <v>639</v>
      </c>
      <c r="J66" s="76">
        <f>I66+H66</f>
        <v>1662</v>
      </c>
    </row>
    <row r="67" spans="1:10" ht="18" customHeight="1" x14ac:dyDescent="0.2">
      <c r="A67" s="66">
        <v>41699</v>
      </c>
      <c r="B67" s="70">
        <v>215</v>
      </c>
      <c r="C67" s="75">
        <v>9598</v>
      </c>
      <c r="D67" s="77">
        <f t="shared" ref="D67:D72" si="9">C67+B67</f>
        <v>9813</v>
      </c>
      <c r="E67" s="70">
        <v>309</v>
      </c>
      <c r="F67" s="75">
        <v>14130</v>
      </c>
      <c r="G67" s="77">
        <f t="shared" ref="G67:G72" si="10">F67+E67</f>
        <v>14439</v>
      </c>
      <c r="H67" s="70">
        <v>831</v>
      </c>
      <c r="I67" s="75">
        <v>638</v>
      </c>
      <c r="J67" s="76">
        <f t="shared" ref="J67:J72" si="11">I67+H67</f>
        <v>1469</v>
      </c>
    </row>
    <row r="68" spans="1:10" ht="18" customHeight="1" x14ac:dyDescent="0.2">
      <c r="A68" s="66">
        <v>41730</v>
      </c>
      <c r="B68" s="70">
        <v>439</v>
      </c>
      <c r="C68" s="75">
        <v>9031</v>
      </c>
      <c r="D68" s="77">
        <f t="shared" si="9"/>
        <v>9470</v>
      </c>
      <c r="E68" s="70">
        <v>450</v>
      </c>
      <c r="F68" s="75">
        <v>15230</v>
      </c>
      <c r="G68" s="77">
        <f t="shared" si="10"/>
        <v>15680</v>
      </c>
      <c r="H68" s="70">
        <v>847</v>
      </c>
      <c r="I68" s="75">
        <v>678</v>
      </c>
      <c r="J68" s="76">
        <f t="shared" si="11"/>
        <v>1525</v>
      </c>
    </row>
    <row r="69" spans="1:10" ht="18" customHeight="1" x14ac:dyDescent="0.2">
      <c r="A69" s="66">
        <v>41760</v>
      </c>
      <c r="B69" s="70">
        <v>194</v>
      </c>
      <c r="C69" s="75">
        <v>14552</v>
      </c>
      <c r="D69" s="77">
        <f t="shared" si="9"/>
        <v>14746</v>
      </c>
      <c r="E69" s="70">
        <v>303</v>
      </c>
      <c r="F69" s="75">
        <v>14672</v>
      </c>
      <c r="G69" s="77">
        <f t="shared" si="10"/>
        <v>14975</v>
      </c>
      <c r="H69" s="70">
        <v>1013</v>
      </c>
      <c r="I69" s="75">
        <v>774</v>
      </c>
      <c r="J69" s="76">
        <f t="shared" si="11"/>
        <v>1787</v>
      </c>
    </row>
    <row r="70" spans="1:10" ht="18" customHeight="1" x14ac:dyDescent="0.2">
      <c r="A70" s="66">
        <v>41791</v>
      </c>
      <c r="B70" s="70">
        <v>243</v>
      </c>
      <c r="C70" s="75">
        <v>12177</v>
      </c>
      <c r="D70" s="77">
        <f t="shared" si="9"/>
        <v>12420</v>
      </c>
      <c r="E70" s="70">
        <v>269</v>
      </c>
      <c r="F70" s="75">
        <v>5713</v>
      </c>
      <c r="G70" s="77">
        <f t="shared" si="10"/>
        <v>5982</v>
      </c>
      <c r="H70" s="70">
        <v>936</v>
      </c>
      <c r="I70" s="75">
        <v>988</v>
      </c>
      <c r="J70" s="76">
        <f t="shared" si="11"/>
        <v>1924</v>
      </c>
    </row>
    <row r="71" spans="1:10" ht="18" customHeight="1" x14ac:dyDescent="0.2">
      <c r="A71" s="66">
        <v>41821</v>
      </c>
      <c r="B71" s="70">
        <v>358</v>
      </c>
      <c r="C71" s="75">
        <v>13699</v>
      </c>
      <c r="D71" s="77">
        <f t="shared" si="9"/>
        <v>14057</v>
      </c>
      <c r="E71" s="70">
        <v>586</v>
      </c>
      <c r="F71" s="75">
        <v>12954</v>
      </c>
      <c r="G71" s="77">
        <f t="shared" si="10"/>
        <v>13540</v>
      </c>
      <c r="H71" s="70">
        <v>1298</v>
      </c>
      <c r="I71" s="75">
        <v>1939</v>
      </c>
      <c r="J71" s="76">
        <f t="shared" si="11"/>
        <v>3237</v>
      </c>
    </row>
    <row r="72" spans="1:10" ht="18" customHeight="1" x14ac:dyDescent="0.2">
      <c r="A72" s="66">
        <v>41852</v>
      </c>
      <c r="B72" s="70">
        <v>428</v>
      </c>
      <c r="C72" s="75">
        <v>14818</v>
      </c>
      <c r="D72" s="77">
        <f t="shared" si="9"/>
        <v>15246</v>
      </c>
      <c r="E72" s="70">
        <v>294</v>
      </c>
      <c r="F72" s="75">
        <v>14325</v>
      </c>
      <c r="G72" s="77">
        <f t="shared" si="10"/>
        <v>14619</v>
      </c>
      <c r="H72" s="70">
        <v>1738</v>
      </c>
      <c r="I72" s="75">
        <v>2206</v>
      </c>
      <c r="J72" s="76">
        <f t="shared" si="11"/>
        <v>3944</v>
      </c>
    </row>
    <row r="73" spans="1:10" ht="18" customHeight="1" x14ac:dyDescent="0.2">
      <c r="A73" s="66">
        <v>41883</v>
      </c>
      <c r="B73" s="70">
        <v>298</v>
      </c>
      <c r="C73" s="75">
        <v>16014</v>
      </c>
      <c r="D73" s="77">
        <f t="shared" ref="D73:D79" si="12">C73+B73</f>
        <v>16312</v>
      </c>
      <c r="E73" s="70">
        <v>300</v>
      </c>
      <c r="F73" s="75">
        <v>17675</v>
      </c>
      <c r="G73" s="77">
        <f t="shared" ref="G73:G79" si="13">F73+E73</f>
        <v>17975</v>
      </c>
      <c r="H73" s="70">
        <v>3572</v>
      </c>
      <c r="I73" s="75">
        <v>4643</v>
      </c>
      <c r="J73" s="76">
        <f t="shared" ref="J73:J79" si="14">I73+H73</f>
        <v>8215</v>
      </c>
    </row>
    <row r="74" spans="1:10" ht="18" customHeight="1" x14ac:dyDescent="0.2">
      <c r="A74" s="66">
        <v>41913</v>
      </c>
      <c r="B74" s="70">
        <v>640</v>
      </c>
      <c r="C74" s="75">
        <v>19824</v>
      </c>
      <c r="D74" s="77">
        <f t="shared" si="12"/>
        <v>20464</v>
      </c>
      <c r="E74" s="70">
        <v>309</v>
      </c>
      <c r="F74" s="75">
        <v>16146</v>
      </c>
      <c r="G74" s="77">
        <f t="shared" si="13"/>
        <v>16455</v>
      </c>
      <c r="H74" s="70">
        <v>5391</v>
      </c>
      <c r="I74" s="75">
        <v>7733</v>
      </c>
      <c r="J74" s="76">
        <f t="shared" si="14"/>
        <v>13124</v>
      </c>
    </row>
    <row r="75" spans="1:10" ht="18" customHeight="1" x14ac:dyDescent="0.2">
      <c r="A75" s="67">
        <v>41944</v>
      </c>
      <c r="B75" s="74">
        <v>852</v>
      </c>
      <c r="C75" s="139">
        <v>14619</v>
      </c>
      <c r="D75" s="140">
        <f t="shared" si="12"/>
        <v>15471</v>
      </c>
      <c r="E75" s="74">
        <v>293</v>
      </c>
      <c r="F75" s="139">
        <v>14704</v>
      </c>
      <c r="G75" s="140">
        <f t="shared" si="13"/>
        <v>14997</v>
      </c>
      <c r="H75" s="74">
        <v>5068</v>
      </c>
      <c r="I75" s="139">
        <v>7263</v>
      </c>
      <c r="J75" s="141">
        <f t="shared" si="14"/>
        <v>12331</v>
      </c>
    </row>
    <row r="76" spans="1:10" ht="18" customHeight="1" thickBot="1" x14ac:dyDescent="0.25">
      <c r="A76" s="132">
        <v>41974</v>
      </c>
      <c r="B76" s="133">
        <v>945</v>
      </c>
      <c r="C76" s="134">
        <v>17094</v>
      </c>
      <c r="D76" s="135">
        <f t="shared" si="12"/>
        <v>18039</v>
      </c>
      <c r="E76" s="133">
        <v>283</v>
      </c>
      <c r="F76" s="134">
        <v>6570</v>
      </c>
      <c r="G76" s="135">
        <f t="shared" si="13"/>
        <v>6853</v>
      </c>
      <c r="H76" s="133">
        <v>6021</v>
      </c>
      <c r="I76" s="134">
        <v>8210</v>
      </c>
      <c r="J76" s="136">
        <f t="shared" si="14"/>
        <v>14231</v>
      </c>
    </row>
    <row r="77" spans="1:10" ht="18" customHeight="1" x14ac:dyDescent="0.2">
      <c r="A77" s="68">
        <v>42005</v>
      </c>
      <c r="B77" s="189">
        <v>1417</v>
      </c>
      <c r="C77" s="190">
        <v>17913</v>
      </c>
      <c r="D77" s="191">
        <f t="shared" si="12"/>
        <v>19330</v>
      </c>
      <c r="E77" s="189">
        <v>319</v>
      </c>
      <c r="F77" s="190">
        <v>3758</v>
      </c>
      <c r="G77" s="191">
        <f t="shared" si="13"/>
        <v>4077</v>
      </c>
      <c r="H77" s="189">
        <v>5785</v>
      </c>
      <c r="I77" s="190">
        <v>8411</v>
      </c>
      <c r="J77" s="192">
        <f t="shared" si="14"/>
        <v>14196</v>
      </c>
    </row>
    <row r="78" spans="1:10" ht="18" customHeight="1" thickBot="1" x14ac:dyDescent="0.25">
      <c r="A78" s="132">
        <v>42036</v>
      </c>
      <c r="B78" s="133">
        <v>538</v>
      </c>
      <c r="C78" s="134">
        <v>11171</v>
      </c>
      <c r="D78" s="135">
        <f>C78+B78</f>
        <v>11709</v>
      </c>
      <c r="E78" s="133">
        <v>340</v>
      </c>
      <c r="F78" s="134">
        <v>3342</v>
      </c>
      <c r="G78" s="135">
        <f>F78+E78</f>
        <v>3682</v>
      </c>
      <c r="H78" s="133">
        <v>5231</v>
      </c>
      <c r="I78" s="134">
        <v>7195</v>
      </c>
      <c r="J78" s="136">
        <f>I78+H78</f>
        <v>12426</v>
      </c>
    </row>
    <row r="79" spans="1:10" ht="18" customHeight="1" thickBot="1" x14ac:dyDescent="0.3">
      <c r="A79" s="69" t="s">
        <v>0</v>
      </c>
      <c r="B79" s="78">
        <f>SUM(B14:B78)</f>
        <v>18232</v>
      </c>
      <c r="C79" s="78">
        <f>SUM(C14:C78)</f>
        <v>623791</v>
      </c>
      <c r="D79" s="78">
        <f t="shared" si="12"/>
        <v>642023</v>
      </c>
      <c r="E79" s="78">
        <f>SUM(E14:E78)</f>
        <v>16895</v>
      </c>
      <c r="F79" s="78">
        <f>SUM(F14:F78)</f>
        <v>531429</v>
      </c>
      <c r="G79" s="78">
        <f t="shared" si="13"/>
        <v>548324</v>
      </c>
      <c r="H79" s="78">
        <f>SUM(H14:H78)</f>
        <v>59745</v>
      </c>
      <c r="I79" s="78">
        <f>SUM(I14:I78)</f>
        <v>63773</v>
      </c>
      <c r="J79" s="79">
        <f t="shared" si="14"/>
        <v>123518</v>
      </c>
    </row>
    <row r="80" spans="1:10" s="82" customFormat="1" ht="18" customHeight="1" thickBot="1" x14ac:dyDescent="0.25">
      <c r="A80" s="80"/>
      <c r="B80" s="81"/>
      <c r="C80" s="81"/>
      <c r="D80" s="81"/>
      <c r="E80" s="81"/>
      <c r="F80" s="81"/>
      <c r="G80" s="81"/>
      <c r="H80" s="81"/>
      <c r="I80" s="81"/>
      <c r="J80" s="81"/>
    </row>
    <row r="81" spans="1:11" ht="28.5" customHeight="1" x14ac:dyDescent="0.2">
      <c r="A81" s="208"/>
      <c r="B81" s="206" t="str">
        <f>B12</f>
        <v>CONECEL S.A.</v>
      </c>
      <c r="C81" s="204"/>
      <c r="D81" s="207"/>
      <c r="E81" s="203" t="str">
        <f>E12</f>
        <v>OTECEL S.A.</v>
      </c>
      <c r="F81" s="204"/>
      <c r="G81" s="205"/>
      <c r="H81" s="206" t="str">
        <f>H12</f>
        <v>CNT EP. (Alegro)</v>
      </c>
      <c r="I81" s="204"/>
      <c r="J81" s="207"/>
      <c r="K81" s="20"/>
    </row>
    <row r="82" spans="1:11" ht="28.5" customHeight="1" thickBot="1" x14ac:dyDescent="0.25">
      <c r="A82" s="209"/>
      <c r="B82" s="160" t="str">
        <f>B13</f>
        <v>CNT EP. (Alegro)</v>
      </c>
      <c r="C82" s="161" t="str">
        <f>C13</f>
        <v>OTECEL S.A.</v>
      </c>
      <c r="D82" s="162" t="s">
        <v>19</v>
      </c>
      <c r="E82" s="163" t="str">
        <f>B82</f>
        <v>CNT EP. (Alegro)</v>
      </c>
      <c r="F82" s="161" t="str">
        <f>F13</f>
        <v>CONECEL S.A.</v>
      </c>
      <c r="G82" s="164" t="s">
        <v>20</v>
      </c>
      <c r="H82" s="160" t="str">
        <f>F82</f>
        <v>CONECEL S.A.</v>
      </c>
      <c r="I82" s="161" t="str">
        <f>C82</f>
        <v>OTECEL S.A.</v>
      </c>
      <c r="J82" s="162" t="s">
        <v>21</v>
      </c>
      <c r="K82" s="20"/>
    </row>
    <row r="83" spans="1:11" ht="18" customHeight="1" x14ac:dyDescent="0.2">
      <c r="A83" s="65">
        <v>40087</v>
      </c>
      <c r="B83" s="148">
        <v>218</v>
      </c>
      <c r="C83" s="149">
        <v>2911</v>
      </c>
      <c r="D83" s="151">
        <f>C83+B83</f>
        <v>3129</v>
      </c>
      <c r="E83" s="158">
        <v>124</v>
      </c>
      <c r="F83" s="149">
        <v>1401</v>
      </c>
      <c r="G83" s="150">
        <f>F83+E83</f>
        <v>1525</v>
      </c>
      <c r="H83" s="148">
        <v>99</v>
      </c>
      <c r="I83" s="149">
        <v>197</v>
      </c>
      <c r="J83" s="151">
        <f>I83+H83</f>
        <v>296</v>
      </c>
    </row>
    <row r="84" spans="1:11" ht="18" customHeight="1" x14ac:dyDescent="0.2">
      <c r="A84" s="66">
        <v>40118</v>
      </c>
      <c r="B84" s="70">
        <v>430</v>
      </c>
      <c r="C84" s="71">
        <v>5877</v>
      </c>
      <c r="D84" s="73">
        <f t="shared" ref="D84:D113" si="15">C84+B84</f>
        <v>6307</v>
      </c>
      <c r="E84" s="75">
        <v>298</v>
      </c>
      <c r="F84" s="71">
        <v>3857</v>
      </c>
      <c r="G84" s="72">
        <f t="shared" ref="G84:G110" si="16">F84+E84</f>
        <v>4155</v>
      </c>
      <c r="H84" s="70">
        <v>217</v>
      </c>
      <c r="I84" s="71">
        <v>439</v>
      </c>
      <c r="J84" s="73">
        <f t="shared" ref="J84:J110" si="17">I84+H84</f>
        <v>656</v>
      </c>
    </row>
    <row r="85" spans="1:11" ht="18" customHeight="1" thickBot="1" x14ac:dyDescent="0.25">
      <c r="A85" s="132">
        <v>40148</v>
      </c>
      <c r="B85" s="133">
        <v>349</v>
      </c>
      <c r="C85" s="152">
        <v>4362</v>
      </c>
      <c r="D85" s="154">
        <f t="shared" si="15"/>
        <v>4711</v>
      </c>
      <c r="E85" s="134">
        <v>239</v>
      </c>
      <c r="F85" s="152">
        <v>3060</v>
      </c>
      <c r="G85" s="153">
        <f t="shared" si="16"/>
        <v>3299</v>
      </c>
      <c r="H85" s="133">
        <v>264</v>
      </c>
      <c r="I85" s="152">
        <v>611</v>
      </c>
      <c r="J85" s="154">
        <f t="shared" si="17"/>
        <v>875</v>
      </c>
    </row>
    <row r="86" spans="1:11" ht="18" customHeight="1" x14ac:dyDescent="0.2">
      <c r="A86" s="65">
        <v>40179</v>
      </c>
      <c r="B86" s="148">
        <v>349</v>
      </c>
      <c r="C86" s="149">
        <v>3225</v>
      </c>
      <c r="D86" s="151">
        <f t="shared" si="15"/>
        <v>3574</v>
      </c>
      <c r="E86" s="158">
        <v>252</v>
      </c>
      <c r="F86" s="149">
        <v>2212</v>
      </c>
      <c r="G86" s="150">
        <f t="shared" si="16"/>
        <v>2464</v>
      </c>
      <c r="H86" s="148">
        <v>365</v>
      </c>
      <c r="I86" s="149">
        <v>397</v>
      </c>
      <c r="J86" s="151">
        <f t="shared" si="17"/>
        <v>762</v>
      </c>
    </row>
    <row r="87" spans="1:11" ht="18" customHeight="1" x14ac:dyDescent="0.2">
      <c r="A87" s="66">
        <v>40210</v>
      </c>
      <c r="B87" s="70">
        <v>154</v>
      </c>
      <c r="C87" s="71">
        <v>2732</v>
      </c>
      <c r="D87" s="73">
        <f t="shared" si="15"/>
        <v>2886</v>
      </c>
      <c r="E87" s="75">
        <v>117</v>
      </c>
      <c r="F87" s="71">
        <v>2709</v>
      </c>
      <c r="G87" s="72">
        <f t="shared" si="16"/>
        <v>2826</v>
      </c>
      <c r="H87" s="70">
        <v>296</v>
      </c>
      <c r="I87" s="71">
        <v>393</v>
      </c>
      <c r="J87" s="73">
        <f t="shared" si="17"/>
        <v>689</v>
      </c>
    </row>
    <row r="88" spans="1:11" ht="18" customHeight="1" x14ac:dyDescent="0.2">
      <c r="A88" s="66">
        <v>40238</v>
      </c>
      <c r="B88" s="70">
        <v>111</v>
      </c>
      <c r="C88" s="71">
        <v>3405</v>
      </c>
      <c r="D88" s="73">
        <f t="shared" si="15"/>
        <v>3516</v>
      </c>
      <c r="E88" s="75">
        <v>98</v>
      </c>
      <c r="F88" s="71">
        <v>4434</v>
      </c>
      <c r="G88" s="72">
        <f t="shared" si="16"/>
        <v>4532</v>
      </c>
      <c r="H88" s="70">
        <v>229</v>
      </c>
      <c r="I88" s="71">
        <v>297</v>
      </c>
      <c r="J88" s="73">
        <f t="shared" si="17"/>
        <v>526</v>
      </c>
    </row>
    <row r="89" spans="1:11" ht="18" customHeight="1" x14ac:dyDescent="0.2">
      <c r="A89" s="66">
        <v>40269</v>
      </c>
      <c r="B89" s="70">
        <v>123</v>
      </c>
      <c r="C89" s="71">
        <v>1932</v>
      </c>
      <c r="D89" s="73">
        <f t="shared" si="15"/>
        <v>2055</v>
      </c>
      <c r="E89" s="75">
        <v>214</v>
      </c>
      <c r="F89" s="71">
        <v>2519</v>
      </c>
      <c r="G89" s="72">
        <f t="shared" si="16"/>
        <v>2733</v>
      </c>
      <c r="H89" s="70">
        <v>198</v>
      </c>
      <c r="I89" s="71">
        <v>319</v>
      </c>
      <c r="J89" s="73">
        <f t="shared" si="17"/>
        <v>517</v>
      </c>
    </row>
    <row r="90" spans="1:11" ht="18" customHeight="1" x14ac:dyDescent="0.2">
      <c r="A90" s="66">
        <v>40299</v>
      </c>
      <c r="B90" s="70">
        <v>124</v>
      </c>
      <c r="C90" s="71">
        <v>2122</v>
      </c>
      <c r="D90" s="73">
        <f t="shared" si="15"/>
        <v>2246</v>
      </c>
      <c r="E90" s="75">
        <v>119</v>
      </c>
      <c r="F90" s="71">
        <v>3768</v>
      </c>
      <c r="G90" s="72">
        <f t="shared" si="16"/>
        <v>3887</v>
      </c>
      <c r="H90" s="70">
        <v>657</v>
      </c>
      <c r="I90" s="71">
        <v>238</v>
      </c>
      <c r="J90" s="73">
        <f t="shared" si="17"/>
        <v>895</v>
      </c>
    </row>
    <row r="91" spans="1:11" ht="18" customHeight="1" x14ac:dyDescent="0.2">
      <c r="A91" s="66">
        <v>40330</v>
      </c>
      <c r="B91" s="70">
        <v>124</v>
      </c>
      <c r="C91" s="71">
        <v>2482</v>
      </c>
      <c r="D91" s="73">
        <f t="shared" si="15"/>
        <v>2606</v>
      </c>
      <c r="E91" s="75">
        <v>112</v>
      </c>
      <c r="F91" s="71">
        <v>3459</v>
      </c>
      <c r="G91" s="72">
        <f t="shared" si="16"/>
        <v>3571</v>
      </c>
      <c r="H91" s="70">
        <v>276</v>
      </c>
      <c r="I91" s="71">
        <v>195</v>
      </c>
      <c r="J91" s="73">
        <f t="shared" si="17"/>
        <v>471</v>
      </c>
    </row>
    <row r="92" spans="1:11" ht="18" customHeight="1" x14ac:dyDescent="0.2">
      <c r="A92" s="66">
        <v>40360</v>
      </c>
      <c r="B92" s="70">
        <v>149</v>
      </c>
      <c r="C92" s="71">
        <v>2458</v>
      </c>
      <c r="D92" s="73">
        <f t="shared" si="15"/>
        <v>2607</v>
      </c>
      <c r="E92" s="75">
        <v>95</v>
      </c>
      <c r="F92" s="71">
        <v>3375</v>
      </c>
      <c r="G92" s="72">
        <f t="shared" si="16"/>
        <v>3470</v>
      </c>
      <c r="H92" s="70">
        <v>238</v>
      </c>
      <c r="I92" s="71">
        <v>227</v>
      </c>
      <c r="J92" s="73">
        <f t="shared" si="17"/>
        <v>465</v>
      </c>
    </row>
    <row r="93" spans="1:11" ht="18" customHeight="1" x14ac:dyDescent="0.2">
      <c r="A93" s="66">
        <v>40391</v>
      </c>
      <c r="B93" s="70">
        <v>103</v>
      </c>
      <c r="C93" s="71">
        <v>1662</v>
      </c>
      <c r="D93" s="73">
        <f t="shared" si="15"/>
        <v>1765</v>
      </c>
      <c r="E93" s="75">
        <v>84</v>
      </c>
      <c r="F93" s="71">
        <v>2251</v>
      </c>
      <c r="G93" s="72">
        <f t="shared" si="16"/>
        <v>2335</v>
      </c>
      <c r="H93" s="70">
        <v>215</v>
      </c>
      <c r="I93" s="71">
        <v>160</v>
      </c>
      <c r="J93" s="73">
        <f t="shared" si="17"/>
        <v>375</v>
      </c>
    </row>
    <row r="94" spans="1:11" ht="18" customHeight="1" x14ac:dyDescent="0.2">
      <c r="A94" s="66">
        <v>40422</v>
      </c>
      <c r="B94" s="70">
        <v>80</v>
      </c>
      <c r="C94" s="71">
        <v>1605</v>
      </c>
      <c r="D94" s="73">
        <f t="shared" si="15"/>
        <v>1685</v>
      </c>
      <c r="E94" s="75">
        <v>78</v>
      </c>
      <c r="F94" s="71">
        <v>2716</v>
      </c>
      <c r="G94" s="72">
        <f t="shared" si="16"/>
        <v>2794</v>
      </c>
      <c r="H94" s="70">
        <v>207</v>
      </c>
      <c r="I94" s="71">
        <v>174</v>
      </c>
      <c r="J94" s="73">
        <f t="shared" si="17"/>
        <v>381</v>
      </c>
    </row>
    <row r="95" spans="1:11" ht="18" customHeight="1" x14ac:dyDescent="0.2">
      <c r="A95" s="66">
        <v>40452</v>
      </c>
      <c r="B95" s="70">
        <v>73</v>
      </c>
      <c r="C95" s="71">
        <v>1887</v>
      </c>
      <c r="D95" s="73">
        <f t="shared" si="15"/>
        <v>1960</v>
      </c>
      <c r="E95" s="75">
        <v>35</v>
      </c>
      <c r="F95" s="71">
        <v>3097</v>
      </c>
      <c r="G95" s="72">
        <f t="shared" si="16"/>
        <v>3132</v>
      </c>
      <c r="H95" s="70">
        <v>185</v>
      </c>
      <c r="I95" s="71">
        <v>251</v>
      </c>
      <c r="J95" s="73">
        <f t="shared" si="17"/>
        <v>436</v>
      </c>
    </row>
    <row r="96" spans="1:11" ht="18" customHeight="1" x14ac:dyDescent="0.2">
      <c r="A96" s="66">
        <v>40483</v>
      </c>
      <c r="B96" s="70">
        <v>64</v>
      </c>
      <c r="C96" s="71">
        <v>1123</v>
      </c>
      <c r="D96" s="73">
        <f t="shared" si="15"/>
        <v>1187</v>
      </c>
      <c r="E96" s="75">
        <v>37</v>
      </c>
      <c r="F96" s="71">
        <v>1723</v>
      </c>
      <c r="G96" s="72">
        <f t="shared" si="16"/>
        <v>1760</v>
      </c>
      <c r="H96" s="70">
        <v>217</v>
      </c>
      <c r="I96" s="71">
        <v>184</v>
      </c>
      <c r="J96" s="73">
        <f t="shared" si="17"/>
        <v>401</v>
      </c>
    </row>
    <row r="97" spans="1:10" ht="18" customHeight="1" thickBot="1" x14ac:dyDescent="0.25">
      <c r="A97" s="132">
        <v>40513</v>
      </c>
      <c r="B97" s="133">
        <v>74</v>
      </c>
      <c r="C97" s="152">
        <v>1739</v>
      </c>
      <c r="D97" s="154">
        <f t="shared" si="15"/>
        <v>1813</v>
      </c>
      <c r="E97" s="134">
        <v>66</v>
      </c>
      <c r="F97" s="152">
        <v>1768</v>
      </c>
      <c r="G97" s="153">
        <f t="shared" si="16"/>
        <v>1834</v>
      </c>
      <c r="H97" s="133">
        <v>171</v>
      </c>
      <c r="I97" s="152">
        <v>306</v>
      </c>
      <c r="J97" s="154">
        <f t="shared" si="17"/>
        <v>477</v>
      </c>
    </row>
    <row r="98" spans="1:10" ht="18" customHeight="1" x14ac:dyDescent="0.2">
      <c r="A98" s="65">
        <v>40544</v>
      </c>
      <c r="B98" s="148">
        <f t="shared" ref="B98:B129" si="18">H29</f>
        <v>93</v>
      </c>
      <c r="C98" s="149">
        <f t="shared" ref="C98:C129" si="19">F29</f>
        <v>1678</v>
      </c>
      <c r="D98" s="151">
        <f t="shared" si="15"/>
        <v>1771</v>
      </c>
      <c r="E98" s="158">
        <f t="shared" ref="E98:E129" si="20">I29</f>
        <v>90</v>
      </c>
      <c r="F98" s="149">
        <f t="shared" ref="F98:F129" si="21">C29</f>
        <v>1717</v>
      </c>
      <c r="G98" s="150">
        <f t="shared" si="16"/>
        <v>1807</v>
      </c>
      <c r="H98" s="148">
        <f t="shared" ref="H98:H129" si="22">B29</f>
        <v>169</v>
      </c>
      <c r="I98" s="149">
        <f t="shared" ref="I98:I129" si="23">E29</f>
        <v>195</v>
      </c>
      <c r="J98" s="151">
        <f t="shared" si="17"/>
        <v>364</v>
      </c>
    </row>
    <row r="99" spans="1:10" ht="18" customHeight="1" x14ac:dyDescent="0.2">
      <c r="A99" s="66">
        <v>40575</v>
      </c>
      <c r="B99" s="70">
        <f t="shared" si="18"/>
        <v>89</v>
      </c>
      <c r="C99" s="71">
        <f t="shared" si="19"/>
        <v>1076</v>
      </c>
      <c r="D99" s="73">
        <f t="shared" si="15"/>
        <v>1165</v>
      </c>
      <c r="E99" s="75">
        <f t="shared" si="20"/>
        <v>60</v>
      </c>
      <c r="F99" s="71">
        <f t="shared" si="21"/>
        <v>3150</v>
      </c>
      <c r="G99" s="72">
        <f t="shared" si="16"/>
        <v>3210</v>
      </c>
      <c r="H99" s="70">
        <f t="shared" si="22"/>
        <v>133</v>
      </c>
      <c r="I99" s="71">
        <f t="shared" si="23"/>
        <v>138</v>
      </c>
      <c r="J99" s="73">
        <f t="shared" si="17"/>
        <v>271</v>
      </c>
    </row>
    <row r="100" spans="1:10" ht="18" customHeight="1" x14ac:dyDescent="0.2">
      <c r="A100" s="66">
        <v>40603</v>
      </c>
      <c r="B100" s="70">
        <f t="shared" si="18"/>
        <v>237</v>
      </c>
      <c r="C100" s="71">
        <f t="shared" si="19"/>
        <v>2135</v>
      </c>
      <c r="D100" s="73">
        <f t="shared" si="15"/>
        <v>2372</v>
      </c>
      <c r="E100" s="75">
        <f t="shared" si="20"/>
        <v>88</v>
      </c>
      <c r="F100" s="71">
        <f t="shared" si="21"/>
        <v>2681</v>
      </c>
      <c r="G100" s="72">
        <f t="shared" si="16"/>
        <v>2769</v>
      </c>
      <c r="H100" s="70">
        <f t="shared" si="22"/>
        <v>283</v>
      </c>
      <c r="I100" s="71">
        <f t="shared" si="23"/>
        <v>177</v>
      </c>
      <c r="J100" s="73">
        <f t="shared" si="17"/>
        <v>460</v>
      </c>
    </row>
    <row r="101" spans="1:10" ht="18" customHeight="1" x14ac:dyDescent="0.2">
      <c r="A101" s="66">
        <v>40634</v>
      </c>
      <c r="B101" s="70">
        <f t="shared" si="18"/>
        <v>154</v>
      </c>
      <c r="C101" s="71">
        <f t="shared" si="19"/>
        <v>1697</v>
      </c>
      <c r="D101" s="73">
        <f t="shared" si="15"/>
        <v>1851</v>
      </c>
      <c r="E101" s="75">
        <f t="shared" si="20"/>
        <v>76</v>
      </c>
      <c r="F101" s="71">
        <f t="shared" si="21"/>
        <v>2113</v>
      </c>
      <c r="G101" s="72">
        <f t="shared" si="16"/>
        <v>2189</v>
      </c>
      <c r="H101" s="70">
        <f t="shared" si="22"/>
        <v>136</v>
      </c>
      <c r="I101" s="71">
        <f t="shared" si="23"/>
        <v>213</v>
      </c>
      <c r="J101" s="73">
        <f t="shared" si="17"/>
        <v>349</v>
      </c>
    </row>
    <row r="102" spans="1:10" ht="18" customHeight="1" x14ac:dyDescent="0.2">
      <c r="A102" s="66">
        <v>40664</v>
      </c>
      <c r="B102" s="70">
        <f t="shared" si="18"/>
        <v>124</v>
      </c>
      <c r="C102" s="71">
        <f t="shared" si="19"/>
        <v>1958</v>
      </c>
      <c r="D102" s="73">
        <f t="shared" si="15"/>
        <v>2082</v>
      </c>
      <c r="E102" s="75">
        <f t="shared" si="20"/>
        <v>90</v>
      </c>
      <c r="F102" s="71">
        <f t="shared" si="21"/>
        <v>2766</v>
      </c>
      <c r="G102" s="72">
        <f t="shared" si="16"/>
        <v>2856</v>
      </c>
      <c r="H102" s="70">
        <f t="shared" si="22"/>
        <v>130</v>
      </c>
      <c r="I102" s="71">
        <f t="shared" si="23"/>
        <v>164</v>
      </c>
      <c r="J102" s="73">
        <f t="shared" si="17"/>
        <v>294</v>
      </c>
    </row>
    <row r="103" spans="1:10" ht="18" customHeight="1" x14ac:dyDescent="0.2">
      <c r="A103" s="66">
        <v>40695</v>
      </c>
      <c r="B103" s="70">
        <f t="shared" si="18"/>
        <v>126</v>
      </c>
      <c r="C103" s="71">
        <f t="shared" si="19"/>
        <v>2076</v>
      </c>
      <c r="D103" s="73">
        <f t="shared" si="15"/>
        <v>2202</v>
      </c>
      <c r="E103" s="75">
        <f t="shared" si="20"/>
        <v>95</v>
      </c>
      <c r="F103" s="71">
        <f t="shared" si="21"/>
        <v>4276</v>
      </c>
      <c r="G103" s="72">
        <f t="shared" si="16"/>
        <v>4371</v>
      </c>
      <c r="H103" s="70">
        <f t="shared" si="22"/>
        <v>154</v>
      </c>
      <c r="I103" s="71">
        <f t="shared" si="23"/>
        <v>105</v>
      </c>
      <c r="J103" s="73">
        <f t="shared" si="17"/>
        <v>259</v>
      </c>
    </row>
    <row r="104" spans="1:10" ht="18" customHeight="1" x14ac:dyDescent="0.2">
      <c r="A104" s="66">
        <v>40725</v>
      </c>
      <c r="B104" s="70">
        <f t="shared" si="18"/>
        <v>136</v>
      </c>
      <c r="C104" s="71">
        <f t="shared" si="19"/>
        <v>2790</v>
      </c>
      <c r="D104" s="73">
        <f t="shared" si="15"/>
        <v>2926</v>
      </c>
      <c r="E104" s="75">
        <f t="shared" si="20"/>
        <v>58</v>
      </c>
      <c r="F104" s="71">
        <f t="shared" si="21"/>
        <v>4344</v>
      </c>
      <c r="G104" s="72">
        <f t="shared" si="16"/>
        <v>4402</v>
      </c>
      <c r="H104" s="70">
        <f t="shared" si="22"/>
        <v>144</v>
      </c>
      <c r="I104" s="71">
        <f t="shared" si="23"/>
        <v>177</v>
      </c>
      <c r="J104" s="73">
        <f t="shared" si="17"/>
        <v>321</v>
      </c>
    </row>
    <row r="105" spans="1:10" ht="18" customHeight="1" x14ac:dyDescent="0.2">
      <c r="A105" s="66">
        <v>40756</v>
      </c>
      <c r="B105" s="70">
        <f t="shared" si="18"/>
        <v>167</v>
      </c>
      <c r="C105" s="71">
        <f t="shared" si="19"/>
        <v>2117</v>
      </c>
      <c r="D105" s="73">
        <f t="shared" si="15"/>
        <v>2284</v>
      </c>
      <c r="E105" s="75">
        <f t="shared" si="20"/>
        <v>66</v>
      </c>
      <c r="F105" s="71">
        <f t="shared" si="21"/>
        <v>3525</v>
      </c>
      <c r="G105" s="72">
        <f t="shared" si="16"/>
        <v>3591</v>
      </c>
      <c r="H105" s="70">
        <f t="shared" si="22"/>
        <v>209</v>
      </c>
      <c r="I105" s="71">
        <f t="shared" si="23"/>
        <v>86</v>
      </c>
      <c r="J105" s="73">
        <f t="shared" si="17"/>
        <v>295</v>
      </c>
    </row>
    <row r="106" spans="1:10" ht="18" customHeight="1" x14ac:dyDescent="0.2">
      <c r="A106" s="66">
        <v>40787</v>
      </c>
      <c r="B106" s="70">
        <f t="shared" si="18"/>
        <v>288</v>
      </c>
      <c r="C106" s="71">
        <f t="shared" si="19"/>
        <v>1820</v>
      </c>
      <c r="D106" s="73">
        <f t="shared" si="15"/>
        <v>2108</v>
      </c>
      <c r="E106" s="75">
        <f t="shared" si="20"/>
        <v>72</v>
      </c>
      <c r="F106" s="71">
        <f t="shared" si="21"/>
        <v>3538</v>
      </c>
      <c r="G106" s="72">
        <f t="shared" si="16"/>
        <v>3610</v>
      </c>
      <c r="H106" s="70">
        <f t="shared" si="22"/>
        <v>258</v>
      </c>
      <c r="I106" s="71">
        <f t="shared" si="23"/>
        <v>223</v>
      </c>
      <c r="J106" s="73">
        <f t="shared" si="17"/>
        <v>481</v>
      </c>
    </row>
    <row r="107" spans="1:10" ht="18" customHeight="1" x14ac:dyDescent="0.2">
      <c r="A107" s="66">
        <v>40817</v>
      </c>
      <c r="B107" s="70">
        <f t="shared" si="18"/>
        <v>126</v>
      </c>
      <c r="C107" s="71">
        <f t="shared" si="19"/>
        <v>1852</v>
      </c>
      <c r="D107" s="73">
        <f t="shared" si="15"/>
        <v>1978</v>
      </c>
      <c r="E107" s="75">
        <f t="shared" si="20"/>
        <v>65</v>
      </c>
      <c r="F107" s="71">
        <f t="shared" si="21"/>
        <v>3335</v>
      </c>
      <c r="G107" s="72">
        <f t="shared" si="16"/>
        <v>3400</v>
      </c>
      <c r="H107" s="70">
        <f t="shared" si="22"/>
        <v>230</v>
      </c>
      <c r="I107" s="71">
        <f t="shared" si="23"/>
        <v>118</v>
      </c>
      <c r="J107" s="73">
        <f t="shared" si="17"/>
        <v>348</v>
      </c>
    </row>
    <row r="108" spans="1:10" ht="18" customHeight="1" x14ac:dyDescent="0.2">
      <c r="A108" s="66">
        <v>40848</v>
      </c>
      <c r="B108" s="70">
        <f t="shared" si="18"/>
        <v>170</v>
      </c>
      <c r="C108" s="71">
        <f t="shared" si="19"/>
        <v>1420</v>
      </c>
      <c r="D108" s="73">
        <f t="shared" si="15"/>
        <v>1590</v>
      </c>
      <c r="E108" s="75">
        <f t="shared" si="20"/>
        <v>62</v>
      </c>
      <c r="F108" s="71">
        <f t="shared" si="21"/>
        <v>3281</v>
      </c>
      <c r="G108" s="72">
        <f t="shared" si="16"/>
        <v>3343</v>
      </c>
      <c r="H108" s="70">
        <f t="shared" si="22"/>
        <v>201</v>
      </c>
      <c r="I108" s="71">
        <f t="shared" si="23"/>
        <v>90</v>
      </c>
      <c r="J108" s="73">
        <f t="shared" si="17"/>
        <v>291</v>
      </c>
    </row>
    <row r="109" spans="1:10" ht="18" customHeight="1" thickBot="1" x14ac:dyDescent="0.25">
      <c r="A109" s="132">
        <v>40878</v>
      </c>
      <c r="B109" s="133">
        <f t="shared" si="18"/>
        <v>156</v>
      </c>
      <c r="C109" s="152">
        <f t="shared" si="19"/>
        <v>2187</v>
      </c>
      <c r="D109" s="154">
        <f t="shared" si="15"/>
        <v>2343</v>
      </c>
      <c r="E109" s="134">
        <f t="shared" si="20"/>
        <v>72</v>
      </c>
      <c r="F109" s="152">
        <f t="shared" si="21"/>
        <v>4616</v>
      </c>
      <c r="G109" s="153">
        <f t="shared" si="16"/>
        <v>4688</v>
      </c>
      <c r="H109" s="133">
        <f t="shared" si="22"/>
        <v>180</v>
      </c>
      <c r="I109" s="152">
        <f t="shared" si="23"/>
        <v>297</v>
      </c>
      <c r="J109" s="154">
        <f t="shared" si="17"/>
        <v>477</v>
      </c>
    </row>
    <row r="110" spans="1:10" ht="18" customHeight="1" x14ac:dyDescent="0.2">
      <c r="A110" s="65">
        <v>40909</v>
      </c>
      <c r="B110" s="148">
        <f t="shared" si="18"/>
        <v>212</v>
      </c>
      <c r="C110" s="149">
        <f t="shared" si="19"/>
        <v>1658</v>
      </c>
      <c r="D110" s="151">
        <f t="shared" si="15"/>
        <v>1870</v>
      </c>
      <c r="E110" s="158">
        <f t="shared" si="20"/>
        <v>80</v>
      </c>
      <c r="F110" s="149">
        <f t="shared" si="21"/>
        <v>4360</v>
      </c>
      <c r="G110" s="150">
        <f t="shared" si="16"/>
        <v>4440</v>
      </c>
      <c r="H110" s="148">
        <f t="shared" si="22"/>
        <v>381</v>
      </c>
      <c r="I110" s="149">
        <f t="shared" si="23"/>
        <v>89</v>
      </c>
      <c r="J110" s="151">
        <f t="shared" si="17"/>
        <v>470</v>
      </c>
    </row>
    <row r="111" spans="1:10" ht="18" customHeight="1" x14ac:dyDescent="0.2">
      <c r="A111" s="66">
        <v>40940</v>
      </c>
      <c r="B111" s="70">
        <f t="shared" si="18"/>
        <v>402</v>
      </c>
      <c r="C111" s="71">
        <f t="shared" si="19"/>
        <v>1641</v>
      </c>
      <c r="D111" s="73">
        <f t="shared" si="15"/>
        <v>2043</v>
      </c>
      <c r="E111" s="75">
        <f t="shared" si="20"/>
        <v>108</v>
      </c>
      <c r="F111" s="71">
        <f t="shared" si="21"/>
        <v>4649</v>
      </c>
      <c r="G111" s="72">
        <f t="shared" ref="G111:G116" si="24">F111+E111</f>
        <v>4757</v>
      </c>
      <c r="H111" s="70">
        <f t="shared" si="22"/>
        <v>307</v>
      </c>
      <c r="I111" s="71">
        <f t="shared" si="23"/>
        <v>141</v>
      </c>
      <c r="J111" s="73">
        <f t="shared" ref="J111:J116" si="25">I111+H111</f>
        <v>448</v>
      </c>
    </row>
    <row r="112" spans="1:10" ht="18" customHeight="1" x14ac:dyDescent="0.2">
      <c r="A112" s="66">
        <v>40969</v>
      </c>
      <c r="B112" s="70">
        <f t="shared" si="18"/>
        <v>374</v>
      </c>
      <c r="C112" s="71">
        <f t="shared" si="19"/>
        <v>1878</v>
      </c>
      <c r="D112" s="73">
        <f t="shared" si="15"/>
        <v>2252</v>
      </c>
      <c r="E112" s="75">
        <f t="shared" si="20"/>
        <v>169</v>
      </c>
      <c r="F112" s="71">
        <f t="shared" si="21"/>
        <v>3549</v>
      </c>
      <c r="G112" s="72">
        <f t="shared" si="24"/>
        <v>3718</v>
      </c>
      <c r="H112" s="70">
        <f t="shared" si="22"/>
        <v>268</v>
      </c>
      <c r="I112" s="71">
        <f t="shared" si="23"/>
        <v>145</v>
      </c>
      <c r="J112" s="73">
        <f t="shared" si="25"/>
        <v>413</v>
      </c>
    </row>
    <row r="113" spans="1:10" ht="18" customHeight="1" x14ac:dyDescent="0.2">
      <c r="A113" s="66">
        <v>41000</v>
      </c>
      <c r="B113" s="70">
        <f t="shared" si="18"/>
        <v>265</v>
      </c>
      <c r="C113" s="71">
        <f t="shared" si="19"/>
        <v>1543</v>
      </c>
      <c r="D113" s="73">
        <f t="shared" si="15"/>
        <v>1808</v>
      </c>
      <c r="E113" s="75">
        <f t="shared" si="20"/>
        <v>140</v>
      </c>
      <c r="F113" s="71">
        <f t="shared" si="21"/>
        <v>3507</v>
      </c>
      <c r="G113" s="72">
        <f t="shared" si="24"/>
        <v>3647</v>
      </c>
      <c r="H113" s="70">
        <f t="shared" si="22"/>
        <v>229</v>
      </c>
      <c r="I113" s="71">
        <f t="shared" si="23"/>
        <v>165</v>
      </c>
      <c r="J113" s="73">
        <f t="shared" si="25"/>
        <v>394</v>
      </c>
    </row>
    <row r="114" spans="1:10" ht="18" customHeight="1" x14ac:dyDescent="0.2">
      <c r="A114" s="66">
        <v>41030</v>
      </c>
      <c r="B114" s="70">
        <f t="shared" si="18"/>
        <v>311</v>
      </c>
      <c r="C114" s="71">
        <f t="shared" si="19"/>
        <v>1666</v>
      </c>
      <c r="D114" s="73">
        <f t="shared" ref="D114:D119" si="26">C114+B114</f>
        <v>1977</v>
      </c>
      <c r="E114" s="75">
        <f t="shared" si="20"/>
        <v>113</v>
      </c>
      <c r="F114" s="71">
        <f t="shared" si="21"/>
        <v>3247</v>
      </c>
      <c r="G114" s="72">
        <f t="shared" si="24"/>
        <v>3360</v>
      </c>
      <c r="H114" s="70">
        <f t="shared" si="22"/>
        <v>149</v>
      </c>
      <c r="I114" s="71">
        <f t="shared" si="23"/>
        <v>157</v>
      </c>
      <c r="J114" s="73">
        <f t="shared" si="25"/>
        <v>306</v>
      </c>
    </row>
    <row r="115" spans="1:10" ht="18" customHeight="1" x14ac:dyDescent="0.2">
      <c r="A115" s="66">
        <v>41061</v>
      </c>
      <c r="B115" s="70">
        <f t="shared" si="18"/>
        <v>396</v>
      </c>
      <c r="C115" s="71">
        <f t="shared" si="19"/>
        <v>2571</v>
      </c>
      <c r="D115" s="73">
        <f t="shared" si="26"/>
        <v>2967</v>
      </c>
      <c r="E115" s="75">
        <f t="shared" si="20"/>
        <v>102</v>
      </c>
      <c r="F115" s="71">
        <f t="shared" si="21"/>
        <v>4825</v>
      </c>
      <c r="G115" s="72">
        <f t="shared" si="24"/>
        <v>4927</v>
      </c>
      <c r="H115" s="70">
        <f t="shared" si="22"/>
        <v>340</v>
      </c>
      <c r="I115" s="71">
        <f t="shared" si="23"/>
        <v>158</v>
      </c>
      <c r="J115" s="73">
        <f t="shared" si="25"/>
        <v>498</v>
      </c>
    </row>
    <row r="116" spans="1:10" ht="18" customHeight="1" x14ac:dyDescent="0.2">
      <c r="A116" s="66">
        <v>41091</v>
      </c>
      <c r="B116" s="70">
        <f t="shared" si="18"/>
        <v>410</v>
      </c>
      <c r="C116" s="71">
        <f t="shared" si="19"/>
        <v>3033</v>
      </c>
      <c r="D116" s="73">
        <f t="shared" si="26"/>
        <v>3443</v>
      </c>
      <c r="E116" s="75">
        <f t="shared" si="20"/>
        <v>234</v>
      </c>
      <c r="F116" s="71">
        <f t="shared" si="21"/>
        <v>7104</v>
      </c>
      <c r="G116" s="72">
        <f t="shared" si="24"/>
        <v>7338</v>
      </c>
      <c r="H116" s="70">
        <f t="shared" si="22"/>
        <v>230</v>
      </c>
      <c r="I116" s="71">
        <f t="shared" si="23"/>
        <v>231</v>
      </c>
      <c r="J116" s="73">
        <f t="shared" si="25"/>
        <v>461</v>
      </c>
    </row>
    <row r="117" spans="1:10" ht="18" customHeight="1" x14ac:dyDescent="0.2">
      <c r="A117" s="66">
        <v>41122</v>
      </c>
      <c r="B117" s="70">
        <f t="shared" si="18"/>
        <v>461</v>
      </c>
      <c r="C117" s="71">
        <f t="shared" si="19"/>
        <v>2258</v>
      </c>
      <c r="D117" s="73">
        <f t="shared" si="26"/>
        <v>2719</v>
      </c>
      <c r="E117" s="75">
        <f t="shared" si="20"/>
        <v>284</v>
      </c>
      <c r="F117" s="71">
        <f t="shared" si="21"/>
        <v>8560</v>
      </c>
      <c r="G117" s="72">
        <f>F117+E117</f>
        <v>8844</v>
      </c>
      <c r="H117" s="70">
        <f t="shared" si="22"/>
        <v>130</v>
      </c>
      <c r="I117" s="71">
        <f t="shared" si="23"/>
        <v>405</v>
      </c>
      <c r="J117" s="73">
        <f>I117+H117</f>
        <v>535</v>
      </c>
    </row>
    <row r="118" spans="1:10" ht="18" customHeight="1" x14ac:dyDescent="0.2">
      <c r="A118" s="83">
        <v>41153</v>
      </c>
      <c r="B118" s="85">
        <f t="shared" si="18"/>
        <v>385</v>
      </c>
      <c r="C118" s="72">
        <f t="shared" si="19"/>
        <v>4138</v>
      </c>
      <c r="D118" s="73">
        <f t="shared" si="26"/>
        <v>4523</v>
      </c>
      <c r="E118" s="85">
        <f t="shared" si="20"/>
        <v>277</v>
      </c>
      <c r="F118" s="72">
        <f t="shared" si="21"/>
        <v>7410</v>
      </c>
      <c r="G118" s="72">
        <f>F118+E118</f>
        <v>7687</v>
      </c>
      <c r="H118" s="85">
        <f t="shared" si="22"/>
        <v>109</v>
      </c>
      <c r="I118" s="72">
        <f t="shared" si="23"/>
        <v>173</v>
      </c>
      <c r="J118" s="73">
        <f>I118+H118</f>
        <v>282</v>
      </c>
    </row>
    <row r="119" spans="1:10" ht="18" customHeight="1" x14ac:dyDescent="0.2">
      <c r="A119" s="83">
        <v>41183</v>
      </c>
      <c r="B119" s="85">
        <f t="shared" si="18"/>
        <v>403</v>
      </c>
      <c r="C119" s="72">
        <f t="shared" si="19"/>
        <v>10804</v>
      </c>
      <c r="D119" s="73">
        <f t="shared" si="26"/>
        <v>11207</v>
      </c>
      <c r="E119" s="85">
        <f t="shared" si="20"/>
        <v>239</v>
      </c>
      <c r="F119" s="72">
        <f t="shared" si="21"/>
        <v>6397</v>
      </c>
      <c r="G119" s="72">
        <f>F119+E119</f>
        <v>6636</v>
      </c>
      <c r="H119" s="85">
        <f t="shared" si="22"/>
        <v>134</v>
      </c>
      <c r="I119" s="72">
        <f t="shared" si="23"/>
        <v>224</v>
      </c>
      <c r="J119" s="73">
        <f>I119+H119</f>
        <v>358</v>
      </c>
    </row>
    <row r="120" spans="1:10" ht="18" customHeight="1" x14ac:dyDescent="0.2">
      <c r="A120" s="83">
        <v>41214</v>
      </c>
      <c r="B120" s="85">
        <f t="shared" si="18"/>
        <v>442</v>
      </c>
      <c r="C120" s="72">
        <f t="shared" si="19"/>
        <v>13567</v>
      </c>
      <c r="D120" s="73">
        <f t="shared" ref="D120:D125" si="27">C120+B120</f>
        <v>14009</v>
      </c>
      <c r="E120" s="85">
        <f t="shared" si="20"/>
        <v>260</v>
      </c>
      <c r="F120" s="72">
        <f t="shared" si="21"/>
        <v>11079</v>
      </c>
      <c r="G120" s="72">
        <f>F120+E120</f>
        <v>11339</v>
      </c>
      <c r="H120" s="85">
        <f t="shared" si="22"/>
        <v>210</v>
      </c>
      <c r="I120" s="72">
        <f t="shared" si="23"/>
        <v>465</v>
      </c>
      <c r="J120" s="73">
        <f>I120+H120</f>
        <v>675</v>
      </c>
    </row>
    <row r="121" spans="1:10" ht="18" customHeight="1" thickBot="1" x14ac:dyDescent="0.25">
      <c r="A121" s="166">
        <v>41244</v>
      </c>
      <c r="B121" s="167">
        <f t="shared" si="18"/>
        <v>372</v>
      </c>
      <c r="C121" s="153">
        <f t="shared" si="19"/>
        <v>11786</v>
      </c>
      <c r="D121" s="154">
        <f t="shared" si="27"/>
        <v>12158</v>
      </c>
      <c r="E121" s="167">
        <f t="shared" si="20"/>
        <v>185</v>
      </c>
      <c r="F121" s="153">
        <f t="shared" si="21"/>
        <v>7964</v>
      </c>
      <c r="G121" s="153">
        <f>F121+E121</f>
        <v>8149</v>
      </c>
      <c r="H121" s="167">
        <f t="shared" si="22"/>
        <v>103</v>
      </c>
      <c r="I121" s="153">
        <f t="shared" si="23"/>
        <v>108</v>
      </c>
      <c r="J121" s="154">
        <f>I121+H121</f>
        <v>211</v>
      </c>
    </row>
    <row r="122" spans="1:10" ht="18" customHeight="1" x14ac:dyDescent="0.2">
      <c r="A122" s="168">
        <v>41275</v>
      </c>
      <c r="B122" s="169">
        <f t="shared" si="18"/>
        <v>649</v>
      </c>
      <c r="C122" s="150">
        <f t="shared" si="19"/>
        <v>14219</v>
      </c>
      <c r="D122" s="151">
        <f t="shared" si="27"/>
        <v>14868</v>
      </c>
      <c r="E122" s="169">
        <f t="shared" si="20"/>
        <v>307</v>
      </c>
      <c r="F122" s="150">
        <f t="shared" si="21"/>
        <v>13292</v>
      </c>
      <c r="G122" s="150">
        <f t="shared" ref="G122:G127" si="28">F122+E122</f>
        <v>13599</v>
      </c>
      <c r="H122" s="169">
        <f t="shared" si="22"/>
        <v>137</v>
      </c>
      <c r="I122" s="150">
        <f t="shared" si="23"/>
        <v>325</v>
      </c>
      <c r="J122" s="151">
        <f t="shared" ref="J122:J127" si="29">I122+H122</f>
        <v>462</v>
      </c>
    </row>
    <row r="123" spans="1:10" ht="18" customHeight="1" x14ac:dyDescent="0.2">
      <c r="A123" s="83">
        <v>41306</v>
      </c>
      <c r="B123" s="85">
        <f t="shared" si="18"/>
        <v>420</v>
      </c>
      <c r="C123" s="72">
        <f t="shared" si="19"/>
        <v>10176</v>
      </c>
      <c r="D123" s="73">
        <f t="shared" si="27"/>
        <v>10596</v>
      </c>
      <c r="E123" s="85">
        <f t="shared" si="20"/>
        <v>239</v>
      </c>
      <c r="F123" s="72">
        <f t="shared" si="21"/>
        <v>14724</v>
      </c>
      <c r="G123" s="72">
        <f t="shared" si="28"/>
        <v>14963</v>
      </c>
      <c r="H123" s="85">
        <f t="shared" si="22"/>
        <v>167</v>
      </c>
      <c r="I123" s="72">
        <f t="shared" si="23"/>
        <v>175</v>
      </c>
      <c r="J123" s="73">
        <f t="shared" si="29"/>
        <v>342</v>
      </c>
    </row>
    <row r="124" spans="1:10" ht="18" customHeight="1" x14ac:dyDescent="0.2">
      <c r="A124" s="83">
        <v>41334</v>
      </c>
      <c r="B124" s="85">
        <f t="shared" si="18"/>
        <v>524</v>
      </c>
      <c r="C124" s="72">
        <f t="shared" si="19"/>
        <v>13390</v>
      </c>
      <c r="D124" s="73">
        <f t="shared" si="27"/>
        <v>13914</v>
      </c>
      <c r="E124" s="85">
        <f t="shared" si="20"/>
        <v>281</v>
      </c>
      <c r="F124" s="72">
        <f t="shared" si="21"/>
        <v>15937</v>
      </c>
      <c r="G124" s="72">
        <f t="shared" si="28"/>
        <v>16218</v>
      </c>
      <c r="H124" s="85">
        <f t="shared" si="22"/>
        <v>186</v>
      </c>
      <c r="I124" s="72">
        <f t="shared" si="23"/>
        <v>206</v>
      </c>
      <c r="J124" s="73">
        <f t="shared" si="29"/>
        <v>392</v>
      </c>
    </row>
    <row r="125" spans="1:10" ht="18" customHeight="1" x14ac:dyDescent="0.2">
      <c r="A125" s="83">
        <v>41365</v>
      </c>
      <c r="B125" s="85">
        <f t="shared" si="18"/>
        <v>791</v>
      </c>
      <c r="C125" s="72">
        <f t="shared" si="19"/>
        <v>16973</v>
      </c>
      <c r="D125" s="73">
        <f t="shared" si="27"/>
        <v>17764</v>
      </c>
      <c r="E125" s="85">
        <f t="shared" si="20"/>
        <v>438</v>
      </c>
      <c r="F125" s="72">
        <f t="shared" si="21"/>
        <v>24370</v>
      </c>
      <c r="G125" s="72">
        <f t="shared" si="28"/>
        <v>24808</v>
      </c>
      <c r="H125" s="85">
        <f t="shared" si="22"/>
        <v>169</v>
      </c>
      <c r="I125" s="72">
        <f t="shared" si="23"/>
        <v>270</v>
      </c>
      <c r="J125" s="73">
        <f t="shared" si="29"/>
        <v>439</v>
      </c>
    </row>
    <row r="126" spans="1:10" ht="18" customHeight="1" x14ac:dyDescent="0.2">
      <c r="A126" s="83">
        <v>41395</v>
      </c>
      <c r="B126" s="85">
        <f t="shared" si="18"/>
        <v>965</v>
      </c>
      <c r="C126" s="72">
        <f t="shared" si="19"/>
        <v>18684</v>
      </c>
      <c r="D126" s="73">
        <f t="shared" ref="D126:D131" si="30">C126+B126</f>
        <v>19649</v>
      </c>
      <c r="E126" s="85">
        <f t="shared" si="20"/>
        <v>514</v>
      </c>
      <c r="F126" s="72">
        <f t="shared" si="21"/>
        <v>25075</v>
      </c>
      <c r="G126" s="72">
        <f t="shared" si="28"/>
        <v>25589</v>
      </c>
      <c r="H126" s="85">
        <f t="shared" si="22"/>
        <v>394</v>
      </c>
      <c r="I126" s="72">
        <f t="shared" si="23"/>
        <v>234</v>
      </c>
      <c r="J126" s="73">
        <f t="shared" si="29"/>
        <v>628</v>
      </c>
    </row>
    <row r="127" spans="1:10" ht="18" customHeight="1" x14ac:dyDescent="0.2">
      <c r="A127" s="83">
        <v>41426</v>
      </c>
      <c r="B127" s="85">
        <f t="shared" si="18"/>
        <v>1071</v>
      </c>
      <c r="C127" s="72">
        <f t="shared" si="19"/>
        <v>25541</v>
      </c>
      <c r="D127" s="73">
        <f t="shared" si="30"/>
        <v>26612</v>
      </c>
      <c r="E127" s="85">
        <f t="shared" si="20"/>
        <v>648</v>
      </c>
      <c r="F127" s="72">
        <f t="shared" si="21"/>
        <v>21392</v>
      </c>
      <c r="G127" s="72">
        <f t="shared" si="28"/>
        <v>22040</v>
      </c>
      <c r="H127" s="85">
        <f t="shared" si="22"/>
        <v>310</v>
      </c>
      <c r="I127" s="72">
        <f t="shared" si="23"/>
        <v>260</v>
      </c>
      <c r="J127" s="73">
        <f t="shared" si="29"/>
        <v>570</v>
      </c>
    </row>
    <row r="128" spans="1:10" ht="18" customHeight="1" x14ac:dyDescent="0.2">
      <c r="A128" s="83">
        <v>41456</v>
      </c>
      <c r="B128" s="85">
        <f t="shared" si="18"/>
        <v>1288</v>
      </c>
      <c r="C128" s="72">
        <f t="shared" si="19"/>
        <v>32615</v>
      </c>
      <c r="D128" s="73">
        <f t="shared" si="30"/>
        <v>33903</v>
      </c>
      <c r="E128" s="85">
        <f t="shared" si="20"/>
        <v>830</v>
      </c>
      <c r="F128" s="72">
        <f t="shared" si="21"/>
        <v>33720</v>
      </c>
      <c r="G128" s="72">
        <f>F128+E128</f>
        <v>34550</v>
      </c>
      <c r="H128" s="85">
        <f t="shared" si="22"/>
        <v>198</v>
      </c>
      <c r="I128" s="72">
        <f t="shared" si="23"/>
        <v>299</v>
      </c>
      <c r="J128" s="73">
        <f>I128+H128</f>
        <v>497</v>
      </c>
    </row>
    <row r="129" spans="1:10" ht="18" customHeight="1" x14ac:dyDescent="0.2">
      <c r="A129" s="83">
        <v>41487</v>
      </c>
      <c r="B129" s="85">
        <f t="shared" si="18"/>
        <v>1354</v>
      </c>
      <c r="C129" s="72">
        <f t="shared" si="19"/>
        <v>30649</v>
      </c>
      <c r="D129" s="73">
        <f t="shared" si="30"/>
        <v>32003</v>
      </c>
      <c r="E129" s="85">
        <f t="shared" si="20"/>
        <v>846</v>
      </c>
      <c r="F129" s="72">
        <f t="shared" si="21"/>
        <v>36687</v>
      </c>
      <c r="G129" s="72">
        <f>F129+E129</f>
        <v>37533</v>
      </c>
      <c r="H129" s="85">
        <f t="shared" si="22"/>
        <v>245</v>
      </c>
      <c r="I129" s="72">
        <f t="shared" si="23"/>
        <v>363</v>
      </c>
      <c r="J129" s="73">
        <f>I129+H129</f>
        <v>608</v>
      </c>
    </row>
    <row r="130" spans="1:10" ht="18" customHeight="1" x14ac:dyDescent="0.2">
      <c r="A130" s="83">
        <v>41518</v>
      </c>
      <c r="B130" s="85">
        <f t="shared" ref="B130:B161" si="31">H61</f>
        <v>1150</v>
      </c>
      <c r="C130" s="72">
        <f t="shared" ref="C130:C161" si="32">F61</f>
        <v>29735</v>
      </c>
      <c r="D130" s="73">
        <f t="shared" si="30"/>
        <v>30885</v>
      </c>
      <c r="E130" s="85">
        <f t="shared" ref="E130:E161" si="33">I61</f>
        <v>636</v>
      </c>
      <c r="F130" s="72">
        <f t="shared" ref="F130:F161" si="34">C61</f>
        <v>32606</v>
      </c>
      <c r="G130" s="72">
        <f>F130+E130</f>
        <v>33242</v>
      </c>
      <c r="H130" s="85">
        <f t="shared" ref="H130:H161" si="35">B61</f>
        <v>219</v>
      </c>
      <c r="I130" s="72">
        <f t="shared" ref="I130:I161" si="36">E61</f>
        <v>295</v>
      </c>
      <c r="J130" s="73">
        <f>I130+H130</f>
        <v>514</v>
      </c>
    </row>
    <row r="131" spans="1:10" ht="18" customHeight="1" x14ac:dyDescent="0.2">
      <c r="A131" s="83">
        <v>41548</v>
      </c>
      <c r="B131" s="85">
        <f t="shared" si="31"/>
        <v>1027</v>
      </c>
      <c r="C131" s="72">
        <f t="shared" si="32"/>
        <v>28017</v>
      </c>
      <c r="D131" s="73">
        <f t="shared" si="30"/>
        <v>29044</v>
      </c>
      <c r="E131" s="85">
        <f t="shared" si="33"/>
        <v>571</v>
      </c>
      <c r="F131" s="72">
        <f t="shared" si="34"/>
        <v>34563</v>
      </c>
      <c r="G131" s="72">
        <f>F131+E131</f>
        <v>35134</v>
      </c>
      <c r="H131" s="85">
        <f t="shared" si="35"/>
        <v>225</v>
      </c>
      <c r="I131" s="72">
        <f t="shared" si="36"/>
        <v>348</v>
      </c>
      <c r="J131" s="73">
        <f>I131+H131</f>
        <v>573</v>
      </c>
    </row>
    <row r="132" spans="1:10" ht="18" customHeight="1" x14ac:dyDescent="0.2">
      <c r="A132" s="83">
        <v>41579</v>
      </c>
      <c r="B132" s="85">
        <f t="shared" si="31"/>
        <v>1050</v>
      </c>
      <c r="C132" s="72">
        <f t="shared" si="32"/>
        <v>15652</v>
      </c>
      <c r="D132" s="73">
        <f>C132+B132</f>
        <v>16702</v>
      </c>
      <c r="E132" s="85">
        <f t="shared" si="33"/>
        <v>660</v>
      </c>
      <c r="F132" s="72">
        <f t="shared" si="34"/>
        <v>25228</v>
      </c>
      <c r="G132" s="72">
        <f>F132+E132</f>
        <v>25888</v>
      </c>
      <c r="H132" s="85">
        <f t="shared" si="35"/>
        <v>296</v>
      </c>
      <c r="I132" s="72">
        <f t="shared" si="36"/>
        <v>254</v>
      </c>
      <c r="J132" s="73">
        <f>I132+H132</f>
        <v>550</v>
      </c>
    </row>
    <row r="133" spans="1:10" ht="18" customHeight="1" thickBot="1" x14ac:dyDescent="0.25">
      <c r="A133" s="166">
        <v>41609</v>
      </c>
      <c r="B133" s="167">
        <f t="shared" si="31"/>
        <v>860</v>
      </c>
      <c r="C133" s="153">
        <f t="shared" si="32"/>
        <v>12100</v>
      </c>
      <c r="D133" s="154">
        <f>C133+B133</f>
        <v>12960</v>
      </c>
      <c r="E133" s="167">
        <f t="shared" si="33"/>
        <v>589</v>
      </c>
      <c r="F133" s="153">
        <f t="shared" si="34"/>
        <v>7706</v>
      </c>
      <c r="G133" s="153">
        <f t="shared" ref="G133:G138" si="37">F133+E133</f>
        <v>8295</v>
      </c>
      <c r="H133" s="167">
        <f t="shared" si="35"/>
        <v>187</v>
      </c>
      <c r="I133" s="153">
        <f t="shared" si="36"/>
        <v>223</v>
      </c>
      <c r="J133" s="154">
        <f t="shared" ref="J133:J138" si="38">I133+H133</f>
        <v>410</v>
      </c>
    </row>
    <row r="134" spans="1:10" ht="18" customHeight="1" x14ac:dyDescent="0.2">
      <c r="A134" s="168">
        <v>41640</v>
      </c>
      <c r="B134" s="169">
        <f t="shared" si="31"/>
        <v>1018</v>
      </c>
      <c r="C134" s="150">
        <f t="shared" si="32"/>
        <v>12653</v>
      </c>
      <c r="D134" s="151">
        <f>C134+B134</f>
        <v>13671</v>
      </c>
      <c r="E134" s="169">
        <f t="shared" si="33"/>
        <v>844</v>
      </c>
      <c r="F134" s="150">
        <f t="shared" si="34"/>
        <v>4397</v>
      </c>
      <c r="G134" s="150">
        <f t="shared" si="37"/>
        <v>5241</v>
      </c>
      <c r="H134" s="169">
        <f t="shared" si="35"/>
        <v>164</v>
      </c>
      <c r="I134" s="150">
        <f t="shared" si="36"/>
        <v>421</v>
      </c>
      <c r="J134" s="151">
        <f t="shared" si="38"/>
        <v>585</v>
      </c>
    </row>
    <row r="135" spans="1:10" ht="18" customHeight="1" x14ac:dyDescent="0.2">
      <c r="A135" s="83">
        <v>41671</v>
      </c>
      <c r="B135" s="126">
        <f t="shared" si="31"/>
        <v>1023</v>
      </c>
      <c r="C135" s="127">
        <f t="shared" si="32"/>
        <v>12935</v>
      </c>
      <c r="D135" s="128">
        <f>C135+B135</f>
        <v>13958</v>
      </c>
      <c r="E135" s="126">
        <f t="shared" si="33"/>
        <v>639</v>
      </c>
      <c r="F135" s="127">
        <f t="shared" si="34"/>
        <v>9242</v>
      </c>
      <c r="G135" s="127">
        <f t="shared" si="37"/>
        <v>9881</v>
      </c>
      <c r="H135" s="126">
        <f t="shared" si="35"/>
        <v>117</v>
      </c>
      <c r="I135" s="127">
        <f t="shared" si="36"/>
        <v>335</v>
      </c>
      <c r="J135" s="128">
        <f t="shared" si="38"/>
        <v>452</v>
      </c>
    </row>
    <row r="136" spans="1:10" ht="18" customHeight="1" x14ac:dyDescent="0.2">
      <c r="A136" s="83">
        <v>41699</v>
      </c>
      <c r="B136" s="126">
        <f t="shared" si="31"/>
        <v>831</v>
      </c>
      <c r="C136" s="127">
        <f t="shared" si="32"/>
        <v>14130</v>
      </c>
      <c r="D136" s="128">
        <f>C136+B136</f>
        <v>14961</v>
      </c>
      <c r="E136" s="126">
        <f t="shared" si="33"/>
        <v>638</v>
      </c>
      <c r="F136" s="127">
        <f t="shared" si="34"/>
        <v>9598</v>
      </c>
      <c r="G136" s="127">
        <f t="shared" si="37"/>
        <v>10236</v>
      </c>
      <c r="H136" s="126">
        <f t="shared" si="35"/>
        <v>215</v>
      </c>
      <c r="I136" s="127">
        <f t="shared" si="36"/>
        <v>309</v>
      </c>
      <c r="J136" s="128">
        <f t="shared" si="38"/>
        <v>524</v>
      </c>
    </row>
    <row r="137" spans="1:10" ht="18" customHeight="1" x14ac:dyDescent="0.2">
      <c r="A137" s="83">
        <v>41730</v>
      </c>
      <c r="B137" s="126">
        <f t="shared" si="31"/>
        <v>847</v>
      </c>
      <c r="C137" s="127">
        <f t="shared" si="32"/>
        <v>15230</v>
      </c>
      <c r="D137" s="128">
        <f t="shared" ref="D137:D142" si="39">C137+B137</f>
        <v>16077</v>
      </c>
      <c r="E137" s="126">
        <f t="shared" si="33"/>
        <v>678</v>
      </c>
      <c r="F137" s="127">
        <f t="shared" si="34"/>
        <v>9031</v>
      </c>
      <c r="G137" s="127">
        <f t="shared" si="37"/>
        <v>9709</v>
      </c>
      <c r="H137" s="126">
        <f t="shared" si="35"/>
        <v>439</v>
      </c>
      <c r="I137" s="127">
        <f t="shared" si="36"/>
        <v>450</v>
      </c>
      <c r="J137" s="128">
        <f t="shared" si="38"/>
        <v>889</v>
      </c>
    </row>
    <row r="138" spans="1:10" ht="18" customHeight="1" x14ac:dyDescent="0.2">
      <c r="A138" s="83">
        <v>41760</v>
      </c>
      <c r="B138" s="126">
        <f t="shared" si="31"/>
        <v>1013</v>
      </c>
      <c r="C138" s="127">
        <f t="shared" si="32"/>
        <v>14672</v>
      </c>
      <c r="D138" s="128">
        <f t="shared" si="39"/>
        <v>15685</v>
      </c>
      <c r="E138" s="126">
        <f t="shared" si="33"/>
        <v>774</v>
      </c>
      <c r="F138" s="127">
        <f t="shared" si="34"/>
        <v>14552</v>
      </c>
      <c r="G138" s="127">
        <f t="shared" si="37"/>
        <v>15326</v>
      </c>
      <c r="H138" s="126">
        <f t="shared" si="35"/>
        <v>194</v>
      </c>
      <c r="I138" s="127">
        <f t="shared" si="36"/>
        <v>303</v>
      </c>
      <c r="J138" s="128">
        <f t="shared" si="38"/>
        <v>497</v>
      </c>
    </row>
    <row r="139" spans="1:10" ht="18" customHeight="1" x14ac:dyDescent="0.2">
      <c r="A139" s="83">
        <v>41791</v>
      </c>
      <c r="B139" s="126">
        <f t="shared" si="31"/>
        <v>936</v>
      </c>
      <c r="C139" s="127">
        <f t="shared" si="32"/>
        <v>5713</v>
      </c>
      <c r="D139" s="128">
        <f t="shared" si="39"/>
        <v>6649</v>
      </c>
      <c r="E139" s="126">
        <f t="shared" si="33"/>
        <v>988</v>
      </c>
      <c r="F139" s="127">
        <f t="shared" si="34"/>
        <v>12177</v>
      </c>
      <c r="G139" s="128">
        <f t="shared" ref="G139:G148" si="40">F139+E139</f>
        <v>13165</v>
      </c>
      <c r="H139" s="126">
        <f t="shared" si="35"/>
        <v>243</v>
      </c>
      <c r="I139" s="127">
        <f t="shared" si="36"/>
        <v>269</v>
      </c>
      <c r="J139" s="128">
        <f t="shared" ref="J139:J148" si="41">I139+H139</f>
        <v>512</v>
      </c>
    </row>
    <row r="140" spans="1:10" ht="18" customHeight="1" x14ac:dyDescent="0.2">
      <c r="A140" s="83">
        <v>41821</v>
      </c>
      <c r="B140" s="126">
        <f t="shared" si="31"/>
        <v>1298</v>
      </c>
      <c r="C140" s="127">
        <f t="shared" si="32"/>
        <v>12954</v>
      </c>
      <c r="D140" s="128">
        <f t="shared" si="39"/>
        <v>14252</v>
      </c>
      <c r="E140" s="126">
        <f t="shared" si="33"/>
        <v>1939</v>
      </c>
      <c r="F140" s="127">
        <f t="shared" si="34"/>
        <v>13699</v>
      </c>
      <c r="G140" s="128">
        <f t="shared" si="40"/>
        <v>15638</v>
      </c>
      <c r="H140" s="126">
        <f t="shared" si="35"/>
        <v>358</v>
      </c>
      <c r="I140" s="127">
        <f t="shared" si="36"/>
        <v>586</v>
      </c>
      <c r="J140" s="128">
        <f t="shared" si="41"/>
        <v>944</v>
      </c>
    </row>
    <row r="141" spans="1:10" ht="18" customHeight="1" x14ac:dyDescent="0.2">
      <c r="A141" s="83">
        <v>41852</v>
      </c>
      <c r="B141" s="126">
        <f t="shared" si="31"/>
        <v>1738</v>
      </c>
      <c r="C141" s="127">
        <f t="shared" si="32"/>
        <v>14325</v>
      </c>
      <c r="D141" s="128">
        <f t="shared" si="39"/>
        <v>16063</v>
      </c>
      <c r="E141" s="126">
        <f t="shared" si="33"/>
        <v>2206</v>
      </c>
      <c r="F141" s="127">
        <f t="shared" si="34"/>
        <v>14818</v>
      </c>
      <c r="G141" s="128">
        <f t="shared" si="40"/>
        <v>17024</v>
      </c>
      <c r="H141" s="126">
        <f t="shared" si="35"/>
        <v>428</v>
      </c>
      <c r="I141" s="127">
        <f t="shared" si="36"/>
        <v>294</v>
      </c>
      <c r="J141" s="128">
        <f t="shared" si="41"/>
        <v>722</v>
      </c>
    </row>
    <row r="142" spans="1:10" ht="18" customHeight="1" x14ac:dyDescent="0.2">
      <c r="A142" s="137">
        <v>41883</v>
      </c>
      <c r="B142" s="126">
        <f t="shared" si="31"/>
        <v>3572</v>
      </c>
      <c r="C142" s="127">
        <f t="shared" si="32"/>
        <v>17675</v>
      </c>
      <c r="D142" s="128">
        <f t="shared" si="39"/>
        <v>21247</v>
      </c>
      <c r="E142" s="126">
        <f t="shared" si="33"/>
        <v>4643</v>
      </c>
      <c r="F142" s="127">
        <f t="shared" si="34"/>
        <v>16014</v>
      </c>
      <c r="G142" s="128">
        <f t="shared" si="40"/>
        <v>20657</v>
      </c>
      <c r="H142" s="126">
        <f t="shared" si="35"/>
        <v>298</v>
      </c>
      <c r="I142" s="127">
        <f t="shared" si="36"/>
        <v>300</v>
      </c>
      <c r="J142" s="128">
        <f t="shared" si="41"/>
        <v>598</v>
      </c>
    </row>
    <row r="143" spans="1:10" ht="18" customHeight="1" x14ac:dyDescent="0.2">
      <c r="A143" s="83">
        <v>41913</v>
      </c>
      <c r="B143" s="126">
        <f t="shared" si="31"/>
        <v>5391</v>
      </c>
      <c r="C143" s="127">
        <f t="shared" si="32"/>
        <v>16146</v>
      </c>
      <c r="D143" s="128">
        <f t="shared" ref="D143:D148" si="42">C143+B143</f>
        <v>21537</v>
      </c>
      <c r="E143" s="126">
        <f t="shared" si="33"/>
        <v>7733</v>
      </c>
      <c r="F143" s="127">
        <f t="shared" si="34"/>
        <v>19824</v>
      </c>
      <c r="G143" s="128">
        <f t="shared" si="40"/>
        <v>27557</v>
      </c>
      <c r="H143" s="126">
        <f t="shared" si="35"/>
        <v>640</v>
      </c>
      <c r="I143" s="127">
        <f t="shared" si="36"/>
        <v>309</v>
      </c>
      <c r="J143" s="128">
        <f t="shared" si="41"/>
        <v>949</v>
      </c>
    </row>
    <row r="144" spans="1:10" ht="18" customHeight="1" x14ac:dyDescent="0.2">
      <c r="A144" s="137">
        <v>41944</v>
      </c>
      <c r="B144" s="126">
        <f t="shared" si="31"/>
        <v>5068</v>
      </c>
      <c r="C144" s="127">
        <f t="shared" si="32"/>
        <v>14704</v>
      </c>
      <c r="D144" s="128">
        <f t="shared" si="42"/>
        <v>19772</v>
      </c>
      <c r="E144" s="126">
        <f t="shared" si="33"/>
        <v>7263</v>
      </c>
      <c r="F144" s="127">
        <f t="shared" si="34"/>
        <v>14619</v>
      </c>
      <c r="G144" s="128">
        <f>F144+E144</f>
        <v>21882</v>
      </c>
      <c r="H144" s="126">
        <f t="shared" si="35"/>
        <v>852</v>
      </c>
      <c r="I144" s="127">
        <f t="shared" si="36"/>
        <v>293</v>
      </c>
      <c r="J144" s="128">
        <f>I144+H144</f>
        <v>1145</v>
      </c>
    </row>
    <row r="145" spans="1:11" ht="18" customHeight="1" thickBot="1" x14ac:dyDescent="0.25">
      <c r="A145" s="166">
        <v>41974</v>
      </c>
      <c r="B145" s="170">
        <f t="shared" si="31"/>
        <v>6021</v>
      </c>
      <c r="C145" s="171">
        <f t="shared" si="32"/>
        <v>6570</v>
      </c>
      <c r="D145" s="172">
        <f t="shared" si="42"/>
        <v>12591</v>
      </c>
      <c r="E145" s="170">
        <f t="shared" si="33"/>
        <v>8210</v>
      </c>
      <c r="F145" s="171">
        <f t="shared" si="34"/>
        <v>17094</v>
      </c>
      <c r="G145" s="172">
        <f>F145+E145</f>
        <v>25304</v>
      </c>
      <c r="H145" s="170">
        <f t="shared" si="35"/>
        <v>945</v>
      </c>
      <c r="I145" s="171">
        <f t="shared" si="36"/>
        <v>283</v>
      </c>
      <c r="J145" s="172">
        <f>I145+H145</f>
        <v>1228</v>
      </c>
    </row>
    <row r="146" spans="1:11" ht="18" customHeight="1" x14ac:dyDescent="0.2">
      <c r="A146" s="137">
        <v>42005</v>
      </c>
      <c r="B146" s="193">
        <f t="shared" si="31"/>
        <v>5785</v>
      </c>
      <c r="C146" s="194">
        <f t="shared" si="32"/>
        <v>3758</v>
      </c>
      <c r="D146" s="195">
        <f t="shared" si="42"/>
        <v>9543</v>
      </c>
      <c r="E146" s="193">
        <f t="shared" si="33"/>
        <v>8411</v>
      </c>
      <c r="F146" s="194">
        <f t="shared" si="34"/>
        <v>17913</v>
      </c>
      <c r="G146" s="195">
        <f>F146+E146</f>
        <v>26324</v>
      </c>
      <c r="H146" s="193">
        <f t="shared" si="35"/>
        <v>1417</v>
      </c>
      <c r="I146" s="194">
        <f t="shared" si="36"/>
        <v>319</v>
      </c>
      <c r="J146" s="195">
        <f>I146+H146</f>
        <v>1736</v>
      </c>
    </row>
    <row r="147" spans="1:11" ht="18" customHeight="1" thickBot="1" x14ac:dyDescent="0.25">
      <c r="A147" s="166">
        <v>42036</v>
      </c>
      <c r="B147" s="133">
        <f t="shared" si="31"/>
        <v>5231</v>
      </c>
      <c r="C147" s="152">
        <f t="shared" si="32"/>
        <v>3342</v>
      </c>
      <c r="D147" s="154">
        <f t="shared" si="42"/>
        <v>8573</v>
      </c>
      <c r="E147" s="133">
        <f t="shared" si="33"/>
        <v>7195</v>
      </c>
      <c r="F147" s="152">
        <f t="shared" si="34"/>
        <v>11171</v>
      </c>
      <c r="G147" s="154">
        <f>F147+E147</f>
        <v>18366</v>
      </c>
      <c r="H147" s="133">
        <f t="shared" si="35"/>
        <v>538</v>
      </c>
      <c r="I147" s="152">
        <f t="shared" si="36"/>
        <v>340</v>
      </c>
      <c r="J147" s="154">
        <f>I147+H147</f>
        <v>878</v>
      </c>
    </row>
    <row r="148" spans="1:11" ht="18" customHeight="1" thickBot="1" x14ac:dyDescent="0.3">
      <c r="A148" s="84" t="s">
        <v>0</v>
      </c>
      <c r="B148" s="86">
        <f>SUM(B83:B147)</f>
        <v>59745</v>
      </c>
      <c r="C148" s="86">
        <f>SUM(C83:C147)</f>
        <v>531429</v>
      </c>
      <c r="D148" s="86">
        <f t="shared" si="42"/>
        <v>591174</v>
      </c>
      <c r="E148" s="86">
        <f>SUM(E83:E147)</f>
        <v>63773</v>
      </c>
      <c r="F148" s="86">
        <f>SUM(F83:F147)</f>
        <v>623791</v>
      </c>
      <c r="G148" s="86">
        <f t="shared" si="40"/>
        <v>687564</v>
      </c>
      <c r="H148" s="86">
        <f>SUM(H83:H147)</f>
        <v>18232</v>
      </c>
      <c r="I148" s="86">
        <f>SUM(I83:I147)</f>
        <v>16895</v>
      </c>
      <c r="J148" s="79">
        <f t="shared" si="41"/>
        <v>35127</v>
      </c>
    </row>
    <row r="149" spans="1:11" ht="13.5" thickBo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</row>
    <row r="150" spans="1:11" ht="21.75" customHeight="1" thickBot="1" x14ac:dyDescent="0.25">
      <c r="A150" s="208"/>
      <c r="B150" s="211" t="str">
        <f>B81</f>
        <v>CONECEL S.A.</v>
      </c>
      <c r="C150" s="212"/>
      <c r="D150" s="212"/>
      <c r="E150" s="211" t="str">
        <f>E81</f>
        <v>OTECEL S.A.</v>
      </c>
      <c r="F150" s="212"/>
      <c r="G150" s="213"/>
      <c r="H150" s="214" t="str">
        <f>H81</f>
        <v>CNT EP. (Alegro)</v>
      </c>
      <c r="I150" s="214"/>
      <c r="J150" s="214"/>
      <c r="K150" s="23"/>
    </row>
    <row r="151" spans="1:11" ht="24.75" customHeight="1" thickBot="1" x14ac:dyDescent="0.25">
      <c r="A151" s="210"/>
      <c r="B151" s="87" t="s">
        <v>4</v>
      </c>
      <c r="C151" s="87" t="s">
        <v>5</v>
      </c>
      <c r="D151" s="88" t="s">
        <v>6</v>
      </c>
      <c r="E151" s="87" t="s">
        <v>4</v>
      </c>
      <c r="F151" s="87" t="s">
        <v>5</v>
      </c>
      <c r="G151" s="87" t="s">
        <v>6</v>
      </c>
      <c r="H151" s="89" t="s">
        <v>4</v>
      </c>
      <c r="I151" s="87" t="s">
        <v>5</v>
      </c>
      <c r="J151" s="87" t="s">
        <v>6</v>
      </c>
      <c r="K151" s="23"/>
    </row>
    <row r="152" spans="1:11" s="21" customFormat="1" ht="16.5" thickBot="1" x14ac:dyDescent="0.3">
      <c r="A152" s="65">
        <v>40087</v>
      </c>
      <c r="B152" s="91">
        <f t="shared" ref="B152:B183" si="43">D14</f>
        <v>1500</v>
      </c>
      <c r="C152" s="92">
        <f t="shared" ref="C152:C183" si="44">D83</f>
        <v>3129</v>
      </c>
      <c r="D152" s="93">
        <f>B152-C152</f>
        <v>-1629</v>
      </c>
      <c r="E152" s="91">
        <f t="shared" ref="E152:E183" si="45">G14</f>
        <v>3108</v>
      </c>
      <c r="F152" s="92">
        <f t="shared" ref="F152:F183" si="46">G83</f>
        <v>1525</v>
      </c>
      <c r="G152" s="94">
        <f t="shared" ref="G152:G164" si="47">E152-F152</f>
        <v>1583</v>
      </c>
      <c r="H152" s="95">
        <f t="shared" ref="H152:H183" si="48">J14</f>
        <v>342</v>
      </c>
      <c r="I152" s="92">
        <f t="shared" ref="I152:I183" si="49">J83</f>
        <v>296</v>
      </c>
      <c r="J152" s="94">
        <f t="shared" ref="J152:J164" si="50">H152-I152</f>
        <v>46</v>
      </c>
      <c r="K152" s="138"/>
    </row>
    <row r="153" spans="1:11" s="21" customFormat="1" ht="16.5" thickBot="1" x14ac:dyDescent="0.3">
      <c r="A153" s="66">
        <v>40118</v>
      </c>
      <c r="B153" s="96">
        <f t="shared" si="43"/>
        <v>4074</v>
      </c>
      <c r="C153" s="97">
        <f t="shared" si="44"/>
        <v>6307</v>
      </c>
      <c r="D153" s="98">
        <f t="shared" ref="D153:D180" si="51">B153-C153</f>
        <v>-2233</v>
      </c>
      <c r="E153" s="96">
        <f t="shared" si="45"/>
        <v>6316</v>
      </c>
      <c r="F153" s="97">
        <f t="shared" si="46"/>
        <v>4155</v>
      </c>
      <c r="G153" s="99">
        <f t="shared" si="47"/>
        <v>2161</v>
      </c>
      <c r="H153" s="100">
        <f t="shared" si="48"/>
        <v>728</v>
      </c>
      <c r="I153" s="97">
        <f t="shared" si="49"/>
        <v>656</v>
      </c>
      <c r="J153" s="99">
        <f t="shared" si="50"/>
        <v>72</v>
      </c>
      <c r="K153" s="138"/>
    </row>
    <row r="154" spans="1:11" s="21" customFormat="1" ht="16.5" thickBot="1" x14ac:dyDescent="0.3">
      <c r="A154" s="132">
        <v>40148</v>
      </c>
      <c r="B154" s="178">
        <f t="shared" si="43"/>
        <v>3324</v>
      </c>
      <c r="C154" s="179">
        <f t="shared" si="44"/>
        <v>4711</v>
      </c>
      <c r="D154" s="180">
        <f t="shared" si="51"/>
        <v>-1387</v>
      </c>
      <c r="E154" s="178">
        <f t="shared" si="45"/>
        <v>4973</v>
      </c>
      <c r="F154" s="179">
        <f t="shared" si="46"/>
        <v>3299</v>
      </c>
      <c r="G154" s="181">
        <f t="shared" si="47"/>
        <v>1674</v>
      </c>
      <c r="H154" s="182">
        <f t="shared" si="48"/>
        <v>588</v>
      </c>
      <c r="I154" s="179">
        <f t="shared" si="49"/>
        <v>875</v>
      </c>
      <c r="J154" s="181">
        <f t="shared" si="50"/>
        <v>-287</v>
      </c>
      <c r="K154" s="138"/>
    </row>
    <row r="155" spans="1:11" s="21" customFormat="1" ht="16.5" thickBot="1" x14ac:dyDescent="0.3">
      <c r="A155" s="65">
        <v>40179</v>
      </c>
      <c r="B155" s="91">
        <f t="shared" si="43"/>
        <v>2577</v>
      </c>
      <c r="C155" s="92">
        <f t="shared" si="44"/>
        <v>3574</v>
      </c>
      <c r="D155" s="93">
        <f t="shared" si="51"/>
        <v>-997</v>
      </c>
      <c r="E155" s="91">
        <f t="shared" si="45"/>
        <v>3622</v>
      </c>
      <c r="F155" s="92">
        <f t="shared" si="46"/>
        <v>2464</v>
      </c>
      <c r="G155" s="94">
        <f t="shared" si="47"/>
        <v>1158</v>
      </c>
      <c r="H155" s="95">
        <f t="shared" si="48"/>
        <v>601</v>
      </c>
      <c r="I155" s="92">
        <f t="shared" si="49"/>
        <v>762</v>
      </c>
      <c r="J155" s="94">
        <f t="shared" si="50"/>
        <v>-161</v>
      </c>
      <c r="K155" s="138"/>
    </row>
    <row r="156" spans="1:11" s="21" customFormat="1" ht="16.5" thickBot="1" x14ac:dyDescent="0.3">
      <c r="A156" s="66">
        <v>40210</v>
      </c>
      <c r="B156" s="96">
        <f t="shared" si="43"/>
        <v>3005</v>
      </c>
      <c r="C156" s="97">
        <f t="shared" si="44"/>
        <v>2886</v>
      </c>
      <c r="D156" s="98">
        <f t="shared" si="51"/>
        <v>119</v>
      </c>
      <c r="E156" s="96">
        <f t="shared" si="45"/>
        <v>3125</v>
      </c>
      <c r="F156" s="97">
        <f t="shared" si="46"/>
        <v>2826</v>
      </c>
      <c r="G156" s="99">
        <f t="shared" si="47"/>
        <v>299</v>
      </c>
      <c r="H156" s="100">
        <f t="shared" si="48"/>
        <v>271</v>
      </c>
      <c r="I156" s="97">
        <f t="shared" si="49"/>
        <v>689</v>
      </c>
      <c r="J156" s="99">
        <f t="shared" si="50"/>
        <v>-418</v>
      </c>
      <c r="K156" s="138"/>
    </row>
    <row r="157" spans="1:11" s="21" customFormat="1" ht="16.5" thickBot="1" x14ac:dyDescent="0.3">
      <c r="A157" s="66">
        <v>40238</v>
      </c>
      <c r="B157" s="96">
        <f t="shared" si="43"/>
        <v>4663</v>
      </c>
      <c r="C157" s="97">
        <f t="shared" si="44"/>
        <v>3516</v>
      </c>
      <c r="D157" s="98">
        <f t="shared" si="51"/>
        <v>1147</v>
      </c>
      <c r="E157" s="96">
        <f t="shared" si="45"/>
        <v>3702</v>
      </c>
      <c r="F157" s="97">
        <f t="shared" si="46"/>
        <v>4532</v>
      </c>
      <c r="G157" s="99">
        <f t="shared" si="47"/>
        <v>-830</v>
      </c>
      <c r="H157" s="100">
        <f t="shared" si="48"/>
        <v>209</v>
      </c>
      <c r="I157" s="97">
        <f t="shared" si="49"/>
        <v>526</v>
      </c>
      <c r="J157" s="99">
        <f t="shared" si="50"/>
        <v>-317</v>
      </c>
      <c r="K157" s="138"/>
    </row>
    <row r="158" spans="1:11" s="21" customFormat="1" ht="16.5" thickBot="1" x14ac:dyDescent="0.3">
      <c r="A158" s="66">
        <v>40269</v>
      </c>
      <c r="B158" s="96">
        <f t="shared" si="43"/>
        <v>2717</v>
      </c>
      <c r="C158" s="97">
        <f t="shared" si="44"/>
        <v>2055</v>
      </c>
      <c r="D158" s="98">
        <f t="shared" si="51"/>
        <v>662</v>
      </c>
      <c r="E158" s="96">
        <f t="shared" si="45"/>
        <v>2251</v>
      </c>
      <c r="F158" s="97">
        <f t="shared" si="46"/>
        <v>2733</v>
      </c>
      <c r="G158" s="99">
        <f t="shared" si="47"/>
        <v>-482</v>
      </c>
      <c r="H158" s="100">
        <f t="shared" si="48"/>
        <v>337</v>
      </c>
      <c r="I158" s="97">
        <f t="shared" si="49"/>
        <v>517</v>
      </c>
      <c r="J158" s="99">
        <f t="shared" si="50"/>
        <v>-180</v>
      </c>
      <c r="K158" s="138"/>
    </row>
    <row r="159" spans="1:11" s="21" customFormat="1" ht="16.5" thickBot="1" x14ac:dyDescent="0.3">
      <c r="A159" s="66">
        <v>40299</v>
      </c>
      <c r="B159" s="96">
        <f t="shared" si="43"/>
        <v>4425</v>
      </c>
      <c r="C159" s="97">
        <f t="shared" si="44"/>
        <v>2246</v>
      </c>
      <c r="D159" s="98">
        <f t="shared" si="51"/>
        <v>2179</v>
      </c>
      <c r="E159" s="96">
        <f t="shared" si="45"/>
        <v>2360</v>
      </c>
      <c r="F159" s="97">
        <f t="shared" si="46"/>
        <v>3887</v>
      </c>
      <c r="G159" s="99">
        <f t="shared" si="47"/>
        <v>-1527</v>
      </c>
      <c r="H159" s="100">
        <f t="shared" si="48"/>
        <v>243</v>
      </c>
      <c r="I159" s="97">
        <f t="shared" si="49"/>
        <v>895</v>
      </c>
      <c r="J159" s="99">
        <f t="shared" si="50"/>
        <v>-652</v>
      </c>
      <c r="K159" s="138"/>
    </row>
    <row r="160" spans="1:11" s="21" customFormat="1" ht="16.5" thickBot="1" x14ac:dyDescent="0.3">
      <c r="A160" s="67">
        <v>40330</v>
      </c>
      <c r="B160" s="101">
        <f t="shared" si="43"/>
        <v>3735</v>
      </c>
      <c r="C160" s="102">
        <f t="shared" si="44"/>
        <v>2606</v>
      </c>
      <c r="D160" s="103">
        <f t="shared" si="51"/>
        <v>1129</v>
      </c>
      <c r="E160" s="101">
        <f t="shared" si="45"/>
        <v>2677</v>
      </c>
      <c r="F160" s="102">
        <f t="shared" si="46"/>
        <v>3571</v>
      </c>
      <c r="G160" s="104">
        <f t="shared" si="47"/>
        <v>-894</v>
      </c>
      <c r="H160" s="100">
        <f t="shared" si="48"/>
        <v>236</v>
      </c>
      <c r="I160" s="97">
        <f t="shared" si="49"/>
        <v>471</v>
      </c>
      <c r="J160" s="99">
        <f t="shared" si="50"/>
        <v>-235</v>
      </c>
      <c r="K160" s="138"/>
    </row>
    <row r="161" spans="1:11" s="21" customFormat="1" ht="16.5" thickBot="1" x14ac:dyDescent="0.3">
      <c r="A161" s="67">
        <v>40360</v>
      </c>
      <c r="B161" s="101">
        <f t="shared" si="43"/>
        <v>3613</v>
      </c>
      <c r="C161" s="102">
        <f t="shared" si="44"/>
        <v>2607</v>
      </c>
      <c r="D161" s="103">
        <f t="shared" si="51"/>
        <v>1006</v>
      </c>
      <c r="E161" s="101">
        <f t="shared" si="45"/>
        <v>2685</v>
      </c>
      <c r="F161" s="102">
        <f t="shared" si="46"/>
        <v>3470</v>
      </c>
      <c r="G161" s="104">
        <f t="shared" si="47"/>
        <v>-785</v>
      </c>
      <c r="H161" s="100">
        <f t="shared" si="48"/>
        <v>244</v>
      </c>
      <c r="I161" s="97">
        <f t="shared" si="49"/>
        <v>465</v>
      </c>
      <c r="J161" s="99">
        <f t="shared" si="50"/>
        <v>-221</v>
      </c>
      <c r="K161" s="138"/>
    </row>
    <row r="162" spans="1:11" s="21" customFormat="1" ht="16.5" thickBot="1" x14ac:dyDescent="0.3">
      <c r="A162" s="67">
        <v>40391</v>
      </c>
      <c r="B162" s="101">
        <f t="shared" si="43"/>
        <v>2466</v>
      </c>
      <c r="C162" s="102">
        <f t="shared" si="44"/>
        <v>1765</v>
      </c>
      <c r="D162" s="103">
        <f t="shared" si="51"/>
        <v>701</v>
      </c>
      <c r="E162" s="101">
        <f t="shared" si="45"/>
        <v>1822</v>
      </c>
      <c r="F162" s="102">
        <f t="shared" si="46"/>
        <v>2335</v>
      </c>
      <c r="G162" s="104">
        <f t="shared" si="47"/>
        <v>-513</v>
      </c>
      <c r="H162" s="105">
        <f t="shared" si="48"/>
        <v>187</v>
      </c>
      <c r="I162" s="102">
        <f t="shared" si="49"/>
        <v>375</v>
      </c>
      <c r="J162" s="99">
        <f t="shared" si="50"/>
        <v>-188</v>
      </c>
      <c r="K162" s="138"/>
    </row>
    <row r="163" spans="1:11" s="21" customFormat="1" ht="16.5" thickBot="1" x14ac:dyDescent="0.3">
      <c r="A163" s="67">
        <v>40422</v>
      </c>
      <c r="B163" s="101">
        <f t="shared" si="43"/>
        <v>2923</v>
      </c>
      <c r="C163" s="102">
        <f t="shared" si="44"/>
        <v>1685</v>
      </c>
      <c r="D163" s="103">
        <f t="shared" si="51"/>
        <v>1238</v>
      </c>
      <c r="E163" s="101">
        <f t="shared" si="45"/>
        <v>1779</v>
      </c>
      <c r="F163" s="102">
        <f t="shared" si="46"/>
        <v>2794</v>
      </c>
      <c r="G163" s="104">
        <f t="shared" si="47"/>
        <v>-1015</v>
      </c>
      <c r="H163" s="105">
        <f t="shared" si="48"/>
        <v>158</v>
      </c>
      <c r="I163" s="102">
        <f t="shared" si="49"/>
        <v>381</v>
      </c>
      <c r="J163" s="99">
        <f t="shared" si="50"/>
        <v>-223</v>
      </c>
      <c r="K163" s="138"/>
    </row>
    <row r="164" spans="1:11" s="21" customFormat="1" ht="16.5" thickBot="1" x14ac:dyDescent="0.3">
      <c r="A164" s="67">
        <v>40452</v>
      </c>
      <c r="B164" s="101">
        <f t="shared" si="43"/>
        <v>3282</v>
      </c>
      <c r="C164" s="102">
        <f t="shared" si="44"/>
        <v>1960</v>
      </c>
      <c r="D164" s="103">
        <f t="shared" si="51"/>
        <v>1322</v>
      </c>
      <c r="E164" s="101">
        <f t="shared" si="45"/>
        <v>2138</v>
      </c>
      <c r="F164" s="102">
        <f t="shared" si="46"/>
        <v>3132</v>
      </c>
      <c r="G164" s="104">
        <f t="shared" si="47"/>
        <v>-994</v>
      </c>
      <c r="H164" s="105">
        <f t="shared" si="48"/>
        <v>108</v>
      </c>
      <c r="I164" s="102">
        <f t="shared" si="49"/>
        <v>436</v>
      </c>
      <c r="J164" s="99">
        <f t="shared" si="50"/>
        <v>-328</v>
      </c>
      <c r="K164" s="138"/>
    </row>
    <row r="165" spans="1:11" s="21" customFormat="1" ht="16.5" thickBot="1" x14ac:dyDescent="0.3">
      <c r="A165" s="67">
        <v>40483</v>
      </c>
      <c r="B165" s="101">
        <f t="shared" si="43"/>
        <v>1940</v>
      </c>
      <c r="C165" s="102">
        <f t="shared" si="44"/>
        <v>1187</v>
      </c>
      <c r="D165" s="103">
        <f t="shared" si="51"/>
        <v>753</v>
      </c>
      <c r="E165" s="101">
        <f t="shared" si="45"/>
        <v>1307</v>
      </c>
      <c r="F165" s="102">
        <f t="shared" si="46"/>
        <v>1760</v>
      </c>
      <c r="G165" s="104">
        <f t="shared" ref="G165:G180" si="52">E165-F165</f>
        <v>-453</v>
      </c>
      <c r="H165" s="105">
        <f t="shared" si="48"/>
        <v>101</v>
      </c>
      <c r="I165" s="102">
        <f t="shared" si="49"/>
        <v>401</v>
      </c>
      <c r="J165" s="104">
        <f t="shared" ref="J165:J180" si="53">H165-I165</f>
        <v>-300</v>
      </c>
      <c r="K165" s="138"/>
    </row>
    <row r="166" spans="1:11" s="21" customFormat="1" ht="16.5" thickBot="1" x14ac:dyDescent="0.3">
      <c r="A166" s="132">
        <v>40513</v>
      </c>
      <c r="B166" s="178">
        <f t="shared" si="43"/>
        <v>1939</v>
      </c>
      <c r="C166" s="179">
        <f t="shared" si="44"/>
        <v>1813</v>
      </c>
      <c r="D166" s="180">
        <f t="shared" si="51"/>
        <v>126</v>
      </c>
      <c r="E166" s="178">
        <f t="shared" si="45"/>
        <v>2045</v>
      </c>
      <c r="F166" s="179">
        <f t="shared" si="46"/>
        <v>1834</v>
      </c>
      <c r="G166" s="181">
        <f t="shared" si="52"/>
        <v>211</v>
      </c>
      <c r="H166" s="182">
        <f t="shared" si="48"/>
        <v>140</v>
      </c>
      <c r="I166" s="179">
        <f t="shared" si="49"/>
        <v>477</v>
      </c>
      <c r="J166" s="181">
        <f t="shared" si="53"/>
        <v>-337</v>
      </c>
      <c r="K166" s="138"/>
    </row>
    <row r="167" spans="1:11" s="21" customFormat="1" ht="16.5" thickBot="1" x14ac:dyDescent="0.3">
      <c r="A167" s="183">
        <v>40544</v>
      </c>
      <c r="B167" s="184">
        <f t="shared" si="43"/>
        <v>1886</v>
      </c>
      <c r="C167" s="185">
        <f t="shared" si="44"/>
        <v>1771</v>
      </c>
      <c r="D167" s="186">
        <f t="shared" si="51"/>
        <v>115</v>
      </c>
      <c r="E167" s="184">
        <f t="shared" si="45"/>
        <v>1873</v>
      </c>
      <c r="F167" s="185">
        <f t="shared" si="46"/>
        <v>1807</v>
      </c>
      <c r="G167" s="187">
        <f t="shared" si="52"/>
        <v>66</v>
      </c>
      <c r="H167" s="188">
        <f t="shared" si="48"/>
        <v>183</v>
      </c>
      <c r="I167" s="185">
        <f t="shared" si="49"/>
        <v>364</v>
      </c>
      <c r="J167" s="187">
        <f t="shared" si="53"/>
        <v>-181</v>
      </c>
      <c r="K167" s="138"/>
    </row>
    <row r="168" spans="1:11" s="21" customFormat="1" ht="16.5" thickBot="1" x14ac:dyDescent="0.3">
      <c r="A168" s="67">
        <v>40575</v>
      </c>
      <c r="B168" s="101">
        <f t="shared" si="43"/>
        <v>3283</v>
      </c>
      <c r="C168" s="102">
        <f t="shared" si="44"/>
        <v>1165</v>
      </c>
      <c r="D168" s="103">
        <f t="shared" si="51"/>
        <v>2118</v>
      </c>
      <c r="E168" s="101">
        <f t="shared" si="45"/>
        <v>1214</v>
      </c>
      <c r="F168" s="102">
        <f t="shared" si="46"/>
        <v>3210</v>
      </c>
      <c r="G168" s="104">
        <f t="shared" si="52"/>
        <v>-1996</v>
      </c>
      <c r="H168" s="105">
        <f t="shared" si="48"/>
        <v>149</v>
      </c>
      <c r="I168" s="102">
        <f t="shared" si="49"/>
        <v>271</v>
      </c>
      <c r="J168" s="104">
        <f t="shared" si="53"/>
        <v>-122</v>
      </c>
      <c r="K168" s="138"/>
    </row>
    <row r="169" spans="1:11" s="21" customFormat="1" ht="16.5" thickBot="1" x14ac:dyDescent="0.3">
      <c r="A169" s="67">
        <v>40603</v>
      </c>
      <c r="B169" s="101">
        <f t="shared" si="43"/>
        <v>2964</v>
      </c>
      <c r="C169" s="102">
        <f t="shared" si="44"/>
        <v>2372</v>
      </c>
      <c r="D169" s="103">
        <f t="shared" si="51"/>
        <v>592</v>
      </c>
      <c r="E169" s="101">
        <f t="shared" si="45"/>
        <v>2312</v>
      </c>
      <c r="F169" s="102">
        <f t="shared" si="46"/>
        <v>2769</v>
      </c>
      <c r="G169" s="104">
        <f t="shared" si="52"/>
        <v>-457</v>
      </c>
      <c r="H169" s="105">
        <f t="shared" si="48"/>
        <v>325</v>
      </c>
      <c r="I169" s="102">
        <f t="shared" si="49"/>
        <v>460</v>
      </c>
      <c r="J169" s="104">
        <f t="shared" si="53"/>
        <v>-135</v>
      </c>
      <c r="K169" s="138"/>
    </row>
    <row r="170" spans="1:11" s="21" customFormat="1" ht="16.5" thickBot="1" x14ac:dyDescent="0.3">
      <c r="A170" s="67">
        <v>40634</v>
      </c>
      <c r="B170" s="101">
        <f t="shared" si="43"/>
        <v>2249</v>
      </c>
      <c r="C170" s="102">
        <f t="shared" si="44"/>
        <v>1851</v>
      </c>
      <c r="D170" s="103">
        <f t="shared" si="51"/>
        <v>398</v>
      </c>
      <c r="E170" s="101">
        <f t="shared" si="45"/>
        <v>1910</v>
      </c>
      <c r="F170" s="102">
        <f t="shared" si="46"/>
        <v>2189</v>
      </c>
      <c r="G170" s="104">
        <f t="shared" si="52"/>
        <v>-279</v>
      </c>
      <c r="H170" s="105">
        <f t="shared" si="48"/>
        <v>230</v>
      </c>
      <c r="I170" s="102">
        <f t="shared" si="49"/>
        <v>349</v>
      </c>
      <c r="J170" s="104">
        <f t="shared" si="53"/>
        <v>-119</v>
      </c>
      <c r="K170" s="138"/>
    </row>
    <row r="171" spans="1:11" s="21" customFormat="1" ht="16.5" thickBot="1" x14ac:dyDescent="0.3">
      <c r="A171" s="67">
        <v>40664</v>
      </c>
      <c r="B171" s="101">
        <f t="shared" si="43"/>
        <v>2896</v>
      </c>
      <c r="C171" s="102">
        <f t="shared" si="44"/>
        <v>2082</v>
      </c>
      <c r="D171" s="103">
        <f t="shared" si="51"/>
        <v>814</v>
      </c>
      <c r="E171" s="101">
        <f t="shared" si="45"/>
        <v>2122</v>
      </c>
      <c r="F171" s="102">
        <f t="shared" si="46"/>
        <v>2856</v>
      </c>
      <c r="G171" s="104">
        <f t="shared" si="52"/>
        <v>-734</v>
      </c>
      <c r="H171" s="105">
        <f t="shared" si="48"/>
        <v>214</v>
      </c>
      <c r="I171" s="102">
        <f t="shared" si="49"/>
        <v>294</v>
      </c>
      <c r="J171" s="104">
        <f t="shared" si="53"/>
        <v>-80</v>
      </c>
      <c r="K171" s="138"/>
    </row>
    <row r="172" spans="1:11" s="21" customFormat="1" ht="16.5" thickBot="1" x14ac:dyDescent="0.3">
      <c r="A172" s="67">
        <v>40695</v>
      </c>
      <c r="B172" s="101">
        <f t="shared" si="43"/>
        <v>4430</v>
      </c>
      <c r="C172" s="102">
        <f t="shared" si="44"/>
        <v>2202</v>
      </c>
      <c r="D172" s="103">
        <f t="shared" si="51"/>
        <v>2228</v>
      </c>
      <c r="E172" s="101">
        <f t="shared" si="45"/>
        <v>2181</v>
      </c>
      <c r="F172" s="102">
        <f t="shared" si="46"/>
        <v>4371</v>
      </c>
      <c r="G172" s="104">
        <f t="shared" si="52"/>
        <v>-2190</v>
      </c>
      <c r="H172" s="105">
        <f t="shared" si="48"/>
        <v>221</v>
      </c>
      <c r="I172" s="102">
        <f t="shared" si="49"/>
        <v>259</v>
      </c>
      <c r="J172" s="104">
        <f t="shared" si="53"/>
        <v>-38</v>
      </c>
      <c r="K172" s="138"/>
    </row>
    <row r="173" spans="1:11" s="21" customFormat="1" ht="16.5" thickBot="1" x14ac:dyDescent="0.3">
      <c r="A173" s="67">
        <v>40725</v>
      </c>
      <c r="B173" s="101">
        <f t="shared" si="43"/>
        <v>4488</v>
      </c>
      <c r="C173" s="102">
        <f t="shared" si="44"/>
        <v>2926</v>
      </c>
      <c r="D173" s="103">
        <f t="shared" si="51"/>
        <v>1562</v>
      </c>
      <c r="E173" s="101">
        <f t="shared" si="45"/>
        <v>2967</v>
      </c>
      <c r="F173" s="102">
        <f t="shared" si="46"/>
        <v>4402</v>
      </c>
      <c r="G173" s="104">
        <f t="shared" si="52"/>
        <v>-1435</v>
      </c>
      <c r="H173" s="105">
        <f t="shared" si="48"/>
        <v>194</v>
      </c>
      <c r="I173" s="102">
        <f t="shared" si="49"/>
        <v>321</v>
      </c>
      <c r="J173" s="104">
        <f t="shared" si="53"/>
        <v>-127</v>
      </c>
      <c r="K173" s="138"/>
    </row>
    <row r="174" spans="1:11" s="21" customFormat="1" ht="16.5" thickBot="1" x14ac:dyDescent="0.3">
      <c r="A174" s="67">
        <v>40756</v>
      </c>
      <c r="B174" s="101">
        <f t="shared" si="43"/>
        <v>3734</v>
      </c>
      <c r="C174" s="102">
        <f t="shared" si="44"/>
        <v>2284</v>
      </c>
      <c r="D174" s="103">
        <f t="shared" si="51"/>
        <v>1450</v>
      </c>
      <c r="E174" s="101">
        <f t="shared" si="45"/>
        <v>2203</v>
      </c>
      <c r="F174" s="102">
        <f t="shared" si="46"/>
        <v>3591</v>
      </c>
      <c r="G174" s="104">
        <f t="shared" si="52"/>
        <v>-1388</v>
      </c>
      <c r="H174" s="105">
        <f t="shared" si="48"/>
        <v>233</v>
      </c>
      <c r="I174" s="102">
        <f t="shared" si="49"/>
        <v>295</v>
      </c>
      <c r="J174" s="104">
        <f t="shared" si="53"/>
        <v>-62</v>
      </c>
      <c r="K174" s="138"/>
    </row>
    <row r="175" spans="1:11" s="21" customFormat="1" ht="16.5" thickBot="1" x14ac:dyDescent="0.3">
      <c r="A175" s="67">
        <v>40787</v>
      </c>
      <c r="B175" s="101">
        <f t="shared" si="43"/>
        <v>3796</v>
      </c>
      <c r="C175" s="102">
        <f t="shared" si="44"/>
        <v>2108</v>
      </c>
      <c r="D175" s="103">
        <f t="shared" si="51"/>
        <v>1688</v>
      </c>
      <c r="E175" s="101">
        <f t="shared" si="45"/>
        <v>2043</v>
      </c>
      <c r="F175" s="102">
        <f t="shared" si="46"/>
        <v>3610</v>
      </c>
      <c r="G175" s="104">
        <f t="shared" si="52"/>
        <v>-1567</v>
      </c>
      <c r="H175" s="105">
        <f t="shared" si="48"/>
        <v>360</v>
      </c>
      <c r="I175" s="102">
        <f t="shared" si="49"/>
        <v>481</v>
      </c>
      <c r="J175" s="104">
        <f t="shared" si="53"/>
        <v>-121</v>
      </c>
      <c r="K175" s="138"/>
    </row>
    <row r="176" spans="1:11" s="21" customFormat="1" ht="16.5" thickBot="1" x14ac:dyDescent="0.3">
      <c r="A176" s="67">
        <v>40817</v>
      </c>
      <c r="B176" s="101">
        <f t="shared" si="43"/>
        <v>3565</v>
      </c>
      <c r="C176" s="102">
        <f t="shared" si="44"/>
        <v>1978</v>
      </c>
      <c r="D176" s="103">
        <f t="shared" si="51"/>
        <v>1587</v>
      </c>
      <c r="E176" s="101">
        <f t="shared" si="45"/>
        <v>1970</v>
      </c>
      <c r="F176" s="102">
        <f t="shared" si="46"/>
        <v>3400</v>
      </c>
      <c r="G176" s="104">
        <f t="shared" si="52"/>
        <v>-1430</v>
      </c>
      <c r="H176" s="105">
        <f t="shared" si="48"/>
        <v>191</v>
      </c>
      <c r="I176" s="102">
        <f t="shared" si="49"/>
        <v>348</v>
      </c>
      <c r="J176" s="104">
        <f t="shared" si="53"/>
        <v>-157</v>
      </c>
      <c r="K176" s="138"/>
    </row>
    <row r="177" spans="1:11" s="21" customFormat="1" ht="16.5" thickBot="1" x14ac:dyDescent="0.3">
      <c r="A177" s="67">
        <v>40848</v>
      </c>
      <c r="B177" s="101">
        <f t="shared" si="43"/>
        <v>3482</v>
      </c>
      <c r="C177" s="102">
        <f t="shared" si="44"/>
        <v>1590</v>
      </c>
      <c r="D177" s="103">
        <f t="shared" si="51"/>
        <v>1892</v>
      </c>
      <c r="E177" s="101">
        <f t="shared" si="45"/>
        <v>1510</v>
      </c>
      <c r="F177" s="102">
        <f t="shared" si="46"/>
        <v>3343</v>
      </c>
      <c r="G177" s="104">
        <f t="shared" si="52"/>
        <v>-1833</v>
      </c>
      <c r="H177" s="105">
        <f t="shared" si="48"/>
        <v>232</v>
      </c>
      <c r="I177" s="102">
        <f t="shared" si="49"/>
        <v>291</v>
      </c>
      <c r="J177" s="104">
        <f t="shared" si="53"/>
        <v>-59</v>
      </c>
      <c r="K177" s="138"/>
    </row>
    <row r="178" spans="1:11" s="21" customFormat="1" ht="16.5" thickBot="1" x14ac:dyDescent="0.3">
      <c r="A178" s="132">
        <v>40878</v>
      </c>
      <c r="B178" s="178">
        <f t="shared" si="43"/>
        <v>4796</v>
      </c>
      <c r="C178" s="179">
        <f t="shared" si="44"/>
        <v>2343</v>
      </c>
      <c r="D178" s="180">
        <f t="shared" si="51"/>
        <v>2453</v>
      </c>
      <c r="E178" s="178">
        <f t="shared" si="45"/>
        <v>2484</v>
      </c>
      <c r="F178" s="179">
        <f t="shared" si="46"/>
        <v>4688</v>
      </c>
      <c r="G178" s="181">
        <f t="shared" si="52"/>
        <v>-2204</v>
      </c>
      <c r="H178" s="182">
        <f t="shared" si="48"/>
        <v>228</v>
      </c>
      <c r="I178" s="179">
        <f t="shared" si="49"/>
        <v>477</v>
      </c>
      <c r="J178" s="181">
        <f t="shared" si="53"/>
        <v>-249</v>
      </c>
      <c r="K178" s="138"/>
    </row>
    <row r="179" spans="1:11" s="21" customFormat="1" ht="16.5" thickBot="1" x14ac:dyDescent="0.3">
      <c r="A179" s="183">
        <v>40909</v>
      </c>
      <c r="B179" s="184">
        <f t="shared" si="43"/>
        <v>4741</v>
      </c>
      <c r="C179" s="185">
        <f t="shared" si="44"/>
        <v>1870</v>
      </c>
      <c r="D179" s="186">
        <f t="shared" si="51"/>
        <v>2871</v>
      </c>
      <c r="E179" s="184">
        <f t="shared" si="45"/>
        <v>1747</v>
      </c>
      <c r="F179" s="185">
        <f t="shared" si="46"/>
        <v>4440</v>
      </c>
      <c r="G179" s="187">
        <f t="shared" si="52"/>
        <v>-2693</v>
      </c>
      <c r="H179" s="188">
        <f t="shared" si="48"/>
        <v>292</v>
      </c>
      <c r="I179" s="185">
        <f t="shared" si="49"/>
        <v>470</v>
      </c>
      <c r="J179" s="187">
        <f t="shared" si="53"/>
        <v>-178</v>
      </c>
      <c r="K179" s="138"/>
    </row>
    <row r="180" spans="1:11" s="21" customFormat="1" ht="16.5" thickBot="1" x14ac:dyDescent="0.3">
      <c r="A180" s="67">
        <v>40940</v>
      </c>
      <c r="B180" s="101">
        <f t="shared" si="43"/>
        <v>4956</v>
      </c>
      <c r="C180" s="102">
        <f t="shared" si="44"/>
        <v>2043</v>
      </c>
      <c r="D180" s="103">
        <f t="shared" si="51"/>
        <v>2913</v>
      </c>
      <c r="E180" s="101">
        <f t="shared" si="45"/>
        <v>1782</v>
      </c>
      <c r="F180" s="102">
        <f t="shared" si="46"/>
        <v>4757</v>
      </c>
      <c r="G180" s="104">
        <f t="shared" si="52"/>
        <v>-2975</v>
      </c>
      <c r="H180" s="105">
        <f t="shared" si="48"/>
        <v>510</v>
      </c>
      <c r="I180" s="102">
        <f t="shared" si="49"/>
        <v>448</v>
      </c>
      <c r="J180" s="104">
        <f t="shared" si="53"/>
        <v>62</v>
      </c>
      <c r="K180" s="138"/>
    </row>
    <row r="181" spans="1:11" s="21" customFormat="1" ht="16.5" thickBot="1" x14ac:dyDescent="0.3">
      <c r="A181" s="67">
        <v>40969</v>
      </c>
      <c r="B181" s="101">
        <f t="shared" si="43"/>
        <v>3817</v>
      </c>
      <c r="C181" s="102">
        <f t="shared" si="44"/>
        <v>2252</v>
      </c>
      <c r="D181" s="103">
        <f>B181-C181</f>
        <v>1565</v>
      </c>
      <c r="E181" s="101">
        <f t="shared" si="45"/>
        <v>2023</v>
      </c>
      <c r="F181" s="102">
        <f t="shared" si="46"/>
        <v>3718</v>
      </c>
      <c r="G181" s="104">
        <f>E181-F181</f>
        <v>-1695</v>
      </c>
      <c r="H181" s="105">
        <f t="shared" si="48"/>
        <v>543</v>
      </c>
      <c r="I181" s="102">
        <f t="shared" si="49"/>
        <v>413</v>
      </c>
      <c r="J181" s="104">
        <f>H181-I181</f>
        <v>130</v>
      </c>
      <c r="K181" s="138"/>
    </row>
    <row r="182" spans="1:11" s="21" customFormat="1" ht="16.5" thickBot="1" x14ac:dyDescent="0.3">
      <c r="A182" s="67">
        <v>41000</v>
      </c>
      <c r="B182" s="101">
        <f t="shared" si="43"/>
        <v>3736</v>
      </c>
      <c r="C182" s="102">
        <f t="shared" si="44"/>
        <v>1808</v>
      </c>
      <c r="D182" s="103">
        <f>B182-C182</f>
        <v>1928</v>
      </c>
      <c r="E182" s="101">
        <f t="shared" si="45"/>
        <v>1708</v>
      </c>
      <c r="F182" s="102">
        <f t="shared" si="46"/>
        <v>3647</v>
      </c>
      <c r="G182" s="104">
        <f>E182-F182</f>
        <v>-1939</v>
      </c>
      <c r="H182" s="105">
        <f t="shared" si="48"/>
        <v>405</v>
      </c>
      <c r="I182" s="102">
        <f t="shared" si="49"/>
        <v>394</v>
      </c>
      <c r="J182" s="104">
        <f>H182-I182</f>
        <v>11</v>
      </c>
      <c r="K182" s="138"/>
    </row>
    <row r="183" spans="1:11" s="21" customFormat="1" ht="16.5" thickBot="1" x14ac:dyDescent="0.3">
      <c r="A183" s="67">
        <v>41030</v>
      </c>
      <c r="B183" s="101">
        <f t="shared" si="43"/>
        <v>3396</v>
      </c>
      <c r="C183" s="102">
        <f t="shared" si="44"/>
        <v>1977</v>
      </c>
      <c r="D183" s="103">
        <f>B183-C183</f>
        <v>1419</v>
      </c>
      <c r="E183" s="101">
        <f t="shared" si="45"/>
        <v>1823</v>
      </c>
      <c r="F183" s="102">
        <f t="shared" si="46"/>
        <v>3360</v>
      </c>
      <c r="G183" s="104">
        <f>E183-F183</f>
        <v>-1537</v>
      </c>
      <c r="H183" s="105">
        <f t="shared" si="48"/>
        <v>424</v>
      </c>
      <c r="I183" s="102">
        <f t="shared" si="49"/>
        <v>306</v>
      </c>
      <c r="J183" s="104">
        <f>H183-I183</f>
        <v>118</v>
      </c>
      <c r="K183" s="138"/>
    </row>
    <row r="184" spans="1:11" s="21" customFormat="1" ht="16.5" thickBot="1" x14ac:dyDescent="0.3">
      <c r="A184" s="67">
        <v>41061</v>
      </c>
      <c r="B184" s="101">
        <f t="shared" ref="B184:B215" si="54">D46</f>
        <v>5165</v>
      </c>
      <c r="C184" s="102">
        <f t="shared" ref="C184:C215" si="55">D115</f>
        <v>2967</v>
      </c>
      <c r="D184" s="103">
        <f>B184-C184</f>
        <v>2198</v>
      </c>
      <c r="E184" s="101">
        <f t="shared" ref="E184:E215" si="56">G46</f>
        <v>2729</v>
      </c>
      <c r="F184" s="102">
        <f t="shared" ref="F184:F215" si="57">G115</f>
        <v>4927</v>
      </c>
      <c r="G184" s="104">
        <f>E184-F184</f>
        <v>-2198</v>
      </c>
      <c r="H184" s="105">
        <f t="shared" ref="H184:H215" si="58">J46</f>
        <v>498</v>
      </c>
      <c r="I184" s="102">
        <f t="shared" ref="I184:I216" si="59">J115</f>
        <v>498</v>
      </c>
      <c r="J184" s="104">
        <f>H184-I184</f>
        <v>0</v>
      </c>
      <c r="K184" s="138"/>
    </row>
    <row r="185" spans="1:11" s="21" customFormat="1" ht="16.5" thickBot="1" x14ac:dyDescent="0.3">
      <c r="A185" s="67">
        <v>41091</v>
      </c>
      <c r="B185" s="101">
        <f t="shared" si="54"/>
        <v>7334</v>
      </c>
      <c r="C185" s="102">
        <f t="shared" si="55"/>
        <v>3443</v>
      </c>
      <c r="D185" s="103">
        <f>B185-C185</f>
        <v>3891</v>
      </c>
      <c r="E185" s="101">
        <f t="shared" si="56"/>
        <v>3264</v>
      </c>
      <c r="F185" s="102">
        <f t="shared" si="57"/>
        <v>7338</v>
      </c>
      <c r="G185" s="104">
        <f>E185-F185</f>
        <v>-4074</v>
      </c>
      <c r="H185" s="105">
        <f t="shared" si="58"/>
        <v>644</v>
      </c>
      <c r="I185" s="102">
        <f t="shared" si="59"/>
        <v>461</v>
      </c>
      <c r="J185" s="104">
        <f>H185-I185</f>
        <v>183</v>
      </c>
      <c r="K185" s="138"/>
    </row>
    <row r="186" spans="1:11" s="21" customFormat="1" ht="16.5" thickBot="1" x14ac:dyDescent="0.3">
      <c r="A186" s="67">
        <v>41122</v>
      </c>
      <c r="B186" s="101">
        <f t="shared" si="54"/>
        <v>8690</v>
      </c>
      <c r="C186" s="102">
        <f t="shared" si="55"/>
        <v>2719</v>
      </c>
      <c r="D186" s="103">
        <f t="shared" ref="D186:D191" si="60">B186-C186</f>
        <v>5971</v>
      </c>
      <c r="E186" s="101">
        <f t="shared" si="56"/>
        <v>2663</v>
      </c>
      <c r="F186" s="102">
        <f t="shared" si="57"/>
        <v>8844</v>
      </c>
      <c r="G186" s="104">
        <f t="shared" ref="G186:G191" si="61">E186-F186</f>
        <v>-6181</v>
      </c>
      <c r="H186" s="105">
        <f t="shared" si="58"/>
        <v>745</v>
      </c>
      <c r="I186" s="102">
        <f t="shared" si="59"/>
        <v>535</v>
      </c>
      <c r="J186" s="104">
        <f t="shared" ref="J186:J191" si="62">H186-I186</f>
        <v>210</v>
      </c>
      <c r="K186" s="138"/>
    </row>
    <row r="187" spans="1:11" s="21" customFormat="1" ht="16.5" thickBot="1" x14ac:dyDescent="0.3">
      <c r="A187" s="66">
        <v>41153</v>
      </c>
      <c r="B187" s="96">
        <f t="shared" si="54"/>
        <v>7519</v>
      </c>
      <c r="C187" s="97">
        <f t="shared" si="55"/>
        <v>4523</v>
      </c>
      <c r="D187" s="98">
        <f t="shared" si="60"/>
        <v>2996</v>
      </c>
      <c r="E187" s="96">
        <f t="shared" si="56"/>
        <v>4311</v>
      </c>
      <c r="F187" s="97">
        <f t="shared" si="57"/>
        <v>7687</v>
      </c>
      <c r="G187" s="99">
        <f t="shared" si="61"/>
        <v>-3376</v>
      </c>
      <c r="H187" s="100">
        <f t="shared" si="58"/>
        <v>662</v>
      </c>
      <c r="I187" s="97">
        <f t="shared" si="59"/>
        <v>282</v>
      </c>
      <c r="J187" s="99">
        <f t="shared" si="62"/>
        <v>380</v>
      </c>
      <c r="K187" s="138"/>
    </row>
    <row r="188" spans="1:11" s="21" customFormat="1" ht="16.5" thickBot="1" x14ac:dyDescent="0.3">
      <c r="A188" s="66">
        <v>41183</v>
      </c>
      <c r="B188" s="96">
        <f t="shared" si="54"/>
        <v>6531</v>
      </c>
      <c r="C188" s="97">
        <f t="shared" si="55"/>
        <v>11207</v>
      </c>
      <c r="D188" s="98">
        <f t="shared" si="60"/>
        <v>-4676</v>
      </c>
      <c r="E188" s="96">
        <f t="shared" si="56"/>
        <v>11028</v>
      </c>
      <c r="F188" s="97">
        <f t="shared" si="57"/>
        <v>6636</v>
      </c>
      <c r="G188" s="99">
        <f t="shared" si="61"/>
        <v>4392</v>
      </c>
      <c r="H188" s="100">
        <f t="shared" si="58"/>
        <v>642</v>
      </c>
      <c r="I188" s="97">
        <f t="shared" si="59"/>
        <v>358</v>
      </c>
      <c r="J188" s="99">
        <f t="shared" si="62"/>
        <v>284</v>
      </c>
      <c r="K188" s="138"/>
    </row>
    <row r="189" spans="1:11" s="21" customFormat="1" ht="16.5" thickBot="1" x14ac:dyDescent="0.3">
      <c r="A189" s="66">
        <v>41214</v>
      </c>
      <c r="B189" s="96">
        <f t="shared" si="54"/>
        <v>11289</v>
      </c>
      <c r="C189" s="97">
        <f t="shared" si="55"/>
        <v>14009</v>
      </c>
      <c r="D189" s="98">
        <f t="shared" si="60"/>
        <v>-2720</v>
      </c>
      <c r="E189" s="96">
        <f t="shared" si="56"/>
        <v>14032</v>
      </c>
      <c r="F189" s="97">
        <f t="shared" si="57"/>
        <v>11339</v>
      </c>
      <c r="G189" s="99">
        <f t="shared" si="61"/>
        <v>2693</v>
      </c>
      <c r="H189" s="100">
        <f t="shared" si="58"/>
        <v>702</v>
      </c>
      <c r="I189" s="97">
        <f t="shared" si="59"/>
        <v>675</v>
      </c>
      <c r="J189" s="99">
        <f t="shared" si="62"/>
        <v>27</v>
      </c>
      <c r="K189" s="138"/>
    </row>
    <row r="190" spans="1:11" s="21" customFormat="1" ht="16.5" thickBot="1" x14ac:dyDescent="0.3">
      <c r="A190" s="142">
        <v>41244</v>
      </c>
      <c r="B190" s="178">
        <f t="shared" si="54"/>
        <v>8067</v>
      </c>
      <c r="C190" s="179">
        <f t="shared" si="55"/>
        <v>12158</v>
      </c>
      <c r="D190" s="180">
        <f t="shared" si="60"/>
        <v>-4091</v>
      </c>
      <c r="E190" s="178">
        <f t="shared" si="56"/>
        <v>11894</v>
      </c>
      <c r="F190" s="179">
        <f t="shared" si="57"/>
        <v>8149</v>
      </c>
      <c r="G190" s="181">
        <f t="shared" si="61"/>
        <v>3745</v>
      </c>
      <c r="H190" s="182">
        <f t="shared" si="58"/>
        <v>557</v>
      </c>
      <c r="I190" s="179">
        <f t="shared" si="59"/>
        <v>211</v>
      </c>
      <c r="J190" s="181">
        <f t="shared" si="62"/>
        <v>346</v>
      </c>
      <c r="K190" s="138"/>
    </row>
    <row r="191" spans="1:11" s="21" customFormat="1" ht="16.5" thickBot="1" x14ac:dyDescent="0.3">
      <c r="A191" s="65">
        <v>41275</v>
      </c>
      <c r="B191" s="91">
        <f t="shared" si="54"/>
        <v>13429</v>
      </c>
      <c r="C191" s="92">
        <f t="shared" si="55"/>
        <v>14868</v>
      </c>
      <c r="D191" s="93">
        <f t="shared" si="60"/>
        <v>-1439</v>
      </c>
      <c r="E191" s="91">
        <f t="shared" si="56"/>
        <v>14544</v>
      </c>
      <c r="F191" s="92">
        <f t="shared" si="57"/>
        <v>13599</v>
      </c>
      <c r="G191" s="94">
        <f t="shared" si="61"/>
        <v>945</v>
      </c>
      <c r="H191" s="95">
        <f t="shared" si="58"/>
        <v>956</v>
      </c>
      <c r="I191" s="92">
        <f t="shared" si="59"/>
        <v>462</v>
      </c>
      <c r="J191" s="94">
        <f t="shared" si="62"/>
        <v>494</v>
      </c>
      <c r="K191" s="138"/>
    </row>
    <row r="192" spans="1:11" s="21" customFormat="1" ht="16.5" thickBot="1" x14ac:dyDescent="0.3">
      <c r="A192" s="68">
        <v>41306</v>
      </c>
      <c r="B192" s="106">
        <f t="shared" si="54"/>
        <v>14891</v>
      </c>
      <c r="C192" s="107">
        <f t="shared" si="55"/>
        <v>10596</v>
      </c>
      <c r="D192" s="108">
        <f>B192-C192</f>
        <v>4295</v>
      </c>
      <c r="E192" s="106">
        <f t="shared" si="56"/>
        <v>10351</v>
      </c>
      <c r="F192" s="107">
        <f t="shared" si="57"/>
        <v>14963</v>
      </c>
      <c r="G192" s="109">
        <f>E192-F192</f>
        <v>-4612</v>
      </c>
      <c r="H192" s="110">
        <f t="shared" si="58"/>
        <v>659</v>
      </c>
      <c r="I192" s="107">
        <f t="shared" si="59"/>
        <v>342</v>
      </c>
      <c r="J192" s="109">
        <f>H192-I192</f>
        <v>317</v>
      </c>
      <c r="K192" s="138"/>
    </row>
    <row r="193" spans="1:11" s="21" customFormat="1" ht="16.5" thickBot="1" x14ac:dyDescent="0.3">
      <c r="A193" s="66">
        <v>41334</v>
      </c>
      <c r="B193" s="96">
        <f t="shared" si="54"/>
        <v>16123</v>
      </c>
      <c r="C193" s="97">
        <f t="shared" si="55"/>
        <v>13914</v>
      </c>
      <c r="D193" s="98">
        <f>B193-C193</f>
        <v>2209</v>
      </c>
      <c r="E193" s="96">
        <f t="shared" si="56"/>
        <v>13596</v>
      </c>
      <c r="F193" s="97">
        <f t="shared" si="57"/>
        <v>16218</v>
      </c>
      <c r="G193" s="99">
        <f>E193-F193</f>
        <v>-2622</v>
      </c>
      <c r="H193" s="100">
        <f t="shared" si="58"/>
        <v>805</v>
      </c>
      <c r="I193" s="97">
        <f t="shared" si="59"/>
        <v>392</v>
      </c>
      <c r="J193" s="99">
        <f>H193-I193</f>
        <v>413</v>
      </c>
      <c r="K193" s="138"/>
    </row>
    <row r="194" spans="1:11" s="21" customFormat="1" ht="16.5" thickBot="1" x14ac:dyDescent="0.3">
      <c r="A194" s="66">
        <v>41365</v>
      </c>
      <c r="B194" s="96">
        <f t="shared" si="54"/>
        <v>24539</v>
      </c>
      <c r="C194" s="97">
        <f t="shared" si="55"/>
        <v>17764</v>
      </c>
      <c r="D194" s="98">
        <f>B194-C194</f>
        <v>6775</v>
      </c>
      <c r="E194" s="96">
        <f t="shared" si="56"/>
        <v>17243</v>
      </c>
      <c r="F194" s="97">
        <f t="shared" si="57"/>
        <v>24808</v>
      </c>
      <c r="G194" s="99">
        <f>E194-F194</f>
        <v>-7565</v>
      </c>
      <c r="H194" s="100">
        <f t="shared" si="58"/>
        <v>1229</v>
      </c>
      <c r="I194" s="97">
        <f t="shared" si="59"/>
        <v>439</v>
      </c>
      <c r="J194" s="99">
        <f>H194-I194</f>
        <v>790</v>
      </c>
      <c r="K194" s="138"/>
    </row>
    <row r="195" spans="1:11" s="21" customFormat="1" ht="16.5" thickBot="1" x14ac:dyDescent="0.3">
      <c r="A195" s="66">
        <v>41395</v>
      </c>
      <c r="B195" s="96">
        <f t="shared" si="54"/>
        <v>25469</v>
      </c>
      <c r="C195" s="97">
        <f t="shared" si="55"/>
        <v>19649</v>
      </c>
      <c r="D195" s="98">
        <f>B195-C195</f>
        <v>5820</v>
      </c>
      <c r="E195" s="96">
        <f t="shared" si="56"/>
        <v>18918</v>
      </c>
      <c r="F195" s="97">
        <f t="shared" si="57"/>
        <v>25589</v>
      </c>
      <c r="G195" s="99">
        <f>E195-F195</f>
        <v>-6671</v>
      </c>
      <c r="H195" s="100">
        <f t="shared" si="58"/>
        <v>1479</v>
      </c>
      <c r="I195" s="97">
        <f t="shared" si="59"/>
        <v>628</v>
      </c>
      <c r="J195" s="99">
        <f>H195-I195</f>
        <v>851</v>
      </c>
      <c r="K195" s="138"/>
    </row>
    <row r="196" spans="1:11" s="21" customFormat="1" ht="16.5" thickBot="1" x14ac:dyDescent="0.3">
      <c r="A196" s="66">
        <v>41426</v>
      </c>
      <c r="B196" s="96">
        <f t="shared" si="54"/>
        <v>21702</v>
      </c>
      <c r="C196" s="97">
        <f t="shared" si="55"/>
        <v>26612</v>
      </c>
      <c r="D196" s="98">
        <f>B196-C196</f>
        <v>-4910</v>
      </c>
      <c r="E196" s="96">
        <f t="shared" si="56"/>
        <v>25801</v>
      </c>
      <c r="F196" s="97">
        <f t="shared" si="57"/>
        <v>22040</v>
      </c>
      <c r="G196" s="99">
        <f>E196-F196</f>
        <v>3761</v>
      </c>
      <c r="H196" s="100">
        <f t="shared" si="58"/>
        <v>1719</v>
      </c>
      <c r="I196" s="97">
        <f t="shared" si="59"/>
        <v>570</v>
      </c>
      <c r="J196" s="99">
        <f>H196-I196</f>
        <v>1149</v>
      </c>
      <c r="K196" s="138"/>
    </row>
    <row r="197" spans="1:11" s="21" customFormat="1" ht="16.5" thickBot="1" x14ac:dyDescent="0.3">
      <c r="A197" s="66">
        <v>41456</v>
      </c>
      <c r="B197" s="96">
        <f t="shared" si="54"/>
        <v>33918</v>
      </c>
      <c r="C197" s="97">
        <f t="shared" si="55"/>
        <v>33903</v>
      </c>
      <c r="D197" s="98">
        <f t="shared" ref="D197:D202" si="63">B197-C197</f>
        <v>15</v>
      </c>
      <c r="E197" s="96">
        <f t="shared" si="56"/>
        <v>32914</v>
      </c>
      <c r="F197" s="97">
        <f t="shared" si="57"/>
        <v>34550</v>
      </c>
      <c r="G197" s="99">
        <f t="shared" ref="G197:G202" si="64">E197-F197</f>
        <v>-1636</v>
      </c>
      <c r="H197" s="100">
        <f t="shared" si="58"/>
        <v>2118</v>
      </c>
      <c r="I197" s="97">
        <f t="shared" si="59"/>
        <v>497</v>
      </c>
      <c r="J197" s="99">
        <f t="shared" ref="J197:J202" si="65">H197-I197</f>
        <v>1621</v>
      </c>
      <c r="K197" s="138"/>
    </row>
    <row r="198" spans="1:11" s="21" customFormat="1" ht="16.5" thickBot="1" x14ac:dyDescent="0.3">
      <c r="A198" s="66">
        <v>41487</v>
      </c>
      <c r="B198" s="96">
        <f t="shared" si="54"/>
        <v>36932</v>
      </c>
      <c r="C198" s="97">
        <f t="shared" si="55"/>
        <v>32003</v>
      </c>
      <c r="D198" s="98">
        <f t="shared" si="63"/>
        <v>4929</v>
      </c>
      <c r="E198" s="96">
        <f t="shared" si="56"/>
        <v>31012</v>
      </c>
      <c r="F198" s="97">
        <f t="shared" si="57"/>
        <v>37533</v>
      </c>
      <c r="G198" s="99">
        <f t="shared" si="64"/>
        <v>-6521</v>
      </c>
      <c r="H198" s="100">
        <f t="shared" si="58"/>
        <v>2200</v>
      </c>
      <c r="I198" s="97">
        <f t="shared" si="59"/>
        <v>608</v>
      </c>
      <c r="J198" s="99">
        <f t="shared" si="65"/>
        <v>1592</v>
      </c>
      <c r="K198" s="138"/>
    </row>
    <row r="199" spans="1:11" s="21" customFormat="1" ht="16.5" thickBot="1" x14ac:dyDescent="0.3">
      <c r="A199" s="66">
        <v>41518</v>
      </c>
      <c r="B199" s="96">
        <f t="shared" si="54"/>
        <v>32825</v>
      </c>
      <c r="C199" s="97">
        <f t="shared" si="55"/>
        <v>30885</v>
      </c>
      <c r="D199" s="98">
        <f t="shared" si="63"/>
        <v>1940</v>
      </c>
      <c r="E199" s="96">
        <f t="shared" si="56"/>
        <v>30030</v>
      </c>
      <c r="F199" s="97">
        <f t="shared" si="57"/>
        <v>33242</v>
      </c>
      <c r="G199" s="99">
        <f t="shared" si="64"/>
        <v>-3212</v>
      </c>
      <c r="H199" s="100">
        <f t="shared" si="58"/>
        <v>1786</v>
      </c>
      <c r="I199" s="97">
        <f t="shared" si="59"/>
        <v>514</v>
      </c>
      <c r="J199" s="99">
        <f t="shared" si="65"/>
        <v>1272</v>
      </c>
      <c r="K199" s="138"/>
    </row>
    <row r="200" spans="1:11" s="21" customFormat="1" ht="16.5" thickBot="1" x14ac:dyDescent="0.3">
      <c r="A200" s="66">
        <v>41548</v>
      </c>
      <c r="B200" s="96">
        <f t="shared" si="54"/>
        <v>34788</v>
      </c>
      <c r="C200" s="97">
        <f t="shared" si="55"/>
        <v>29044</v>
      </c>
      <c r="D200" s="98">
        <f t="shared" si="63"/>
        <v>5744</v>
      </c>
      <c r="E200" s="96">
        <f t="shared" si="56"/>
        <v>28365</v>
      </c>
      <c r="F200" s="97">
        <f t="shared" si="57"/>
        <v>35134</v>
      </c>
      <c r="G200" s="99">
        <f t="shared" si="64"/>
        <v>-6769</v>
      </c>
      <c r="H200" s="100">
        <f t="shared" si="58"/>
        <v>1598</v>
      </c>
      <c r="I200" s="97">
        <f t="shared" si="59"/>
        <v>573</v>
      </c>
      <c r="J200" s="99">
        <f t="shared" si="65"/>
        <v>1025</v>
      </c>
      <c r="K200" s="138"/>
    </row>
    <row r="201" spans="1:11" s="21" customFormat="1" ht="16.5" thickBot="1" x14ac:dyDescent="0.3">
      <c r="A201" s="66">
        <v>41579</v>
      </c>
      <c r="B201" s="96">
        <f t="shared" si="54"/>
        <v>25524</v>
      </c>
      <c r="C201" s="97">
        <f t="shared" si="55"/>
        <v>16702</v>
      </c>
      <c r="D201" s="98">
        <f t="shared" si="63"/>
        <v>8822</v>
      </c>
      <c r="E201" s="96">
        <f t="shared" si="56"/>
        <v>15906</v>
      </c>
      <c r="F201" s="97">
        <f t="shared" si="57"/>
        <v>25888</v>
      </c>
      <c r="G201" s="99">
        <f t="shared" si="64"/>
        <v>-9982</v>
      </c>
      <c r="H201" s="100">
        <f t="shared" si="58"/>
        <v>1710</v>
      </c>
      <c r="I201" s="97">
        <f t="shared" si="59"/>
        <v>550</v>
      </c>
      <c r="J201" s="99">
        <f t="shared" si="65"/>
        <v>1160</v>
      </c>
      <c r="K201" s="138"/>
    </row>
    <row r="202" spans="1:11" s="21" customFormat="1" ht="16.5" thickBot="1" x14ac:dyDescent="0.3">
      <c r="A202" s="132">
        <v>41609</v>
      </c>
      <c r="B202" s="178">
        <f t="shared" si="54"/>
        <v>7893</v>
      </c>
      <c r="C202" s="179">
        <f t="shared" si="55"/>
        <v>12960</v>
      </c>
      <c r="D202" s="180">
        <f t="shared" si="63"/>
        <v>-5067</v>
      </c>
      <c r="E202" s="178">
        <f t="shared" si="56"/>
        <v>12323</v>
      </c>
      <c r="F202" s="179">
        <f t="shared" si="57"/>
        <v>8295</v>
      </c>
      <c r="G202" s="181">
        <f t="shared" si="64"/>
        <v>4028</v>
      </c>
      <c r="H202" s="182">
        <f t="shared" si="58"/>
        <v>1449</v>
      </c>
      <c r="I202" s="179">
        <f t="shared" si="59"/>
        <v>410</v>
      </c>
      <c r="J202" s="181">
        <f t="shared" si="65"/>
        <v>1039</v>
      </c>
      <c r="K202" s="138"/>
    </row>
    <row r="203" spans="1:11" s="21" customFormat="1" ht="16.5" thickBot="1" x14ac:dyDescent="0.3">
      <c r="A203" s="168">
        <v>41640</v>
      </c>
      <c r="B203" s="91">
        <f t="shared" si="54"/>
        <v>4561</v>
      </c>
      <c r="C203" s="92">
        <f t="shared" si="55"/>
        <v>13671</v>
      </c>
      <c r="D203" s="93">
        <f>B203-C203</f>
        <v>-9110</v>
      </c>
      <c r="E203" s="91">
        <f t="shared" si="56"/>
        <v>13074</v>
      </c>
      <c r="F203" s="92">
        <f t="shared" si="57"/>
        <v>5241</v>
      </c>
      <c r="G203" s="94">
        <f>E203-F203</f>
        <v>7833</v>
      </c>
      <c r="H203" s="95">
        <f t="shared" si="58"/>
        <v>1862</v>
      </c>
      <c r="I203" s="92">
        <f t="shared" si="59"/>
        <v>585</v>
      </c>
      <c r="J203" s="94">
        <f>H203-I203</f>
        <v>1277</v>
      </c>
      <c r="K203" s="138"/>
    </row>
    <row r="204" spans="1:11" s="21" customFormat="1" ht="16.5" thickBot="1" x14ac:dyDescent="0.3">
      <c r="A204" s="83">
        <v>41671</v>
      </c>
      <c r="B204" s="96">
        <f t="shared" si="54"/>
        <v>9359</v>
      </c>
      <c r="C204" s="97">
        <f t="shared" si="55"/>
        <v>13958</v>
      </c>
      <c r="D204" s="98">
        <f>B204-C204</f>
        <v>-4599</v>
      </c>
      <c r="E204" s="96">
        <f t="shared" si="56"/>
        <v>13270</v>
      </c>
      <c r="F204" s="97">
        <f t="shared" si="57"/>
        <v>9881</v>
      </c>
      <c r="G204" s="99">
        <f>E204-F204</f>
        <v>3389</v>
      </c>
      <c r="H204" s="100">
        <f t="shared" si="58"/>
        <v>1662</v>
      </c>
      <c r="I204" s="97">
        <f t="shared" si="59"/>
        <v>452</v>
      </c>
      <c r="J204" s="99">
        <f>H204-I204</f>
        <v>1210</v>
      </c>
      <c r="K204" s="138"/>
    </row>
    <row r="205" spans="1:11" s="21" customFormat="1" ht="16.5" thickBot="1" x14ac:dyDescent="0.3">
      <c r="A205" s="83">
        <v>41699</v>
      </c>
      <c r="B205" s="96">
        <f t="shared" si="54"/>
        <v>9813</v>
      </c>
      <c r="C205" s="97">
        <f t="shared" si="55"/>
        <v>14961</v>
      </c>
      <c r="D205" s="98">
        <f>B205-C205</f>
        <v>-5148</v>
      </c>
      <c r="E205" s="96">
        <f t="shared" si="56"/>
        <v>14439</v>
      </c>
      <c r="F205" s="97">
        <f t="shared" si="57"/>
        <v>10236</v>
      </c>
      <c r="G205" s="99">
        <f>E205-F205</f>
        <v>4203</v>
      </c>
      <c r="H205" s="100">
        <f t="shared" si="58"/>
        <v>1469</v>
      </c>
      <c r="I205" s="97">
        <f t="shared" si="59"/>
        <v>524</v>
      </c>
      <c r="J205" s="99">
        <f>H205-I205</f>
        <v>945</v>
      </c>
      <c r="K205" s="138"/>
    </row>
    <row r="206" spans="1:11" s="21" customFormat="1" ht="16.5" thickBot="1" x14ac:dyDescent="0.3">
      <c r="A206" s="83">
        <v>41730</v>
      </c>
      <c r="B206" s="96">
        <f t="shared" si="54"/>
        <v>9470</v>
      </c>
      <c r="C206" s="97">
        <f t="shared" si="55"/>
        <v>16077</v>
      </c>
      <c r="D206" s="98">
        <f>B206-C206</f>
        <v>-6607</v>
      </c>
      <c r="E206" s="96">
        <f t="shared" si="56"/>
        <v>15680</v>
      </c>
      <c r="F206" s="97">
        <f t="shared" si="57"/>
        <v>9709</v>
      </c>
      <c r="G206" s="99">
        <f>E206-F206</f>
        <v>5971</v>
      </c>
      <c r="H206" s="100">
        <f t="shared" si="58"/>
        <v>1525</v>
      </c>
      <c r="I206" s="97">
        <f t="shared" si="59"/>
        <v>889</v>
      </c>
      <c r="J206" s="99">
        <f>H206-I206</f>
        <v>636</v>
      </c>
      <c r="K206" s="138"/>
    </row>
    <row r="207" spans="1:11" s="21" customFormat="1" ht="16.5" thickBot="1" x14ac:dyDescent="0.3">
      <c r="A207" s="83">
        <v>41760</v>
      </c>
      <c r="B207" s="96">
        <f t="shared" si="54"/>
        <v>14746</v>
      </c>
      <c r="C207" s="97">
        <f t="shared" si="55"/>
        <v>15685</v>
      </c>
      <c r="D207" s="98">
        <f>B207-C207</f>
        <v>-939</v>
      </c>
      <c r="E207" s="96">
        <f t="shared" si="56"/>
        <v>14975</v>
      </c>
      <c r="F207" s="97">
        <f t="shared" si="57"/>
        <v>15326</v>
      </c>
      <c r="G207" s="99">
        <f>E207-F207</f>
        <v>-351</v>
      </c>
      <c r="H207" s="100">
        <f t="shared" si="58"/>
        <v>1787</v>
      </c>
      <c r="I207" s="97">
        <f t="shared" si="59"/>
        <v>497</v>
      </c>
      <c r="J207" s="99">
        <f>H207-I207</f>
        <v>1290</v>
      </c>
      <c r="K207" s="138"/>
    </row>
    <row r="208" spans="1:11" s="21" customFormat="1" ht="16.5" thickBot="1" x14ac:dyDescent="0.3">
      <c r="A208" s="83">
        <v>41791</v>
      </c>
      <c r="B208" s="96">
        <f t="shared" si="54"/>
        <v>12420</v>
      </c>
      <c r="C208" s="97">
        <f t="shared" si="55"/>
        <v>6649</v>
      </c>
      <c r="D208" s="98">
        <f t="shared" ref="D208:D213" si="66">B208-C208</f>
        <v>5771</v>
      </c>
      <c r="E208" s="96">
        <f t="shared" si="56"/>
        <v>5982</v>
      </c>
      <c r="F208" s="97">
        <f t="shared" si="57"/>
        <v>13165</v>
      </c>
      <c r="G208" s="99">
        <f t="shared" ref="G208:G213" si="67">E208-F208</f>
        <v>-7183</v>
      </c>
      <c r="H208" s="100">
        <f t="shared" si="58"/>
        <v>1924</v>
      </c>
      <c r="I208" s="97">
        <f t="shared" si="59"/>
        <v>512</v>
      </c>
      <c r="J208" s="99">
        <f t="shared" ref="J208:J213" si="68">H208-I208</f>
        <v>1412</v>
      </c>
      <c r="K208" s="138"/>
    </row>
    <row r="209" spans="1:18" s="21" customFormat="1" ht="16.5" thickBot="1" x14ac:dyDescent="0.3">
      <c r="A209" s="83">
        <v>41821</v>
      </c>
      <c r="B209" s="96">
        <f t="shared" si="54"/>
        <v>14057</v>
      </c>
      <c r="C209" s="97">
        <f t="shared" si="55"/>
        <v>14252</v>
      </c>
      <c r="D209" s="98">
        <f t="shared" si="66"/>
        <v>-195</v>
      </c>
      <c r="E209" s="96">
        <f t="shared" si="56"/>
        <v>13540</v>
      </c>
      <c r="F209" s="97">
        <f t="shared" si="57"/>
        <v>15638</v>
      </c>
      <c r="G209" s="99">
        <f t="shared" si="67"/>
        <v>-2098</v>
      </c>
      <c r="H209" s="100">
        <f t="shared" si="58"/>
        <v>3237</v>
      </c>
      <c r="I209" s="97">
        <f t="shared" si="59"/>
        <v>944</v>
      </c>
      <c r="J209" s="99">
        <f t="shared" si="68"/>
        <v>2293</v>
      </c>
      <c r="K209" s="138"/>
    </row>
    <row r="210" spans="1:18" s="21" customFormat="1" ht="16.5" thickBot="1" x14ac:dyDescent="0.3">
      <c r="A210" s="83">
        <v>41852</v>
      </c>
      <c r="B210" s="96">
        <f t="shared" si="54"/>
        <v>15246</v>
      </c>
      <c r="C210" s="97">
        <f t="shared" si="55"/>
        <v>16063</v>
      </c>
      <c r="D210" s="98">
        <f t="shared" si="66"/>
        <v>-817</v>
      </c>
      <c r="E210" s="96">
        <f t="shared" si="56"/>
        <v>14619</v>
      </c>
      <c r="F210" s="97">
        <f t="shared" si="57"/>
        <v>17024</v>
      </c>
      <c r="G210" s="99">
        <f t="shared" si="67"/>
        <v>-2405</v>
      </c>
      <c r="H210" s="100">
        <f t="shared" si="58"/>
        <v>3944</v>
      </c>
      <c r="I210" s="97">
        <f t="shared" si="59"/>
        <v>722</v>
      </c>
      <c r="J210" s="99">
        <f t="shared" si="68"/>
        <v>3222</v>
      </c>
      <c r="K210" s="138"/>
    </row>
    <row r="211" spans="1:18" s="21" customFormat="1" ht="16.5" thickBot="1" x14ac:dyDescent="0.3">
      <c r="A211" s="83">
        <v>41883</v>
      </c>
      <c r="B211" s="96">
        <f t="shared" si="54"/>
        <v>16312</v>
      </c>
      <c r="C211" s="97">
        <f t="shared" si="55"/>
        <v>21247</v>
      </c>
      <c r="D211" s="98">
        <f t="shared" si="66"/>
        <v>-4935</v>
      </c>
      <c r="E211" s="96">
        <f t="shared" si="56"/>
        <v>17975</v>
      </c>
      <c r="F211" s="97">
        <f t="shared" si="57"/>
        <v>20657</v>
      </c>
      <c r="G211" s="99">
        <f t="shared" si="67"/>
        <v>-2682</v>
      </c>
      <c r="H211" s="100">
        <f t="shared" si="58"/>
        <v>8215</v>
      </c>
      <c r="I211" s="97">
        <f t="shared" si="59"/>
        <v>598</v>
      </c>
      <c r="J211" s="99">
        <f t="shared" si="68"/>
        <v>7617</v>
      </c>
      <c r="K211" s="138"/>
    </row>
    <row r="212" spans="1:18" s="21" customFormat="1" ht="16.5" thickBot="1" x14ac:dyDescent="0.3">
      <c r="A212" s="83">
        <v>41913</v>
      </c>
      <c r="B212" s="96">
        <f t="shared" si="54"/>
        <v>20464</v>
      </c>
      <c r="C212" s="97">
        <f t="shared" si="55"/>
        <v>21537</v>
      </c>
      <c r="D212" s="98">
        <f t="shared" si="66"/>
        <v>-1073</v>
      </c>
      <c r="E212" s="96">
        <f t="shared" si="56"/>
        <v>16455</v>
      </c>
      <c r="F212" s="97">
        <f t="shared" si="57"/>
        <v>27557</v>
      </c>
      <c r="G212" s="99">
        <f t="shared" si="67"/>
        <v>-11102</v>
      </c>
      <c r="H212" s="100">
        <f t="shared" si="58"/>
        <v>13124</v>
      </c>
      <c r="I212" s="97">
        <f t="shared" si="59"/>
        <v>949</v>
      </c>
      <c r="J212" s="99">
        <f t="shared" si="68"/>
        <v>12175</v>
      </c>
      <c r="K212" s="138"/>
    </row>
    <row r="213" spans="1:18" s="21" customFormat="1" ht="16.5" thickBot="1" x14ac:dyDescent="0.3">
      <c r="A213" s="83">
        <v>41944</v>
      </c>
      <c r="B213" s="96">
        <f t="shared" si="54"/>
        <v>15471</v>
      </c>
      <c r="C213" s="97">
        <f t="shared" si="55"/>
        <v>19772</v>
      </c>
      <c r="D213" s="98">
        <f t="shared" si="66"/>
        <v>-4301</v>
      </c>
      <c r="E213" s="96">
        <f t="shared" si="56"/>
        <v>14997</v>
      </c>
      <c r="F213" s="97">
        <f t="shared" si="57"/>
        <v>21882</v>
      </c>
      <c r="G213" s="99">
        <f t="shared" si="67"/>
        <v>-6885</v>
      </c>
      <c r="H213" s="100">
        <f t="shared" si="58"/>
        <v>12331</v>
      </c>
      <c r="I213" s="97">
        <f t="shared" si="59"/>
        <v>1145</v>
      </c>
      <c r="J213" s="99">
        <f t="shared" si="68"/>
        <v>11186</v>
      </c>
      <c r="K213" s="138"/>
    </row>
    <row r="214" spans="1:18" s="21" customFormat="1" ht="16.5" thickBot="1" x14ac:dyDescent="0.3">
      <c r="A214" s="166">
        <v>41974</v>
      </c>
      <c r="B214" s="178">
        <f t="shared" si="54"/>
        <v>18039</v>
      </c>
      <c r="C214" s="179">
        <f t="shared" si="55"/>
        <v>12591</v>
      </c>
      <c r="D214" s="180">
        <f>B214-C214</f>
        <v>5448</v>
      </c>
      <c r="E214" s="178">
        <f t="shared" si="56"/>
        <v>6853</v>
      </c>
      <c r="F214" s="179">
        <f t="shared" si="57"/>
        <v>25304</v>
      </c>
      <c r="G214" s="181">
        <f>E214-F214</f>
        <v>-18451</v>
      </c>
      <c r="H214" s="182">
        <f t="shared" si="58"/>
        <v>14231</v>
      </c>
      <c r="I214" s="179">
        <f t="shared" si="59"/>
        <v>1228</v>
      </c>
      <c r="J214" s="181">
        <f>H214-I214</f>
        <v>13003</v>
      </c>
      <c r="K214" s="138"/>
    </row>
    <row r="215" spans="1:18" s="21" customFormat="1" ht="16.5" thickBot="1" x14ac:dyDescent="0.3">
      <c r="A215" s="165">
        <v>42005</v>
      </c>
      <c r="B215" s="173">
        <f t="shared" si="54"/>
        <v>19330</v>
      </c>
      <c r="C215" s="174">
        <f t="shared" si="55"/>
        <v>9543</v>
      </c>
      <c r="D215" s="175">
        <f>B215-C215</f>
        <v>9787</v>
      </c>
      <c r="E215" s="173">
        <f t="shared" si="56"/>
        <v>4077</v>
      </c>
      <c r="F215" s="174">
        <f t="shared" si="57"/>
        <v>26324</v>
      </c>
      <c r="G215" s="176">
        <f>E215-F215</f>
        <v>-22247</v>
      </c>
      <c r="H215" s="177">
        <f t="shared" si="58"/>
        <v>14196</v>
      </c>
      <c r="I215" s="174">
        <f t="shared" si="59"/>
        <v>1736</v>
      </c>
      <c r="J215" s="176">
        <f>H215-I215</f>
        <v>12460</v>
      </c>
      <c r="K215" s="138"/>
    </row>
    <row r="216" spans="1:18" s="21" customFormat="1" ht="16.5" thickBot="1" x14ac:dyDescent="0.3">
      <c r="A216" s="165">
        <v>42036</v>
      </c>
      <c r="B216" s="173">
        <f t="shared" ref="B216:B247" si="69">D78</f>
        <v>11709</v>
      </c>
      <c r="C216" s="174">
        <f t="shared" ref="C216:C247" si="70">D147</f>
        <v>8573</v>
      </c>
      <c r="D216" s="175">
        <f>B216-C216</f>
        <v>3136</v>
      </c>
      <c r="E216" s="173">
        <f t="shared" ref="E216:E247" si="71">G78</f>
        <v>3682</v>
      </c>
      <c r="F216" s="174">
        <f t="shared" ref="F216:F247" si="72">G147</f>
        <v>18366</v>
      </c>
      <c r="G216" s="176">
        <f>E216-F216</f>
        <v>-14684</v>
      </c>
      <c r="H216" s="177">
        <f t="shared" ref="H216:H247" si="73">J78</f>
        <v>12426</v>
      </c>
      <c r="I216" s="174">
        <f t="shared" si="59"/>
        <v>878</v>
      </c>
      <c r="J216" s="176">
        <f>H216-I216</f>
        <v>11548</v>
      </c>
      <c r="K216" s="138"/>
    </row>
    <row r="217" spans="1:18" s="21" customFormat="1" ht="16.5" thickBot="1" x14ac:dyDescent="0.3">
      <c r="A217" s="69" t="s">
        <v>0</v>
      </c>
      <c r="B217" s="129">
        <f t="shared" si="69"/>
        <v>642023</v>
      </c>
      <c r="C217" s="130">
        <f t="shared" si="70"/>
        <v>591174</v>
      </c>
      <c r="D217" s="111">
        <f>B217-C217</f>
        <v>50849</v>
      </c>
      <c r="E217" s="129">
        <f t="shared" si="71"/>
        <v>548324</v>
      </c>
      <c r="F217" s="130">
        <f t="shared" si="72"/>
        <v>687564</v>
      </c>
      <c r="G217" s="112">
        <f>E217-F217</f>
        <v>-139240</v>
      </c>
      <c r="H217" s="131">
        <f t="shared" si="73"/>
        <v>123518</v>
      </c>
      <c r="I217" s="130">
        <f>J148</f>
        <v>35127</v>
      </c>
      <c r="J217" s="112">
        <f>H217-I217</f>
        <v>88391</v>
      </c>
      <c r="K217" s="138"/>
    </row>
    <row r="218" spans="1:18" ht="15.75" thickBot="1" x14ac:dyDescent="0.25">
      <c r="A218" s="15"/>
      <c r="B218" s="15"/>
      <c r="C218" s="21"/>
      <c r="D218" s="15"/>
      <c r="E218" s="15"/>
      <c r="F218" s="15"/>
      <c r="G218" s="15"/>
      <c r="H218" s="15"/>
      <c r="I218" s="15"/>
      <c r="J218" s="15"/>
      <c r="K218" s="22"/>
    </row>
    <row r="219" spans="1:18" x14ac:dyDescent="0.2">
      <c r="A219" s="122"/>
      <c r="B219" s="122" t="s">
        <v>4</v>
      </c>
      <c r="C219" s="122" t="s">
        <v>5</v>
      </c>
      <c r="D219" s="120" t="s">
        <v>30</v>
      </c>
      <c r="E219" s="15"/>
      <c r="F219" s="119"/>
      <c r="G219" s="15"/>
      <c r="H219" s="15"/>
      <c r="I219" s="15"/>
      <c r="J219" s="15"/>
    </row>
    <row r="220" spans="1:18" ht="14.25" x14ac:dyDescent="0.2">
      <c r="A220" s="123" t="s">
        <v>12</v>
      </c>
      <c r="B220" s="124">
        <f>B217</f>
        <v>642023</v>
      </c>
      <c r="C220" s="124">
        <f>C217</f>
        <v>591174</v>
      </c>
      <c r="D220" s="121">
        <f>D217</f>
        <v>50849</v>
      </c>
      <c r="E220" s="15"/>
      <c r="F220" s="28" t="s">
        <v>12</v>
      </c>
      <c r="G220" s="119"/>
      <c r="H220" s="15"/>
      <c r="I220" s="15"/>
      <c r="J220" s="15"/>
    </row>
    <row r="221" spans="1:18" ht="14.25" x14ac:dyDescent="0.2">
      <c r="A221" s="123" t="s">
        <v>13</v>
      </c>
      <c r="B221" s="124">
        <f>E217</f>
        <v>548324</v>
      </c>
      <c r="C221" s="124">
        <f>F217</f>
        <v>687564</v>
      </c>
      <c r="D221" s="121">
        <f>G217</f>
        <v>-139240</v>
      </c>
      <c r="E221" s="15"/>
      <c r="F221" s="28" t="s">
        <v>13</v>
      </c>
      <c r="G221" s="119"/>
      <c r="H221" s="15"/>
      <c r="I221" s="15"/>
      <c r="J221" s="15"/>
    </row>
    <row r="222" spans="1:18" ht="14.25" x14ac:dyDescent="0.2">
      <c r="A222" s="123" t="s">
        <v>15</v>
      </c>
      <c r="B222" s="124">
        <f>H217</f>
        <v>123518</v>
      </c>
      <c r="C222" s="124">
        <f>I217</f>
        <v>35127</v>
      </c>
      <c r="D222" s="121">
        <f>J217</f>
        <v>88391</v>
      </c>
      <c r="E222" s="15"/>
      <c r="F222" s="28" t="s">
        <v>15</v>
      </c>
      <c r="G222" s="119"/>
      <c r="H222" s="15"/>
      <c r="I222" s="15"/>
      <c r="J222" s="15"/>
    </row>
    <row r="223" spans="1:18" ht="14.25" x14ac:dyDescent="0.2">
      <c r="A223" s="27"/>
      <c r="B223" s="24"/>
      <c r="C223" s="24"/>
      <c r="D223" s="24"/>
      <c r="E223" s="16"/>
      <c r="F223" s="16"/>
      <c r="G223" s="16"/>
      <c r="H223" s="16"/>
      <c r="I223" s="16"/>
      <c r="J223" s="16"/>
      <c r="K223" s="16"/>
      <c r="L223" s="15"/>
      <c r="M223" s="15"/>
      <c r="N223" s="15"/>
      <c r="O223" s="15"/>
      <c r="P223" s="15"/>
      <c r="Q223" s="15"/>
      <c r="R223" s="15"/>
    </row>
    <row r="224" spans="1:18" x14ac:dyDescent="0.2">
      <c r="A224" s="13"/>
      <c r="B224" s="13"/>
      <c r="C224" s="13"/>
      <c r="D224" s="13"/>
      <c r="E224" s="16"/>
      <c r="F224" s="16"/>
      <c r="G224" s="16"/>
      <c r="H224" s="16"/>
      <c r="I224" s="16"/>
      <c r="J224" s="16"/>
      <c r="K224" s="16"/>
      <c r="L224" s="15"/>
      <c r="M224" s="15"/>
      <c r="N224" s="15"/>
      <c r="O224" s="15"/>
      <c r="P224" s="15"/>
      <c r="Q224" s="15"/>
      <c r="R224" s="15"/>
    </row>
    <row r="225" spans="1:18" x14ac:dyDescent="0.2">
      <c r="A225" s="3"/>
      <c r="B225" s="3"/>
      <c r="C225" s="3"/>
      <c r="D225" s="3"/>
      <c r="E225" s="16"/>
      <c r="F225" s="16"/>
      <c r="G225" s="16"/>
      <c r="H225" s="16"/>
      <c r="I225" s="16"/>
      <c r="J225" s="16"/>
      <c r="K225" s="16"/>
      <c r="L225" s="15"/>
      <c r="M225" s="15"/>
      <c r="N225" s="15"/>
      <c r="O225" s="15"/>
      <c r="P225" s="15"/>
      <c r="Q225" s="15"/>
      <c r="R225" s="15"/>
    </row>
    <row r="226" spans="1:18" x14ac:dyDescent="0.2">
      <c r="A226" s="3"/>
      <c r="B226" s="3"/>
      <c r="C226" s="3"/>
      <c r="D226" s="3"/>
      <c r="E226" s="16"/>
      <c r="F226" s="16"/>
      <c r="G226" s="16"/>
      <c r="H226" s="16"/>
      <c r="I226" s="16"/>
      <c r="J226" s="16"/>
      <c r="K226" s="16"/>
      <c r="L226" s="15"/>
      <c r="M226" s="15"/>
      <c r="N226" s="15"/>
      <c r="O226" s="15"/>
      <c r="P226" s="15"/>
      <c r="Q226" s="15"/>
      <c r="R226" s="15"/>
    </row>
    <row r="227" spans="1:18" x14ac:dyDescent="0.2">
      <c r="A227" s="4"/>
      <c r="B227" s="18"/>
      <c r="C227" s="18"/>
      <c r="D227" s="18"/>
      <c r="E227" s="16"/>
      <c r="F227" s="16"/>
      <c r="G227" s="16"/>
      <c r="H227" s="16"/>
      <c r="I227" s="16"/>
      <c r="J227" s="16"/>
      <c r="K227" s="16"/>
      <c r="L227" s="15"/>
      <c r="M227" s="15"/>
      <c r="N227" s="15"/>
      <c r="O227" s="15"/>
      <c r="P227" s="15"/>
      <c r="Q227" s="15"/>
      <c r="R227" s="15"/>
    </row>
    <row r="228" spans="1:18" x14ac:dyDescent="0.2">
      <c r="A228" s="2"/>
      <c r="B228" s="2"/>
      <c r="C228" s="2"/>
      <c r="D228" s="2"/>
      <c r="E228" s="17"/>
      <c r="F228" s="17"/>
      <c r="G228" s="17"/>
      <c r="H228" s="17"/>
      <c r="I228" s="17"/>
      <c r="J228" s="17"/>
      <c r="K228" s="17"/>
      <c r="L228" s="15"/>
      <c r="M228" s="15"/>
      <c r="N228" s="15"/>
      <c r="O228" s="15"/>
      <c r="P228" s="15"/>
      <c r="Q228" s="15"/>
      <c r="R228" s="15"/>
    </row>
    <row r="229" spans="1:18" x14ac:dyDescent="0.2">
      <c r="A229" s="15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5"/>
      <c r="M229" s="15"/>
      <c r="N229" s="15"/>
      <c r="O229" s="15"/>
      <c r="P229" s="15"/>
      <c r="Q229" s="15"/>
      <c r="R229" s="15"/>
    </row>
    <row r="230" spans="1:18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1:18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1:18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</row>
    <row r="234" spans="1:18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</row>
    <row r="235" spans="1:18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</row>
    <row r="236" spans="1:18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1:18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</row>
    <row r="238" spans="1:18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</row>
    <row r="239" spans="1:18" ht="18.75" customHeight="1" x14ac:dyDescent="0.2"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</row>
    <row r="240" spans="1:18" ht="24.75" customHeight="1" x14ac:dyDescent="0.2"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</row>
    <row r="241" spans="1:18" x14ac:dyDescent="0.2"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</row>
    <row r="242" spans="1:18" x14ac:dyDescent="0.2"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1:18" x14ac:dyDescent="0.2"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1:18" ht="15" x14ac:dyDescent="0.2">
      <c r="A244" s="21"/>
      <c r="B244" s="21"/>
      <c r="C244" s="21"/>
      <c r="D244" s="21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</row>
    <row r="245" spans="1:18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1:18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1:18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1:18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1:18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1:18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1:18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1:18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1:18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1:18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1:18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1:18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1:18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1:18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1:18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1:18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1:18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1:18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1:18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1:18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1:18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1:18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1:18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1:18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1:18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1:18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1:18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1:18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1:18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1:18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1:18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1:18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1:18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1:18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1:18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1:18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1:18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1:18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1:18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1:18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1:18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1:18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1:18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1:18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1:18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1:18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1:18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1:18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1:18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1:18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1:18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1:18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1:18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1:18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1:18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1:18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1:18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1:18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1:18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1:18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1:18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1:18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1:18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1:18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1:18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1:18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1:18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1:18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1:18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1:18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1:18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1:18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1:18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1:18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1:18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1:18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1:18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1:18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</row>
    <row r="344" spans="1:18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1:18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</row>
    <row r="346" spans="1:18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1:18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</row>
    <row r="348" spans="1:18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1:18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</row>
    <row r="350" spans="1:18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</row>
    <row r="351" spans="1:18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1:18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</row>
    <row r="353" spans="1:18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</row>
    <row r="354" spans="1:18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</row>
    <row r="355" spans="1:18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</row>
    <row r="356" spans="1:18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</row>
    <row r="357" spans="1:18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</row>
    <row r="358" spans="1:18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</row>
    <row r="359" spans="1:18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</row>
    <row r="360" spans="1:18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</row>
    <row r="361" spans="1:18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</row>
    <row r="362" spans="1:18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</row>
    <row r="363" spans="1:18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</row>
    <row r="364" spans="1:18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</row>
    <row r="365" spans="1:18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</row>
    <row r="366" spans="1:18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</row>
    <row r="367" spans="1:18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</row>
    <row r="368" spans="1:18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</row>
    <row r="369" spans="1:18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</row>
    <row r="370" spans="1:18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</row>
    <row r="371" spans="1:18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</row>
    <row r="372" spans="1:18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</row>
    <row r="373" spans="1:18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</row>
    <row r="374" spans="1:18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</row>
    <row r="375" spans="1:18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</row>
    <row r="376" spans="1:18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</row>
    <row r="377" spans="1:18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</row>
    <row r="378" spans="1:18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</row>
    <row r="379" spans="1:18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</row>
    <row r="380" spans="1:18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</row>
    <row r="381" spans="1:18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</row>
    <row r="382" spans="1:18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</row>
    <row r="383" spans="1:18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</row>
    <row r="384" spans="1:18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</row>
    <row r="385" spans="1:18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</row>
  </sheetData>
  <mergeCells count="12">
    <mergeCell ref="H12:J12"/>
    <mergeCell ref="B81:D81"/>
    <mergeCell ref="E81:G81"/>
    <mergeCell ref="H81:J81"/>
    <mergeCell ref="A12:A13"/>
    <mergeCell ref="A81:A82"/>
    <mergeCell ref="A150:A151"/>
    <mergeCell ref="B150:D150"/>
    <mergeCell ref="E150:G150"/>
    <mergeCell ref="H150:J150"/>
    <mergeCell ref="B12:D12"/>
    <mergeCell ref="E12:G12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28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febrero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31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febrero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32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febrero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33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febrero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34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febrero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Inicio</vt:lpstr>
      <vt:lpstr>NUMEROS PORTADOS POR OPERADORA</vt:lpstr>
      <vt:lpstr>RESUMEN DONADOS Y RECEPTADOS</vt:lpstr>
      <vt:lpstr>NUMEROS DONADOS Y RECEPTADOS</vt:lpstr>
      <vt:lpstr>Gráfico1</vt:lpstr>
      <vt:lpstr>Gráfico2</vt:lpstr>
      <vt:lpstr>Gráfico3</vt:lpstr>
      <vt:lpstr>Gráfico4</vt:lpstr>
      <vt:lpstr>Gráfico5</vt:lpstr>
      <vt:lpstr>Gráfico6</vt:lpstr>
      <vt:lpstr>'NUMEROS DONADOS Y RECEPTADOS'!Área_de_impresión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2015-03-24T13:57:46Z</dcterms:modified>
</cp:coreProperties>
</file>