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3_Marzo\PUBLICACIONES_PAGINAS WEB\01_TELEFONÍA FIJA\"/>
    </mc:Choice>
  </mc:AlternateContent>
  <bookViews>
    <workbookView xWindow="45" yWindow="5190" windowWidth="18600" windowHeight="5910" tabRatio="853" firstSheet="1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C109" i="9" l="1"/>
  <c r="C104" i="9"/>
  <c r="F47" i="9" l="1"/>
  <c r="D47" i="9"/>
  <c r="C108" i="9" l="1"/>
  <c r="F50" i="9"/>
  <c r="D50" i="9"/>
  <c r="C106" i="9" l="1"/>
  <c r="D49" i="9"/>
  <c r="F45" i="9" l="1"/>
  <c r="D45" i="9"/>
  <c r="D135" i="9" l="1"/>
  <c r="D134" i="9" l="1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64" i="9"/>
  <c r="D133" i="9" l="1"/>
  <c r="F88" i="9" l="1"/>
  <c r="E88" i="9"/>
  <c r="D88" i="9"/>
  <c r="C88" i="9"/>
  <c r="G88" i="9" l="1"/>
  <c r="D127" i="9"/>
  <c r="D128" i="9"/>
  <c r="D129" i="9"/>
  <c r="D130" i="9"/>
  <c r="D131" i="9"/>
  <c r="D132" i="9"/>
  <c r="D126" i="9"/>
  <c r="B15" i="9"/>
  <c r="B16" i="9" s="1"/>
  <c r="B17" i="9" s="1"/>
  <c r="B18" i="9" s="1"/>
  <c r="B19" i="9" s="1"/>
  <c r="B20" i="9" s="1"/>
  <c r="B21" i="9" s="1"/>
  <c r="C110" i="9" l="1"/>
  <c r="D109" i="9" s="1"/>
  <c r="D105" i="9" l="1"/>
  <c r="D107" i="9"/>
  <c r="D108" i="9"/>
  <c r="D106" i="9"/>
  <c r="D104" i="9"/>
  <c r="D110" i="9" l="1"/>
</calcChain>
</file>

<file path=xl/sharedStrings.xml><?xml version="1.0" encoding="utf-8"?>
<sst xmlns="http://schemas.openxmlformats.org/spreadsheetml/2006/main" count="123" uniqueCount="78">
  <si>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</si>
  <si>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</si>
  <si>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</si>
  <si>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</si>
  <si>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</si>
  <si>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</si>
  <si>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</si>
  <si>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</si>
  <si>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</si>
  <si>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</si>
  <si>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</si>
  <si>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</si>
  <si>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</si>
  <si>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</si>
  <si>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</si>
  <si>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</si>
  <si>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</si>
  <si>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</si>
  <si>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</si>
  <si>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</si>
  <si>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</si>
  <si>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</si>
  <si>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</si>
  <si>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</si>
  <si>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</si>
  <si>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</si>
  <si>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</si>
  <si>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</si>
  <si>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</si>
  <si>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</si>
  <si>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</si>
  <si>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</si>
  <si>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</si>
  <si>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</si>
  <si>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</si>
  <si>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</si>
  <si>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</si>
  <si>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</si>
  <si>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</si>
  <si>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</si>
  <si>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</si>
  <si>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</si>
  <si>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</si>
  <si>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</si>
  <si>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</si>
  <si>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</si>
  <si>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</si>
  <si>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</si>
  <si>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</si>
  <si>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</si>
  <si>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</si>
  <si>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</si>
  <si>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</si>
  <si>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</si>
  <si>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</si>
  <si>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</si>
  <si>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</si>
  <si>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</si>
  <si>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</si>
  <si>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</si>
  <si>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</si>
  <si>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</si>
  <si>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>TTUP CONVENCIONAL</t>
  </si>
  <si>
    <t>ABONADOS CONVENCIONAL</t>
  </si>
  <si>
    <t xml:space="preserve">      Número de Nodos a nivel nacional</t>
  </si>
  <si>
    <t xml:space="preserve">                  Abonados y TTUP por Operadora</t>
  </si>
  <si>
    <t>Número de Nodos a Nivel Nacional (todas las prestadoras)</t>
  </si>
  <si>
    <t xml:space="preserve">              Lineas por tipo de acceso (convencional e inalámbrico) y Provincia</t>
  </si>
  <si>
    <t>Datos Marzo 2015</t>
  </si>
  <si>
    <t>Fecha de publicación: 15 de abril de 2015</t>
  </si>
  <si>
    <t xml:space="preserve">                  Datos Marzo 2015</t>
  </si>
  <si>
    <t xml:space="preserve">                  Fecha de publicación: 15 de abril de 2015</t>
  </si>
  <si>
    <t xml:space="preserve">                Fecha de publicación: 15 de abril de 2015</t>
  </si>
  <si>
    <t xml:space="preserve">     Fecha de publicación: 15 de abril de 2015</t>
  </si>
  <si>
    <t>Abonados por Tipo de acceso (convencional e inalámbrico) y Provincia a Marzo 2015</t>
  </si>
  <si>
    <t>Participación de Mercado a marzo 2015</t>
  </si>
  <si>
    <t>Líneas de Abonados y TTUP por operadora a abril 2015</t>
  </si>
  <si>
    <t>* Para el mes de marzo la empresa ECUADORTELECOM S.A.no discrimina sus abonados por tecnología alámbrica e inalámbrica.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</si>
</sst>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</cellStyleXfs>
  <cellXfs count="136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right"/>
    </xf>
    <xf numFmtId="9" fontId="4" fillId="4" borderId="7" xfId="1" applyFont="1" applyFill="1" applyBorder="1"/>
    <xf numFmtId="10" fontId="17" fillId="4" borderId="29" xfId="1" applyNumberFormat="1" applyFont="1" applyFill="1" applyBorder="1"/>
    <xf numFmtId="10" fontId="17" fillId="4" borderId="30" xfId="1" applyNumberFormat="1" applyFont="1" applyFill="1" applyBorder="1"/>
    <xf numFmtId="165" fontId="5" fillId="2" borderId="12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31" xfId="12" applyNumberFormat="1" applyFont="1" applyFill="1" applyBorder="1" applyAlignment="1"/>
    <xf numFmtId="0" fontId="16" fillId="6" borderId="32" xfId="0" applyFont="1" applyFill="1" applyBorder="1" applyAlignment="1">
      <alignment horizontal="center" vertical="center" wrapText="1"/>
    </xf>
    <xf numFmtId="165" fontId="5" fillId="2" borderId="33" xfId="12" applyNumberFormat="1" applyFont="1" applyFill="1" applyBorder="1" applyAlignment="1"/>
    <xf numFmtId="0" fontId="16" fillId="6" borderId="27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vertical="center" wrapText="1"/>
    </xf>
    <xf numFmtId="165" fontId="5" fillId="2" borderId="34" xfId="12" applyNumberFormat="1" applyFont="1" applyFill="1" applyBorder="1" applyAlignment="1"/>
    <xf numFmtId="165" fontId="4" fillId="2" borderId="27" xfId="12" applyNumberFormat="1" applyFont="1" applyFill="1" applyBorder="1" applyAlignment="1"/>
    <xf numFmtId="10" fontId="17" fillId="4" borderId="35" xfId="1" applyNumberFormat="1" applyFont="1" applyFill="1" applyBorder="1"/>
    <xf numFmtId="165" fontId="5" fillId="2" borderId="0" xfId="12" applyNumberFormat="1" applyFont="1" applyFill="1" applyBorder="1" applyAlignment="1">
      <alignment horizontal="right"/>
    </xf>
    <xf numFmtId="17" fontId="5" fillId="2" borderId="23" xfId="12" applyNumberFormat="1" applyFont="1" applyFill="1" applyBorder="1" applyAlignment="1">
      <alignment horizontal="right"/>
    </xf>
    <xf numFmtId="165" fontId="5" fillId="3" borderId="23" xfId="12" applyNumberFormat="1" applyFont="1" applyFill="1" applyBorder="1" applyAlignment="1">
      <alignment horizontal="right"/>
    </xf>
    <xf numFmtId="2" fontId="18" fillId="0" borderId="23" xfId="0" applyNumberFormat="1" applyFont="1" applyBorder="1"/>
    <xf numFmtId="3" fontId="3" fillId="4" borderId="36" xfId="0" applyNumberFormat="1" applyFont="1" applyFill="1" applyBorder="1"/>
    <xf numFmtId="0" fontId="19" fillId="5" borderId="0" xfId="0" applyFont="1" applyFill="1" applyAlignment="1"/>
    <xf numFmtId="0" fontId="20" fillId="5" borderId="0" xfId="0" applyFont="1" applyFill="1" applyAlignment="1"/>
    <xf numFmtId="0" fontId="21" fillId="5" borderId="0" xfId="0" applyFont="1" applyFill="1"/>
    <xf numFmtId="0" fontId="22" fillId="5" borderId="0" xfId="0" applyFont="1" applyFill="1"/>
    <xf numFmtId="165" fontId="5" fillId="2" borderId="17" xfId="12" applyNumberFormat="1" applyFont="1" applyFill="1" applyBorder="1" applyAlignment="1">
      <alignment horizontal="right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7" fontId="5" fillId="2" borderId="36" xfId="12" applyNumberFormat="1" applyFont="1" applyFill="1" applyBorder="1" applyAlignment="1">
      <alignment horizontal="left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7" fontId="16" fillId="6" borderId="6" xfId="0" applyNumberFormat="1" applyFont="1" applyFill="1" applyBorder="1" applyAlignment="1">
      <alignment horizontal="center" vertical="center" wrapText="1"/>
    </xf>
    <xf numFmtId="17" fontId="16" fillId="6" borderId="28" xfId="0" applyNumberFormat="1" applyFont="1" applyFill="1" applyBorder="1" applyAlignment="1">
      <alignment horizontal="center" vertical="center" wrapText="1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" fontId="0" fillId="0" borderId="2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65" fontId="17" fillId="2" borderId="0" xfId="12" applyNumberFormat="1" applyFont="1" applyFill="1" applyBorder="1" applyAlignment="1">
      <alignment horizontal="left"/>
    </xf>
    <xf numFmtId="17" fontId="5" fillId="2" borderId="17" xfId="12" applyNumberFormat="1" applyFont="1" applyFill="1" applyBorder="1" applyAlignment="1">
      <alignment horizontal="right"/>
    </xf>
  </cellXfs>
  <cellStyles count="15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2" xfId="1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INFRAESTRUCTURA'!$D$44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INFRAESTRUCTURA'!$D$45:$D$51</c15:sqref>
                  </c15:fullRef>
                </c:ext>
              </c:extLst>
              <c:f>'REGISTRO DE INFRAESTRUCTURA'!$D$45:$D$50</c:f>
              <c:numCache>
                <c:formatCode>General</c:formatCode>
                <c:ptCount val="6"/>
                <c:pt idx="0">
                  <c:v>2098673</c:v>
                </c:pt>
                <c:pt idx="1">
                  <c:v>151688</c:v>
                </c:pt>
                <c:pt idx="2" formatCode="0">
                  <c:v>108371</c:v>
                </c:pt>
                <c:pt idx="3">
                  <c:v>73417</c:v>
                </c:pt>
                <c:pt idx="4">
                  <c:v>6387</c:v>
                </c:pt>
                <c:pt idx="5">
                  <c:v>5878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INFRAESTRUCTURA'!$F$44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INFRAESTRUCTURA'!$F$45:$F$51</c15:sqref>
                  </c15:fullRef>
                </c:ext>
              </c:extLst>
              <c:f>'REGISTRO DE INFRAESTRUCTURA'!$F$45:$F$50</c:f>
              <c:numCache>
                <c:formatCode>General</c:formatCode>
                <c:ptCount val="6"/>
                <c:pt idx="0">
                  <c:v>9664</c:v>
                </c:pt>
                <c:pt idx="1">
                  <c:v>597</c:v>
                </c:pt>
                <c:pt idx="2">
                  <c:v>4939</c:v>
                </c:pt>
                <c:pt idx="3">
                  <c:v>3843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76256"/>
        <c:axId val="105976816"/>
      </c:barChart>
      <c:catAx>
        <c:axId val="1059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976816"/>
        <c:crosses val="autoZero"/>
        <c:auto val="1"/>
        <c:lblAlgn val="ctr"/>
        <c:lblOffset val="100"/>
        <c:noMultiLvlLbl val="0"/>
      </c:catAx>
      <c:valAx>
        <c:axId val="105976816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5976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INFRAESTRUCTURA'!$C$63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INFRAESTRUCTURA'!$C$64:$C$87</c:f>
              <c:numCache>
                <c:formatCode>_ * #,##0_ ;_ * \-#,##0_ ;_ * "-"??_ ;_ @_ </c:formatCode>
                <c:ptCount val="24"/>
                <c:pt idx="0">
                  <c:v>151970</c:v>
                </c:pt>
                <c:pt idx="1">
                  <c:v>15868</c:v>
                </c:pt>
                <c:pt idx="2">
                  <c:v>24082</c:v>
                </c:pt>
                <c:pt idx="3">
                  <c:v>21279</c:v>
                </c:pt>
                <c:pt idx="4">
                  <c:v>55777</c:v>
                </c:pt>
                <c:pt idx="5">
                  <c:v>43643</c:v>
                </c:pt>
                <c:pt idx="6">
                  <c:v>74000</c:v>
                </c:pt>
                <c:pt idx="7">
                  <c:v>41664</c:v>
                </c:pt>
                <c:pt idx="8">
                  <c:v>5059</c:v>
                </c:pt>
                <c:pt idx="9">
                  <c:v>589263</c:v>
                </c:pt>
                <c:pt idx="10">
                  <c:v>62782</c:v>
                </c:pt>
                <c:pt idx="11">
                  <c:v>54800</c:v>
                </c:pt>
                <c:pt idx="12">
                  <c:v>43575</c:v>
                </c:pt>
                <c:pt idx="13">
                  <c:v>100202</c:v>
                </c:pt>
                <c:pt idx="14">
                  <c:v>14235</c:v>
                </c:pt>
                <c:pt idx="15">
                  <c:v>10421</c:v>
                </c:pt>
                <c:pt idx="16">
                  <c:v>10399</c:v>
                </c:pt>
                <c:pt idx="17">
                  <c:v>12619</c:v>
                </c:pt>
                <c:pt idx="18">
                  <c:v>814472</c:v>
                </c:pt>
                <c:pt idx="19">
                  <c:v>26825</c:v>
                </c:pt>
                <c:pt idx="20">
                  <c:v>54814</c:v>
                </c:pt>
                <c:pt idx="21">
                  <c:v>15624</c:v>
                </c:pt>
                <c:pt idx="22">
                  <c:v>85549</c:v>
                </c:pt>
                <c:pt idx="23">
                  <c:v>7487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INFRAESTRUCTURA'!$D$63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INFRAESTRUCTURA'!$D$64:$D$87</c:f>
              <c:numCache>
                <c:formatCode>_ * #,##0_ ;_ * \-#,##0_ ;_ * "-"??_ ;_ @_ </c:formatCode>
                <c:ptCount val="24"/>
                <c:pt idx="0">
                  <c:v>25414</c:v>
                </c:pt>
                <c:pt idx="1">
                  <c:v>4717</c:v>
                </c:pt>
                <c:pt idx="2">
                  <c:v>5734</c:v>
                </c:pt>
                <c:pt idx="3">
                  <c:v>2875</c:v>
                </c:pt>
                <c:pt idx="4">
                  <c:v>5746</c:v>
                </c:pt>
                <c:pt idx="5">
                  <c:v>2100</c:v>
                </c:pt>
                <c:pt idx="6">
                  <c:v>2721</c:v>
                </c:pt>
                <c:pt idx="7">
                  <c:v>3374</c:v>
                </c:pt>
                <c:pt idx="8">
                  <c:v>2892</c:v>
                </c:pt>
                <c:pt idx="9">
                  <c:v>2141</c:v>
                </c:pt>
                <c:pt idx="10">
                  <c:v>4283</c:v>
                </c:pt>
                <c:pt idx="11">
                  <c:v>10091</c:v>
                </c:pt>
                <c:pt idx="12">
                  <c:v>677</c:v>
                </c:pt>
                <c:pt idx="13">
                  <c:v>6009</c:v>
                </c:pt>
                <c:pt idx="14">
                  <c:v>5797</c:v>
                </c:pt>
                <c:pt idx="15">
                  <c:v>1614</c:v>
                </c:pt>
                <c:pt idx="16">
                  <c:v>1566</c:v>
                </c:pt>
                <c:pt idx="17">
                  <c:v>1490</c:v>
                </c:pt>
                <c:pt idx="18">
                  <c:v>3671</c:v>
                </c:pt>
                <c:pt idx="19">
                  <c:v>719</c:v>
                </c:pt>
                <c:pt idx="20">
                  <c:v>3921</c:v>
                </c:pt>
                <c:pt idx="21">
                  <c:v>1836</c:v>
                </c:pt>
                <c:pt idx="22">
                  <c:v>3220</c:v>
                </c:pt>
                <c:pt idx="23">
                  <c:v>5397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INFRAESTRUCTURA'!$F$63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INFRAESTRUCTURA'!$F$64:$F$87</c:f>
              <c:numCache>
                <c:formatCode>_ * #,##0_ ;_ * \-#,##0_ ;_ * "-"??_ ;_ @_ </c:formatCode>
                <c:ptCount val="24"/>
                <c:pt idx="0">
                  <c:v>78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58</c:v>
                </c:pt>
                <c:pt idx="5">
                  <c:v>8</c:v>
                </c:pt>
                <c:pt idx="6">
                  <c:v>35</c:v>
                </c:pt>
                <c:pt idx="7">
                  <c:v>12</c:v>
                </c:pt>
                <c:pt idx="8">
                  <c:v>0</c:v>
                </c:pt>
                <c:pt idx="9">
                  <c:v>7</c:v>
                </c:pt>
                <c:pt idx="10">
                  <c:v>68</c:v>
                </c:pt>
                <c:pt idx="11">
                  <c:v>128</c:v>
                </c:pt>
                <c:pt idx="12">
                  <c:v>11</c:v>
                </c:pt>
                <c:pt idx="13">
                  <c:v>66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69</c:v>
                </c:pt>
                <c:pt idx="18">
                  <c:v>12</c:v>
                </c:pt>
                <c:pt idx="19">
                  <c:v>4</c:v>
                </c:pt>
                <c:pt idx="20">
                  <c:v>4</c:v>
                </c:pt>
                <c:pt idx="21">
                  <c:v>42</c:v>
                </c:pt>
                <c:pt idx="22">
                  <c:v>7</c:v>
                </c:pt>
                <c:pt idx="23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3390256"/>
        <c:axId val="233390816"/>
      </c:barChart>
      <c:lineChart>
        <c:grouping val="standard"/>
        <c:varyColors val="0"/>
        <c:ser>
          <c:idx val="4"/>
          <c:order val="4"/>
          <c:tx>
            <c:strRef>
              <c:f>'REGISTRO DE INFRAESTRUCTURA'!$E$63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INFRAESTRUCTURA'!$E$64:$E$87</c:f>
              <c:numCache>
                <c:formatCode>_ * #,##0_ ;_ * \-#,##0_ ;_ * "-"??_ ;_ @_ </c:formatCode>
                <c:ptCount val="24"/>
                <c:pt idx="0">
                  <c:v>598</c:v>
                </c:pt>
                <c:pt idx="1">
                  <c:v>176</c:v>
                </c:pt>
                <c:pt idx="2">
                  <c:v>9</c:v>
                </c:pt>
                <c:pt idx="3">
                  <c:v>201</c:v>
                </c:pt>
                <c:pt idx="4">
                  <c:v>493</c:v>
                </c:pt>
                <c:pt idx="5">
                  <c:v>248</c:v>
                </c:pt>
                <c:pt idx="6">
                  <c:v>108</c:v>
                </c:pt>
                <c:pt idx="7">
                  <c:v>350</c:v>
                </c:pt>
                <c:pt idx="8">
                  <c:v>2</c:v>
                </c:pt>
                <c:pt idx="9">
                  <c:v>3258</c:v>
                </c:pt>
                <c:pt idx="10">
                  <c:v>950</c:v>
                </c:pt>
                <c:pt idx="11">
                  <c:v>74</c:v>
                </c:pt>
                <c:pt idx="12">
                  <c:v>18</c:v>
                </c:pt>
                <c:pt idx="13">
                  <c:v>121</c:v>
                </c:pt>
                <c:pt idx="14">
                  <c:v>62</c:v>
                </c:pt>
                <c:pt idx="15">
                  <c:v>132</c:v>
                </c:pt>
                <c:pt idx="16">
                  <c:v>56</c:v>
                </c:pt>
                <c:pt idx="17">
                  <c:v>80</c:v>
                </c:pt>
                <c:pt idx="18">
                  <c:v>10002</c:v>
                </c:pt>
                <c:pt idx="19">
                  <c:v>23</c:v>
                </c:pt>
                <c:pt idx="20">
                  <c:v>360</c:v>
                </c:pt>
                <c:pt idx="21">
                  <c:v>138</c:v>
                </c:pt>
                <c:pt idx="22">
                  <c:v>1003</c:v>
                </c:pt>
                <c:pt idx="23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391936"/>
        <c:axId val="233391376"/>
      </c:lineChart>
      <c:catAx>
        <c:axId val="233390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3390816"/>
        <c:crosses val="autoZero"/>
        <c:auto val="1"/>
        <c:lblAlgn val="ctr"/>
        <c:lblOffset val="100"/>
        <c:noMultiLvlLbl val="0"/>
      </c:catAx>
      <c:valAx>
        <c:axId val="233390816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233390256"/>
        <c:crosses val="autoZero"/>
        <c:crossBetween val="between"/>
      </c:valAx>
      <c:valAx>
        <c:axId val="233391376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33391936"/>
        <c:crosses val="max"/>
        <c:crossBetween val="between"/>
        <c:majorUnit val="1000"/>
        <c:minorUnit val="10"/>
      </c:valAx>
      <c:catAx>
        <c:axId val="23339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391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 -  MARZO 2015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224786848024694"/>
                  <c:y val="-0.2419213445904011"/>
                </c:manualLayout>
              </c:layout>
              <c:tx>
                <c:rich>
                  <a:bodyPr/>
                  <a:lstStyle/>
                  <a:p>
                    <a:fld id="{2FCBD4A0-26C5-4565-B2A2-2AB57A03DEB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EC885AF-BD39-460B-A0DF-418F8D35265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85,57%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1531457361395508E-2"/>
                  <c:y val="3.9110422479791754E-2"/>
                </c:manualLayout>
              </c:layout>
              <c:tx>
                <c:rich>
                  <a:bodyPr/>
                  <a:lstStyle/>
                  <a:p>
                    <a:fld id="{68B419DA-EE2D-4F5B-B269-46CBA72AE9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B87E2A3-4D88-4E4E-923B-5D575752E4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6,22%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9718862219970491E-2"/>
                  <c:y val="2.4063226784668084E-2"/>
                </c:manualLayout>
              </c:layout>
              <c:tx>
                <c:rich>
                  <a:bodyPr/>
                  <a:lstStyle/>
                  <a:p>
                    <a:fld id="{37EB9D94-77FB-4699-863D-0A591BF6A3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C4AA09-1B22-4C74-9E6C-D8F425EAA1E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9890134376634558E-2"/>
                  <c:y val="-4.0796928339105802E-2"/>
                </c:manualLayout>
              </c:layout>
              <c:tx>
                <c:rich>
                  <a:bodyPr/>
                  <a:lstStyle/>
                  <a:p>
                    <a:fld id="{85787F2C-6ADF-4B70-B8EE-4457CE0BDC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1415369-0627-4E0A-91E0-F960C563BB5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3.11%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57700327673518E-2"/>
                  <c:y val="-1.8079074171887699E-2"/>
                </c:manualLayout>
              </c:layout>
              <c:tx>
                <c:rich>
                  <a:bodyPr/>
                  <a:lstStyle/>
                  <a:p>
                    <a:fld id="{89541468-E619-44CB-9720-5D4EF475F0B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9F363DF-04A6-4E59-AA45-16FCE1608BD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4,60%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4185284480192"/>
                      <c:h val="6.961429227790487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412303354842039"/>
                  <c:y val="5.0770581870200282E-2"/>
                </c:manualLayout>
              </c:layout>
              <c:tx>
                <c:rich>
                  <a:bodyPr/>
                  <a:lstStyle/>
                  <a:p>
                    <a:fld id="{50E56573-9CF8-4FE4-8056-67B5E5F9B32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23738BE-CAA9-437B-903C-26C565C2F32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INFRAESTRUCTURA'!$C$104:$C$109</c:f>
              <c:numCache>
                <c:formatCode>_ * #,##0_ ;_ * \-#,##0_ ;_ * "-"??_ ;_ @_ </c:formatCode>
                <c:ptCount val="6"/>
                <c:pt idx="0">
                  <c:v>2108337</c:v>
                </c:pt>
                <c:pt idx="1">
                  <c:v>152285</c:v>
                </c:pt>
                <c:pt idx="2">
                  <c:v>6172</c:v>
                </c:pt>
                <c:pt idx="3">
                  <c:v>77260</c:v>
                </c:pt>
                <c:pt idx="4">
                  <c:v>113310</c:v>
                </c:pt>
                <c:pt idx="5">
                  <c:v>6387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INFRAESTRUCTURA'!$D$104:$D$109</c:f>
              <c:numCache>
                <c:formatCode>0.00%</c:formatCode>
                <c:ptCount val="6"/>
                <c:pt idx="0">
                  <c:v>0.85574272724800515</c:v>
                </c:pt>
                <c:pt idx="1">
                  <c:v>6.1810223516905724E-2</c:v>
                </c:pt>
                <c:pt idx="2">
                  <c:v>2.5051232855917665E-3</c:v>
                </c:pt>
                <c:pt idx="3">
                  <c:v>3.1358688438888505E-2</c:v>
                </c:pt>
                <c:pt idx="4">
                  <c:v>4.5990848912897446E-2</c:v>
                </c:pt>
                <c:pt idx="5">
                  <c:v>2.5923885977113758E-3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INFRAESTRUCTURA'!$C$124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INFRAESTRUCTURA'!$B$125:$B$135</c:f>
              <c:numCache>
                <c:formatCode>_ * #,##0_ ;_ * \-#,##0_ ;_ * "-"??_ ;_ @_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 formatCode="mmm\-yy">
                  <c:v>42064</c:v>
                </c:pt>
              </c:numCache>
            </c:numRef>
          </c:cat>
          <c:val>
            <c:numRef>
              <c:f>'REGISTRO DE INFRAESTRUCTURA'!$C$125:$C$135</c:f>
              <c:numCache>
                <c:formatCode>_ * #,##0_ ;_ * \-#,##0_ ;_ * "-"??_ ;_ @_ </c:formatCode>
                <c:ptCount val="11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2062</c:v>
                </c:pt>
                <c:pt idx="10">
                  <c:v>2122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13248"/>
        <c:axId val="233813808"/>
      </c:barChart>
      <c:lineChart>
        <c:grouping val="standard"/>
        <c:varyColors val="0"/>
        <c:ser>
          <c:idx val="1"/>
          <c:order val="1"/>
          <c:tx>
            <c:strRef>
              <c:f>'REGISTRO DE INFRAESTRUCTURA'!$D$124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'REGISTRO DE INFRAESTRUCTURA'!$D$125:$D$135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7.5078206465067785</c:v>
                </c:pt>
                <c:pt idx="10">
                  <c:v>2.9097963142580019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14928"/>
        <c:axId val="233814368"/>
      </c:lineChart>
      <c:catAx>
        <c:axId val="23381324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33813808"/>
        <c:crosses val="autoZero"/>
        <c:auto val="1"/>
        <c:lblAlgn val="ctr"/>
        <c:lblOffset val="100"/>
        <c:noMultiLvlLbl val="0"/>
      </c:catAx>
      <c:valAx>
        <c:axId val="23381380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233813248"/>
        <c:crosses val="autoZero"/>
        <c:crossBetween val="between"/>
      </c:valAx>
      <c:valAx>
        <c:axId val="233814368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33814928"/>
        <c:crosses val="max"/>
        <c:crossBetween val="between"/>
        <c:majorUnit val="10"/>
        <c:minorUnit val="1"/>
      </c:valAx>
      <c:catAx>
        <c:axId val="23381492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233814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683559</xdr:colOff>
      <xdr:row>4</xdr:row>
      <xdr:rowOff>168089</xdr:rowOff>
    </xdr:from>
    <xdr:to>
      <xdr:col>16</xdr:col>
      <xdr:colOff>463849</xdr:colOff>
      <xdr:row>8</xdr:row>
      <xdr:rowOff>42396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06" y="930089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693965</xdr:colOff>
      <xdr:row>5</xdr:row>
      <xdr:rowOff>95249</xdr:rowOff>
    </xdr:from>
    <xdr:to>
      <xdr:col>29</xdr:col>
      <xdr:colOff>474255</xdr:colOff>
      <xdr:row>7</xdr:row>
      <xdr:rowOff>248103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0286" y="1115785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4</xdr:row>
      <xdr:rowOff>134471</xdr:rowOff>
    </xdr:from>
    <xdr:to>
      <xdr:col>16</xdr:col>
      <xdr:colOff>542290</xdr:colOff>
      <xdr:row>8</xdr:row>
      <xdr:rowOff>8778</xdr:rowOff>
    </xdr:to>
    <xdr:pic>
      <xdr:nvPicPr>
        <xdr:cNvPr id="6" name="Imagen 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59" y="896471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666750</xdr:colOff>
      <xdr:row>4</xdr:row>
      <xdr:rowOff>190500</xdr:rowOff>
    </xdr:from>
    <xdr:to>
      <xdr:col>16</xdr:col>
      <xdr:colOff>447040</xdr:colOff>
      <xdr:row>8</xdr:row>
      <xdr:rowOff>60325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52500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437030</xdr:colOff>
      <xdr:row>2</xdr:row>
      <xdr:rowOff>33618</xdr:rowOff>
    </xdr:from>
    <xdr:to>
      <xdr:col>17</xdr:col>
      <xdr:colOff>217320</xdr:colOff>
      <xdr:row>5</xdr:row>
      <xdr:rowOff>98425</xdr:rowOff>
    </xdr:to>
    <xdr:pic>
      <xdr:nvPicPr>
        <xdr:cNvPr id="15" name="Imagen 1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206" y="414618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89646</xdr:colOff>
      <xdr:row>34</xdr:row>
      <xdr:rowOff>56030</xdr:rowOff>
    </xdr:from>
    <xdr:to>
      <xdr:col>6</xdr:col>
      <xdr:colOff>721584</xdr:colOff>
      <xdr:row>36</xdr:row>
      <xdr:rowOff>188072</xdr:rowOff>
    </xdr:to>
    <xdr:pic>
      <xdr:nvPicPr>
        <xdr:cNvPr id="16" name="Imagen 1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6745942"/>
          <a:ext cx="2290409" cy="513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649941</xdr:colOff>
      <xdr:row>55</xdr:row>
      <xdr:rowOff>201705</xdr:rowOff>
    </xdr:from>
    <xdr:to>
      <xdr:col>6</xdr:col>
      <xdr:colOff>862778</xdr:colOff>
      <xdr:row>57</xdr:row>
      <xdr:rowOff>183589</xdr:rowOff>
    </xdr:to>
    <xdr:pic>
      <xdr:nvPicPr>
        <xdr:cNvPr id="17" name="Imagen 16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4" y="10948146"/>
          <a:ext cx="1871308" cy="452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481853</xdr:colOff>
      <xdr:row>94</xdr:row>
      <xdr:rowOff>56029</xdr:rowOff>
    </xdr:from>
    <xdr:to>
      <xdr:col>3</xdr:col>
      <xdr:colOff>1035351</xdr:colOff>
      <xdr:row>95</xdr:row>
      <xdr:rowOff>188071</xdr:rowOff>
    </xdr:to>
    <xdr:pic>
      <xdr:nvPicPr>
        <xdr:cNvPr id="18" name="Imagen 17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029" y="18904323"/>
          <a:ext cx="1741321" cy="322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526677</xdr:colOff>
      <xdr:row>116</xdr:row>
      <xdr:rowOff>145677</xdr:rowOff>
    </xdr:from>
    <xdr:to>
      <xdr:col>3</xdr:col>
      <xdr:colOff>968116</xdr:colOff>
      <xdr:row>118</xdr:row>
      <xdr:rowOff>76013</xdr:rowOff>
    </xdr:to>
    <xdr:pic>
      <xdr:nvPicPr>
        <xdr:cNvPr id="19" name="Imagen 18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853" y="23375471"/>
          <a:ext cx="1629262" cy="311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I2" sqref="I2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89" t="s">
        <v>40</v>
      </c>
      <c r="F5" s="89"/>
      <c r="G5" s="89"/>
      <c r="H5" s="8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90" t="s">
        <v>76</v>
      </c>
      <c r="F6" s="90"/>
      <c r="G6" s="90"/>
      <c r="H6" s="90"/>
      <c r="I6" s="9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91" t="s">
        <v>69</v>
      </c>
      <c r="F9" s="91"/>
      <c r="G9" s="91"/>
      <c r="H9" s="9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48"/>
  <sheetViews>
    <sheetView zoomScale="70" zoomScaleNormal="70" workbookViewId="0">
      <selection activeCell="D48" sqref="D48:Q48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86"/>
      <c r="E4" s="86"/>
      <c r="F4" s="86"/>
      <c r="G4" s="86"/>
      <c r="H4" s="86"/>
      <c r="I4" s="86"/>
      <c r="J4" s="8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20.25" x14ac:dyDescent="0.3">
      <c r="D5" s="86"/>
      <c r="E5" s="84" t="s">
        <v>40</v>
      </c>
      <c r="F5" s="84"/>
      <c r="G5" s="84"/>
      <c r="H5" s="84"/>
      <c r="I5" s="86"/>
      <c r="J5" s="8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ht="20.25" x14ac:dyDescent="0.3">
      <c r="D6" s="86"/>
      <c r="E6" s="85" t="s">
        <v>74</v>
      </c>
      <c r="F6" s="85"/>
      <c r="G6" s="85"/>
      <c r="H6" s="85"/>
      <c r="I6" s="7"/>
      <c r="J6" s="8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ht="20.25" x14ac:dyDescent="0.3">
      <c r="D7" s="86"/>
      <c r="E7" s="87"/>
      <c r="F7" s="87"/>
      <c r="G7" s="87"/>
      <c r="H7" s="87"/>
      <c r="I7" s="86"/>
      <c r="J7" s="8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ht="20.25" x14ac:dyDescent="0.3">
      <c r="D8" s="86"/>
      <c r="E8" s="87"/>
      <c r="F8" s="87"/>
      <c r="G8" s="87"/>
      <c r="H8" s="87"/>
      <c r="I8" s="86"/>
      <c r="J8" s="8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ht="20.25" x14ac:dyDescent="0.3">
      <c r="D9" s="86"/>
      <c r="E9" s="85" t="s">
        <v>69</v>
      </c>
      <c r="F9" s="85"/>
      <c r="G9" s="85"/>
      <c r="H9" s="85"/>
      <c r="I9" s="86"/>
      <c r="J9" s="8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47" spans="4:17" ht="15.75" thickBot="1" x14ac:dyDescent="0.3"/>
    <row r="48" spans="4:17" x14ac:dyDescent="0.25">
      <c r="D48" s="92" t="s">
        <v>77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</row>
  </sheetData>
  <mergeCells count="1">
    <mergeCell ref="D48:Q4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41"/>
  <sheetViews>
    <sheetView topLeftCell="B1" zoomScale="85" zoomScaleNormal="85" workbookViewId="0">
      <selection activeCell="D41" sqref="D41:Q41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89" t="s">
        <v>40</v>
      </c>
      <c r="F5" s="89"/>
      <c r="G5" s="89"/>
      <c r="H5" s="8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90" t="s">
        <v>75</v>
      </c>
      <c r="F6" s="90"/>
      <c r="G6" s="90"/>
      <c r="H6" s="90"/>
      <c r="I6" s="9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91" t="s">
        <v>69</v>
      </c>
      <c r="F9" s="91"/>
      <c r="G9" s="91"/>
      <c r="H9" s="9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40" spans="4:17" ht="15.75" thickBot="1" x14ac:dyDescent="0.3"/>
    <row r="41" spans="4:17" x14ac:dyDescent="0.25">
      <c r="D41" s="92" t="s">
        <v>77</v>
      </c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</sheetData>
  <mergeCells count="4">
    <mergeCell ref="E5:H5"/>
    <mergeCell ref="E6:I6"/>
    <mergeCell ref="E9:H9"/>
    <mergeCell ref="D41:Q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A7" zoomScaleNormal="100" workbookViewId="0">
      <selection activeCell="E38" sqref="E38:R38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89" t="s">
        <v>40</v>
      </c>
      <c r="F5" s="89"/>
      <c r="G5" s="89"/>
      <c r="H5" s="89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90" t="s">
        <v>66</v>
      </c>
      <c r="F6" s="90"/>
      <c r="G6" s="90"/>
      <c r="H6" s="90"/>
      <c r="I6" s="90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91" t="s">
        <v>69</v>
      </c>
      <c r="F9" s="91"/>
      <c r="G9" s="91"/>
      <c r="H9" s="91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37" spans="5:18" ht="15.75" thickBot="1" x14ac:dyDescent="0.3"/>
    <row r="38" spans="5:18" x14ac:dyDescent="0.25">
      <c r="E38" s="92" t="s">
        <v>77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</row>
  </sheetData>
  <mergeCells count="4">
    <mergeCell ref="E5:H5"/>
    <mergeCell ref="E6:I6"/>
    <mergeCell ref="E9:H9"/>
    <mergeCell ref="E38:R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tabSelected="1" zoomScale="85" zoomScaleNormal="85" workbookViewId="0">
      <selection activeCell="I135" sqref="I135"/>
    </sheetView>
  </sheetViews>
  <sheetFormatPr baseColWidth="10" defaultRowHeight="15" x14ac:dyDescent="0.25"/>
  <cols>
    <col min="1" max="1" width="7.5703125" customWidth="1"/>
    <col min="2" max="2" width="25.85546875" customWidth="1"/>
    <col min="3" max="3" width="17.8554687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1" customFormat="1" x14ac:dyDescent="0.25">
      <c r="A2" s="9"/>
      <c r="B2" s="12"/>
      <c r="C2" s="12"/>
      <c r="D2" s="12"/>
      <c r="E2" s="12"/>
      <c r="F2" s="12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s="1" customFormat="1" ht="18" x14ac:dyDescent="0.25">
      <c r="A3" s="9"/>
      <c r="B3" s="12"/>
      <c r="C3" s="107" t="s">
        <v>51</v>
      </c>
      <c r="D3" s="107"/>
      <c r="E3" s="107"/>
      <c r="F3" s="107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s="1" customFormat="1" x14ac:dyDescent="0.25">
      <c r="A4" s="9"/>
      <c r="B4" s="12"/>
      <c r="C4" s="91" t="s">
        <v>50</v>
      </c>
      <c r="D4" s="108"/>
      <c r="E4" s="12"/>
      <c r="F4" s="12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s="1" customFormat="1" x14ac:dyDescent="0.25">
      <c r="A5" s="9"/>
      <c r="B5" s="12"/>
      <c r="C5" s="12"/>
      <c r="D5" s="109"/>
      <c r="E5" s="109"/>
      <c r="F5" s="109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s="1" customFormat="1" x14ac:dyDescent="0.25">
      <c r="A6" s="9"/>
      <c r="B6" s="12"/>
      <c r="C6" s="16"/>
      <c r="D6" s="12"/>
      <c r="E6" s="12"/>
      <c r="F6" s="12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8" s="1" customFormat="1" x14ac:dyDescent="0.25">
      <c r="A7" s="9"/>
      <c r="B7" s="12"/>
      <c r="C7" s="14" t="s">
        <v>68</v>
      </c>
      <c r="D7" s="12"/>
      <c r="E7" s="12"/>
      <c r="F7" s="12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</row>
    <row r="8" spans="1:18" s="1" customFormat="1" x14ac:dyDescent="0.25">
      <c r="A8" s="9"/>
      <c r="B8" s="12"/>
      <c r="C8" s="14" t="s">
        <v>69</v>
      </c>
      <c r="D8" s="19"/>
      <c r="E8" s="12"/>
      <c r="F8" s="12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</row>
    <row r="9" spans="1:18" s="1" customFormat="1" x14ac:dyDescent="0.25">
      <c r="A9" s="9"/>
      <c r="B9" s="12"/>
      <c r="C9" s="12"/>
      <c r="D9" s="12"/>
      <c r="E9" s="12"/>
      <c r="F9" s="12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</row>
    <row r="10" spans="1:18" s="1" customFormat="1" x14ac:dyDescent="0.25">
      <c r="A10" s="9"/>
      <c r="B10" s="12"/>
      <c r="C10" s="12"/>
      <c r="D10" s="12"/>
      <c r="E10" s="12"/>
      <c r="F10" s="12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  <row r="11" spans="1:18" s="1" customFormat="1" ht="16.5" thickBot="1" x14ac:dyDescent="0.3">
      <c r="A11" s="9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18" s="1" customFormat="1" ht="23.25" customHeight="1" thickBot="1" x14ac:dyDescent="0.3">
      <c r="A12" s="9"/>
      <c r="B12" s="17" t="s">
        <v>39</v>
      </c>
      <c r="C12" s="104" t="s">
        <v>42</v>
      </c>
      <c r="D12" s="105"/>
      <c r="E12" s="104" t="s">
        <v>43</v>
      </c>
      <c r="F12" s="105"/>
      <c r="G12" s="104" t="s">
        <v>44</v>
      </c>
      <c r="H12" s="105"/>
      <c r="I12" s="104" t="s">
        <v>45</v>
      </c>
      <c r="J12" s="105"/>
      <c r="K12" s="104" t="s">
        <v>2</v>
      </c>
      <c r="L12" s="105"/>
      <c r="M12" s="104" t="s">
        <v>35</v>
      </c>
      <c r="N12" s="105"/>
      <c r="O12" s="104" t="s">
        <v>46</v>
      </c>
      <c r="P12" s="105"/>
      <c r="Q12" s="104" t="s">
        <v>3</v>
      </c>
      <c r="R12" s="112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38" t="s">
        <v>47</v>
      </c>
      <c r="H13" s="38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38" t="s">
        <v>32</v>
      </c>
    </row>
    <row r="14" spans="1:18" s="1" customFormat="1" x14ac:dyDescent="0.25">
      <c r="A14" s="9"/>
      <c r="B14" s="68">
        <v>2001</v>
      </c>
      <c r="C14" s="68">
        <v>1243059</v>
      </c>
      <c r="D14" s="68">
        <v>2683</v>
      </c>
      <c r="E14" s="68">
        <v>77717</v>
      </c>
      <c r="F14" s="68">
        <v>249</v>
      </c>
      <c r="G14" s="29">
        <v>0</v>
      </c>
      <c r="H14" s="29">
        <v>0</v>
      </c>
      <c r="I14" s="68">
        <v>0</v>
      </c>
      <c r="J14" s="29">
        <v>0</v>
      </c>
      <c r="K14" s="29">
        <v>0</v>
      </c>
      <c r="L14" s="69">
        <v>0</v>
      </c>
      <c r="M14" s="69">
        <v>0</v>
      </c>
      <c r="N14" s="69"/>
      <c r="O14" s="69">
        <v>0</v>
      </c>
      <c r="P14" s="69"/>
      <c r="Q14" s="69">
        <v>0</v>
      </c>
      <c r="R14" s="69">
        <v>0</v>
      </c>
    </row>
    <row r="15" spans="1:18" s="1" customFormat="1" x14ac:dyDescent="0.25">
      <c r="A15" s="9"/>
      <c r="B15" s="67">
        <f>+B14+1</f>
        <v>2002</v>
      </c>
      <c r="C15" s="67">
        <v>1325920</v>
      </c>
      <c r="D15" s="67">
        <v>4547</v>
      </c>
      <c r="E15" s="67">
        <v>85135</v>
      </c>
      <c r="F15" s="67">
        <v>456</v>
      </c>
      <c r="G15" s="30">
        <v>0</v>
      </c>
      <c r="H15" s="30">
        <v>0</v>
      </c>
      <c r="I15" s="67">
        <v>0</v>
      </c>
      <c r="J15" s="30">
        <v>0</v>
      </c>
      <c r="K15" s="30">
        <v>0</v>
      </c>
      <c r="L15" s="66">
        <v>0</v>
      </c>
      <c r="M15" s="66">
        <v>0</v>
      </c>
      <c r="N15" s="66">
        <v>0</v>
      </c>
      <c r="O15" s="66">
        <v>0</v>
      </c>
      <c r="P15" s="66"/>
      <c r="Q15" s="66">
        <v>0</v>
      </c>
      <c r="R15" s="66">
        <v>0</v>
      </c>
    </row>
    <row r="16" spans="1:18" s="1" customFormat="1" x14ac:dyDescent="0.25">
      <c r="A16" s="9"/>
      <c r="B16" s="67">
        <f t="shared" ref="B16:B21" si="0">+B15+1</f>
        <v>2003</v>
      </c>
      <c r="C16" s="67">
        <v>1437038</v>
      </c>
      <c r="D16" s="67">
        <v>7571</v>
      </c>
      <c r="E16" s="67">
        <v>93662</v>
      </c>
      <c r="F16" s="67">
        <v>484</v>
      </c>
      <c r="G16" s="30">
        <v>0</v>
      </c>
      <c r="H16" s="30">
        <v>0</v>
      </c>
      <c r="I16" s="67">
        <v>0</v>
      </c>
      <c r="J16" s="30">
        <v>0</v>
      </c>
      <c r="K16" s="30">
        <v>0</v>
      </c>
      <c r="L16" s="66">
        <v>0</v>
      </c>
      <c r="M16" s="66">
        <v>0</v>
      </c>
      <c r="N16" s="66">
        <v>0</v>
      </c>
      <c r="O16" s="66">
        <v>0</v>
      </c>
      <c r="P16" s="66"/>
      <c r="Q16" s="66">
        <v>0</v>
      </c>
      <c r="R16" s="66">
        <v>0</v>
      </c>
    </row>
    <row r="17" spans="1:18" s="1" customFormat="1" x14ac:dyDescent="0.25">
      <c r="A17" s="9"/>
      <c r="B17" s="67">
        <f t="shared" si="0"/>
        <v>2004</v>
      </c>
      <c r="C17" s="67">
        <v>1490549</v>
      </c>
      <c r="D17" s="67">
        <v>10698</v>
      </c>
      <c r="E17" s="67">
        <v>99771</v>
      </c>
      <c r="F17" s="67">
        <v>608</v>
      </c>
      <c r="G17" s="30">
        <v>0</v>
      </c>
      <c r="H17" s="30">
        <v>0</v>
      </c>
      <c r="I17" s="67">
        <v>0</v>
      </c>
      <c r="J17" s="30">
        <v>0</v>
      </c>
      <c r="K17" s="30">
        <v>0</v>
      </c>
      <c r="L17" s="66">
        <v>0</v>
      </c>
      <c r="M17" s="66">
        <v>0</v>
      </c>
      <c r="N17" s="66">
        <v>0</v>
      </c>
      <c r="O17" s="66">
        <v>335</v>
      </c>
      <c r="P17" s="66"/>
      <c r="Q17" s="66">
        <v>0</v>
      </c>
      <c r="R17" s="66">
        <v>0</v>
      </c>
    </row>
    <row r="18" spans="1:18" s="1" customFormat="1" x14ac:dyDescent="0.25">
      <c r="A18" s="9"/>
      <c r="B18" s="67">
        <f t="shared" si="0"/>
        <v>2005</v>
      </c>
      <c r="C18" s="67">
        <v>1574588</v>
      </c>
      <c r="D18" s="67">
        <v>12535</v>
      </c>
      <c r="E18" s="67">
        <v>103808</v>
      </c>
      <c r="F18" s="67">
        <v>557</v>
      </c>
      <c r="G18" s="30">
        <v>0</v>
      </c>
      <c r="H18" s="30">
        <v>0</v>
      </c>
      <c r="I18" s="67">
        <v>0</v>
      </c>
      <c r="J18" s="30">
        <v>0</v>
      </c>
      <c r="K18" s="30">
        <v>0</v>
      </c>
      <c r="L18" s="66">
        <v>0</v>
      </c>
      <c r="M18" s="66">
        <v>0</v>
      </c>
      <c r="N18" s="66">
        <v>0</v>
      </c>
      <c r="O18" s="66">
        <v>1172</v>
      </c>
      <c r="P18" s="66"/>
      <c r="Q18" s="66">
        <v>0</v>
      </c>
      <c r="R18" s="66">
        <v>0</v>
      </c>
    </row>
    <row r="19" spans="1:18" s="1" customFormat="1" x14ac:dyDescent="0.25">
      <c r="A19" s="9"/>
      <c r="B19" s="67">
        <f t="shared" si="0"/>
        <v>2006</v>
      </c>
      <c r="C19" s="67">
        <v>1639546</v>
      </c>
      <c r="D19" s="67">
        <v>12626</v>
      </c>
      <c r="E19" s="67">
        <v>104693</v>
      </c>
      <c r="F19" s="67">
        <v>554</v>
      </c>
      <c r="G19" s="30">
        <v>333</v>
      </c>
      <c r="H19" s="30">
        <v>4</v>
      </c>
      <c r="I19" s="67">
        <v>906</v>
      </c>
      <c r="J19" s="30">
        <v>106</v>
      </c>
      <c r="K19" s="30">
        <v>6755</v>
      </c>
      <c r="L19" s="66">
        <v>390</v>
      </c>
      <c r="M19" s="66">
        <v>0</v>
      </c>
      <c r="N19" s="66">
        <v>0</v>
      </c>
      <c r="O19" s="66">
        <v>2136</v>
      </c>
      <c r="P19" s="66"/>
      <c r="Q19" s="66">
        <v>0</v>
      </c>
      <c r="R19" s="66">
        <v>0</v>
      </c>
    </row>
    <row r="20" spans="1:18" s="1" customFormat="1" x14ac:dyDescent="0.25">
      <c r="A20" s="9"/>
      <c r="B20" s="67">
        <f>+B19+1</f>
        <v>2007</v>
      </c>
      <c r="C20" s="67">
        <v>1681395</v>
      </c>
      <c r="D20" s="67">
        <v>13160</v>
      </c>
      <c r="E20" s="67">
        <v>105845</v>
      </c>
      <c r="F20" s="67">
        <v>554</v>
      </c>
      <c r="G20" s="30">
        <v>634</v>
      </c>
      <c r="H20" s="30">
        <v>4</v>
      </c>
      <c r="I20" s="67">
        <v>644</v>
      </c>
      <c r="J20" s="30">
        <v>98</v>
      </c>
      <c r="K20" s="30">
        <v>12664</v>
      </c>
      <c r="L20" s="66">
        <v>1022</v>
      </c>
      <c r="M20" s="66">
        <v>0</v>
      </c>
      <c r="N20" s="66">
        <v>0</v>
      </c>
      <c r="O20" s="66">
        <v>3649</v>
      </c>
      <c r="P20" s="66">
        <v>91</v>
      </c>
      <c r="Q20" s="66">
        <v>0</v>
      </c>
      <c r="R20" s="66">
        <v>0</v>
      </c>
    </row>
    <row r="21" spans="1:18" s="1" customFormat="1" x14ac:dyDescent="0.25">
      <c r="A21" s="9"/>
      <c r="B21" s="67">
        <f t="shared" si="0"/>
        <v>2008</v>
      </c>
      <c r="C21" s="67">
        <v>1715021</v>
      </c>
      <c r="D21" s="67">
        <v>6834</v>
      </c>
      <c r="E21" s="67">
        <v>129174</v>
      </c>
      <c r="F21" s="67">
        <v>519</v>
      </c>
      <c r="G21" s="30">
        <v>1844</v>
      </c>
      <c r="H21" s="30">
        <v>175</v>
      </c>
      <c r="I21" s="67">
        <v>7337</v>
      </c>
      <c r="J21" s="30">
        <v>911</v>
      </c>
      <c r="K21" s="30">
        <v>29924</v>
      </c>
      <c r="L21" s="66">
        <v>3635</v>
      </c>
      <c r="M21" s="66">
        <v>0</v>
      </c>
      <c r="N21" s="66">
        <v>0</v>
      </c>
      <c r="O21" s="66">
        <v>5167</v>
      </c>
      <c r="P21" s="66">
        <v>150</v>
      </c>
      <c r="Q21" s="66">
        <v>0</v>
      </c>
      <c r="R21" s="66">
        <v>0</v>
      </c>
    </row>
    <row r="22" spans="1:18" s="1" customFormat="1" x14ac:dyDescent="0.25">
      <c r="A22" s="9"/>
      <c r="B22" s="67">
        <v>2009</v>
      </c>
      <c r="C22" s="67">
        <v>1800214</v>
      </c>
      <c r="D22" s="67">
        <v>6900</v>
      </c>
      <c r="E22" s="67">
        <v>134865</v>
      </c>
      <c r="F22" s="67">
        <v>519</v>
      </c>
      <c r="G22" s="30">
        <v>2573</v>
      </c>
      <c r="H22" s="30">
        <v>60</v>
      </c>
      <c r="I22" s="67">
        <v>11858</v>
      </c>
      <c r="J22" s="30">
        <v>1563</v>
      </c>
      <c r="K22" s="30">
        <v>34529</v>
      </c>
      <c r="L22" s="66">
        <v>3513</v>
      </c>
      <c r="M22" s="66">
        <v>823</v>
      </c>
      <c r="N22" s="66">
        <v>0</v>
      </c>
      <c r="O22" s="66">
        <v>6616</v>
      </c>
      <c r="P22" s="66">
        <v>179</v>
      </c>
      <c r="Q22" s="66">
        <v>16</v>
      </c>
      <c r="R22" s="66">
        <v>0</v>
      </c>
    </row>
    <row r="23" spans="1:18" s="1" customFormat="1" x14ac:dyDescent="0.25">
      <c r="A23" s="9"/>
      <c r="B23" s="67">
        <v>2010</v>
      </c>
      <c r="C23" s="67">
        <v>1844189</v>
      </c>
      <c r="D23" s="67">
        <v>7246</v>
      </c>
      <c r="E23" s="67">
        <v>138829</v>
      </c>
      <c r="F23" s="67">
        <v>560</v>
      </c>
      <c r="G23" s="30">
        <v>2258</v>
      </c>
      <c r="H23" s="30">
        <v>9</v>
      </c>
      <c r="I23" s="67">
        <v>31773</v>
      </c>
      <c r="J23" s="30">
        <v>3533</v>
      </c>
      <c r="K23" s="30">
        <v>36707</v>
      </c>
      <c r="L23" s="66">
        <v>4368</v>
      </c>
      <c r="M23" s="66">
        <v>1769</v>
      </c>
      <c r="N23" s="66">
        <v>0</v>
      </c>
      <c r="O23" s="66">
        <v>7054</v>
      </c>
      <c r="P23" s="66">
        <v>215</v>
      </c>
      <c r="Q23" s="66">
        <v>10</v>
      </c>
      <c r="R23" s="66">
        <v>0</v>
      </c>
    </row>
    <row r="24" spans="1:18" s="1" customFormat="1" x14ac:dyDescent="0.25">
      <c r="A24" s="9"/>
      <c r="B24" s="67">
        <v>2011</v>
      </c>
      <c r="C24" s="67">
        <v>1934421</v>
      </c>
      <c r="D24" s="67">
        <v>7530</v>
      </c>
      <c r="E24" s="67">
        <v>145522</v>
      </c>
      <c r="F24" s="67">
        <v>606</v>
      </c>
      <c r="G24" s="30">
        <v>0</v>
      </c>
      <c r="H24" s="30">
        <v>0</v>
      </c>
      <c r="I24" s="67">
        <v>60940</v>
      </c>
      <c r="J24" s="30">
        <v>4154</v>
      </c>
      <c r="K24" s="30">
        <v>42463</v>
      </c>
      <c r="L24" s="66">
        <v>4834</v>
      </c>
      <c r="M24" s="66">
        <v>2390</v>
      </c>
      <c r="N24" s="66">
        <v>0</v>
      </c>
      <c r="O24" s="66">
        <v>7467</v>
      </c>
      <c r="P24" s="66">
        <v>271</v>
      </c>
      <c r="Q24" s="66">
        <v>10</v>
      </c>
      <c r="R24" s="66">
        <v>0</v>
      </c>
    </row>
    <row r="25" spans="1:18" s="1" customFormat="1" x14ac:dyDescent="0.25">
      <c r="A25" s="9"/>
      <c r="B25" s="67">
        <v>2012</v>
      </c>
      <c r="C25" s="67">
        <v>1990709</v>
      </c>
      <c r="D25" s="67">
        <v>9223</v>
      </c>
      <c r="E25" s="67">
        <v>148768</v>
      </c>
      <c r="F25" s="67">
        <v>610</v>
      </c>
      <c r="G25" s="30">
        <v>0</v>
      </c>
      <c r="H25" s="30">
        <v>0</v>
      </c>
      <c r="I25" s="67">
        <v>89965</v>
      </c>
      <c r="J25" s="30">
        <v>5639</v>
      </c>
      <c r="K25" s="37">
        <v>49230</v>
      </c>
      <c r="L25" s="66">
        <v>4632</v>
      </c>
      <c r="M25" s="66">
        <v>3052</v>
      </c>
      <c r="N25" s="66">
        <v>0</v>
      </c>
      <c r="O25" s="66">
        <v>6563</v>
      </c>
      <c r="P25" s="66">
        <v>271</v>
      </c>
      <c r="Q25" s="66">
        <v>10</v>
      </c>
      <c r="R25" s="66">
        <v>0</v>
      </c>
    </row>
    <row r="26" spans="1:18" s="1" customFormat="1" x14ac:dyDescent="0.25">
      <c r="A26" s="9"/>
      <c r="B26" s="41">
        <v>2013</v>
      </c>
      <c r="C26" s="41">
        <v>2046070</v>
      </c>
      <c r="D26" s="41">
        <v>9416</v>
      </c>
      <c r="E26" s="41">
        <v>150901</v>
      </c>
      <c r="F26" s="41">
        <v>601</v>
      </c>
      <c r="G26" s="35" t="s">
        <v>55</v>
      </c>
      <c r="H26" s="35" t="s">
        <v>55</v>
      </c>
      <c r="I26" s="41">
        <v>105146</v>
      </c>
      <c r="J26" s="41">
        <v>5038</v>
      </c>
      <c r="K26" s="37">
        <v>61619</v>
      </c>
      <c r="L26" s="42">
        <v>5172</v>
      </c>
      <c r="M26" s="42">
        <v>4455</v>
      </c>
      <c r="N26" s="35" t="s">
        <v>55</v>
      </c>
      <c r="O26" s="42">
        <v>6052</v>
      </c>
      <c r="P26" s="42">
        <v>294</v>
      </c>
      <c r="Q26" s="42">
        <v>7</v>
      </c>
      <c r="R26" s="45" t="s">
        <v>55</v>
      </c>
    </row>
    <row r="27" spans="1:18" s="1" customFormat="1" x14ac:dyDescent="0.25">
      <c r="A27" s="9"/>
      <c r="B27" s="41">
        <v>2014</v>
      </c>
      <c r="C27" s="41">
        <v>2080736</v>
      </c>
      <c r="D27" s="41">
        <v>9584</v>
      </c>
      <c r="E27" s="41">
        <v>150808</v>
      </c>
      <c r="F27" s="41">
        <v>597</v>
      </c>
      <c r="G27" s="35" t="s">
        <v>55</v>
      </c>
      <c r="H27" s="35" t="s">
        <v>55</v>
      </c>
      <c r="I27" s="41">
        <v>107094</v>
      </c>
      <c r="J27" s="41">
        <v>4978</v>
      </c>
      <c r="K27" s="37">
        <v>71781</v>
      </c>
      <c r="L27" s="42">
        <v>4056</v>
      </c>
      <c r="M27" s="42">
        <v>5880</v>
      </c>
      <c r="N27" s="35">
        <v>0</v>
      </c>
      <c r="O27" s="42">
        <v>5882</v>
      </c>
      <c r="P27" s="42">
        <v>294</v>
      </c>
      <c r="Q27" s="42">
        <v>0</v>
      </c>
      <c r="R27" s="45">
        <v>0</v>
      </c>
    </row>
    <row r="28" spans="1:18" s="1" customFormat="1" ht="15.75" thickBot="1" x14ac:dyDescent="0.3">
      <c r="A28" s="9"/>
      <c r="B28" s="80">
        <v>42064</v>
      </c>
      <c r="C28" s="65">
        <v>2098673</v>
      </c>
      <c r="D28" s="31">
        <v>9664</v>
      </c>
      <c r="E28" s="65">
        <v>151688</v>
      </c>
      <c r="F28" s="65">
        <v>597</v>
      </c>
      <c r="G28" s="88" t="s">
        <v>55</v>
      </c>
      <c r="H28" s="35" t="s">
        <v>55</v>
      </c>
      <c r="I28" s="65">
        <v>108371</v>
      </c>
      <c r="J28" s="31">
        <v>4939</v>
      </c>
      <c r="K28" s="31">
        <v>73417</v>
      </c>
      <c r="L28" s="70">
        <v>3843</v>
      </c>
      <c r="M28" s="70">
        <v>6387</v>
      </c>
      <c r="N28" s="88">
        <v>0</v>
      </c>
      <c r="O28" s="70">
        <v>5878</v>
      </c>
      <c r="P28" s="70">
        <v>294</v>
      </c>
      <c r="Q28" s="70">
        <v>0</v>
      </c>
      <c r="R28" s="56">
        <v>0</v>
      </c>
    </row>
    <row r="29" spans="1:18" s="1" customFormat="1" x14ac:dyDescent="0.25">
      <c r="A29" s="9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10"/>
      <c r="Q29" s="79"/>
      <c r="R29" s="79"/>
    </row>
    <row r="30" spans="1:18" s="1" customFormat="1" x14ac:dyDescent="0.25">
      <c r="A30" s="9"/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x14ac:dyDescent="0.25">
      <c r="A32" s="9"/>
      <c r="B32" s="12"/>
      <c r="C32" s="12"/>
      <c r="D32" s="12"/>
      <c r="E32" s="12"/>
      <c r="F32" s="12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12"/>
      <c r="C33" s="12"/>
      <c r="D33" s="12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ht="18" x14ac:dyDescent="0.25">
      <c r="A34" s="9"/>
      <c r="B34" s="96" t="s">
        <v>52</v>
      </c>
      <c r="C34" s="96"/>
      <c r="D34" s="96"/>
      <c r="E34" s="11"/>
      <c r="F34" s="11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91" t="s">
        <v>65</v>
      </c>
      <c r="C35" s="91"/>
      <c r="D35" s="91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2"/>
      <c r="C36" s="12"/>
      <c r="D36" s="106"/>
      <c r="E36" s="106"/>
      <c r="F36" s="106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2"/>
      <c r="C37" s="13"/>
      <c r="D37" s="12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4" t="s">
        <v>70</v>
      </c>
      <c r="C38" s="14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4" t="s">
        <v>71</v>
      </c>
      <c r="C39" s="14"/>
      <c r="D39" s="14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x14ac:dyDescent="0.25">
      <c r="A40" s="9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5" s="1" customFormat="1" x14ac:dyDescent="0.25">
      <c r="A41" s="9"/>
      <c r="B41" s="12"/>
      <c r="C41" s="12"/>
      <c r="D41" s="12"/>
      <c r="E41" s="12"/>
      <c r="F41" s="12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25" s="1" customFormat="1" ht="16.5" thickBot="1" x14ac:dyDescent="0.3">
      <c r="A42" s="9"/>
      <c r="B42" s="15"/>
      <c r="C42" s="15"/>
      <c r="D42" s="15"/>
      <c r="E42" s="15"/>
      <c r="F42" s="15"/>
      <c r="G42" s="1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ht="15.75" thickBot="1" x14ac:dyDescent="0.3">
      <c r="A43" s="9"/>
      <c r="B43" s="93">
        <v>42064</v>
      </c>
      <c r="C43" s="94"/>
      <c r="D43" s="94"/>
      <c r="E43" s="94"/>
      <c r="F43" s="94"/>
      <c r="G43" s="95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ht="15.75" thickBot="1" x14ac:dyDescent="0.3">
      <c r="A44" s="9"/>
      <c r="B44" s="97" t="s">
        <v>6</v>
      </c>
      <c r="C44" s="98"/>
      <c r="D44" s="97" t="s">
        <v>47</v>
      </c>
      <c r="E44" s="98"/>
      <c r="F44" s="97" t="s">
        <v>32</v>
      </c>
      <c r="G44" s="10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99" t="s">
        <v>42</v>
      </c>
      <c r="C45" s="100"/>
      <c r="D45" s="102">
        <f>C28</f>
        <v>2098673</v>
      </c>
      <c r="E45" s="103"/>
      <c r="F45" s="102">
        <f>D28</f>
        <v>9664</v>
      </c>
      <c r="G45" s="103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118" t="s">
        <v>43</v>
      </c>
      <c r="C46" s="120"/>
      <c r="D46" s="132">
        <v>151688</v>
      </c>
      <c r="E46" s="133"/>
      <c r="F46" s="132">
        <v>597</v>
      </c>
      <c r="G46" s="13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118" t="s">
        <v>45</v>
      </c>
      <c r="C47" s="119"/>
      <c r="D47" s="126">
        <f>I28</f>
        <v>108371</v>
      </c>
      <c r="E47" s="127"/>
      <c r="F47" s="130">
        <f>J28</f>
        <v>4939</v>
      </c>
      <c r="G47" s="13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118" t="s">
        <v>2</v>
      </c>
      <c r="C48" s="119"/>
      <c r="D48" s="113">
        <v>73417</v>
      </c>
      <c r="E48" s="114"/>
      <c r="F48" s="128">
        <v>3843</v>
      </c>
      <c r="G48" s="129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x14ac:dyDescent="0.25">
      <c r="A49" s="9"/>
      <c r="B49" s="118" t="s">
        <v>35</v>
      </c>
      <c r="C49" s="119"/>
      <c r="D49" s="113">
        <f>M28</f>
        <v>6387</v>
      </c>
      <c r="E49" s="114"/>
      <c r="F49" s="117">
        <v>0</v>
      </c>
      <c r="G49" s="114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s="118" t="s">
        <v>46</v>
      </c>
      <c r="C50" s="119"/>
      <c r="D50" s="113">
        <f>O28</f>
        <v>5878</v>
      </c>
      <c r="E50" s="114"/>
      <c r="F50" s="117">
        <f>P28</f>
        <v>294</v>
      </c>
      <c r="G50" s="114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" customFormat="1" ht="15.75" thickBot="1" x14ac:dyDescent="0.3">
      <c r="A51" s="9"/>
      <c r="B51" s="123" t="s">
        <v>59</v>
      </c>
      <c r="C51" s="124"/>
      <c r="D51" s="115">
        <v>0</v>
      </c>
      <c r="E51" s="116"/>
      <c r="F51" s="115">
        <v>0</v>
      </c>
      <c r="G51" s="116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" customFormat="1" x14ac:dyDescent="0.25">
      <c r="A52" s="9"/>
      <c r="B52" t="s">
        <v>58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5" s="1" customFormat="1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x14ac:dyDescent="0.25">
      <c r="A54" s="9"/>
      <c r="B54" s="12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x14ac:dyDescent="0.25">
      <c r="A55" s="9"/>
      <c r="B55" s="12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ht="18" x14ac:dyDescent="0.25">
      <c r="A56" s="9"/>
      <c r="B56" s="96" t="s">
        <v>52</v>
      </c>
      <c r="C56" s="96"/>
      <c r="D56" s="96"/>
      <c r="E56" s="11"/>
      <c r="F56" s="11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ht="19.5" customHeight="1" x14ac:dyDescent="0.25">
      <c r="A57" s="9"/>
      <c r="B57" s="125" t="s">
        <v>67</v>
      </c>
      <c r="C57" s="125"/>
      <c r="D57" s="125"/>
      <c r="E57" s="125"/>
      <c r="F57" s="125"/>
      <c r="G57" s="125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4" t="s">
        <v>72</v>
      </c>
      <c r="C59" s="14"/>
      <c r="D59" s="14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x14ac:dyDescent="0.25">
      <c r="A60" s="9"/>
      <c r="B60" s="12"/>
      <c r="C60" s="12"/>
      <c r="D60" s="12"/>
      <c r="E60" s="12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x14ac:dyDescent="0.25">
      <c r="A61" s="9"/>
      <c r="B61" s="12"/>
      <c r="C61" s="12"/>
      <c r="D61" s="12"/>
      <c r="E61" s="12"/>
      <c r="F61" s="12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6.5" thickBot="1" x14ac:dyDescent="0.3">
      <c r="A62" s="9"/>
      <c r="B62" s="15"/>
      <c r="C62" s="15"/>
      <c r="D62" s="15"/>
      <c r="E62" s="15"/>
      <c r="F62" s="15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34.5" thickBot="1" x14ac:dyDescent="0.3">
      <c r="A63" s="9"/>
      <c r="B63" s="28" t="s">
        <v>7</v>
      </c>
      <c r="C63" s="28" t="s">
        <v>63</v>
      </c>
      <c r="D63" s="28" t="s">
        <v>61</v>
      </c>
      <c r="E63" s="28" t="s">
        <v>62</v>
      </c>
      <c r="F63" s="46" t="s">
        <v>57</v>
      </c>
      <c r="G63" s="38" t="s">
        <v>33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ht="15.75" thickBot="1" x14ac:dyDescent="0.3">
      <c r="A64" s="9"/>
      <c r="B64" s="47" t="s">
        <v>8</v>
      </c>
      <c r="C64" s="47">
        <v>151970</v>
      </c>
      <c r="D64" s="29">
        <v>25414</v>
      </c>
      <c r="E64" s="52">
        <v>598</v>
      </c>
      <c r="F64" s="48">
        <v>78</v>
      </c>
      <c r="G64" s="29">
        <f>SUM(C64:F64)</f>
        <v>178060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ht="15.75" thickBot="1" x14ac:dyDescent="0.3">
      <c r="A65" s="9"/>
      <c r="B65" s="49" t="s">
        <v>9</v>
      </c>
      <c r="C65" s="49">
        <v>15868</v>
      </c>
      <c r="D65" s="30">
        <v>4717</v>
      </c>
      <c r="E65" s="51">
        <v>176</v>
      </c>
      <c r="F65" s="50">
        <v>3</v>
      </c>
      <c r="G65" s="29">
        <f t="shared" ref="G65:G87" si="1">SUM(C65:F65)</f>
        <v>20764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ht="15.75" thickBot="1" x14ac:dyDescent="0.3">
      <c r="A66" s="9"/>
      <c r="B66" s="49" t="s">
        <v>10</v>
      </c>
      <c r="C66" s="49">
        <v>24082</v>
      </c>
      <c r="D66" s="30">
        <v>5734</v>
      </c>
      <c r="E66" s="30">
        <v>9</v>
      </c>
      <c r="F66" s="50">
        <v>3</v>
      </c>
      <c r="G66" s="29">
        <f t="shared" si="1"/>
        <v>29828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ht="15.75" thickBot="1" x14ac:dyDescent="0.3">
      <c r="A67" s="9"/>
      <c r="B67" s="49" t="s">
        <v>11</v>
      </c>
      <c r="C67" s="49">
        <v>21279</v>
      </c>
      <c r="D67" s="30">
        <v>2875</v>
      </c>
      <c r="E67" s="51">
        <v>201</v>
      </c>
      <c r="F67" s="50">
        <v>3</v>
      </c>
      <c r="G67" s="29">
        <f t="shared" si="1"/>
        <v>24358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ht="15.75" thickBot="1" x14ac:dyDescent="0.3">
      <c r="A68" s="9"/>
      <c r="B68" s="49" t="s">
        <v>12</v>
      </c>
      <c r="C68" s="49">
        <v>55777</v>
      </c>
      <c r="D68" s="30">
        <v>5746</v>
      </c>
      <c r="E68" s="51">
        <v>493</v>
      </c>
      <c r="F68" s="50">
        <v>58</v>
      </c>
      <c r="G68" s="29">
        <f t="shared" si="1"/>
        <v>62074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ht="15.75" thickBot="1" x14ac:dyDescent="0.3">
      <c r="A69" s="9"/>
      <c r="B69" s="49" t="s">
        <v>13</v>
      </c>
      <c r="C69" s="49">
        <v>43643</v>
      </c>
      <c r="D69" s="30">
        <v>2100</v>
      </c>
      <c r="E69" s="51">
        <v>248</v>
      </c>
      <c r="F69" s="50">
        <v>8</v>
      </c>
      <c r="G69" s="29">
        <f t="shared" si="1"/>
        <v>45999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ht="15.75" thickBot="1" x14ac:dyDescent="0.3">
      <c r="A70" s="9"/>
      <c r="B70" s="49" t="s">
        <v>14</v>
      </c>
      <c r="C70" s="49">
        <v>74000</v>
      </c>
      <c r="D70" s="30">
        <v>2721</v>
      </c>
      <c r="E70" s="51">
        <v>108</v>
      </c>
      <c r="F70" s="50">
        <v>35</v>
      </c>
      <c r="G70" s="29">
        <f t="shared" si="1"/>
        <v>76864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ht="15.75" thickBot="1" x14ac:dyDescent="0.3">
      <c r="A71" s="9"/>
      <c r="B71" s="49" t="s">
        <v>15</v>
      </c>
      <c r="C71" s="49">
        <v>41664</v>
      </c>
      <c r="D71" s="30">
        <v>3374</v>
      </c>
      <c r="E71" s="51">
        <v>350</v>
      </c>
      <c r="F71" s="50">
        <v>12</v>
      </c>
      <c r="G71" s="29">
        <f t="shared" si="1"/>
        <v>45400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ht="15.75" thickBot="1" x14ac:dyDescent="0.3">
      <c r="A72" s="9"/>
      <c r="B72" s="49" t="s">
        <v>16</v>
      </c>
      <c r="C72" s="49">
        <v>5059</v>
      </c>
      <c r="D72" s="30">
        <v>2892</v>
      </c>
      <c r="E72" s="51">
        <v>2</v>
      </c>
      <c r="F72" s="50">
        <v>0</v>
      </c>
      <c r="G72" s="29">
        <f t="shared" si="1"/>
        <v>7953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ht="15.75" thickBot="1" x14ac:dyDescent="0.3">
      <c r="A73" s="9"/>
      <c r="B73" s="49" t="s">
        <v>17</v>
      </c>
      <c r="C73" s="49">
        <v>589263</v>
      </c>
      <c r="D73" s="30">
        <v>2141</v>
      </c>
      <c r="E73" s="51">
        <v>3258</v>
      </c>
      <c r="F73" s="50">
        <v>7</v>
      </c>
      <c r="G73" s="29">
        <f t="shared" si="1"/>
        <v>594669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ht="15.75" thickBot="1" x14ac:dyDescent="0.3">
      <c r="A74" s="9"/>
      <c r="B74" s="49" t="s">
        <v>18</v>
      </c>
      <c r="C74" s="49">
        <v>62782</v>
      </c>
      <c r="D74" s="30">
        <v>4283</v>
      </c>
      <c r="E74" s="51">
        <v>950</v>
      </c>
      <c r="F74" s="50">
        <v>68</v>
      </c>
      <c r="G74" s="29">
        <f t="shared" si="1"/>
        <v>68083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ht="15.75" thickBot="1" x14ac:dyDescent="0.3">
      <c r="A75" s="9"/>
      <c r="B75" s="49" t="s">
        <v>19</v>
      </c>
      <c r="C75" s="49">
        <v>54800</v>
      </c>
      <c r="D75" s="30">
        <v>10091</v>
      </c>
      <c r="E75" s="51">
        <v>74</v>
      </c>
      <c r="F75" s="50">
        <v>128</v>
      </c>
      <c r="G75" s="29">
        <f t="shared" si="1"/>
        <v>65093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ht="15.75" thickBot="1" x14ac:dyDescent="0.3">
      <c r="A76" s="9"/>
      <c r="B76" s="49" t="s">
        <v>20</v>
      </c>
      <c r="C76" s="49">
        <v>43575</v>
      </c>
      <c r="D76" s="30">
        <v>677</v>
      </c>
      <c r="E76" s="51">
        <v>18</v>
      </c>
      <c r="F76" s="50">
        <v>11</v>
      </c>
      <c r="G76" s="29">
        <f t="shared" si="1"/>
        <v>44281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ht="15.75" thickBot="1" x14ac:dyDescent="0.3">
      <c r="A77" s="9"/>
      <c r="B77" s="49" t="s">
        <v>21</v>
      </c>
      <c r="C77" s="49">
        <v>100202</v>
      </c>
      <c r="D77" s="30">
        <v>6009</v>
      </c>
      <c r="E77" s="51">
        <v>121</v>
      </c>
      <c r="F77" s="50">
        <v>66</v>
      </c>
      <c r="G77" s="29">
        <f t="shared" si="1"/>
        <v>106398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ht="15.75" thickBot="1" x14ac:dyDescent="0.3">
      <c r="A78" s="9"/>
      <c r="B78" s="49" t="s">
        <v>22</v>
      </c>
      <c r="C78" s="49">
        <v>14235</v>
      </c>
      <c r="D78" s="30">
        <v>5797</v>
      </c>
      <c r="E78" s="51">
        <v>62</v>
      </c>
      <c r="F78" s="50">
        <v>84</v>
      </c>
      <c r="G78" s="29">
        <f t="shared" si="1"/>
        <v>20178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4" s="1" customFormat="1" ht="15.75" thickBot="1" x14ac:dyDescent="0.3">
      <c r="A79" s="9"/>
      <c r="B79" s="49" t="s">
        <v>23</v>
      </c>
      <c r="C79" s="49">
        <v>10421</v>
      </c>
      <c r="D79" s="30">
        <v>1614</v>
      </c>
      <c r="E79" s="51">
        <v>132</v>
      </c>
      <c r="F79" s="50">
        <v>33</v>
      </c>
      <c r="G79" s="29">
        <f t="shared" si="1"/>
        <v>12200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4" s="1" customFormat="1" ht="15.75" thickBot="1" x14ac:dyDescent="0.3">
      <c r="A80" s="9"/>
      <c r="B80" s="49" t="s">
        <v>24</v>
      </c>
      <c r="C80" s="49">
        <v>10399</v>
      </c>
      <c r="D80" s="30">
        <v>1566</v>
      </c>
      <c r="E80" s="51">
        <v>56</v>
      </c>
      <c r="F80" s="50">
        <v>48</v>
      </c>
      <c r="G80" s="29">
        <f t="shared" si="1"/>
        <v>12069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2"/>
      <c r="V80" s="2"/>
      <c r="W80" s="2"/>
      <c r="X80" s="2"/>
    </row>
    <row r="81" spans="1:24" s="1" customFormat="1" ht="15.75" thickBot="1" x14ac:dyDescent="0.3">
      <c r="A81" s="9"/>
      <c r="B81" s="49" t="s">
        <v>25</v>
      </c>
      <c r="C81" s="49">
        <v>12619</v>
      </c>
      <c r="D81" s="30">
        <v>1490</v>
      </c>
      <c r="E81" s="51">
        <v>80</v>
      </c>
      <c r="F81" s="50">
        <v>69</v>
      </c>
      <c r="G81" s="29">
        <f t="shared" si="1"/>
        <v>14258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9"/>
      <c r="B82" s="49" t="s">
        <v>26</v>
      </c>
      <c r="C82" s="49">
        <v>814472</v>
      </c>
      <c r="D82" s="30">
        <v>3671</v>
      </c>
      <c r="E82" s="51">
        <v>10002</v>
      </c>
      <c r="F82" s="50">
        <v>12</v>
      </c>
      <c r="G82" s="29">
        <f t="shared" si="1"/>
        <v>828157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9"/>
      <c r="B83" s="49" t="s">
        <v>27</v>
      </c>
      <c r="C83" s="49">
        <v>26825</v>
      </c>
      <c r="D83" s="30">
        <v>719</v>
      </c>
      <c r="E83" s="51">
        <v>23</v>
      </c>
      <c r="F83" s="50">
        <v>4</v>
      </c>
      <c r="G83" s="29">
        <f t="shared" si="1"/>
        <v>27571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9"/>
      <c r="B84" s="49" t="s">
        <v>28</v>
      </c>
      <c r="C84" s="49">
        <v>54814</v>
      </c>
      <c r="D84" s="30">
        <v>3921</v>
      </c>
      <c r="E84" s="51">
        <v>360</v>
      </c>
      <c r="F84" s="50">
        <v>4</v>
      </c>
      <c r="G84" s="29">
        <f t="shared" si="1"/>
        <v>59099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49" t="s">
        <v>29</v>
      </c>
      <c r="C85" s="49">
        <v>15624</v>
      </c>
      <c r="D85" s="30">
        <v>1836</v>
      </c>
      <c r="E85" s="51">
        <v>138</v>
      </c>
      <c r="F85" s="50">
        <v>42</v>
      </c>
      <c r="G85" s="29">
        <f t="shared" si="1"/>
        <v>17640</v>
      </c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49" t="s">
        <v>30</v>
      </c>
      <c r="C86" s="49">
        <v>85549</v>
      </c>
      <c r="D86" s="30">
        <v>3220</v>
      </c>
      <c r="E86" s="51">
        <v>1003</v>
      </c>
      <c r="F86" s="50">
        <v>7</v>
      </c>
      <c r="G86" s="29">
        <f t="shared" si="1"/>
        <v>89779</v>
      </c>
      <c r="H86" s="10"/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9"/>
      <c r="B87" s="53" t="s">
        <v>31</v>
      </c>
      <c r="C87" s="53">
        <v>7487</v>
      </c>
      <c r="D87" s="31">
        <v>5397</v>
      </c>
      <c r="E87" s="54">
        <v>45</v>
      </c>
      <c r="F87" s="55">
        <v>47</v>
      </c>
      <c r="G87" s="29">
        <f t="shared" si="1"/>
        <v>12976</v>
      </c>
      <c r="H87" s="10" t="s">
        <v>56</v>
      </c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ht="15.75" thickBot="1" x14ac:dyDescent="0.3">
      <c r="A88" s="9"/>
      <c r="B88" s="57" t="s">
        <v>4</v>
      </c>
      <c r="C88" s="57">
        <f>SUM(C64:C87)</f>
        <v>2336409</v>
      </c>
      <c r="D88" s="58">
        <f>SUM(D64:D87)</f>
        <v>108005</v>
      </c>
      <c r="E88" s="59">
        <f>SUM(E64:E87)</f>
        <v>18507</v>
      </c>
      <c r="F88" s="60">
        <f>SUM(F64:F87)</f>
        <v>830</v>
      </c>
      <c r="G88" s="58">
        <f>SUM(C88:F88)</f>
        <v>2463751</v>
      </c>
      <c r="H88" s="10"/>
      <c r="I88" s="10" t="s">
        <v>56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1" customFormat="1" x14ac:dyDescent="0.25">
      <c r="A89" s="9"/>
      <c r="B89" s="134" t="s">
        <v>77</v>
      </c>
      <c r="C89" s="134"/>
      <c r="D89" s="134"/>
      <c r="E89" s="134"/>
      <c r="F89" s="134"/>
      <c r="G89" s="134"/>
      <c r="H89" s="134"/>
      <c r="I89" s="1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2" customFormat="1" x14ac:dyDescent="0.25">
      <c r="A90" s="9"/>
      <c r="B90" s="18"/>
      <c r="C90" s="10"/>
      <c r="D90" s="10"/>
      <c r="E90" s="10"/>
      <c r="F90" s="10"/>
      <c r="G90" s="21"/>
      <c r="H90" s="10"/>
      <c r="I90" s="10"/>
    </row>
    <row r="91" spans="1:24" s="2" customFormat="1" x14ac:dyDescent="0.25">
      <c r="A91" s="9"/>
      <c r="B91" s="12"/>
      <c r="C91" s="12"/>
      <c r="D91" s="12"/>
      <c r="G91" s="21"/>
      <c r="H91" s="10"/>
      <c r="I91" s="10"/>
    </row>
    <row r="92" spans="1:24" s="2" customFormat="1" x14ac:dyDescent="0.25">
      <c r="A92" s="9"/>
      <c r="B92" s="12"/>
      <c r="C92" s="12"/>
      <c r="D92" s="12"/>
      <c r="G92" s="21"/>
      <c r="H92" s="10"/>
      <c r="I92" s="10"/>
    </row>
    <row r="93" spans="1:24" s="2" customFormat="1" ht="18" x14ac:dyDescent="0.25">
      <c r="A93" s="9"/>
      <c r="B93" s="6" t="s">
        <v>53</v>
      </c>
      <c r="C93" s="6"/>
      <c r="D93" s="6"/>
      <c r="G93" s="21"/>
      <c r="H93" s="10"/>
      <c r="I93" s="10"/>
    </row>
    <row r="94" spans="1:24" s="2" customFormat="1" x14ac:dyDescent="0.25">
      <c r="A94" s="9"/>
      <c r="B94" s="8" t="s">
        <v>54</v>
      </c>
      <c r="C94" s="8"/>
      <c r="D94" s="8"/>
      <c r="E94" s="22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22"/>
      <c r="F95" s="22"/>
      <c r="G95" s="21"/>
      <c r="H95" s="10"/>
      <c r="I95" s="10"/>
    </row>
    <row r="96" spans="1:24" s="2" customFormat="1" x14ac:dyDescent="0.25">
      <c r="A96" s="9"/>
      <c r="B96" s="12"/>
      <c r="C96" s="13"/>
      <c r="D96" s="8"/>
      <c r="E96" s="22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8"/>
      <c r="E97" s="22"/>
      <c r="F97" s="22"/>
      <c r="G97" s="21"/>
      <c r="H97" s="10"/>
      <c r="I97" s="10"/>
    </row>
    <row r="98" spans="1:19" s="2" customFormat="1" x14ac:dyDescent="0.25">
      <c r="A98" s="9"/>
      <c r="B98" s="14" t="s">
        <v>73</v>
      </c>
      <c r="C98" s="14"/>
      <c r="D98" s="8"/>
      <c r="E98" s="22"/>
      <c r="F98" s="22"/>
      <c r="G98" s="21"/>
      <c r="H98" s="10"/>
      <c r="I98" s="10"/>
    </row>
    <row r="99" spans="1:19" s="2" customFormat="1" x14ac:dyDescent="0.25">
      <c r="A99" s="9"/>
      <c r="B99" s="12"/>
      <c r="C99" s="12"/>
      <c r="D99" s="12"/>
      <c r="E99" s="23"/>
      <c r="F99" s="23"/>
      <c r="G99" s="21"/>
      <c r="H99" s="10"/>
      <c r="I99" s="10"/>
      <c r="K99" s="21"/>
      <c r="M99" s="21"/>
      <c r="O99" s="21"/>
      <c r="Q99" s="21"/>
      <c r="S99" s="21"/>
    </row>
    <row r="100" spans="1:19" s="2" customFormat="1" x14ac:dyDescent="0.25">
      <c r="A100" s="9"/>
      <c r="B100" s="12"/>
      <c r="C100" s="12"/>
      <c r="D100" s="12"/>
      <c r="E100" s="23"/>
      <c r="F100" s="23"/>
      <c r="G100" s="21"/>
      <c r="H100" s="10"/>
      <c r="I100" s="10"/>
      <c r="K100" s="21"/>
      <c r="M100" s="21"/>
      <c r="O100" s="21"/>
      <c r="Q100" s="21"/>
      <c r="S100" s="21"/>
    </row>
    <row r="101" spans="1:19" s="2" customFormat="1" ht="16.5" thickBot="1" x14ac:dyDescent="0.3">
      <c r="A101" s="9"/>
      <c r="B101" s="15"/>
      <c r="C101" s="15"/>
      <c r="D101" s="15"/>
      <c r="E101" s="24"/>
      <c r="F101" s="24"/>
      <c r="G101" s="21"/>
      <c r="H101" s="10"/>
      <c r="I101" s="10"/>
      <c r="K101" s="21"/>
      <c r="M101" s="21"/>
      <c r="O101" s="21"/>
      <c r="Q101" s="21"/>
      <c r="S101" s="21"/>
    </row>
    <row r="102" spans="1:19" s="1" customFormat="1" ht="15.75" thickBot="1" x14ac:dyDescent="0.3">
      <c r="A102" s="9"/>
      <c r="B102" s="121">
        <v>42064</v>
      </c>
      <c r="C102" s="122"/>
      <c r="D102" s="122"/>
      <c r="E102" s="9"/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ht="22.5" customHeight="1" thickBot="1" x14ac:dyDescent="0.3">
      <c r="A103" s="9"/>
      <c r="B103" s="72" t="s">
        <v>6</v>
      </c>
      <c r="C103" s="75" t="s">
        <v>5</v>
      </c>
      <c r="D103" s="74" t="s">
        <v>34</v>
      </c>
      <c r="E103" s="9"/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2" t="s">
        <v>0</v>
      </c>
      <c r="C104" s="73">
        <f>C28+D28</f>
        <v>2108337</v>
      </c>
      <c r="D104" s="78">
        <f t="shared" ref="D104:D109" si="2">C104/$C$110</f>
        <v>0.85574272724800515</v>
      </c>
      <c r="E104" s="21"/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3" t="s">
        <v>1</v>
      </c>
      <c r="C105" s="71">
        <v>152285</v>
      </c>
      <c r="D105" s="63">
        <f t="shared" si="2"/>
        <v>6.1810223516905724E-2</v>
      </c>
      <c r="E105" s="21"/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3" t="s">
        <v>38</v>
      </c>
      <c r="C106" s="71">
        <f>D50+F50</f>
        <v>6172</v>
      </c>
      <c r="D106" s="63">
        <f t="shared" si="2"/>
        <v>2.5051232855917665E-3</v>
      </c>
      <c r="E106" s="21"/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x14ac:dyDescent="0.25">
      <c r="A107" s="9"/>
      <c r="B107" s="33" t="s">
        <v>36</v>
      </c>
      <c r="C107" s="71">
        <v>77260</v>
      </c>
      <c r="D107" s="63">
        <f t="shared" si="2"/>
        <v>3.1358688438888505E-2</v>
      </c>
      <c r="E107" s="21"/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x14ac:dyDescent="0.25">
      <c r="A108" s="9"/>
      <c r="B108" s="33" t="s">
        <v>37</v>
      </c>
      <c r="C108" s="71">
        <f>D47+F47</f>
        <v>113310</v>
      </c>
      <c r="D108" s="63">
        <f t="shared" si="2"/>
        <v>4.5990848912897446E-2</v>
      </c>
      <c r="E108" s="21"/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ht="15.75" thickBot="1" x14ac:dyDescent="0.3">
      <c r="A109" s="9"/>
      <c r="B109" s="43" t="s">
        <v>60</v>
      </c>
      <c r="C109" s="76">
        <f>M28+F49</f>
        <v>6387</v>
      </c>
      <c r="D109" s="64">
        <f t="shared" si="2"/>
        <v>2.5923885977113758E-3</v>
      </c>
      <c r="E109" s="21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ht="15.75" thickBot="1" x14ac:dyDescent="0.3">
      <c r="A110" s="9"/>
      <c r="B110" s="61" t="s">
        <v>4</v>
      </c>
      <c r="C110" s="77">
        <f>SUM(C104:C109)</f>
        <v>2463751</v>
      </c>
      <c r="D110" s="62">
        <f>SUM(D104:D109)</f>
        <v>0.99999999999999978</v>
      </c>
      <c r="E110" s="2"/>
      <c r="F110" s="9"/>
      <c r="G110" s="21"/>
      <c r="H110" s="10"/>
      <c r="I110" s="10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25"/>
      <c r="C111" s="20"/>
      <c r="D111" s="20"/>
      <c r="E111" s="26"/>
      <c r="F111" s="9"/>
      <c r="G111" s="21"/>
      <c r="H111" s="10"/>
      <c r="I111" s="10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25"/>
      <c r="C112" s="20"/>
      <c r="D112" s="20"/>
      <c r="E112" s="26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x14ac:dyDescent="0.25">
      <c r="A113" s="9"/>
      <c r="B113" s="12"/>
      <c r="C113" s="12"/>
      <c r="D113" s="12"/>
      <c r="E113" s="23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12"/>
      <c r="C114" s="12"/>
      <c r="D114" s="12"/>
      <c r="E114" s="23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ht="18" x14ac:dyDescent="0.25">
      <c r="A115" s="9"/>
      <c r="B115" s="6" t="s">
        <v>53</v>
      </c>
      <c r="C115" s="6"/>
      <c r="D115" s="6"/>
      <c r="E115" s="27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8" t="s">
        <v>64</v>
      </c>
      <c r="C116" s="8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2"/>
      <c r="C118" s="13"/>
      <c r="D118" s="8"/>
      <c r="E118" s="22"/>
      <c r="F118" s="9"/>
      <c r="G118" s="21"/>
      <c r="H118" s="2"/>
      <c r="I118" s="21"/>
      <c r="J118" s="2"/>
      <c r="K118" s="21"/>
      <c r="L118" s="2"/>
      <c r="M118" s="21"/>
      <c r="N118" s="2"/>
      <c r="O118" s="21"/>
      <c r="P118" s="2"/>
      <c r="Q118" s="21"/>
      <c r="R118" s="2"/>
      <c r="S118" s="21"/>
    </row>
    <row r="119" spans="1:23" s="1" customFormat="1" x14ac:dyDescent="0.25">
      <c r="A119" s="9"/>
      <c r="B119" s="12"/>
      <c r="C119" s="12"/>
      <c r="D119" s="8"/>
      <c r="E119" s="22"/>
      <c r="F119" s="9"/>
      <c r="G119" s="21"/>
      <c r="H119" s="2"/>
      <c r="I119" s="21"/>
      <c r="J119" s="2"/>
      <c r="K119" s="21"/>
      <c r="L119" s="2"/>
      <c r="M119" s="21"/>
      <c r="N119" s="2"/>
      <c r="O119" s="21"/>
      <c r="P119" s="2"/>
      <c r="Q119" s="21"/>
      <c r="R119" s="2"/>
      <c r="S119" s="21"/>
    </row>
    <row r="120" spans="1:23" s="1" customFormat="1" x14ac:dyDescent="0.25">
      <c r="A120" s="9"/>
      <c r="B120" s="14" t="s">
        <v>73</v>
      </c>
      <c r="C120" s="14"/>
      <c r="D120" s="8"/>
      <c r="E120" s="2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x14ac:dyDescent="0.25">
      <c r="A121" s="9"/>
      <c r="B121" s="12"/>
      <c r="C121" s="12"/>
      <c r="D121" s="12"/>
      <c r="E121" s="2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1" customFormat="1" x14ac:dyDescent="0.25">
      <c r="A122" s="9"/>
      <c r="B122" s="12"/>
      <c r="C122" s="12"/>
      <c r="D122" s="12"/>
      <c r="E122" s="2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1" customFormat="1" ht="16.5" thickBot="1" x14ac:dyDescent="0.3">
      <c r="A123" s="9"/>
      <c r="B123" s="15"/>
      <c r="C123" s="15"/>
      <c r="D123" s="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5.75" thickBot="1" x14ac:dyDescent="0.3">
      <c r="A124" s="9"/>
      <c r="B124" s="28" t="s">
        <v>41</v>
      </c>
      <c r="C124" s="28" t="s">
        <v>48</v>
      </c>
      <c r="D124" s="38" t="s">
        <v>49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" customHeight="1" x14ac:dyDescent="0.25">
      <c r="A125" s="9"/>
      <c r="B125" s="34">
        <v>2005</v>
      </c>
      <c r="C125" s="34">
        <v>574</v>
      </c>
      <c r="D125" s="39">
        <v>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5">
        <v>2006</v>
      </c>
      <c r="C126" s="35">
        <v>541</v>
      </c>
      <c r="D126" s="40">
        <f>((C126-C125)/C125)*100</f>
        <v>-5.7491289198606275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5">
        <v>2007</v>
      </c>
      <c r="C127" s="35">
        <v>564</v>
      </c>
      <c r="D127" s="40">
        <f t="shared" ref="D127:D134" si="3">((C127-C126)/C126)*100</f>
        <v>4.251386321626617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5">
        <v>2008</v>
      </c>
      <c r="C128" s="35">
        <v>661</v>
      </c>
      <c r="D128" s="40">
        <f t="shared" si="3"/>
        <v>17.198581560283689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5">
        <v>2009</v>
      </c>
      <c r="C129" s="35">
        <v>932</v>
      </c>
      <c r="D129" s="40">
        <f t="shared" si="3"/>
        <v>40.998487140695914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5">
        <v>2010</v>
      </c>
      <c r="C130" s="35">
        <v>1097</v>
      </c>
      <c r="D130" s="40">
        <f t="shared" si="3"/>
        <v>17.703862660944207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5">
      <c r="A131" s="9"/>
      <c r="B131" s="35">
        <v>2011</v>
      </c>
      <c r="C131" s="35">
        <v>1370</v>
      </c>
      <c r="D131" s="40">
        <f t="shared" si="3"/>
        <v>24.886052871467641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5">
      <c r="A132" s="9"/>
      <c r="B132" s="35">
        <v>2012</v>
      </c>
      <c r="C132" s="35">
        <v>1636</v>
      </c>
      <c r="D132" s="40">
        <f t="shared" si="3"/>
        <v>19.416058394160586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1" customFormat="1" x14ac:dyDescent="0.25">
      <c r="A133" s="9"/>
      <c r="B133" s="44">
        <v>2013</v>
      </c>
      <c r="C133" s="44">
        <v>1918</v>
      </c>
      <c r="D133" s="40">
        <f t="shared" si="3"/>
        <v>17.237163814180928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5">
      <c r="A134" s="9"/>
      <c r="B134" s="44">
        <v>2014</v>
      </c>
      <c r="C134" s="81">
        <v>2062</v>
      </c>
      <c r="D134" s="40">
        <f t="shared" si="3"/>
        <v>7.5078206465067785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5.75" thickBot="1" x14ac:dyDescent="0.3">
      <c r="A135" s="9"/>
      <c r="B135" s="135">
        <v>42064</v>
      </c>
      <c r="C135" s="36">
        <v>2122</v>
      </c>
      <c r="D135" s="82">
        <f t="shared" ref="D135" si="4">((C135-C134)/C134)*100</f>
        <v>2.9097963142580019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5" customHeight="1" x14ac:dyDescent="0.25">
      <c r="A136" s="9"/>
      <c r="B136" s="9"/>
      <c r="C136" s="9"/>
      <c r="D136" s="83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ht="1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s="1" customForma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s="1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s="1" customForma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31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E220" s="5"/>
    </row>
  </sheetData>
  <mergeCells count="53">
    <mergeCell ref="B89:H89"/>
    <mergeCell ref="B47:C47"/>
    <mergeCell ref="D48:E48"/>
    <mergeCell ref="B48:C48"/>
    <mergeCell ref="B46:C46"/>
    <mergeCell ref="B102:D102"/>
    <mergeCell ref="B56:D56"/>
    <mergeCell ref="B49:C49"/>
    <mergeCell ref="B51:C51"/>
    <mergeCell ref="B50:C50"/>
    <mergeCell ref="B57:G57"/>
    <mergeCell ref="D47:E47"/>
    <mergeCell ref="F48:G48"/>
    <mergeCell ref="F47:G47"/>
    <mergeCell ref="F49:G49"/>
    <mergeCell ref="D46:E46"/>
    <mergeCell ref="F46:G46"/>
    <mergeCell ref="D49:E49"/>
    <mergeCell ref="D51:E51"/>
    <mergeCell ref="D50:E50"/>
    <mergeCell ref="F50:G50"/>
    <mergeCell ref="F51:G51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E12:F12"/>
    <mergeCell ref="G12:H12"/>
    <mergeCell ref="I12:J12"/>
    <mergeCell ref="K12:L12"/>
    <mergeCell ref="D36:F36"/>
    <mergeCell ref="B29:O29"/>
    <mergeCell ref="B43:G43"/>
    <mergeCell ref="B34:D34"/>
    <mergeCell ref="B35:D35"/>
    <mergeCell ref="B44:C44"/>
    <mergeCell ref="B45:C45"/>
    <mergeCell ref="D44:E44"/>
    <mergeCell ref="F44:G44"/>
    <mergeCell ref="D45:E45"/>
    <mergeCell ref="F45:G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2015-04-27T14:36:17Z</dcterms:modified>
</cp:coreProperties>
</file>