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6_Junio\PUBLICACIONES_PAGINAS WEB\01_SERVICIO DE TELEFONÍA FIJA\"/>
    </mc:Choice>
  </mc:AlternateContent>
  <bookViews>
    <workbookView xWindow="15" yWindow="-150" windowWidth="18600" windowHeight="5910" tabRatio="853" activeTab="2"/>
  </bookViews>
  <sheets>
    <sheet name="LINEAS DE AB. + TTUP + DENSIDAD" sheetId="13" r:id="rId1"/>
    <sheet name="DENSIDAD TOTAL " sheetId="9" r:id="rId2"/>
    <sheet name="DENSIDAD POR PROVINCIAS POR OP" sheetId="14" r:id="rId3"/>
  </sheets>
  <calcPr calcId="152511"/>
</workbook>
</file>

<file path=xl/calcChain.xml><?xml version="1.0" encoding="utf-8"?>
<calcChain xmlns="http://schemas.openxmlformats.org/spreadsheetml/2006/main">
  <c r="E106" i="14" l="1"/>
  <c r="C97" i="14"/>
  <c r="B97" i="14"/>
  <c r="E96" i="14"/>
  <c r="D96" i="14"/>
  <c r="E95" i="14"/>
  <c r="D95" i="14"/>
  <c r="F95" i="14" s="1"/>
  <c r="F94" i="14"/>
  <c r="E94" i="14"/>
  <c r="D94" i="14"/>
  <c r="E93" i="14"/>
  <c r="D93" i="14"/>
  <c r="F93" i="14" s="1"/>
  <c r="E92" i="14"/>
  <c r="D92" i="14"/>
  <c r="F92" i="14" s="1"/>
  <c r="E91" i="14"/>
  <c r="D91" i="14"/>
  <c r="F90" i="14"/>
  <c r="E90" i="14"/>
  <c r="D90" i="14"/>
  <c r="E89" i="14"/>
  <c r="D89" i="14"/>
  <c r="E88" i="14"/>
  <c r="D88" i="14"/>
  <c r="D97" i="14" s="1"/>
  <c r="C81" i="14"/>
  <c r="B81" i="14"/>
  <c r="E80" i="14"/>
  <c r="D80" i="14"/>
  <c r="F80" i="14" s="1"/>
  <c r="E79" i="14"/>
  <c r="D79" i="14"/>
  <c r="D81" i="14" s="1"/>
  <c r="C72" i="14"/>
  <c r="B72" i="14"/>
  <c r="E71" i="14"/>
  <c r="E72" i="14" s="1"/>
  <c r="D71" i="14"/>
  <c r="D72" i="14" s="1"/>
  <c r="C64" i="14"/>
  <c r="B64" i="14"/>
  <c r="E63" i="14"/>
  <c r="D63" i="14"/>
  <c r="E62" i="14"/>
  <c r="D62" i="14"/>
  <c r="F62" i="14" s="1"/>
  <c r="E61" i="14"/>
  <c r="D61" i="14"/>
  <c r="D64" i="14" s="1"/>
  <c r="A53" i="14"/>
  <c r="A65" i="14" s="1"/>
  <c r="A82" i="14" s="1"/>
  <c r="A98" i="14" s="1"/>
  <c r="A107" i="14" s="1"/>
  <c r="C52" i="14"/>
  <c r="B52" i="14"/>
  <c r="E51" i="14"/>
  <c r="D51" i="14"/>
  <c r="F51" i="14" s="1"/>
  <c r="E50" i="14"/>
  <c r="D50" i="14"/>
  <c r="F50" i="14" s="1"/>
  <c r="E49" i="14"/>
  <c r="F49" i="14" s="1"/>
  <c r="D49" i="14"/>
  <c r="F48" i="14"/>
  <c r="E48" i="14"/>
  <c r="D48" i="14"/>
  <c r="E47" i="14"/>
  <c r="D47" i="14"/>
  <c r="D52" i="14" s="1"/>
  <c r="E39" i="14"/>
  <c r="C39" i="14"/>
  <c r="C106" i="14" s="1"/>
  <c r="B39" i="14"/>
  <c r="D38" i="14"/>
  <c r="F38" i="14" s="1"/>
  <c r="D37" i="14"/>
  <c r="F37" i="14" s="1"/>
  <c r="D36" i="14"/>
  <c r="F36" i="14" s="1"/>
  <c r="D35" i="14"/>
  <c r="F35" i="14" s="1"/>
  <c r="D34" i="14"/>
  <c r="F34" i="14" s="1"/>
  <c r="D33" i="14"/>
  <c r="F33" i="14" s="1"/>
  <c r="D32" i="14"/>
  <c r="F32" i="14" s="1"/>
  <c r="D31" i="14"/>
  <c r="F31" i="14" s="1"/>
  <c r="D30" i="14"/>
  <c r="F30" i="14" s="1"/>
  <c r="D29" i="14"/>
  <c r="F29" i="14" s="1"/>
  <c r="F28" i="14"/>
  <c r="D28" i="14"/>
  <c r="D27" i="14"/>
  <c r="F27" i="14" s="1"/>
  <c r="D26" i="14"/>
  <c r="F26" i="14" s="1"/>
  <c r="D25" i="14"/>
  <c r="F25" i="14" s="1"/>
  <c r="D24" i="14"/>
  <c r="F24" i="14" s="1"/>
  <c r="F23" i="14"/>
  <c r="D23" i="14"/>
  <c r="D22" i="14"/>
  <c r="F22" i="14" s="1"/>
  <c r="D21" i="14"/>
  <c r="F21" i="14" s="1"/>
  <c r="D20" i="14"/>
  <c r="F20" i="14" s="1"/>
  <c r="D19" i="14"/>
  <c r="F19" i="14" s="1"/>
  <c r="D18" i="14"/>
  <c r="F18" i="14" s="1"/>
  <c r="D17" i="14"/>
  <c r="F17" i="14" s="1"/>
  <c r="D16" i="14"/>
  <c r="F16" i="14" s="1"/>
  <c r="D15" i="14"/>
  <c r="F15" i="14" s="1"/>
  <c r="D39" i="14" l="1"/>
  <c r="D106" i="14" s="1"/>
  <c r="F106" i="14" s="1"/>
  <c r="F89" i="14"/>
  <c r="F71" i="14"/>
  <c r="F72" i="14" s="1"/>
  <c r="F96" i="14"/>
  <c r="E97" i="14"/>
  <c r="E52" i="14"/>
  <c r="F61" i="14"/>
  <c r="F63" i="14"/>
  <c r="F97" i="14"/>
  <c r="F79" i="14"/>
  <c r="F52" i="14"/>
  <c r="E64" i="14"/>
  <c r="F64" i="14" s="1"/>
  <c r="F91" i="14"/>
  <c r="F88" i="14"/>
  <c r="B106" i="14"/>
  <c r="F39" i="14"/>
  <c r="E81" i="14"/>
  <c r="F81" i="14" s="1"/>
  <c r="F47" i="14"/>
  <c r="E30" i="9"/>
  <c r="G30" i="9" s="1"/>
  <c r="G29" i="9" l="1"/>
  <c r="E29" i="9" l="1"/>
  <c r="E28" i="9" l="1"/>
  <c r="E16" i="9" l="1"/>
  <c r="G16" i="9" s="1"/>
  <c r="E17" i="9"/>
  <c r="G17" i="9" s="1"/>
  <c r="E18" i="9"/>
  <c r="G18" i="9"/>
  <c r="E19" i="9"/>
  <c r="G19" i="9" s="1"/>
  <c r="E20" i="9"/>
  <c r="G20" i="9" s="1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<sst xmlns="http://schemas.openxmlformats.org/spreadsheetml/2006/main" count="130" uniqueCount="66">
  <si>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</si>
  <si>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</si>
  <si>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</si>
  <si>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</si>
  <si>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</si>
  <si>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</si>
  <si>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</si>
  <si>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</si>
  <si>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</si>
  <si>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 xml:space="preserve">                  Fecha de publicación: 15 de Julio de 2015</t>
  </si>
  <si>
    <t>Líneas de Abonados y Densidad a Junio 2015</t>
  </si>
  <si>
    <t>Fecha de publicación: 15 de Julio de 2015</t>
  </si>
  <si>
    <t>Servicios de Telefonía Fija</t>
  </si>
  <si>
    <t>Histórico por Abonado, Lineas de Servicio y TTUP</t>
  </si>
  <si>
    <t>Datos junio 2015</t>
  </si>
  <si>
    <t xml:space="preserve"> CORPORACIÓN NACIONAL DE TELECOMUNICACIONES CNT EP  </t>
  </si>
  <si>
    <t>AREA DE COBERTURA</t>
  </si>
  <si>
    <t>Líneas principales</t>
  </si>
  <si>
    <t>Población *</t>
  </si>
  <si>
    <t xml:space="preserve">Densidad Telefónica por Operadora </t>
  </si>
  <si>
    <t>Abonados</t>
  </si>
  <si>
    <t>Teléfonos Públicos</t>
  </si>
  <si>
    <t>Total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</si>
  <si>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</si>
  <si>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</si>
  <si>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</si>
  <si>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</si>
  <si>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</si>
  <si>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</si>
  <si>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</si>
  <si>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</si>
  <si>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</si>
  <si>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</si>
  <si>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</si>
  <si>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</si>
  <si>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</si>
  <si>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</si>
  <si>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</si>
  <si>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 xml:space="preserve">NAPO </t>
  </si>
  <si>
    <t>ORELLANA</t>
  </si>
  <si>
    <t>PASTAZA</t>
  </si>
  <si>
    <t>PICHINCHA</t>
  </si>
  <si>
    <t>SANTA ELENA</t>
  </si>
  <si>
    <t>SANTO DOMINGO DE LOS TSACHILAS</t>
  </si>
  <si>
    <t>SUCUMBÍOS</t>
  </si>
  <si>
    <t>TUNGURAHUA</t>
  </si>
  <si>
    <t>ZAMORA CHINCHIPE</t>
  </si>
  <si>
    <t>TOTAL</t>
  </si>
  <si>
    <t xml:space="preserve">ECUADORTELECOM S.A. </t>
  </si>
  <si>
    <t>** Las líneas de El Oro y Manabí pertenecen al softswitch SS-CENTRO de Guayaquil</t>
  </si>
  <si>
    <t>*** Las líneas de IMBABURA pertenecen al softswitch SS-INCA de Quito</t>
  </si>
  <si>
    <t>ETAPA EP</t>
  </si>
  <si>
    <t>AZUAY (CANTÓN CUENCA)</t>
  </si>
  <si>
    <t>LEVEL 3 ECAUDOR LVLT S.A.</t>
  </si>
  <si>
    <t>QUITO, VALLE DE LOS CHILLOS Y VALLE DE TUMBACO</t>
  </si>
  <si>
    <t>N.D. No existe este dato de población</t>
  </si>
  <si>
    <t>LINKOTEL S.A.</t>
  </si>
  <si>
    <t>MANABÍ **</t>
  </si>
  <si>
    <t xml:space="preserve">SETEL S.A. </t>
  </si>
  <si>
    <t>|</t>
  </si>
  <si>
    <t>** Las líneas de Chimborazo, El Oro, Imbabura, Manabí, Santo Domingo de los Tsáchilas y Tungurahua, pertenecen a la central "PROVINCIAS" que se encuentra en Quito.</t>
  </si>
  <si>
    <t xml:space="preserve">                                                                                           </t>
  </si>
  <si>
    <t>TOTAL A NIVEL NACIONAL</t>
  </si>
  <si>
    <t>TOTAL NACIONAL</t>
  </si>
  <si>
    <t>Fuente:  CNT EP., ECUADORTELECOM S.A., ETAPA EP, LEVEL 3 ECUADOR LVLT S.A., LINKOTEL S.A. Y SETEL S.A.</t>
  </si>
  <si>
    <t>* Proyección de Población a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</si>
</sst>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6" fillId="0" borderId="15" xfId="9" applyFont="1" applyFill="1" applyBorder="1" applyAlignment="1">
      <alignment vertical="center"/>
    </xf>
    <xf numFmtId="1" fontId="17" fillId="0" borderId="7" xfId="9" applyNumberFormat="1" applyFont="1" applyFill="1" applyBorder="1" applyAlignment="1">
      <alignment horizontal="right" vertical="center"/>
    </xf>
    <xf numFmtId="3" fontId="17" fillId="0" borderId="16" xfId="9" applyNumberFormat="1" applyFont="1" applyFill="1" applyBorder="1" applyAlignment="1">
      <alignment horizontal="right" vertical="center"/>
    </xf>
    <xf numFmtId="3" fontId="17" fillId="0" borderId="17" xfId="9" applyNumberFormat="1" applyFont="1" applyFill="1" applyBorder="1" applyAlignment="1">
      <alignment horizontal="right" vertical="center"/>
    </xf>
    <xf numFmtId="166" fontId="17" fillId="0" borderId="4" xfId="14" applyNumberFormat="1" applyFont="1" applyFill="1" applyBorder="1"/>
    <xf numFmtId="10" fontId="17" fillId="0" borderId="18" xfId="15" applyNumberFormat="1" applyFont="1" applyFill="1" applyBorder="1" applyAlignment="1">
      <alignment horizontal="right" vertical="center"/>
    </xf>
    <xf numFmtId="0" fontId="16" fillId="0" borderId="19" xfId="9" applyFont="1" applyFill="1" applyBorder="1" applyAlignment="1">
      <alignment vertical="center"/>
    </xf>
    <xf numFmtId="1" fontId="17" fillId="0" borderId="20" xfId="9" applyNumberFormat="1" applyFont="1" applyFill="1" applyBorder="1" applyAlignment="1">
      <alignment horizontal="right" vertical="center"/>
    </xf>
    <xf numFmtId="3" fontId="17" fillId="0" borderId="1" xfId="9" applyNumberFormat="1" applyFont="1" applyFill="1" applyBorder="1" applyAlignment="1">
      <alignment horizontal="right" vertical="center"/>
    </xf>
    <xf numFmtId="3" fontId="17" fillId="0" borderId="21" xfId="9" applyNumberFormat="1" applyFont="1" applyFill="1" applyBorder="1" applyAlignment="1">
      <alignment horizontal="right" vertical="center"/>
    </xf>
    <xf numFmtId="166" fontId="17" fillId="0" borderId="19" xfId="14" applyNumberFormat="1" applyFont="1" applyFill="1" applyBorder="1"/>
    <xf numFmtId="10" fontId="17" fillId="0" borderId="22" xfId="15" applyNumberFormat="1" applyFont="1" applyFill="1" applyBorder="1" applyAlignment="1">
      <alignment horizontal="right" vertical="center"/>
    </xf>
    <xf numFmtId="166" fontId="17" fillId="0" borderId="19" xfId="0" applyNumberFormat="1" applyFont="1" applyFill="1" applyBorder="1"/>
    <xf numFmtId="0" fontId="16" fillId="0" borderId="23" xfId="9" applyFont="1" applyFill="1" applyBorder="1" applyAlignment="1">
      <alignment vertical="center"/>
    </xf>
    <xf numFmtId="1" fontId="17" fillId="0" borderId="24" xfId="9" applyNumberFormat="1" applyFont="1" applyFill="1" applyBorder="1" applyAlignment="1">
      <alignment horizontal="right" vertical="center"/>
    </xf>
    <xf numFmtId="3" fontId="17" fillId="0" borderId="25" xfId="9" applyNumberFormat="1" applyFont="1" applyFill="1" applyBorder="1" applyAlignment="1">
      <alignment horizontal="right" vertical="center"/>
    </xf>
    <xf numFmtId="3" fontId="17" fillId="0" borderId="26" xfId="9" applyNumberFormat="1" applyFont="1" applyFill="1" applyBorder="1" applyAlignment="1">
      <alignment horizontal="right" vertical="center"/>
    </xf>
    <xf numFmtId="166" fontId="17" fillId="0" borderId="23" xfId="14" applyNumberFormat="1" applyFont="1" applyFill="1" applyBorder="1"/>
    <xf numFmtId="10" fontId="17" fillId="0" borderId="27" xfId="15" applyNumberFormat="1" applyFont="1" applyFill="1" applyBorder="1" applyAlignment="1">
      <alignment horizontal="right" vertical="center"/>
    </xf>
    <xf numFmtId="0" fontId="16" fillId="0" borderId="13" xfId="9" applyFont="1" applyFill="1" applyBorder="1" applyAlignment="1">
      <alignment vertical="center"/>
    </xf>
    <xf numFmtId="3" fontId="16" fillId="0" borderId="28" xfId="9" applyNumberFormat="1" applyFont="1" applyFill="1" applyBorder="1" applyAlignment="1">
      <alignment horizontal="right" vertical="center"/>
    </xf>
    <xf numFmtId="10" fontId="16" fillId="0" borderId="29" xfId="15" applyNumberFormat="1" applyFont="1" applyFill="1" applyBorder="1" applyAlignment="1">
      <alignment horizontal="right" vertical="center"/>
    </xf>
    <xf numFmtId="0" fontId="18" fillId="2" borderId="0" xfId="9" applyFont="1" applyFill="1" applyBorder="1" applyAlignment="1">
      <alignment vertical="center"/>
    </xf>
    <xf numFmtId="0" fontId="18" fillId="2" borderId="0" xfId="9" applyFont="1" applyFill="1" applyAlignment="1">
      <alignment vertical="center"/>
    </xf>
    <xf numFmtId="4" fontId="18" fillId="2" borderId="0" xfId="9" applyNumberFormat="1" applyFont="1" applyFill="1" applyAlignment="1">
      <alignment vertical="center"/>
    </xf>
    <xf numFmtId="3" fontId="18" fillId="2" borderId="0" xfId="9" applyNumberFormat="1" applyFont="1" applyFill="1" applyAlignment="1">
      <alignment vertical="center"/>
    </xf>
    <xf numFmtId="0" fontId="18" fillId="2" borderId="0" xfId="9" applyFont="1" applyFill="1" applyAlignment="1">
      <alignment horizontal="right" vertical="center"/>
    </xf>
    <xf numFmtId="0" fontId="0" fillId="3" borderId="1" xfId="0" applyFill="1" applyBorder="1"/>
    <xf numFmtId="3" fontId="17" fillId="3" borderId="1" xfId="9" applyNumberFormat="1" applyFont="1" applyFill="1" applyBorder="1" applyAlignment="1">
      <alignment horizontal="right" vertical="center"/>
    </xf>
    <xf numFmtId="3" fontId="19" fillId="0" borderId="1" xfId="9" applyNumberFormat="1" applyFont="1" applyFill="1" applyBorder="1" applyAlignment="1">
      <alignment vertical="center"/>
    </xf>
    <xf numFmtId="10" fontId="17" fillId="0" borderId="21" xfId="15" applyNumberFormat="1" applyFont="1" applyFill="1" applyBorder="1" applyAlignment="1">
      <alignment horizontal="right" vertical="center"/>
    </xf>
    <xf numFmtId="3" fontId="17" fillId="0" borderId="1" xfId="9" applyNumberFormat="1" applyFont="1" applyFill="1" applyBorder="1" applyAlignment="1">
      <alignment vertical="center"/>
    </xf>
    <xf numFmtId="0" fontId="16" fillId="0" borderId="30" xfId="9" applyFont="1" applyFill="1" applyBorder="1" applyAlignment="1">
      <alignment vertical="center"/>
    </xf>
    <xf numFmtId="3" fontId="17" fillId="0" borderId="31" xfId="9" applyNumberFormat="1" applyFont="1" applyFill="1" applyBorder="1" applyAlignment="1">
      <alignment horizontal="right" vertical="center"/>
    </xf>
    <xf numFmtId="3" fontId="17" fillId="0" borderId="31" xfId="9" applyNumberFormat="1" applyFont="1" applyFill="1" applyBorder="1" applyAlignment="1">
      <alignment vertical="center"/>
    </xf>
    <xf numFmtId="3" fontId="19" fillId="0" borderId="31" xfId="9" applyNumberFormat="1" applyFont="1" applyFill="1" applyBorder="1" applyAlignment="1">
      <alignment vertical="center"/>
    </xf>
    <xf numFmtId="10" fontId="17" fillId="0" borderId="32" xfId="15" applyNumberFormat="1" applyFont="1" applyFill="1" applyBorder="1" applyAlignment="1">
      <alignment horizontal="right" vertical="center"/>
    </xf>
    <xf numFmtId="0" fontId="16" fillId="0" borderId="14" xfId="9" applyFont="1" applyFill="1" applyBorder="1" applyAlignment="1">
      <alignment vertical="center"/>
    </xf>
    <xf numFmtId="3" fontId="20" fillId="0" borderId="28" xfId="9" applyNumberFormat="1" applyFont="1" applyFill="1" applyBorder="1" applyAlignment="1">
      <alignment horizontal="right" vertical="center"/>
    </xf>
    <xf numFmtId="10" fontId="20" fillId="0" borderId="29" xfId="9" applyNumberFormat="1" applyFont="1" applyFill="1" applyBorder="1" applyAlignment="1">
      <alignment horizontal="right" vertical="center"/>
    </xf>
    <xf numFmtId="0" fontId="18" fillId="9" borderId="0" xfId="9" applyFont="1" applyFill="1" applyAlignment="1">
      <alignment vertical="center"/>
    </xf>
    <xf numFmtId="3" fontId="18" fillId="0" borderId="0" xfId="9" applyNumberFormat="1" applyFont="1" applyFill="1" applyAlignment="1">
      <alignment vertical="center"/>
    </xf>
    <xf numFmtId="0" fontId="18" fillId="9" borderId="0" xfId="9" applyFont="1" applyFill="1" applyAlignment="1">
      <alignment horizontal="right" vertical="center"/>
    </xf>
    <xf numFmtId="0" fontId="21" fillId="2" borderId="0" xfId="9" applyFont="1" applyFill="1" applyAlignment="1">
      <alignment horizontal="centerContinuous" vertical="center"/>
    </xf>
    <xf numFmtId="1" fontId="21" fillId="2" borderId="0" xfId="9" applyNumberFormat="1" applyFont="1" applyFill="1" applyAlignment="1">
      <alignment horizontal="right" vertical="center"/>
    </xf>
    <xf numFmtId="3" fontId="17" fillId="0" borderId="28" xfId="9" applyNumberFormat="1" applyFont="1" applyFill="1" applyBorder="1" applyAlignment="1">
      <alignment horizontal="right" vertical="center"/>
    </xf>
    <xf numFmtId="3" fontId="17" fillId="0" borderId="28" xfId="9" applyNumberFormat="1" applyFont="1" applyFill="1" applyBorder="1" applyAlignment="1">
      <alignment vertical="center"/>
    </xf>
    <xf numFmtId="3" fontId="19" fillId="0" borderId="28" xfId="9" applyNumberFormat="1" applyFont="1" applyFill="1" applyBorder="1" applyAlignment="1">
      <alignment vertical="center"/>
    </xf>
    <xf numFmtId="10" fontId="17" fillId="0" borderId="29" xfId="15" applyNumberFormat="1" applyFont="1" applyFill="1" applyBorder="1" applyAlignment="1">
      <alignment horizontal="right" vertical="center"/>
    </xf>
    <xf numFmtId="0" fontId="22" fillId="2" borderId="0" xfId="9" applyFont="1" applyFill="1" applyAlignment="1">
      <alignment horizontal="left" vertical="center"/>
    </xf>
    <xf numFmtId="3" fontId="18" fillId="9" borderId="0" xfId="9" applyNumberFormat="1" applyFont="1" applyFill="1" applyAlignment="1">
      <alignment vertical="center"/>
    </xf>
    <xf numFmtId="0" fontId="16" fillId="0" borderId="20" xfId="9" applyFont="1" applyFill="1" applyBorder="1" applyAlignment="1">
      <alignment vertical="center"/>
    </xf>
    <xf numFmtId="0" fontId="16" fillId="0" borderId="24" xfId="9" applyFont="1" applyFill="1" applyBorder="1" applyAlignment="1">
      <alignment vertical="center"/>
    </xf>
    <xf numFmtId="3" fontId="19" fillId="0" borderId="25" xfId="9" applyNumberFormat="1" applyFont="1" applyFill="1" applyBorder="1" applyAlignment="1">
      <alignment vertical="center"/>
    </xf>
    <xf numFmtId="0" fontId="16" fillId="0" borderId="12" xfId="9" applyFont="1" applyFill="1" applyBorder="1" applyAlignment="1">
      <alignment vertical="center"/>
    </xf>
    <xf numFmtId="3" fontId="17" fillId="0" borderId="35" xfId="9" applyNumberFormat="1" applyFont="1" applyFill="1" applyBorder="1" applyAlignment="1">
      <alignment horizontal="right" vertical="center"/>
    </xf>
    <xf numFmtId="3" fontId="17" fillId="0" borderId="35" xfId="9" applyNumberFormat="1" applyFont="1" applyFill="1" applyBorder="1" applyAlignment="1">
      <alignment vertical="center"/>
    </xf>
    <xf numFmtId="3" fontId="19" fillId="0" borderId="35" xfId="9" applyNumberFormat="1" applyFont="1" applyFill="1" applyBorder="1" applyAlignment="1">
      <alignment vertical="center"/>
    </xf>
    <xf numFmtId="0" fontId="21" fillId="2" borderId="0" xfId="9" applyFont="1" applyFill="1" applyAlignment="1">
      <alignment horizontal="right" vertical="center"/>
    </xf>
    <xf numFmtId="3" fontId="18" fillId="2" borderId="0" xfId="9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/>
    </xf>
    <xf numFmtId="0" fontId="18" fillId="2" borderId="0" xfId="9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0" fontId="4" fillId="3" borderId="14" xfId="1" applyNumberFormat="1" applyFont="1" applyFill="1" applyBorder="1" applyAlignment="1">
      <alignment horizontal="center" vertical="center" wrapText="1"/>
    </xf>
    <xf numFmtId="0" fontId="12" fillId="2" borderId="0" xfId="9" applyFont="1" applyFill="1" applyBorder="1" applyAlignment="1">
      <alignment horizontal="left" vertical="center"/>
    </xf>
    <xf numFmtId="0" fontId="12" fillId="9" borderId="0" xfId="9" applyFont="1" applyFill="1" applyAlignment="1">
      <alignment vertical="center"/>
    </xf>
    <xf numFmtId="0" fontId="12" fillId="2" borderId="0" xfId="9" applyFont="1" applyFill="1" applyBorder="1" applyAlignment="1">
      <alignment horizontal="left" vertical="center"/>
    </xf>
    <xf numFmtId="0" fontId="23" fillId="0" borderId="0" xfId="9" applyFont="1" applyAlignment="1">
      <alignment horizontal="left" vertical="center"/>
    </xf>
    <xf numFmtId="0" fontId="12" fillId="0" borderId="0" xfId="9" applyFont="1" applyFill="1" applyBorder="1" applyAlignment="1">
      <alignment horizontal="left" vertical="center"/>
    </xf>
    <xf numFmtId="0" fontId="23" fillId="0" borderId="0" xfId="9" applyFont="1" applyFill="1" applyAlignment="1">
      <alignment horizontal="left" vertical="center"/>
    </xf>
    <xf numFmtId="0" fontId="17" fillId="2" borderId="0" xfId="9" applyFont="1" applyFill="1" applyBorder="1" applyAlignment="1">
      <alignment vertical="center"/>
    </xf>
    <xf numFmtId="0" fontId="12" fillId="2" borderId="0" xfId="9" applyFont="1" applyFill="1" applyBorder="1" applyAlignment="1">
      <alignment vertical="center"/>
    </xf>
    <xf numFmtId="3" fontId="12" fillId="0" borderId="0" xfId="9" applyNumberFormat="1" applyFont="1" applyFill="1" applyAlignment="1">
      <alignment vertical="center"/>
    </xf>
    <xf numFmtId="0" fontId="12" fillId="9" borderId="0" xfId="9" applyFont="1" applyFill="1" applyAlignment="1">
      <alignment horizontal="right" vertical="center"/>
    </xf>
    <xf numFmtId="0" fontId="12" fillId="2" borderId="0" xfId="9" applyFont="1" applyFill="1" applyBorder="1" applyAlignment="1">
      <alignment horizontal="left" vertical="center" wrapText="1"/>
    </xf>
    <xf numFmtId="0" fontId="17" fillId="2" borderId="0" xfId="9" applyFont="1" applyFill="1" applyAlignment="1">
      <alignment horizontal="justify" vertical="center" wrapText="1"/>
    </xf>
    <xf numFmtId="0" fontId="17" fillId="0" borderId="0" xfId="9" applyFont="1" applyAlignment="1">
      <alignment horizontal="justify" vertical="center"/>
    </xf>
  </cellXfs>
  <cellStyles count="16">
    <cellStyle name="=C:\WINNT\SYSTEM32\COMMAND.COM" xfId="12"/>
    <cellStyle name="ANCLAS,REZONES Y SUS PARTES,DE FUNDICION,DE HIERRO O DE ACERO" xfId="2"/>
    <cellStyle name="Cancel" xfId="11"/>
    <cellStyle name="Millares" xfId="14" builtinId="3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  <cellStyle name="Porcentual 3" xfId="15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Junio 2015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TOTAL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TOTAL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'DENSIDAD TOTAL '!$C$16:$C$30</c:f>
              <c:numCache>
                <c:formatCode>_ * #,##0_ ;_ * \-#,##0_ ;_ * "-"??_ ;_ @_ </c:formatCode>
                <c:ptCount val="15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2422181</c:v>
                </c:pt>
                <c:pt idx="14">
                  <c:v>2473298</c:v>
                </c:pt>
              </c:numCache>
            </c:numRef>
          </c:val>
        </c:ser>
        <c:ser>
          <c:idx val="1"/>
          <c:order val="1"/>
          <c:tx>
            <c:strRef>
              <c:f>'DENSIDAD TOTAL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TOTAL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'DENSIDAD TOTAL '!$D$16:$D$30</c:f>
              <c:numCache>
                <c:formatCode>_ * #,##0_ ;_ * \-#,##0_ ;_ * "-"??_ ;_ @_ </c:formatCode>
                <c:ptCount val="15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19509</c:v>
                </c:pt>
                <c:pt idx="14">
                  <c:v>18945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51776"/>
        <c:axId val="436852336"/>
      </c:barChart>
      <c:lineChart>
        <c:grouping val="stacked"/>
        <c:varyColors val="0"/>
        <c:ser>
          <c:idx val="2"/>
          <c:order val="2"/>
          <c:tx>
            <c:strRef>
              <c:f>'DENSIDAD TOTAL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047619047619223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TOTAL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'DENSIDAD TOTAL '!$G$16:$G$30</c:f>
              <c:numCache>
                <c:formatCode>0.00%</c:formatCode>
                <c:ptCount val="15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0.15234410729681164</c:v>
                </c:pt>
                <c:pt idx="14">
                  <c:v>0.15448865897568195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53456"/>
        <c:axId val="436852896"/>
      </c:lineChart>
      <c:catAx>
        <c:axId val="436851776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436852336"/>
        <c:crosses val="autoZero"/>
        <c:auto val="1"/>
        <c:lblAlgn val="ctr"/>
        <c:lblOffset val="100"/>
        <c:noMultiLvlLbl val="0"/>
      </c:catAx>
      <c:valAx>
        <c:axId val="43685233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436851776"/>
        <c:crosses val="autoZero"/>
        <c:crossBetween val="between"/>
        <c:majorUnit val="500000"/>
      </c:valAx>
      <c:valAx>
        <c:axId val="4368528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436853456"/>
        <c:crosses val="max"/>
        <c:crossBetween val="between"/>
      </c:valAx>
      <c:catAx>
        <c:axId val="436853456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4368528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409575</xdr:colOff>
      <xdr:row>4</xdr:row>
      <xdr:rowOff>123825</xdr:rowOff>
    </xdr:from>
    <xdr:to>
      <xdr:col>16</xdr:col>
      <xdr:colOff>189865</xdr:colOff>
      <xdr:row>7</xdr:row>
      <xdr:rowOff>188632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885825"/>
          <a:ext cx="2828290" cy="674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885824</xdr:colOff>
      <xdr:row>3</xdr:row>
      <xdr:rowOff>171450</xdr:rowOff>
    </xdr:from>
    <xdr:to>
      <xdr:col>6</xdr:col>
      <xdr:colOff>799464</xdr:colOff>
      <xdr:row>6</xdr:row>
      <xdr:rowOff>141007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49" y="742950"/>
          <a:ext cx="2590165" cy="57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598955</xdr:colOff>
      <xdr:row>3</xdr:row>
      <xdr:rowOff>71718</xdr:rowOff>
    </xdr:from>
    <xdr:to>
      <xdr:col>5</xdr:col>
      <xdr:colOff>855495</xdr:colOff>
      <xdr:row>7</xdr:row>
      <xdr:rowOff>22225</xdr:rowOff>
    </xdr:to>
    <xdr:pic>
      <xdr:nvPicPr>
        <xdr:cNvPr id="2" name="Imagen 1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6630" y="681318"/>
          <a:ext cx="2828290" cy="7125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Normal="100" workbookViewId="0">
      <selection activeCell="S17" sqref="S17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86" t="s">
        <v>6</v>
      </c>
      <c r="F5" s="86"/>
      <c r="G5" s="86"/>
      <c r="H5" s="86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87" t="s">
        <v>10</v>
      </c>
      <c r="F6" s="87"/>
      <c r="G6" s="87"/>
      <c r="H6" s="87"/>
      <c r="I6" s="87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88" t="s">
        <v>11</v>
      </c>
      <c r="F9" s="88"/>
      <c r="G9" s="88"/>
      <c r="H9" s="88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zoomScaleNormal="100" workbookViewId="0">
      <selection activeCell="F30" sqref="F30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3"/>
      <c r="C1" s="13"/>
      <c r="D1" s="13"/>
      <c r="E1" s="13"/>
      <c r="F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90" t="s">
        <v>7</v>
      </c>
      <c r="C4" s="90"/>
      <c r="D4" s="90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88" t="s">
        <v>8</v>
      </c>
      <c r="C5" s="88"/>
      <c r="D5" s="8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89"/>
      <c r="E6" s="89"/>
      <c r="F6" s="89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94" t="s">
        <v>5</v>
      </c>
      <c r="C13" s="94" t="s">
        <v>2</v>
      </c>
      <c r="D13" s="94" t="s">
        <v>4</v>
      </c>
      <c r="E13" s="94" t="s">
        <v>3</v>
      </c>
      <c r="F13" s="94" t="s">
        <v>0</v>
      </c>
      <c r="G13" s="91" t="s">
        <v>1</v>
      </c>
    </row>
    <row r="14" spans="1:24" s="2" customFormat="1" x14ac:dyDescent="0.25">
      <c r="A14" s="6"/>
      <c r="B14" s="95"/>
      <c r="C14" s="95"/>
      <c r="D14" s="95"/>
      <c r="E14" s="95"/>
      <c r="F14" s="95"/>
      <c r="G14" s="92"/>
    </row>
    <row r="15" spans="1:24" s="2" customFormat="1" x14ac:dyDescent="0.25">
      <c r="A15" s="6"/>
      <c r="B15" s="96"/>
      <c r="C15" s="96"/>
      <c r="D15" s="96"/>
      <c r="E15" s="96"/>
      <c r="F15" s="96"/>
      <c r="G15" s="93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4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4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4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4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4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4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4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4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4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4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4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4">
        <f t="shared" si="1"/>
        <v>0.14874531384082687</v>
      </c>
    </row>
    <row r="28" spans="1:19" s="2" customFormat="1" x14ac:dyDescent="0.25">
      <c r="A28" s="6"/>
      <c r="B28" s="5">
        <v>2013</v>
      </c>
      <c r="C28" s="15">
        <v>2374250</v>
      </c>
      <c r="D28" s="15">
        <v>20521</v>
      </c>
      <c r="E28" s="5">
        <f>+D28+C28</f>
        <v>2394771</v>
      </c>
      <c r="F28" s="15">
        <v>15774749</v>
      </c>
      <c r="G28" s="14">
        <f t="shared" si="1"/>
        <v>0.1518104028152841</v>
      </c>
    </row>
    <row r="29" spans="1:19" s="2" customFormat="1" x14ac:dyDescent="0.25">
      <c r="A29" s="6"/>
      <c r="B29" s="5">
        <v>2014</v>
      </c>
      <c r="C29" s="15">
        <v>2422181</v>
      </c>
      <c r="D29" s="15">
        <v>19509</v>
      </c>
      <c r="E29" s="5">
        <f>C29+D29</f>
        <v>2441690</v>
      </c>
      <c r="F29" s="15">
        <v>16027465.999999996</v>
      </c>
      <c r="G29" s="14">
        <f>+E29/F29</f>
        <v>0.15234410729681164</v>
      </c>
    </row>
    <row r="30" spans="1:19" s="2" customFormat="1" x14ac:dyDescent="0.25">
      <c r="A30" s="6"/>
      <c r="B30" s="12">
        <v>42156</v>
      </c>
      <c r="C30" s="15">
        <v>2473298</v>
      </c>
      <c r="D30" s="15">
        <v>18945</v>
      </c>
      <c r="E30" s="5">
        <f>C30+D30</f>
        <v>2492243</v>
      </c>
      <c r="F30" s="15">
        <v>16132206.833333336</v>
      </c>
      <c r="G30" s="14">
        <f>+E30/F30</f>
        <v>0.15448865897568195</v>
      </c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F112" sqref="F112"/>
    </sheetView>
  </sheetViews>
  <sheetFormatPr baseColWidth="10" defaultRowHeight="15" x14ac:dyDescent="0.25"/>
  <cols>
    <col min="1" max="1" width="39.5703125" style="20" bestFit="1" customWidth="1"/>
    <col min="2" max="2" width="12.7109375" style="20" bestFit="1" customWidth="1"/>
    <col min="3" max="3" width="11.5703125" style="20" bestFit="1" customWidth="1"/>
    <col min="4" max="4" width="13" style="20" bestFit="1" customWidth="1"/>
    <col min="5" max="5" width="14" style="20" bestFit="1" customWidth="1"/>
    <col min="6" max="6" width="16.28515625" style="20" customWidth="1"/>
    <col min="7" max="16384" width="11.42578125" style="20"/>
  </cols>
  <sheetData>
    <row r="1" spans="1:8" x14ac:dyDescent="0.2">
      <c r="A1" s="8"/>
      <c r="B1" s="8"/>
      <c r="C1" s="8"/>
      <c r="D1" s="8"/>
      <c r="E1" s="105"/>
      <c r="F1" s="105"/>
      <c r="G1" s="19"/>
      <c r="H1" s="19"/>
    </row>
    <row r="2" spans="1:8" x14ac:dyDescent="0.2">
      <c r="A2" s="8"/>
      <c r="B2" s="8"/>
      <c r="C2" s="8"/>
      <c r="D2" s="8"/>
      <c r="E2" s="105"/>
      <c r="F2" s="105"/>
      <c r="G2" s="19"/>
      <c r="H2" s="19"/>
    </row>
    <row r="3" spans="1:8" ht="18" x14ac:dyDescent="0.25">
      <c r="A3" s="21" t="s">
        <v>12</v>
      </c>
      <c r="B3" s="86"/>
      <c r="C3" s="86"/>
      <c r="D3" s="86"/>
      <c r="E3" s="105"/>
      <c r="F3" s="105"/>
      <c r="G3" s="19"/>
      <c r="H3" s="19"/>
    </row>
    <row r="4" spans="1:8" x14ac:dyDescent="0.2">
      <c r="A4" s="22" t="s">
        <v>13</v>
      </c>
      <c r="B4" s="16"/>
      <c r="C4" s="8"/>
      <c r="D4" s="8"/>
      <c r="E4" s="105"/>
      <c r="F4" s="105"/>
      <c r="G4" s="19"/>
      <c r="H4" s="19"/>
    </row>
    <row r="5" spans="1:8" x14ac:dyDescent="0.2">
      <c r="A5" s="8"/>
      <c r="B5" s="8"/>
      <c r="C5" s="89"/>
      <c r="D5" s="89"/>
      <c r="E5" s="105"/>
      <c r="F5" s="105"/>
      <c r="G5" s="19"/>
      <c r="H5" s="19"/>
    </row>
    <row r="6" spans="1:8" x14ac:dyDescent="0.2">
      <c r="A6" s="8"/>
      <c r="B6" s="9"/>
      <c r="C6" s="8"/>
      <c r="D6" s="8"/>
      <c r="E6" s="105"/>
      <c r="F6" s="105"/>
      <c r="G6" s="19"/>
      <c r="H6" s="19"/>
    </row>
    <row r="7" spans="1:8" x14ac:dyDescent="0.2">
      <c r="A7" s="23" t="s">
        <v>14</v>
      </c>
      <c r="B7" s="10"/>
      <c r="C7" s="8"/>
      <c r="D7" s="8"/>
      <c r="E7" s="105"/>
      <c r="F7" s="105"/>
      <c r="G7" s="19"/>
      <c r="H7" s="19"/>
    </row>
    <row r="8" spans="1:8" ht="15.75" customHeight="1" x14ac:dyDescent="0.2">
      <c r="A8" s="23" t="s">
        <v>11</v>
      </c>
      <c r="B8" s="10"/>
      <c r="C8" s="8"/>
      <c r="D8" s="8"/>
      <c r="E8" s="105"/>
      <c r="F8" s="105"/>
      <c r="G8" s="19"/>
      <c r="H8" s="19"/>
    </row>
    <row r="9" spans="1:8" x14ac:dyDescent="0.2">
      <c r="A9" s="8"/>
      <c r="B9" s="8"/>
      <c r="C9" s="8"/>
      <c r="D9" s="8"/>
      <c r="E9" s="105"/>
      <c r="F9" s="105"/>
      <c r="G9" s="19"/>
      <c r="H9" s="19"/>
    </row>
    <row r="10" spans="1:8" ht="24.75" customHeight="1" x14ac:dyDescent="0.2">
      <c r="A10" s="8"/>
      <c r="B10" s="8"/>
      <c r="C10" s="8"/>
      <c r="D10" s="8"/>
      <c r="E10" s="105"/>
      <c r="F10" s="105"/>
      <c r="G10" s="19"/>
      <c r="H10" s="19"/>
    </row>
    <row r="11" spans="1:8" ht="17.25" customHeight="1" thickBot="1" x14ac:dyDescent="0.3">
      <c r="A11" s="100"/>
      <c r="B11" s="100"/>
      <c r="C11" s="100"/>
      <c r="D11" s="100"/>
      <c r="E11" s="100"/>
      <c r="F11" s="100"/>
    </row>
    <row r="12" spans="1:8" ht="17.25" customHeight="1" thickBot="1" x14ac:dyDescent="0.3">
      <c r="A12" s="99" t="s">
        <v>15</v>
      </c>
      <c r="B12" s="97"/>
      <c r="C12" s="97"/>
      <c r="D12" s="97"/>
      <c r="E12" s="97"/>
      <c r="F12" s="98"/>
    </row>
    <row r="13" spans="1:8" ht="20.25" customHeight="1" thickBot="1" x14ac:dyDescent="0.3">
      <c r="A13" s="94" t="s">
        <v>16</v>
      </c>
      <c r="B13" s="99" t="s">
        <v>17</v>
      </c>
      <c r="C13" s="97"/>
      <c r="D13" s="98"/>
      <c r="E13" s="94" t="s">
        <v>18</v>
      </c>
      <c r="F13" s="94" t="s">
        <v>19</v>
      </c>
    </row>
    <row r="14" spans="1:8" ht="22.5" customHeight="1" thickBot="1" x14ac:dyDescent="0.3">
      <c r="A14" s="102"/>
      <c r="B14" s="24" t="s">
        <v>20</v>
      </c>
      <c r="C14" s="24" t="s">
        <v>21</v>
      </c>
      <c r="D14" s="25" t="s">
        <v>22</v>
      </c>
      <c r="E14" s="102"/>
      <c r="F14" s="102"/>
    </row>
    <row r="15" spans="1:8" x14ac:dyDescent="0.2">
      <c r="A15" s="26" t="s">
        <v>23</v>
      </c>
      <c r="B15" s="27">
        <v>26165</v>
      </c>
      <c r="C15" s="28">
        <v>81</v>
      </c>
      <c r="D15" s="29">
        <f t="shared" ref="D15:D38" si="0">SUM(B15:C15)</f>
        <v>26246</v>
      </c>
      <c r="E15" s="30">
        <v>803290.49999999977</v>
      </c>
      <c r="F15" s="31">
        <f>D15/E15</f>
        <v>3.2673111408637358E-2</v>
      </c>
    </row>
    <row r="16" spans="1:8" x14ac:dyDescent="0.2">
      <c r="A16" s="32" t="s">
        <v>24</v>
      </c>
      <c r="B16" s="33">
        <v>20955</v>
      </c>
      <c r="C16" s="34">
        <v>175</v>
      </c>
      <c r="D16" s="35">
        <f t="shared" si="0"/>
        <v>21130</v>
      </c>
      <c r="E16" s="36">
        <v>200589.49999999997</v>
      </c>
      <c r="F16" s="37">
        <f t="shared" ref="F16:F38" si="1">D16/E16</f>
        <v>0.10533951178900193</v>
      </c>
    </row>
    <row r="17" spans="1:6" x14ac:dyDescent="0.2">
      <c r="A17" s="32" t="s">
        <v>25</v>
      </c>
      <c r="B17" s="33">
        <v>30015</v>
      </c>
      <c r="C17" s="34">
        <v>9</v>
      </c>
      <c r="D17" s="35">
        <f t="shared" si="0"/>
        <v>30024</v>
      </c>
      <c r="E17" s="36">
        <v>256156.49999999997</v>
      </c>
      <c r="F17" s="37">
        <f t="shared" si="1"/>
        <v>0.11720959647715364</v>
      </c>
    </row>
    <row r="18" spans="1:6" x14ac:dyDescent="0.2">
      <c r="A18" s="32" t="s">
        <v>26</v>
      </c>
      <c r="B18" s="33">
        <v>24373</v>
      </c>
      <c r="C18" s="34">
        <v>203</v>
      </c>
      <c r="D18" s="35">
        <f t="shared" si="0"/>
        <v>24576</v>
      </c>
      <c r="E18" s="36">
        <v>178998</v>
      </c>
      <c r="F18" s="37">
        <f t="shared" si="1"/>
        <v>0.13729762343713336</v>
      </c>
    </row>
    <row r="19" spans="1:6" x14ac:dyDescent="0.2">
      <c r="A19" s="32" t="s">
        <v>27</v>
      </c>
      <c r="B19" s="33">
        <v>61876</v>
      </c>
      <c r="C19" s="34">
        <v>529</v>
      </c>
      <c r="D19" s="35">
        <f t="shared" si="0"/>
        <v>62405</v>
      </c>
      <c r="E19" s="36">
        <v>499159.49999999994</v>
      </c>
      <c r="F19" s="37">
        <f t="shared" si="1"/>
        <v>0.1250201588870892</v>
      </c>
    </row>
    <row r="20" spans="1:6" x14ac:dyDescent="0.2">
      <c r="A20" s="32" t="s">
        <v>28</v>
      </c>
      <c r="B20" s="33">
        <v>46174</v>
      </c>
      <c r="C20" s="34">
        <v>245</v>
      </c>
      <c r="D20" s="35">
        <f t="shared" si="0"/>
        <v>46419</v>
      </c>
      <c r="E20" s="36">
        <v>454162.50000000012</v>
      </c>
      <c r="F20" s="37">
        <f t="shared" si="1"/>
        <v>0.10220791016431341</v>
      </c>
    </row>
    <row r="21" spans="1:6" x14ac:dyDescent="0.2">
      <c r="A21" s="32" t="s">
        <v>29</v>
      </c>
      <c r="B21" s="33">
        <v>76337</v>
      </c>
      <c r="C21" s="34">
        <v>85</v>
      </c>
      <c r="D21" s="35">
        <f t="shared" si="0"/>
        <v>76422</v>
      </c>
      <c r="E21" s="36">
        <v>667243.99999999977</v>
      </c>
      <c r="F21" s="37">
        <f t="shared" si="1"/>
        <v>0.11453381371732084</v>
      </c>
    </row>
    <row r="22" spans="1:6" x14ac:dyDescent="0.2">
      <c r="A22" s="32" t="s">
        <v>30</v>
      </c>
      <c r="B22" s="33">
        <v>42754</v>
      </c>
      <c r="C22" s="34">
        <v>302</v>
      </c>
      <c r="D22" s="35">
        <f t="shared" si="0"/>
        <v>43056</v>
      </c>
      <c r="E22" s="36">
        <v>595129.99999999988</v>
      </c>
      <c r="F22" s="37">
        <f t="shared" si="1"/>
        <v>7.2347218254835088E-2</v>
      </c>
    </row>
    <row r="23" spans="1:6" x14ac:dyDescent="0.2">
      <c r="A23" s="32" t="s">
        <v>31</v>
      </c>
      <c r="B23" s="33">
        <v>7988</v>
      </c>
      <c r="C23" s="34">
        <v>2</v>
      </c>
      <c r="D23" s="35">
        <f t="shared" si="0"/>
        <v>7990</v>
      </c>
      <c r="E23" s="36">
        <v>29089.500000000004</v>
      </c>
      <c r="F23" s="37">
        <f t="shared" si="1"/>
        <v>0.27466955430653667</v>
      </c>
    </row>
    <row r="24" spans="1:6" x14ac:dyDescent="0.2">
      <c r="A24" s="32" t="s">
        <v>32</v>
      </c>
      <c r="B24" s="33">
        <v>494608</v>
      </c>
      <c r="C24" s="34">
        <v>635</v>
      </c>
      <c r="D24" s="35">
        <f t="shared" si="0"/>
        <v>495243</v>
      </c>
      <c r="E24" s="36">
        <v>4055509</v>
      </c>
      <c r="F24" s="37">
        <f t="shared" si="1"/>
        <v>0.12211611415484468</v>
      </c>
    </row>
    <row r="25" spans="1:6" x14ac:dyDescent="0.2">
      <c r="A25" s="32" t="s">
        <v>33</v>
      </c>
      <c r="B25" s="33">
        <v>65058</v>
      </c>
      <c r="C25" s="34">
        <v>516</v>
      </c>
      <c r="D25" s="35">
        <f t="shared" si="0"/>
        <v>65574</v>
      </c>
      <c r="E25" s="36">
        <v>442021.50000000006</v>
      </c>
      <c r="F25" s="37">
        <f t="shared" si="1"/>
        <v>0.1483502499312816</v>
      </c>
    </row>
    <row r="26" spans="1:6" x14ac:dyDescent="0.2">
      <c r="A26" s="32" t="s">
        <v>34</v>
      </c>
      <c r="B26" s="33">
        <v>65517</v>
      </c>
      <c r="C26" s="34">
        <v>200</v>
      </c>
      <c r="D26" s="35">
        <f t="shared" si="0"/>
        <v>65717</v>
      </c>
      <c r="E26" s="36">
        <v>492751.49999999988</v>
      </c>
      <c r="F26" s="37">
        <f t="shared" si="1"/>
        <v>0.13336742759788658</v>
      </c>
    </row>
    <row r="27" spans="1:6" x14ac:dyDescent="0.2">
      <c r="A27" s="32" t="s">
        <v>35</v>
      </c>
      <c r="B27" s="33">
        <v>45404</v>
      </c>
      <c r="C27" s="34">
        <v>28</v>
      </c>
      <c r="D27" s="35">
        <f t="shared" si="0"/>
        <v>45432</v>
      </c>
      <c r="E27" s="36">
        <v>859481.00000000023</v>
      </c>
      <c r="F27" s="37">
        <f t="shared" si="1"/>
        <v>5.2859807255774112E-2</v>
      </c>
    </row>
    <row r="28" spans="1:6" x14ac:dyDescent="0.2">
      <c r="A28" s="32" t="s">
        <v>36</v>
      </c>
      <c r="B28" s="33">
        <v>104431</v>
      </c>
      <c r="C28" s="34">
        <v>127</v>
      </c>
      <c r="D28" s="35">
        <f t="shared" si="0"/>
        <v>104558</v>
      </c>
      <c r="E28" s="36">
        <v>1489152.9999999998</v>
      </c>
      <c r="F28" s="37">
        <f t="shared" si="1"/>
        <v>7.0213067428262929E-2</v>
      </c>
    </row>
    <row r="29" spans="1:6" x14ac:dyDescent="0.2">
      <c r="A29" s="32" t="s">
        <v>37</v>
      </c>
      <c r="B29" s="33">
        <v>20461</v>
      </c>
      <c r="C29" s="34">
        <v>144</v>
      </c>
      <c r="D29" s="35">
        <f t="shared" si="0"/>
        <v>20605</v>
      </c>
      <c r="E29" s="36">
        <v>172898</v>
      </c>
      <c r="F29" s="37">
        <f t="shared" si="1"/>
        <v>0.1191743108653657</v>
      </c>
    </row>
    <row r="30" spans="1:6" x14ac:dyDescent="0.2">
      <c r="A30" s="32" t="s">
        <v>38</v>
      </c>
      <c r="B30" s="33">
        <v>12268</v>
      </c>
      <c r="C30" s="34">
        <v>158</v>
      </c>
      <c r="D30" s="35">
        <f t="shared" si="0"/>
        <v>12426</v>
      </c>
      <c r="E30" s="36">
        <v>118804.50000000001</v>
      </c>
      <c r="F30" s="37">
        <f t="shared" si="1"/>
        <v>0.10459199777786193</v>
      </c>
    </row>
    <row r="31" spans="1:6" x14ac:dyDescent="0.2">
      <c r="A31" s="32" t="s">
        <v>39</v>
      </c>
      <c r="B31" s="33">
        <v>12125</v>
      </c>
      <c r="C31" s="34">
        <v>104</v>
      </c>
      <c r="D31" s="35">
        <f t="shared" si="0"/>
        <v>12229</v>
      </c>
      <c r="E31" s="36">
        <v>149774.99999999991</v>
      </c>
      <c r="F31" s="37">
        <f t="shared" si="1"/>
        <v>8.164914037723256E-2</v>
      </c>
    </row>
    <row r="32" spans="1:6" x14ac:dyDescent="0.2">
      <c r="A32" s="32" t="s">
        <v>40</v>
      </c>
      <c r="B32" s="33">
        <v>14217</v>
      </c>
      <c r="C32" s="34">
        <v>148</v>
      </c>
      <c r="D32" s="35">
        <f t="shared" si="0"/>
        <v>14365</v>
      </c>
      <c r="E32" s="36">
        <v>98474</v>
      </c>
      <c r="F32" s="37">
        <f t="shared" si="1"/>
        <v>0.14587606881004123</v>
      </c>
    </row>
    <row r="33" spans="1:6" x14ac:dyDescent="0.2">
      <c r="A33" s="32" t="s">
        <v>41</v>
      </c>
      <c r="B33" s="33">
        <v>742877</v>
      </c>
      <c r="C33" s="34">
        <v>4792</v>
      </c>
      <c r="D33" s="35">
        <f t="shared" si="0"/>
        <v>747669</v>
      </c>
      <c r="E33" s="36">
        <v>2919549.5000000019</v>
      </c>
      <c r="F33" s="37">
        <f t="shared" si="1"/>
        <v>0.25609053725583331</v>
      </c>
    </row>
    <row r="34" spans="1:6" x14ac:dyDescent="0.2">
      <c r="A34" s="32" t="s">
        <v>42</v>
      </c>
      <c r="B34" s="33">
        <v>28533</v>
      </c>
      <c r="C34" s="34">
        <v>27</v>
      </c>
      <c r="D34" s="35">
        <f t="shared" si="0"/>
        <v>28560</v>
      </c>
      <c r="E34" s="36">
        <v>354760</v>
      </c>
      <c r="F34" s="37">
        <f t="shared" si="1"/>
        <v>8.050513022888714E-2</v>
      </c>
    </row>
    <row r="35" spans="1:6" x14ac:dyDescent="0.2">
      <c r="A35" s="32" t="s">
        <v>43</v>
      </c>
      <c r="B35" s="33">
        <v>59308</v>
      </c>
      <c r="C35" s="34">
        <v>135</v>
      </c>
      <c r="D35" s="35">
        <f t="shared" si="0"/>
        <v>59443</v>
      </c>
      <c r="E35" s="38">
        <v>414982.99999999988</v>
      </c>
      <c r="F35" s="37">
        <f t="shared" si="1"/>
        <v>0.14324201232339642</v>
      </c>
    </row>
    <row r="36" spans="1:6" x14ac:dyDescent="0.2">
      <c r="A36" s="32" t="s">
        <v>44</v>
      </c>
      <c r="B36" s="33">
        <v>17685</v>
      </c>
      <c r="C36" s="34">
        <v>169</v>
      </c>
      <c r="D36" s="35">
        <f t="shared" si="0"/>
        <v>17854</v>
      </c>
      <c r="E36" s="36">
        <v>203121</v>
      </c>
      <c r="F36" s="37">
        <f t="shared" si="1"/>
        <v>8.7898346305896491E-2</v>
      </c>
    </row>
    <row r="37" spans="1:6" x14ac:dyDescent="0.2">
      <c r="A37" s="32" t="s">
        <v>45</v>
      </c>
      <c r="B37" s="33">
        <v>88384</v>
      </c>
      <c r="C37" s="34">
        <v>574</v>
      </c>
      <c r="D37" s="35">
        <f t="shared" si="0"/>
        <v>88958</v>
      </c>
      <c r="E37" s="36">
        <v>554197.50000000012</v>
      </c>
      <c r="F37" s="37">
        <f t="shared" si="1"/>
        <v>0.16051678327671992</v>
      </c>
    </row>
    <row r="38" spans="1:6" ht="15.75" thickBot="1" x14ac:dyDescent="0.25">
      <c r="A38" s="39" t="s">
        <v>46</v>
      </c>
      <c r="B38" s="40">
        <v>13147</v>
      </c>
      <c r="C38" s="41">
        <v>95</v>
      </c>
      <c r="D38" s="42">
        <f t="shared" si="0"/>
        <v>13242</v>
      </c>
      <c r="E38" s="43">
        <v>106480.99999999999</v>
      </c>
      <c r="F38" s="44">
        <f t="shared" si="1"/>
        <v>0.12436021449836122</v>
      </c>
    </row>
    <row r="39" spans="1:6" ht="15.75" thickBot="1" x14ac:dyDescent="0.3">
      <c r="A39" s="45" t="s">
        <v>47</v>
      </c>
      <c r="B39" s="46">
        <f>SUM(B15:B38)</f>
        <v>2120660</v>
      </c>
      <c r="C39" s="46">
        <f>SUM(C15:C38)</f>
        <v>9483</v>
      </c>
      <c r="D39" s="46">
        <f t="shared" ref="D39:E39" si="2">SUM(D15:D38)</f>
        <v>2130143</v>
      </c>
      <c r="E39" s="46">
        <f t="shared" si="2"/>
        <v>16115779.500000002</v>
      </c>
      <c r="F39" s="47">
        <f>+D39/E39</f>
        <v>0.13217747239592101</v>
      </c>
    </row>
    <row r="40" spans="1:6" x14ac:dyDescent="0.25">
      <c r="A40" s="117" t="s">
        <v>65</v>
      </c>
      <c r="B40" s="49"/>
      <c r="C40" s="49"/>
      <c r="D40" s="49"/>
      <c r="E40" s="49"/>
      <c r="F40" s="50"/>
    </row>
    <row r="41" spans="1:6" x14ac:dyDescent="0.25">
      <c r="A41" s="51"/>
      <c r="B41" s="49"/>
      <c r="C41" s="49"/>
      <c r="D41" s="49"/>
      <c r="E41" s="52"/>
      <c r="F41" s="50"/>
    </row>
    <row r="42" spans="1:6" ht="15.75" thickBot="1" x14ac:dyDescent="0.3">
      <c r="A42" s="51"/>
      <c r="B42" s="49"/>
      <c r="C42" s="49"/>
      <c r="D42" s="49"/>
      <c r="E42" s="52"/>
      <c r="F42" s="50"/>
    </row>
    <row r="43" spans="1:6" ht="15.75" thickBot="1" x14ac:dyDescent="0.3">
      <c r="A43" s="99" t="s">
        <v>48</v>
      </c>
      <c r="B43" s="97"/>
      <c r="C43" s="97"/>
      <c r="D43" s="97"/>
      <c r="E43" s="97"/>
      <c r="F43" s="98"/>
    </row>
    <row r="44" spans="1:6" ht="16.5" thickBot="1" x14ac:dyDescent="0.3">
      <c r="A44" s="100"/>
      <c r="B44" s="100"/>
      <c r="C44" s="100"/>
      <c r="D44" s="100"/>
      <c r="E44" s="100"/>
      <c r="F44" s="100"/>
    </row>
    <row r="45" spans="1:6" ht="15.75" thickBot="1" x14ac:dyDescent="0.3">
      <c r="A45" s="94" t="s">
        <v>16</v>
      </c>
      <c r="B45" s="99" t="s">
        <v>17</v>
      </c>
      <c r="C45" s="97"/>
      <c r="D45" s="98"/>
      <c r="E45" s="94" t="s">
        <v>18</v>
      </c>
      <c r="F45" s="94" t="s">
        <v>19</v>
      </c>
    </row>
    <row r="46" spans="1:6" ht="23.25" thickBot="1" x14ac:dyDescent="0.3">
      <c r="A46" s="102"/>
      <c r="B46" s="24" t="s">
        <v>20</v>
      </c>
      <c r="C46" s="24" t="s">
        <v>21</v>
      </c>
      <c r="D46" s="25" t="s">
        <v>22</v>
      </c>
      <c r="E46" s="102"/>
      <c r="F46" s="102"/>
    </row>
    <row r="47" spans="1:6" x14ac:dyDescent="0.25">
      <c r="A47" s="32" t="s">
        <v>29</v>
      </c>
      <c r="B47" s="53">
        <v>1449</v>
      </c>
      <c r="C47" s="53">
        <v>59</v>
      </c>
      <c r="D47" s="54">
        <f>SUM(B47:C47)</f>
        <v>1508</v>
      </c>
      <c r="E47" s="55">
        <f>E21</f>
        <v>667243.99999999977</v>
      </c>
      <c r="F47" s="56">
        <f>D47/E47</f>
        <v>2.2600428029326612E-3</v>
      </c>
    </row>
    <row r="48" spans="1:6" x14ac:dyDescent="0.25">
      <c r="A48" s="32" t="s">
        <v>32</v>
      </c>
      <c r="B48" s="34">
        <v>56548</v>
      </c>
      <c r="C48" s="57">
        <v>1346</v>
      </c>
      <c r="D48" s="34">
        <f>SUM(B48:C48)</f>
        <v>57894</v>
      </c>
      <c r="E48" s="55">
        <f>E24</f>
        <v>4055509</v>
      </c>
      <c r="F48" s="56">
        <f>D48/E48</f>
        <v>1.4275396750444889E-2</v>
      </c>
    </row>
    <row r="49" spans="1:6" x14ac:dyDescent="0.25">
      <c r="A49" s="32" t="s">
        <v>33</v>
      </c>
      <c r="B49" s="34">
        <v>2813</v>
      </c>
      <c r="C49" s="34">
        <v>391</v>
      </c>
      <c r="D49" s="34">
        <f>SUM(B49:C49)</f>
        <v>3204</v>
      </c>
      <c r="E49" s="55">
        <f>E25</f>
        <v>442021.50000000006</v>
      </c>
      <c r="F49" s="56">
        <f>D49/E49</f>
        <v>7.2485161920856781E-3</v>
      </c>
    </row>
    <row r="50" spans="1:6" x14ac:dyDescent="0.25">
      <c r="A50" s="32" t="s">
        <v>36</v>
      </c>
      <c r="B50" s="34">
        <v>1531</v>
      </c>
      <c r="C50" s="34">
        <v>19</v>
      </c>
      <c r="D50" s="34">
        <f>SUM(B50:C50)</f>
        <v>1550</v>
      </c>
      <c r="E50" s="55">
        <f>E28</f>
        <v>1489152.9999999998</v>
      </c>
      <c r="F50" s="56">
        <f>D50/E50</f>
        <v>1.0408601399587553E-3</v>
      </c>
    </row>
    <row r="51" spans="1:6" ht="15.75" thickBot="1" x14ac:dyDescent="0.3">
      <c r="A51" s="58" t="s">
        <v>41</v>
      </c>
      <c r="B51" s="59">
        <v>49570</v>
      </c>
      <c r="C51" s="60">
        <v>2879</v>
      </c>
      <c r="D51" s="59">
        <f>SUM(B51:C51)</f>
        <v>52449</v>
      </c>
      <c r="E51" s="61">
        <f>E33</f>
        <v>2919549.5000000019</v>
      </c>
      <c r="F51" s="62">
        <f>D51/E51</f>
        <v>1.7964757918987148E-2</v>
      </c>
    </row>
    <row r="52" spans="1:6" ht="15.75" thickBot="1" x14ac:dyDescent="0.3">
      <c r="A52" s="63" t="s">
        <v>47</v>
      </c>
      <c r="B52" s="64">
        <f t="shared" ref="B52:E52" si="3">SUM(B47:B51)</f>
        <v>111911</v>
      </c>
      <c r="C52" s="64">
        <f t="shared" si="3"/>
        <v>4694</v>
      </c>
      <c r="D52" s="64">
        <f t="shared" si="3"/>
        <v>116605</v>
      </c>
      <c r="E52" s="64">
        <f t="shared" si="3"/>
        <v>9573477.0000000019</v>
      </c>
      <c r="F52" s="65">
        <f>+D52/E52</f>
        <v>1.2180005237386582E-2</v>
      </c>
    </row>
    <row r="53" spans="1:6" x14ac:dyDescent="0.25">
      <c r="A53" s="111" t="str">
        <f>+A40</f>
        <v>* Proyección de Población a junio 2015</v>
      </c>
      <c r="B53" s="112"/>
      <c r="C53" s="112"/>
      <c r="D53" s="67"/>
      <c r="E53" s="68"/>
      <c r="F53" s="66"/>
    </row>
    <row r="54" spans="1:6" x14ac:dyDescent="0.25">
      <c r="A54" s="113" t="s">
        <v>49</v>
      </c>
      <c r="B54" s="114"/>
      <c r="C54" s="114"/>
      <c r="D54" s="69"/>
      <c r="E54" s="70"/>
      <c r="F54" s="69"/>
    </row>
    <row r="55" spans="1:6" x14ac:dyDescent="0.25">
      <c r="A55" s="115" t="s">
        <v>50</v>
      </c>
      <c r="B55" s="116"/>
      <c r="C55" s="116"/>
      <c r="D55" s="69"/>
      <c r="E55" s="70"/>
      <c r="F55" s="69"/>
    </row>
    <row r="56" spans="1:6" ht="15.75" thickBot="1" x14ac:dyDescent="0.3">
      <c r="A56" s="69"/>
      <c r="B56" s="69"/>
      <c r="C56" s="69"/>
      <c r="D56" s="69"/>
      <c r="E56" s="69"/>
      <c r="F56" s="69"/>
    </row>
    <row r="57" spans="1:6" ht="15.75" thickBot="1" x14ac:dyDescent="0.3">
      <c r="A57" s="99" t="s">
        <v>51</v>
      </c>
      <c r="B57" s="97"/>
      <c r="C57" s="97"/>
      <c r="D57" s="97"/>
      <c r="E57" s="97"/>
      <c r="F57" s="98"/>
    </row>
    <row r="58" spans="1:6" ht="16.5" thickBot="1" x14ac:dyDescent="0.3">
      <c r="A58" s="100"/>
      <c r="B58" s="100"/>
      <c r="C58" s="100"/>
      <c r="D58" s="100"/>
      <c r="E58" s="100"/>
      <c r="F58" s="100"/>
    </row>
    <row r="59" spans="1:6" ht="15.75" thickBot="1" x14ac:dyDescent="0.3">
      <c r="A59" s="94" t="s">
        <v>16</v>
      </c>
      <c r="B59" s="99" t="s">
        <v>17</v>
      </c>
      <c r="C59" s="97"/>
      <c r="D59" s="98"/>
      <c r="E59" s="94" t="s">
        <v>18</v>
      </c>
      <c r="F59" s="94" t="s">
        <v>19</v>
      </c>
    </row>
    <row r="60" spans="1:6" ht="23.25" thickBot="1" x14ac:dyDescent="0.3">
      <c r="A60" s="102"/>
      <c r="B60" s="24" t="s">
        <v>20</v>
      </c>
      <c r="C60" s="24" t="s">
        <v>21</v>
      </c>
      <c r="D60" s="25" t="s">
        <v>22</v>
      </c>
      <c r="E60" s="102"/>
      <c r="F60" s="102"/>
    </row>
    <row r="61" spans="1:6" x14ac:dyDescent="0.25">
      <c r="A61" s="32" t="s">
        <v>52</v>
      </c>
      <c r="B61" s="34">
        <v>151816</v>
      </c>
      <c r="C61" s="57">
        <v>610</v>
      </c>
      <c r="D61" s="34">
        <f>SUM(B61:C61)</f>
        <v>152426</v>
      </c>
      <c r="E61" s="55">
        <f>E15</f>
        <v>803290.49999999977</v>
      </c>
      <c r="F61" s="56">
        <f>D61/E61</f>
        <v>0.18975202619724751</v>
      </c>
    </row>
    <row r="62" spans="1:6" x14ac:dyDescent="0.25">
      <c r="A62" s="32" t="s">
        <v>32</v>
      </c>
      <c r="B62" s="34">
        <v>244</v>
      </c>
      <c r="C62" s="34">
        <v>0</v>
      </c>
      <c r="D62" s="34">
        <f>SUM(B62:C62)</f>
        <v>244</v>
      </c>
      <c r="E62" s="55">
        <f>E24</f>
        <v>4055509</v>
      </c>
      <c r="F62" s="56">
        <f>D62/E62</f>
        <v>6.0165074223728757E-5</v>
      </c>
    </row>
    <row r="63" spans="1:6" ht="15.75" thickBot="1" x14ac:dyDescent="0.3">
      <c r="A63" s="58" t="s">
        <v>41</v>
      </c>
      <c r="B63" s="59">
        <v>59</v>
      </c>
      <c r="C63" s="59">
        <v>0</v>
      </c>
      <c r="D63" s="59">
        <f>SUM(B63:C63)</f>
        <v>59</v>
      </c>
      <c r="E63" s="61">
        <f>E33</f>
        <v>2919549.5000000019</v>
      </c>
      <c r="F63" s="62">
        <f>D63/E63</f>
        <v>2.020859725104848E-5</v>
      </c>
    </row>
    <row r="64" spans="1:6" ht="15.75" thickBot="1" x14ac:dyDescent="0.3">
      <c r="A64" s="63" t="s">
        <v>47</v>
      </c>
      <c r="B64" s="71">
        <f>SUM(B61:B63)</f>
        <v>152119</v>
      </c>
      <c r="C64" s="72">
        <f>SUM(C61:C63)</f>
        <v>610</v>
      </c>
      <c r="D64" s="71">
        <f>SUM(D61:D63)</f>
        <v>152729</v>
      </c>
      <c r="E64" s="73">
        <f>SUM(E61:E63)</f>
        <v>7778349.0000000019</v>
      </c>
      <c r="F64" s="74">
        <f>+D64/E64</f>
        <v>1.9635143653235404E-2</v>
      </c>
    </row>
    <row r="65" spans="1:6" x14ac:dyDescent="0.25">
      <c r="A65" s="118" t="str">
        <f>+A53</f>
        <v>* Proyección de Población a junio 2015</v>
      </c>
      <c r="B65" s="66"/>
      <c r="C65" s="66"/>
      <c r="D65" s="66"/>
      <c r="E65" s="66"/>
      <c r="F65" s="66"/>
    </row>
    <row r="66" spans="1:6" ht="15.75" thickBot="1" x14ac:dyDescent="0.3">
      <c r="A66" s="48"/>
      <c r="B66" s="66"/>
      <c r="C66" s="66"/>
      <c r="D66" s="66"/>
      <c r="E66" s="66"/>
      <c r="F66" s="66"/>
    </row>
    <row r="67" spans="1:6" ht="15.75" thickBot="1" x14ac:dyDescent="0.3">
      <c r="A67" s="99" t="s">
        <v>53</v>
      </c>
      <c r="B67" s="97"/>
      <c r="C67" s="97"/>
      <c r="D67" s="97"/>
      <c r="E67" s="97"/>
      <c r="F67" s="98"/>
    </row>
    <row r="68" spans="1:6" ht="16.5" thickBot="1" x14ac:dyDescent="0.3">
      <c r="A68" s="103"/>
      <c r="B68" s="100"/>
      <c r="C68" s="100"/>
      <c r="D68" s="100"/>
      <c r="E68" s="100"/>
      <c r="F68" s="104"/>
    </row>
    <row r="69" spans="1:6" ht="15.75" thickBot="1" x14ac:dyDescent="0.3">
      <c r="A69" s="94" t="s">
        <v>16</v>
      </c>
      <c r="B69" s="99" t="s">
        <v>17</v>
      </c>
      <c r="C69" s="97"/>
      <c r="D69" s="98"/>
      <c r="E69" s="94" t="s">
        <v>18</v>
      </c>
      <c r="F69" s="94" t="s">
        <v>19</v>
      </c>
    </row>
    <row r="70" spans="1:6" ht="23.25" thickBot="1" x14ac:dyDescent="0.3">
      <c r="A70" s="102"/>
      <c r="B70" s="24" t="s">
        <v>20</v>
      </c>
      <c r="C70" s="24" t="s">
        <v>21</v>
      </c>
      <c r="D70" s="25" t="s">
        <v>22</v>
      </c>
      <c r="E70" s="102"/>
      <c r="F70" s="102"/>
    </row>
    <row r="71" spans="1:6" ht="15.75" thickBot="1" x14ac:dyDescent="0.3">
      <c r="A71" s="58" t="s">
        <v>54</v>
      </c>
      <c r="B71" s="59">
        <v>6314</v>
      </c>
      <c r="C71" s="59">
        <v>0</v>
      </c>
      <c r="D71" s="59">
        <f>SUM(B71:C71)</f>
        <v>6314</v>
      </c>
      <c r="E71" s="61">
        <f>E33</f>
        <v>2919549.5000000019</v>
      </c>
      <c r="F71" s="62">
        <f>D71/E71</f>
        <v>2.1626624244596628E-3</v>
      </c>
    </row>
    <row r="72" spans="1:6" ht="15.75" thickBot="1" x14ac:dyDescent="0.3">
      <c r="A72" s="63" t="s">
        <v>47</v>
      </c>
      <c r="B72" s="71">
        <f t="shared" ref="B72:D72" si="4">SUM(B71:B71)</f>
        <v>6314</v>
      </c>
      <c r="C72" s="72">
        <f t="shared" si="4"/>
        <v>0</v>
      </c>
      <c r="D72" s="71">
        <f t="shared" si="4"/>
        <v>6314</v>
      </c>
      <c r="E72" s="73">
        <f>E71</f>
        <v>2919549.5000000019</v>
      </c>
      <c r="F72" s="74">
        <f>F71</f>
        <v>2.1626624244596628E-3</v>
      </c>
    </row>
    <row r="73" spans="1:6" x14ac:dyDescent="0.25">
      <c r="A73" s="118" t="s">
        <v>55</v>
      </c>
      <c r="B73" s="66"/>
      <c r="C73" s="66"/>
      <c r="D73" s="67"/>
      <c r="E73" s="68"/>
      <c r="F73" s="66"/>
    </row>
    <row r="74" spans="1:6" ht="15.75" thickBot="1" x14ac:dyDescent="0.3">
      <c r="A74" s="75"/>
      <c r="B74" s="66"/>
      <c r="C74" s="66"/>
      <c r="D74" s="66"/>
      <c r="E74" s="68"/>
      <c r="F74" s="66"/>
    </row>
    <row r="75" spans="1:6" ht="15.75" thickBot="1" x14ac:dyDescent="0.3">
      <c r="A75" s="99" t="s">
        <v>56</v>
      </c>
      <c r="B75" s="97"/>
      <c r="C75" s="97"/>
      <c r="D75" s="97"/>
      <c r="E75" s="97"/>
      <c r="F75" s="98"/>
    </row>
    <row r="76" spans="1:6" ht="16.5" thickBot="1" x14ac:dyDescent="0.3">
      <c r="A76" s="100"/>
      <c r="B76" s="100"/>
      <c r="C76" s="100"/>
      <c r="D76" s="100"/>
      <c r="E76" s="100"/>
      <c r="F76" s="100"/>
    </row>
    <row r="77" spans="1:6" ht="15.75" thickBot="1" x14ac:dyDescent="0.3">
      <c r="A77" s="94" t="s">
        <v>16</v>
      </c>
      <c r="B77" s="99" t="s">
        <v>17</v>
      </c>
      <c r="C77" s="97"/>
      <c r="D77" s="98"/>
      <c r="E77" s="94" t="s">
        <v>18</v>
      </c>
      <c r="F77" s="94" t="s">
        <v>19</v>
      </c>
    </row>
    <row r="78" spans="1:6" ht="23.25" thickBot="1" x14ac:dyDescent="0.3">
      <c r="A78" s="102"/>
      <c r="B78" s="24" t="s">
        <v>20</v>
      </c>
      <c r="C78" s="24" t="s">
        <v>21</v>
      </c>
      <c r="D78" s="25" t="s">
        <v>22</v>
      </c>
      <c r="E78" s="102"/>
      <c r="F78" s="102"/>
    </row>
    <row r="79" spans="1:6" x14ac:dyDescent="0.25">
      <c r="A79" s="32" t="s">
        <v>32</v>
      </c>
      <c r="B79" s="34">
        <v>5808</v>
      </c>
      <c r="C79" s="34">
        <v>294</v>
      </c>
      <c r="D79" s="34">
        <f>SUM(B79:C79)</f>
        <v>6102</v>
      </c>
      <c r="E79" s="55">
        <f>+E24</f>
        <v>4055509</v>
      </c>
      <c r="F79" s="56">
        <f>D79/E79</f>
        <v>1.5046200119393151E-3</v>
      </c>
    </row>
    <row r="80" spans="1:6" ht="15.75" thickBot="1" x14ac:dyDescent="0.3">
      <c r="A80" s="58" t="s">
        <v>57</v>
      </c>
      <c r="B80" s="59">
        <v>43</v>
      </c>
      <c r="C80" s="59">
        <v>0</v>
      </c>
      <c r="D80" s="59">
        <f>SUM(B80:C80)</f>
        <v>43</v>
      </c>
      <c r="E80" s="61">
        <f>+E50</f>
        <v>1489152.9999999998</v>
      </c>
      <c r="F80" s="62">
        <f>D80/E80</f>
        <v>2.8875474850468693E-5</v>
      </c>
    </row>
    <row r="81" spans="1:8" ht="15.75" thickBot="1" x14ac:dyDescent="0.3">
      <c r="A81" s="63" t="s">
        <v>47</v>
      </c>
      <c r="B81" s="71">
        <f>SUM(B79:B80)</f>
        <v>5851</v>
      </c>
      <c r="C81" s="72">
        <f t="shared" ref="C81:E81" si="5">SUM(C79:C80)</f>
        <v>294</v>
      </c>
      <c r="D81" s="71">
        <f t="shared" si="5"/>
        <v>6145</v>
      </c>
      <c r="E81" s="73">
        <f t="shared" si="5"/>
        <v>5544662</v>
      </c>
      <c r="F81" s="74">
        <f>+D81/E81</f>
        <v>1.1082731463162227E-3</v>
      </c>
    </row>
    <row r="82" spans="1:8" x14ac:dyDescent="0.25">
      <c r="A82" s="118" t="str">
        <f>+A65</f>
        <v>* Proyección de Población a junio 2015</v>
      </c>
      <c r="B82" s="66"/>
      <c r="C82" s="66"/>
      <c r="D82" s="67"/>
      <c r="E82" s="68"/>
      <c r="F82" s="66"/>
    </row>
    <row r="83" spans="1:8" ht="15.75" thickBot="1" x14ac:dyDescent="0.3">
      <c r="A83" s="101"/>
      <c r="B83" s="101"/>
      <c r="C83" s="66"/>
      <c r="D83" s="76"/>
      <c r="E83" s="68"/>
      <c r="F83" s="66"/>
    </row>
    <row r="84" spans="1:8" ht="15.75" thickBot="1" x14ac:dyDescent="0.3">
      <c r="A84" s="99" t="s">
        <v>58</v>
      </c>
      <c r="B84" s="97"/>
      <c r="C84" s="97"/>
      <c r="D84" s="97"/>
      <c r="E84" s="97"/>
      <c r="F84" s="98"/>
    </row>
    <row r="85" spans="1:8" ht="16.5" thickBot="1" x14ac:dyDescent="0.3">
      <c r="A85" s="100"/>
      <c r="B85" s="100"/>
      <c r="C85" s="100"/>
      <c r="D85" s="100"/>
      <c r="E85" s="100"/>
      <c r="F85" s="100"/>
    </row>
    <row r="86" spans="1:8" ht="15.75" customHeight="1" thickBot="1" x14ac:dyDescent="0.3">
      <c r="A86" s="94" t="s">
        <v>16</v>
      </c>
      <c r="B86" s="99" t="s">
        <v>17</v>
      </c>
      <c r="C86" s="97"/>
      <c r="D86" s="98"/>
      <c r="E86" s="94" t="s">
        <v>18</v>
      </c>
      <c r="F86" s="94" t="s">
        <v>19</v>
      </c>
    </row>
    <row r="87" spans="1:8" ht="22.5" x14ac:dyDescent="0.25">
      <c r="A87" s="95"/>
      <c r="B87" s="17" t="s">
        <v>20</v>
      </c>
      <c r="C87" s="17" t="s">
        <v>21</v>
      </c>
      <c r="D87" s="18" t="s">
        <v>22</v>
      </c>
      <c r="E87" s="95"/>
      <c r="F87" s="95"/>
    </row>
    <row r="88" spans="1:8" x14ac:dyDescent="0.25">
      <c r="A88" s="77" t="s">
        <v>27</v>
      </c>
      <c r="B88" s="34">
        <v>0</v>
      </c>
      <c r="C88" s="57">
        <v>9</v>
      </c>
      <c r="D88" s="34">
        <f t="shared" ref="D88:D96" si="6">SUM(B88:C88)</f>
        <v>9</v>
      </c>
      <c r="E88" s="55">
        <f>+E19</f>
        <v>499159.49999999994</v>
      </c>
      <c r="F88" s="56">
        <f>D88/E88</f>
        <v>1.8030308949343849E-5</v>
      </c>
    </row>
    <row r="89" spans="1:8" x14ac:dyDescent="0.25">
      <c r="A89" s="77" t="s">
        <v>29</v>
      </c>
      <c r="B89" s="34">
        <v>3175</v>
      </c>
      <c r="C89" s="57">
        <v>52</v>
      </c>
      <c r="D89" s="34">
        <f t="shared" si="6"/>
        <v>3227</v>
      </c>
      <c r="E89" s="55">
        <f>+E21</f>
        <v>667243.99999999977</v>
      </c>
      <c r="F89" s="56">
        <f t="shared" ref="F89:F96" si="7">D89/E89</f>
        <v>4.8363117540210195E-3</v>
      </c>
    </row>
    <row r="90" spans="1:8" x14ac:dyDescent="0.25">
      <c r="A90" s="77" t="s">
        <v>32</v>
      </c>
      <c r="B90" s="34">
        <v>43391</v>
      </c>
      <c r="C90" s="34">
        <v>924</v>
      </c>
      <c r="D90" s="34">
        <f t="shared" si="6"/>
        <v>44315</v>
      </c>
      <c r="E90" s="55">
        <f>+E24</f>
        <v>4055509</v>
      </c>
      <c r="F90" s="56">
        <f t="shared" si="7"/>
        <v>1.0927111738625164E-2</v>
      </c>
    </row>
    <row r="91" spans="1:8" x14ac:dyDescent="0.25">
      <c r="A91" s="77" t="s">
        <v>33</v>
      </c>
      <c r="B91" s="34">
        <v>0</v>
      </c>
      <c r="C91" s="34">
        <v>27</v>
      </c>
      <c r="D91" s="34">
        <f t="shared" si="6"/>
        <v>27</v>
      </c>
      <c r="E91" s="55">
        <f>+E25</f>
        <v>442021.50000000006</v>
      </c>
      <c r="F91" s="56">
        <f t="shared" si="7"/>
        <v>6.108300161869953E-5</v>
      </c>
    </row>
    <row r="92" spans="1:8" x14ac:dyDescent="0.25">
      <c r="A92" s="77" t="s">
        <v>34</v>
      </c>
      <c r="B92" s="34">
        <v>216</v>
      </c>
      <c r="C92" s="57">
        <v>2</v>
      </c>
      <c r="D92" s="34">
        <f t="shared" si="6"/>
        <v>218</v>
      </c>
      <c r="E92" s="55">
        <f>E26</f>
        <v>492751.49999999988</v>
      </c>
      <c r="F92" s="56">
        <f t="shared" si="7"/>
        <v>4.4241367098831776E-4</v>
      </c>
    </row>
    <row r="93" spans="1:8" x14ac:dyDescent="0.25">
      <c r="A93" s="77" t="s">
        <v>36</v>
      </c>
      <c r="B93" s="34">
        <v>2663</v>
      </c>
      <c r="C93" s="57">
        <v>36</v>
      </c>
      <c r="D93" s="34">
        <f t="shared" si="6"/>
        <v>2699</v>
      </c>
      <c r="E93" s="55">
        <f>+E28</f>
        <v>1489152.9999999998</v>
      </c>
      <c r="F93" s="56">
        <f t="shared" si="7"/>
        <v>1.8124396888701164E-3</v>
      </c>
    </row>
    <row r="94" spans="1:8" x14ac:dyDescent="0.25">
      <c r="A94" s="77" t="s">
        <v>41</v>
      </c>
      <c r="B94" s="34">
        <v>25862</v>
      </c>
      <c r="C94" s="57">
        <v>2191</v>
      </c>
      <c r="D94" s="34">
        <f t="shared" si="6"/>
        <v>28053</v>
      </c>
      <c r="E94" s="55">
        <f>+E33</f>
        <v>2919549.5000000019</v>
      </c>
      <c r="F94" s="56">
        <f t="shared" si="7"/>
        <v>9.6086742149773391E-3</v>
      </c>
    </row>
    <row r="95" spans="1:8" x14ac:dyDescent="0.25">
      <c r="A95" s="77" t="s">
        <v>43</v>
      </c>
      <c r="B95" s="34">
        <v>0</v>
      </c>
      <c r="C95" s="34">
        <v>167</v>
      </c>
      <c r="D95" s="34">
        <f t="shared" si="6"/>
        <v>167</v>
      </c>
      <c r="E95" s="55">
        <f>+E35</f>
        <v>414982.99999999988</v>
      </c>
      <c r="F95" s="56">
        <f t="shared" si="7"/>
        <v>4.0242612347975713E-4</v>
      </c>
      <c r="H95" s="20" t="s">
        <v>59</v>
      </c>
    </row>
    <row r="96" spans="1:8" ht="15.75" thickBot="1" x14ac:dyDescent="0.3">
      <c r="A96" s="78" t="s">
        <v>45</v>
      </c>
      <c r="B96" s="41">
        <v>1136</v>
      </c>
      <c r="C96" s="41">
        <v>456</v>
      </c>
      <c r="D96" s="41">
        <f t="shared" si="6"/>
        <v>1592</v>
      </c>
      <c r="E96" s="79">
        <f>+E37</f>
        <v>554197.50000000012</v>
      </c>
      <c r="F96" s="56">
        <f t="shared" si="7"/>
        <v>2.8726221247840338E-3</v>
      </c>
    </row>
    <row r="97" spans="1:6" ht="15.75" thickBot="1" x14ac:dyDescent="0.3">
      <c r="A97" s="80" t="s">
        <v>47</v>
      </c>
      <c r="B97" s="81">
        <f t="shared" ref="B97:D97" si="8">SUM(B88:B96)</f>
        <v>76443</v>
      </c>
      <c r="C97" s="82">
        <f t="shared" si="8"/>
        <v>3864</v>
      </c>
      <c r="D97" s="81">
        <f t="shared" si="8"/>
        <v>80307</v>
      </c>
      <c r="E97" s="83">
        <f>SUM(E88:E96)</f>
        <v>11534568.500000002</v>
      </c>
      <c r="F97" s="56">
        <f>D97/E97</f>
        <v>6.9622890531188912E-3</v>
      </c>
    </row>
    <row r="98" spans="1:6" x14ac:dyDescent="0.25">
      <c r="A98" s="111" t="str">
        <f>+A82</f>
        <v>* Proyección de Población a junio 2015</v>
      </c>
      <c r="B98" s="112"/>
      <c r="C98" s="112"/>
      <c r="D98" s="119"/>
      <c r="E98" s="120"/>
      <c r="F98" s="112"/>
    </row>
    <row r="99" spans="1:6" x14ac:dyDescent="0.25">
      <c r="A99" s="121" t="s">
        <v>60</v>
      </c>
      <c r="B99" s="121"/>
      <c r="C99" s="121"/>
      <c r="D99" s="121"/>
      <c r="E99" s="121"/>
      <c r="F99" s="121"/>
    </row>
    <row r="100" spans="1:6" x14ac:dyDescent="0.25">
      <c r="A100" s="121"/>
      <c r="B100" s="121"/>
      <c r="C100" s="121"/>
      <c r="D100" s="121"/>
      <c r="E100" s="121"/>
      <c r="F100" s="121"/>
    </row>
    <row r="101" spans="1:6" ht="15.75" thickBot="1" x14ac:dyDescent="0.3">
      <c r="A101" s="69" t="s">
        <v>61</v>
      </c>
      <c r="B101" s="69"/>
      <c r="C101" s="69"/>
      <c r="D101" s="69"/>
      <c r="E101" s="84"/>
      <c r="F101" s="69"/>
    </row>
    <row r="102" spans="1:6" ht="15.75" thickBot="1" x14ac:dyDescent="0.3">
      <c r="A102" s="99" t="s">
        <v>62</v>
      </c>
      <c r="B102" s="97"/>
      <c r="C102" s="97"/>
      <c r="D102" s="97"/>
      <c r="E102" s="97"/>
      <c r="F102" s="98"/>
    </row>
    <row r="103" spans="1:6" ht="16.5" thickBot="1" x14ac:dyDescent="0.3">
      <c r="A103" s="100"/>
      <c r="B103" s="100"/>
      <c r="C103" s="100"/>
      <c r="D103" s="100"/>
      <c r="E103" s="100"/>
      <c r="F103" s="100"/>
    </row>
    <row r="104" spans="1:6" ht="15.75" thickBot="1" x14ac:dyDescent="0.3">
      <c r="A104" s="94" t="s">
        <v>63</v>
      </c>
      <c r="B104" s="99" t="s">
        <v>17</v>
      </c>
      <c r="C104" s="97"/>
      <c r="D104" s="98"/>
      <c r="E104" s="94" t="s">
        <v>18</v>
      </c>
      <c r="F104" s="94" t="s">
        <v>19</v>
      </c>
    </row>
    <row r="105" spans="1:6" ht="23.25" thickBot="1" x14ac:dyDescent="0.3">
      <c r="A105" s="95"/>
      <c r="B105" s="17" t="s">
        <v>20</v>
      </c>
      <c r="C105" s="17" t="s">
        <v>21</v>
      </c>
      <c r="D105" s="18" t="s">
        <v>22</v>
      </c>
      <c r="E105" s="95"/>
      <c r="F105" s="95"/>
    </row>
    <row r="106" spans="1:6" ht="15.75" thickBot="1" x14ac:dyDescent="0.3">
      <c r="A106" s="102"/>
      <c r="B106" s="106">
        <f>+D39+D52+D64+D72+D81+D97</f>
        <v>2492243</v>
      </c>
      <c r="C106" s="107">
        <f>+C39+C52+C64+C72+C81+C97</f>
        <v>18945</v>
      </c>
      <c r="D106" s="108">
        <f>+D39+D52+D64+D72+D81+D97</f>
        <v>2492243</v>
      </c>
      <c r="E106" s="109">
        <f>'DENSIDAD TOTAL '!F30</f>
        <v>16132206.833333336</v>
      </c>
      <c r="F106" s="110">
        <f>+D106/E106</f>
        <v>0.15448865897568195</v>
      </c>
    </row>
    <row r="107" spans="1:6" x14ac:dyDescent="0.25">
      <c r="A107" s="111" t="str">
        <f>+A98</f>
        <v>* Proyección de Población a junio 2015</v>
      </c>
      <c r="B107" s="49"/>
      <c r="C107" s="49"/>
      <c r="D107" s="49"/>
      <c r="E107" s="85"/>
      <c r="F107" s="49"/>
    </row>
    <row r="108" spans="1:6" x14ac:dyDescent="0.25">
      <c r="A108" s="48"/>
      <c r="B108" s="49"/>
      <c r="C108" s="49"/>
      <c r="D108" s="49"/>
      <c r="E108" s="85"/>
      <c r="F108" s="49"/>
    </row>
    <row r="109" spans="1:6" x14ac:dyDescent="0.25">
      <c r="A109" s="122" t="s">
        <v>64</v>
      </c>
      <c r="B109" s="123"/>
      <c r="C109" s="123"/>
      <c r="D109" s="123"/>
      <c r="E109" s="123"/>
      <c r="F109" s="123"/>
    </row>
  </sheetData>
  <mergeCells count="51">
    <mergeCell ref="E1:F10"/>
    <mergeCell ref="B3:D3"/>
    <mergeCell ref="C5:D5"/>
    <mergeCell ref="A11:F11"/>
    <mergeCell ref="A12:F12"/>
    <mergeCell ref="A55:C55"/>
    <mergeCell ref="A13:A14"/>
    <mergeCell ref="B13:D13"/>
    <mergeCell ref="E13:E14"/>
    <mergeCell ref="F13:F14"/>
    <mergeCell ref="A43:F43"/>
    <mergeCell ref="A44:F44"/>
    <mergeCell ref="A45:A46"/>
    <mergeCell ref="B45:D45"/>
    <mergeCell ref="E45:E46"/>
    <mergeCell ref="F45:F46"/>
    <mergeCell ref="A54:C54"/>
    <mergeCell ref="A57:F57"/>
    <mergeCell ref="A58:F58"/>
    <mergeCell ref="A59:A60"/>
    <mergeCell ref="B59:D59"/>
    <mergeCell ref="E59:E60"/>
    <mergeCell ref="F59:F60"/>
    <mergeCell ref="A67:F67"/>
    <mergeCell ref="A68:F68"/>
    <mergeCell ref="A69:A70"/>
    <mergeCell ref="B69:D69"/>
    <mergeCell ref="E69:E70"/>
    <mergeCell ref="F69:F70"/>
    <mergeCell ref="A75:F75"/>
    <mergeCell ref="A76:F76"/>
    <mergeCell ref="A77:A78"/>
    <mergeCell ref="B77:D77"/>
    <mergeCell ref="E77:E78"/>
    <mergeCell ref="F77:F78"/>
    <mergeCell ref="A83:B83"/>
    <mergeCell ref="A84:F84"/>
    <mergeCell ref="A85:F85"/>
    <mergeCell ref="A86:A87"/>
    <mergeCell ref="B86:D86"/>
    <mergeCell ref="E86:E87"/>
    <mergeCell ref="F86:F87"/>
    <mergeCell ref="B106:D106"/>
    <mergeCell ref="A109:F109"/>
    <mergeCell ref="A102:F102"/>
    <mergeCell ref="A103:F103"/>
    <mergeCell ref="B104:D104"/>
    <mergeCell ref="E104:E105"/>
    <mergeCell ref="F104:F105"/>
    <mergeCell ref="A104:A106"/>
    <mergeCell ref="A99:F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LINEAS DE AB. + TTUP + DENSIDAD</vt:lpstr>
      <vt:lpstr>DENSIDAD TOTAL </vt:lpstr>
      <vt:lpstr>DENSIDAD POR PROVINCIAS POR 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Javier Alejandro Merino</cp:lastModifiedBy>
  <dcterms:created xsi:type="dcterms:W3CDTF">2012-02-15T19:17:10Z</dcterms:created>
  <dcterms:modified xsi:type="dcterms:W3CDTF">2015-07-28T16:38:37Z</dcterms:modified>
</cp:coreProperties>
</file>