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5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6. Junio_2015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Ex-Andinatel" sheetId="35" r:id="rId5"/>
    <sheet name="Ex-Pacifictel" sheetId="36" r:id="rId6"/>
    <sheet name="CNT EP" sheetId="37" r:id="rId7"/>
    <sheet name="ETAPA EP" sheetId="55" r:id="rId8"/>
    <sheet name="LINKOTEL" sheetId="38" r:id="rId9"/>
    <sheet name="ECUTEL" sheetId="56" r:id="rId10"/>
    <sheet name="SETEL" sheetId="57" r:id="rId11"/>
    <sheet name="LEVEL3" sheetId="58" r:id="rId12"/>
    <sheet name="Gráfico5" sheetId="39" r:id="rId13"/>
    <sheet name="Gráfico6" sheetId="40" r:id="rId14"/>
    <sheet name="1.Abonados" sheetId="41" r:id="rId15"/>
    <sheet name="Ex-Andinatel TTP" sheetId="42" r:id="rId16"/>
    <sheet name="Ex-Pacifictel TTP" sheetId="43" r:id="rId17"/>
    <sheet name="CNT EP TPP" sheetId="44" r:id="rId18"/>
    <sheet name="ECUTEL TPP" sheetId="45" r:id="rId19"/>
    <sheet name="SETEL TPP" sheetId="60" r:id="rId20"/>
    <sheet name="Gráfico5 TPP" sheetId="46" r:id="rId21"/>
    <sheet name="Gráfico6 TPP" sheetId="47" r:id="rId22"/>
    <sheet name="2.TelPubpre" sheetId="48" r:id="rId23"/>
    <sheet name="Ex-Andinatel CPR" sheetId="49" r:id="rId24"/>
    <sheet name="Ex-Pacifictel CPR" sheetId="50" r:id="rId25"/>
    <sheet name="LINKOTEL CPR" sheetId="51" r:id="rId26"/>
    <sheet name="Gráfico4 CPR" sheetId="52" r:id="rId27"/>
    <sheet name="Gráfico5 CPR" sheetId="53" r:id="rId28"/>
    <sheet name="3. CabpurRur" sheetId="54" r:id="rId29"/>
  </sheets>
  <calcPr calcId="152511"/>
</workbook>
</file>

<file path=xl/calcChain.xml><?xml version="1.0" encoding="utf-8"?>
<calcChain xmlns="http://schemas.openxmlformats.org/spreadsheetml/2006/main">
  <c r="M70" i="1" l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69" i="1"/>
  <c r="M103" i="1"/>
  <c r="N103" i="1" s="1"/>
  <c r="M104" i="1"/>
  <c r="N104" i="1"/>
  <c r="M121" i="1"/>
  <c r="N121" i="1" s="1"/>
  <c r="M122" i="1"/>
  <c r="N122" i="1"/>
  <c r="O56" i="1"/>
  <c r="O57" i="1"/>
  <c r="O58" i="1"/>
  <c r="O59" i="1"/>
  <c r="O60" i="1"/>
  <c r="O61" i="1"/>
  <c r="O62" i="1"/>
  <c r="O63" i="1"/>
  <c r="N50" i="1"/>
  <c r="N51" i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48" i="1"/>
  <c r="N45" i="1"/>
  <c r="O45" i="1"/>
  <c r="N46" i="1"/>
  <c r="O46" i="1"/>
  <c r="N47" i="1"/>
  <c r="O47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32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6" i="1"/>
  <c r="B8" i="1" l="1"/>
  <c r="A8" i="32" l="1"/>
  <c r="B8" i="35" s="1"/>
  <c r="B8" i="31"/>
  <c r="B8" i="54" l="1"/>
  <c r="B8" i="60"/>
  <c r="B8" i="58"/>
  <c r="B8" i="57"/>
  <c r="B8" i="55"/>
  <c r="B8" i="56"/>
  <c r="B8" i="39"/>
  <c r="B8" i="43"/>
  <c r="B8" i="47"/>
  <c r="B8" i="51"/>
  <c r="B8" i="36"/>
  <c r="B8" i="40"/>
  <c r="B8" i="44"/>
  <c r="B8" i="48"/>
  <c r="B8" i="52"/>
  <c r="B8" i="37"/>
  <c r="B8" i="41"/>
  <c r="B8" i="45"/>
  <c r="B8" i="49"/>
  <c r="B8" i="53"/>
  <c r="B8" i="38"/>
  <c r="B8" i="42"/>
  <c r="B8" i="46"/>
  <c r="B8" i="50"/>
  <c r="M119" i="1" l="1"/>
  <c r="M101" i="1"/>
  <c r="M120" i="1" l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N105" i="1" s="1"/>
  <c r="M102" i="1"/>
  <c r="M100" i="1"/>
  <c r="M99" i="1"/>
  <c r="M98" i="1"/>
  <c r="M97" i="1"/>
  <c r="I96" i="1"/>
  <c r="M96" i="1" s="1"/>
  <c r="M95" i="1"/>
  <c r="M94" i="1"/>
  <c r="M93" i="1"/>
  <c r="M92" i="1"/>
  <c r="M91" i="1"/>
  <c r="M90" i="1"/>
  <c r="M89" i="1"/>
  <c r="M88" i="1"/>
  <c r="M87" i="1"/>
  <c r="N87" i="1" s="1"/>
  <c r="I78" i="1"/>
  <c r="N69" i="1"/>
  <c r="N48" i="1"/>
  <c r="N32" i="1"/>
  <c r="N16" i="1"/>
  <c r="N88" i="1" l="1"/>
  <c r="N89" i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17" i="1"/>
  <c r="N18" i="1" s="1"/>
  <c r="O19" i="1" s="1"/>
  <c r="N33" i="1"/>
  <c r="N34" i="1" s="1"/>
  <c r="O35" i="1" s="1"/>
  <c r="O33" i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O49" i="1"/>
  <c r="N49" i="1"/>
  <c r="O17" i="1"/>
  <c r="O18" i="1" l="1"/>
  <c r="N118" i="1"/>
  <c r="N120" i="1" s="1"/>
  <c r="N119" i="1"/>
  <c r="N19" i="1"/>
  <c r="N20" i="1" s="1"/>
  <c r="N100" i="1"/>
  <c r="N102" i="1" s="1"/>
  <c r="N101" i="1"/>
  <c r="N82" i="1"/>
  <c r="N85" i="1" s="1"/>
  <c r="N83" i="1"/>
  <c r="N86" i="1" s="1"/>
  <c r="N81" i="1"/>
  <c r="N84" i="1" s="1"/>
  <c r="N35" i="1"/>
  <c r="O36" i="1" s="1"/>
  <c r="O34" i="1"/>
  <c r="O50" i="1"/>
  <c r="O20" i="1" l="1"/>
  <c r="N36" i="1"/>
  <c r="N37" i="1" s="1"/>
  <c r="N21" i="1"/>
  <c r="O21" i="1"/>
  <c r="O51" i="1"/>
  <c r="O37" i="1" l="1"/>
  <c r="N22" i="1"/>
  <c r="O22" i="1"/>
  <c r="O52" i="1"/>
  <c r="N38" i="1"/>
  <c r="O38" i="1"/>
  <c r="O53" i="1" l="1"/>
  <c r="O39" i="1"/>
  <c r="N39" i="1"/>
  <c r="O23" i="1"/>
  <c r="N23" i="1"/>
  <c r="N24" i="1" l="1"/>
  <c r="O24" i="1"/>
  <c r="O54" i="1"/>
  <c r="N40" i="1"/>
  <c r="O40" i="1"/>
  <c r="O55" i="1" l="1"/>
  <c r="N41" i="1"/>
  <c r="O41" i="1"/>
  <c r="N25" i="1"/>
  <c r="O25" i="1"/>
  <c r="N44" i="1" l="1"/>
  <c r="O43" i="1"/>
  <c r="N42" i="1"/>
  <c r="N43" i="1"/>
  <c r="O44" i="1"/>
  <c r="O42" i="1"/>
  <c r="O27" i="1"/>
  <c r="N27" i="1"/>
  <c r="N26" i="1"/>
  <c r="O26" i="1"/>
  <c r="N29" i="1" l="1"/>
  <c r="O29" i="1"/>
  <c r="N28" i="1"/>
  <c r="O28" i="1"/>
  <c r="N30" i="1" l="1"/>
  <c r="O30" i="1"/>
  <c r="O31" i="1"/>
  <c r="N31" i="1"/>
</calcChain>
</file>

<file path=xl/comments1.xml><?xml version="1.0" encoding="utf-8"?>
<comments xmlns="http://schemas.openxmlformats.org/spreadsheetml/2006/main">
  <authors>
    <author>Daniela Estrella</author>
  </authors>
  <commentList>
    <comment ref="H104" authorId="0" shapeId="0">
      <text>
        <r>
          <rPr>
            <b/>
            <sz val="9"/>
            <color indexed="81"/>
            <rFont val="Tahoma"/>
            <charset val="1"/>
          </rPr>
          <t>Daniela Estrella:</t>
        </r>
        <r>
          <rPr>
            <sz val="9"/>
            <color indexed="81"/>
            <rFont val="Tahoma"/>
            <charset val="1"/>
          </rPr>
          <t xml:space="preserve">
13 zonas WIFI
20 Cabinas co acceso a internet y telefonía</t>
        </r>
      </text>
    </comment>
  </commentList>
</comments>
</file>

<file path=xl/sharedStrings.xml><?xml version="1.0" encoding="utf-8"?>
<sst xmlns="http://schemas.openxmlformats.org/spreadsheetml/2006/main" count="296" uniqueCount="152">
  <si>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</si>
  <si>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</si>
  <si>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</si>
  <si>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</si>
  <si>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</si>
  <si>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</si>
  <si>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</si>
  <si>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</si>
  <si>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</si>
  <si>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</si>
  <si>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</si>
  <si>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</si>
  <si>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</si>
  <si>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</si>
  <si>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</si>
  <si>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</si>
  <si>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</si>
  <si>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</si>
  <si>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</si>
  <si>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</si>
  <si>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</si>
  <si>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</si>
  <si>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</si>
  <si>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</si>
  <si>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</si>
  <si>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</si>
  <si>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</si>
  <si>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</si>
  <si>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</si>
  <si>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</si>
  <si>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</si>
  <si>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</si>
  <si>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</si>
  <si>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</si>
  <si>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</si>
  <si>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</si>
  <si>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</si>
  <si>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</si>
  <si>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</si>
  <si>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</si>
  <si>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</si>
  <si>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</si>
  <si>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</si>
  <si>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</si>
  <si>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</si>
  <si>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</si>
  <si>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</si>
  <si>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</si>
  <si>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</si>
  <si>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</si>
  <si>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</si>
  <si>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</si>
  <si>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</si>
  <si>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</si>
  <si>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</si>
  <si>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</si>
  <si>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</si>
  <si>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</si>
  <si>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</si>
  <si>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</si>
  <si>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</si>
  <si>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</si>
  <si>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</si>
  <si>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</si>
  <si>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</si>
  <si>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</si>
  <si>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</si>
  <si>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</si>
  <si>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</si>
  <si>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</si>
  <si>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</si>
  <si>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</si>
  <si>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</si>
  <si>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</si>
  <si>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</si>
  <si>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</si>
  <si>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</si>
  <si>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</si>
  <si>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</si>
  <si>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</si>
  <si>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</si>
  <si>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</si>
  <si>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</si>
  <si>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</si>
  <si>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</si>
  <si>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</si>
  <si>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</si>
  <si>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</si>
  <si>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</si>
  <si>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</si>
  <si>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</si>
  <si>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</si>
  <si>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</si>
  <si>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</si>
  <si>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</si>
  <si>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</si>
  <si>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</si>
  <si>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</si>
  <si>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</si>
  <si>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</si>
  <si>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</si>
  <si>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</si>
  <si>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</si>
  <si>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</si>
  <si>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</si>
  <si>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</si>
  <si>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</si>
  <si>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</si>
  <si>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</si>
  <si>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</si>
  <si>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</si>
  <si>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</si>
  <si>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</si>
  <si>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</si>
  <si>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</si>
  <si>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</si>
  <si>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</si>
  <si>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</si>
  <si>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</si>
  <si>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</si>
  <si>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</si>
  <si>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>LEVEL 3 ECUADOR LVLT S.A.</t>
  </si>
  <si>
    <t>LINKOTEL S.A.</t>
  </si>
  <si>
    <t>ECUADORTELECOM S.A.</t>
  </si>
  <si>
    <t>TEL-046-02-CONATEL-2014 (16-Ene-2014)</t>
  </si>
  <si>
    <t>TEL-112-03-CONATEL-2015 (23-Ene-2015)</t>
  </si>
  <si>
    <t>TEL-115-03-CONATEL-2015 (23-Ene-2015)</t>
  </si>
  <si>
    <t>TEL-117-03-CONATEL-2015 (23-Ene-2015)</t>
  </si>
  <si>
    <t>TEL-113-03-CONATEL-2015 (23-Ene-2015)</t>
  </si>
  <si>
    <t>TEL-114-03-CONATEL-2015 (23-Ene-2015)</t>
  </si>
  <si>
    <t>TEL-116-03-CONATEL-2015 (23-Ene-2015)</t>
  </si>
  <si>
    <t>TEL-052-02-CONATEL-2014 (16-Ene-2014)</t>
  </si>
  <si>
    <t>TEL-051-02-CONATEL-2014 (16-Ene-2014)</t>
  </si>
  <si>
    <t>TEL-048-02-CONATEL-2014 (16-Ene-2014)</t>
  </si>
  <si>
    <t>TEL-050-02-CONATEL-2014 (16-Ene-2014)</t>
  </si>
  <si>
    <t>TEL-047-02-CONATEL-2014 (16-Ene-2014)</t>
  </si>
  <si>
    <t>TEL-049-02-CONATEL-2014 (16-Ene-2014)</t>
  </si>
  <si>
    <t>FIN DE CONCESIÓN</t>
  </si>
  <si>
    <t xml:space="preserve">        Instalación Abonados  - Grado Crecimiento </t>
  </si>
  <si>
    <t xml:space="preserve">        Instalación Abonados ETAPA E.P.</t>
  </si>
  <si>
    <t xml:space="preserve">        Instalación Abonados ECUADORTELECOM S.A.</t>
  </si>
  <si>
    <t xml:space="preserve">        Instalación Abonados SETEL S.A.</t>
  </si>
  <si>
    <t xml:space="preserve">        Instalación Abonados LEVEL 3 ECUADOR LVLT S.A.</t>
  </si>
  <si>
    <t>(ex-Andinatel)</t>
  </si>
  <si>
    <t>(ex-Pacifictel)</t>
  </si>
  <si>
    <t>ECUADORTELECOM</t>
  </si>
  <si>
    <t>LINKOTEL</t>
  </si>
  <si>
    <t>SETEL</t>
  </si>
  <si>
    <t>LEVEL 3</t>
  </si>
  <si>
    <t xml:space="preserve">        Instalación de Teléfonos Públicos de Prepago ECUADORTELECOM S.A.</t>
  </si>
  <si>
    <t xml:space="preserve">        Instalación de Teléfonos Públicos de Prepago SETEL S.A.</t>
  </si>
  <si>
    <t xml:space="preserve">      Fecha de publicación: 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</si>
</sst>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75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0" xfId="1" applyNumberFormat="1" applyFont="1" applyFill="1"/>
    <xf numFmtId="0" fontId="3" fillId="2" borderId="0" xfId="1" applyFont="1" applyFill="1"/>
    <xf numFmtId="0" fontId="12" fillId="2" borderId="0" xfId="1" applyFont="1" applyFill="1"/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4" xfId="4" applyFont="1" applyFill="1" applyBorder="1" applyAlignment="1">
      <alignment vertical="center" wrapText="1"/>
    </xf>
    <xf numFmtId="0" fontId="0" fillId="2" borderId="4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5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6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4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5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3" xfId="1" applyNumberFormat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/>
    </xf>
    <xf numFmtId="0" fontId="21" fillId="8" borderId="3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3" xfId="1" applyFont="1" applyFill="1" applyBorder="1" applyAlignment="1">
      <alignment horizontal="center"/>
    </xf>
    <xf numFmtId="0" fontId="21" fillId="8" borderId="3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3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0" fontId="13" fillId="2" borderId="2" xfId="4" applyFont="1" applyFill="1" applyBorder="1" applyAlignment="1">
      <alignment horizontal="left" vertical="center"/>
    </xf>
    <xf numFmtId="0" fontId="0" fillId="7" borderId="0" xfId="1" applyFont="1" applyFill="1"/>
    <xf numFmtId="3" fontId="21" fillId="8" borderId="4" xfId="1" applyNumberFormat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center" vertical="center"/>
    </xf>
    <xf numFmtId="0" fontId="21" fillId="8" borderId="4" xfId="1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0" fontId="0" fillId="2" borderId="12" xfId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9" fontId="0" fillId="2" borderId="13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0" fontId="0" fillId="2" borderId="17" xfId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0" borderId="17" xfId="1" applyNumberFormat="1" applyFont="1" applyFill="1" applyBorder="1" applyAlignment="1">
      <alignment horizontal="center"/>
    </xf>
    <xf numFmtId="3" fontId="0" fillId="2" borderId="17" xfId="4" applyNumberFormat="1" applyFont="1" applyFill="1" applyBorder="1" applyAlignment="1">
      <alignment horizontal="center"/>
    </xf>
    <xf numFmtId="9" fontId="0" fillId="2" borderId="18" xfId="3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1" fillId="2" borderId="10" xfId="4" applyNumberFormat="1" applyFont="1" applyFill="1" applyBorder="1" applyAlignment="1">
      <alignment horizontal="center"/>
    </xf>
    <xf numFmtId="3" fontId="3" fillId="2" borderId="10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1" fontId="3" fillId="2" borderId="10" xfId="4" applyNumberFormat="1" applyFont="1" applyFill="1" applyBorder="1" applyAlignment="1">
      <alignment horizontal="center"/>
    </xf>
    <xf numFmtId="1" fontId="3" fillId="2" borderId="17" xfId="4" applyNumberFormat="1" applyFont="1" applyFill="1" applyBorder="1" applyAlignment="1">
      <alignment horizontal="center"/>
    </xf>
    <xf numFmtId="1" fontId="3" fillId="2" borderId="15" xfId="4" applyNumberFormat="1" applyFont="1" applyFill="1" applyBorder="1" applyAlignment="1">
      <alignment horizontal="center"/>
    </xf>
    <xf numFmtId="3" fontId="0" fillId="9" borderId="19" xfId="4" applyNumberFormat="1" applyFont="1" applyFill="1" applyBorder="1" applyAlignment="1">
      <alignment horizontal="center"/>
    </xf>
    <xf numFmtId="3" fontId="0" fillId="9" borderId="20" xfId="4" applyNumberFormat="1" applyFont="1" applyFill="1" applyBorder="1" applyAlignment="1">
      <alignment horizontal="center"/>
    </xf>
    <xf numFmtId="3" fontId="0" fillId="9" borderId="20" xfId="1" applyNumberFormat="1" applyFont="1" applyFill="1" applyBorder="1" applyAlignment="1">
      <alignment horizontal="center"/>
    </xf>
    <xf numFmtId="3" fontId="0" fillId="2" borderId="20" xfId="1" applyNumberFormat="1" applyFont="1" applyFill="1" applyBorder="1" applyAlignment="1">
      <alignment horizontal="center"/>
    </xf>
    <xf numFmtId="3" fontId="0" fillId="0" borderId="21" xfId="1" applyNumberFormat="1" applyFont="1" applyFill="1" applyBorder="1" applyAlignment="1">
      <alignment horizontal="center"/>
    </xf>
    <xf numFmtId="3" fontId="0" fillId="9" borderId="21" xfId="1" applyNumberFormat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4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0" fontId="0" fillId="2" borderId="22" xfId="1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vertical="center" wrapText="1"/>
    </xf>
    <xf numFmtId="0" fontId="13" fillId="2" borderId="22" xfId="4" applyFont="1" applyFill="1" applyBorder="1" applyAlignment="1">
      <alignment horizontal="left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/>
    </xf>
    <xf numFmtId="0" fontId="13" fillId="2" borderId="11" xfId="4" applyFont="1" applyFill="1" applyBorder="1" applyAlignment="1">
      <alignment horizontal="center"/>
    </xf>
    <xf numFmtId="0" fontId="13" fillId="2" borderId="13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/>
    </xf>
    <xf numFmtId="0" fontId="13" fillId="2" borderId="15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top" wrapText="1"/>
    </xf>
    <xf numFmtId="0" fontId="13" fillId="2" borderId="15" xfId="4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top" wrapText="1"/>
    </xf>
    <xf numFmtId="0" fontId="13" fillId="2" borderId="15" xfId="4" applyNumberFormat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left" vertical="center" wrapText="1"/>
    </xf>
    <xf numFmtId="0" fontId="26" fillId="4" borderId="0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/>
    </xf>
    <xf numFmtId="3" fontId="3" fillId="2" borderId="12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17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7" xfId="1" applyNumberFormat="1" applyFont="1" applyFill="1" applyBorder="1" applyAlignment="1">
      <alignment horizontal="center" vertical="center"/>
    </xf>
    <xf numFmtId="3" fontId="13" fillId="2" borderId="0" xfId="4" applyNumberFormat="1" applyFont="1" applyFill="1" applyBorder="1" applyAlignment="1">
      <alignment horizontal="left" vertical="top" wrapText="1"/>
    </xf>
    <xf numFmtId="0" fontId="20" fillId="8" borderId="7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20" fillId="8" borderId="9" xfId="1" applyFont="1" applyFill="1" applyBorder="1" applyAlignment="1">
      <alignment horizontal="center" vertical="center"/>
    </xf>
    <xf numFmtId="0" fontId="22" fillId="8" borderId="7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0" fontId="22" fillId="8" borderId="9" xfId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16" xfId="4" applyFont="1" applyFill="1" applyBorder="1" applyAlignment="1">
      <alignment horizontal="center" vertical="center"/>
    </xf>
    <xf numFmtId="0" fontId="13" fillId="2" borderId="18" xfId="4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339966"/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Resumen!$E$69:$E$80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218272"/>
        <c:axId val="148218832"/>
      </c:lineChart>
      <c:catAx>
        <c:axId val="14821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218832"/>
        <c:crosses val="autoZero"/>
        <c:auto val="1"/>
        <c:lblAlgn val="ctr"/>
        <c:lblOffset val="100"/>
        <c:tickMarkSkip val="1"/>
        <c:noMultiLvlLbl val="0"/>
      </c:catAx>
      <c:valAx>
        <c:axId val="148218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2182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697495183044335E-2"/>
                  <c:y val="-3.6387264457439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0276172125883108E-2"/>
                  <c:y val="-3.638726445743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Resumen!$N$16:$N$31</c:f>
              <c:numCache>
                <c:formatCode>#,##0</c:formatCode>
                <c:ptCount val="16"/>
                <c:pt idx="0">
                  <c:v>106199</c:v>
                </c:pt>
                <c:pt idx="1">
                  <c:v>208159</c:v>
                </c:pt>
                <c:pt idx="2">
                  <c:v>327179</c:v>
                </c:pt>
                <c:pt idx="3">
                  <c:v>472665</c:v>
                </c:pt>
                <c:pt idx="4">
                  <c:v>627203</c:v>
                </c:pt>
                <c:pt idx="5">
                  <c:v>780733</c:v>
                </c:pt>
                <c:pt idx="6">
                  <c:v>907951</c:v>
                </c:pt>
                <c:pt idx="7">
                  <c:v>979140</c:v>
                </c:pt>
                <c:pt idx="8">
                  <c:v>1073118</c:v>
                </c:pt>
                <c:pt idx="9">
                  <c:v>1125675</c:v>
                </c:pt>
                <c:pt idx="10">
                  <c:v>1239172</c:v>
                </c:pt>
                <c:pt idx="11">
                  <c:v>1205661</c:v>
                </c:pt>
                <c:pt idx="12">
                  <c:v>1343871</c:v>
                </c:pt>
                <c:pt idx="13">
                  <c:v>1411241</c:v>
                </c:pt>
                <c:pt idx="14">
                  <c:v>1580012</c:v>
                </c:pt>
                <c:pt idx="15">
                  <c:v>1731688</c:v>
                </c:pt>
              </c:numCache>
            </c:numRef>
          </c:val>
          <c:smooth val="0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2113037893384738E-2"/>
                  <c:y val="-4.158544509421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251123956326293E-2"/>
                  <c:y val="-7.797270955165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113037893384717E-2"/>
                  <c:y val="-0.127355425601039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828516377649374E-2"/>
                  <c:y val="-0.19233268356075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974951830443159E-2"/>
                  <c:y val="-0.2573099415204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966602440590877E-2"/>
                  <c:y val="-0.3040935672514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966602440590877E-2"/>
                  <c:y val="-0.34827810266406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251123956326265E-2"/>
                  <c:y val="-0.38466536712150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8535645472061654E-2"/>
                  <c:y val="-0.413255360623781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7251123956326265E-2"/>
                  <c:y val="-0.4444444444444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673731535003306E-2"/>
                  <c:y val="-0.4600389863547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682080924855488E-2"/>
                  <c:y val="-0.49122807017543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238921001926782E-2"/>
                  <c:y val="-0.5250162443144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4399486191403E-2"/>
                  <c:y val="-0.57439896036387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4711614805374762E-2"/>
                  <c:y val="-0.63157894736842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Resumen!$O$16:$O$31</c:f>
              <c:numCache>
                <c:formatCode>0%</c:formatCode>
                <c:ptCount val="16"/>
                <c:pt idx="1">
                  <c:v>0.96008436990932122</c:v>
                </c:pt>
                <c:pt idx="2">
                  <c:v>0.57177446086885508</c:v>
                </c:pt>
                <c:pt idx="3">
                  <c:v>0.44466790350236413</c:v>
                </c:pt>
                <c:pt idx="4">
                  <c:v>0.3269503771169856</c:v>
                </c:pt>
                <c:pt idx="5">
                  <c:v>0.24478518119332976</c:v>
                </c:pt>
                <c:pt idx="6">
                  <c:v>0.16294687172183064</c:v>
                </c:pt>
                <c:pt idx="7">
                  <c:v>7.8406213551171819E-2</c:v>
                </c:pt>
                <c:pt idx="8">
                  <c:v>9.5980145842269743E-2</c:v>
                </c:pt>
                <c:pt idx="9">
                  <c:v>4.8975974683119657E-2</c:v>
                </c:pt>
                <c:pt idx="10">
                  <c:v>0.10082572678615054</c:v>
                </c:pt>
                <c:pt idx="11">
                  <c:v>7.1056033046838565E-2</c:v>
                </c:pt>
                <c:pt idx="12">
                  <c:v>8.4491095667106747E-2</c:v>
                </c:pt>
                <c:pt idx="13">
                  <c:v>0.17051227500931024</c:v>
                </c:pt>
                <c:pt idx="14">
                  <c:v>0.17571701450511246</c:v>
                </c:pt>
                <c:pt idx="15">
                  <c:v>0.22706752425701918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360496"/>
        <c:axId val="150361056"/>
      </c:lineChart>
      <c:catAx>
        <c:axId val="15036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36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61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3604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9533546035332"/>
          <c:y val="1.4465971401976689E-2"/>
          <c:w val="0.87509198982465974"/>
          <c:h val="0.54516414038970329"/>
        </c:manualLayout>
      </c:layout>
      <c:barChart>
        <c:barDir val="col"/>
        <c:grouping val="stacked"/>
        <c:varyColors val="0"/>
        <c:ser>
          <c:idx val="8"/>
          <c:order val="0"/>
          <c:tx>
            <c:v>2010 Cumplimiento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Resumen!$G$28:$L$28</c:f>
              <c:numCache>
                <c:formatCode>#,##0</c:formatCode>
                <c:ptCount val="6"/>
                <c:pt idx="0">
                  <c:v>94414</c:v>
                </c:pt>
                <c:pt idx="2">
                  <c:v>936</c:v>
                </c:pt>
                <c:pt idx="3">
                  <c:v>8297</c:v>
                </c:pt>
                <c:pt idx="5">
                  <c:v>1052</c:v>
                </c:pt>
              </c:numCache>
            </c:numRef>
          </c:val>
        </c:ser>
        <c:ser>
          <c:idx val="9"/>
          <c:order val="1"/>
          <c:tx>
            <c:v>2011 Cumplimiento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Resumen!$G$29:$L$29</c:f>
              <c:numCache>
                <c:formatCode>#,##0</c:formatCode>
                <c:ptCount val="6"/>
                <c:pt idx="0">
                  <c:v>152830</c:v>
                </c:pt>
                <c:pt idx="1">
                  <c:v>5338</c:v>
                </c:pt>
                <c:pt idx="2">
                  <c:v>442</c:v>
                </c:pt>
                <c:pt idx="3">
                  <c:v>35153</c:v>
                </c:pt>
                <c:pt idx="4">
                  <c:v>10862</c:v>
                </c:pt>
                <c:pt idx="5">
                  <c:v>955</c:v>
                </c:pt>
              </c:numCache>
            </c:numRef>
          </c:val>
        </c:ser>
        <c:ser>
          <c:idx val="0"/>
          <c:order val="2"/>
          <c:tx>
            <c:v>2012 Cumplimiento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Resumen!$G$30:$L$30</c:f>
              <c:numCache>
                <c:formatCode>#,##0</c:formatCode>
                <c:ptCount val="6"/>
                <c:pt idx="0">
                  <c:v>170248</c:v>
                </c:pt>
                <c:pt idx="1">
                  <c:v>10054</c:v>
                </c:pt>
                <c:pt idx="2">
                  <c:v>38</c:v>
                </c:pt>
                <c:pt idx="3">
                  <c:v>41836</c:v>
                </c:pt>
                <c:pt idx="4">
                  <c:v>12143</c:v>
                </c:pt>
                <c:pt idx="5">
                  <c:v>1822</c:v>
                </c:pt>
              </c:numCache>
            </c:numRef>
          </c:val>
        </c:ser>
        <c:ser>
          <c:idx val="1"/>
          <c:order val="3"/>
          <c:tx>
            <c:v>2013 Cumplimiento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Resumen!$G$31:$L$31</c:f>
              <c:numCache>
                <c:formatCode>#,##0</c:formatCode>
                <c:ptCount val="6"/>
                <c:pt idx="0">
                  <c:v>207446</c:v>
                </c:pt>
                <c:pt idx="1">
                  <c:v>26858</c:v>
                </c:pt>
                <c:pt idx="2">
                  <c:v>75</c:v>
                </c:pt>
                <c:pt idx="3">
                  <c:v>46464</c:v>
                </c:pt>
                <c:pt idx="4">
                  <c:v>38281</c:v>
                </c:pt>
                <c:pt idx="5">
                  <c:v>1323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0383952"/>
        <c:axId val="150384512"/>
      </c:barChart>
      <c:lineChart>
        <c:grouping val="standard"/>
        <c:varyColors val="0"/>
        <c:ser>
          <c:idx val="3"/>
          <c:order val="4"/>
          <c:tx>
            <c:v>Meta 2010</c:v>
          </c:tx>
          <c:spPr>
            <a:ln w="19050">
              <a:solidFill>
                <a:srgbClr val="FF0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Resumen!$G$81:$L$81</c:f>
              <c:numCache>
                <c:formatCode>#,##0</c:formatCode>
                <c:ptCount val="6"/>
                <c:pt idx="0">
                  <c:v>60000</c:v>
                </c:pt>
                <c:pt idx="2">
                  <c:v>2075</c:v>
                </c:pt>
                <c:pt idx="3">
                  <c:v>6991</c:v>
                </c:pt>
                <c:pt idx="5">
                  <c:v>400</c:v>
                </c:pt>
              </c:numCache>
            </c:numRef>
          </c:val>
          <c:smooth val="0"/>
        </c:ser>
        <c:ser>
          <c:idx val="4"/>
          <c:order val="5"/>
          <c:tx>
            <c:v>Meta 2011</c:v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lgDashDot"/>
            </a:ln>
          </c:spPr>
          <c:marker>
            <c:symbol val="diamond"/>
            <c:size val="5"/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Resumen!$G$82:$L$82</c:f>
              <c:numCache>
                <c:formatCode>#,##0</c:formatCode>
                <c:ptCount val="6"/>
                <c:pt idx="0">
                  <c:v>80000</c:v>
                </c:pt>
                <c:pt idx="1">
                  <c:v>3000</c:v>
                </c:pt>
                <c:pt idx="2">
                  <c:v>2650</c:v>
                </c:pt>
                <c:pt idx="3">
                  <c:v>21897</c:v>
                </c:pt>
                <c:pt idx="4">
                  <c:v>10750</c:v>
                </c:pt>
                <c:pt idx="5">
                  <c:v>950</c:v>
                </c:pt>
              </c:numCache>
            </c:numRef>
          </c:val>
          <c:smooth val="0"/>
        </c:ser>
        <c:ser>
          <c:idx val="5"/>
          <c:order val="6"/>
          <c:tx>
            <c:v>Meta 2012</c:v>
          </c:tx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Resumen!$G$83:$L$83</c:f>
              <c:numCache>
                <c:formatCode>#,##0</c:formatCode>
                <c:ptCount val="6"/>
                <c:pt idx="0">
                  <c:v>100000</c:v>
                </c:pt>
                <c:pt idx="1">
                  <c:v>5000</c:v>
                </c:pt>
                <c:pt idx="2">
                  <c:v>2650</c:v>
                </c:pt>
                <c:pt idx="3">
                  <c:v>21897</c:v>
                </c:pt>
                <c:pt idx="4">
                  <c:v>14340</c:v>
                </c:pt>
                <c:pt idx="5">
                  <c:v>1700</c:v>
                </c:pt>
              </c:numCache>
            </c:numRef>
          </c:val>
          <c:smooth val="0"/>
        </c:ser>
        <c:ser>
          <c:idx val="6"/>
          <c:order val="7"/>
          <c:tx>
            <c:v>Meta 2013</c:v>
          </c:tx>
          <c:spPr>
            <a:ln w="19050">
              <a:solidFill>
                <a:srgbClr val="7030A0"/>
              </a:solidFill>
              <a:prstDash val="lgDash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Resumen!$G$84:$L$84</c:f>
              <c:numCache>
                <c:formatCode>#,##0</c:formatCode>
                <c:ptCount val="6"/>
                <c:pt idx="0">
                  <c:v>100000</c:v>
                </c:pt>
                <c:pt idx="1">
                  <c:v>7000</c:v>
                </c:pt>
                <c:pt idx="2">
                  <c:v>2650</c:v>
                </c:pt>
                <c:pt idx="3">
                  <c:v>40153</c:v>
                </c:pt>
                <c:pt idx="4">
                  <c:v>25000</c:v>
                </c:pt>
                <c:pt idx="5">
                  <c:v>1275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85632"/>
        <c:axId val="150385072"/>
        <c:extLst/>
      </c:lineChart>
      <c:catAx>
        <c:axId val="15038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150384512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0384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150383952"/>
        <c:crosses val="autoZero"/>
        <c:crossBetween val="between"/>
      </c:valAx>
      <c:valAx>
        <c:axId val="1503850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150385632"/>
        <c:crosses val="max"/>
        <c:crossBetween val="between"/>
      </c:valAx>
      <c:catAx>
        <c:axId val="15038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3850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Resumen!$E$32:$E$42</c:f>
              <c:numCache>
                <c:formatCode>#,##0</c:formatCode>
                <c:ptCount val="11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Resumen!$E$87:$E$97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471648"/>
        <c:axId val="150602912"/>
      </c:lineChart>
      <c:catAx>
        <c:axId val="15047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60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602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4716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Resumen!$F$32:$F$42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Resumen!$F$87:$F$97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605712"/>
        <c:axId val="150606272"/>
      </c:lineChart>
      <c:catAx>
        <c:axId val="15060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60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606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6057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Resumen!$G$43:$G$47</c:f>
              <c:numCache>
                <c:formatCode>#,##0</c:formatCode>
                <c:ptCount val="5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  <c:pt idx="4">
                  <c:v>1033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Resumen!$G$98:$G$104</c:f>
              <c:numCache>
                <c:formatCode>#,##0</c:formatCode>
                <c:ptCount val="7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  <c:pt idx="5">
                  <c:v>200</c:v>
                </c:pt>
                <c:pt idx="6">
                  <c:v>400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909904"/>
        <c:axId val="150910464"/>
      </c:lineChart>
      <c:catAx>
        <c:axId val="15090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91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10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90990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Resumen!$J$44:$J$47</c:f>
              <c:numCache>
                <c:formatCode>#,##0</c:formatCode>
                <c:ptCount val="4"/>
                <c:pt idx="0">
                  <c:v>608</c:v>
                </c:pt>
                <c:pt idx="1">
                  <c:v>1783</c:v>
                </c:pt>
                <c:pt idx="2">
                  <c:v>2244</c:v>
                </c:pt>
                <c:pt idx="3">
                  <c:v>1425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Resumen!$J$99:$J$104</c:f>
              <c:numCache>
                <c:formatCode>0</c:formatCode>
                <c:ptCount val="6"/>
                <c:pt idx="0" formatCode="#,##0">
                  <c:v>70</c:v>
                </c:pt>
                <c:pt idx="1">
                  <c:v>219</c:v>
                </c:pt>
                <c:pt idx="2">
                  <c:v>219</c:v>
                </c:pt>
                <c:pt idx="3">
                  <c:v>400</c:v>
                </c:pt>
                <c:pt idx="4">
                  <c:v>482</c:v>
                </c:pt>
                <c:pt idx="5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076272"/>
        <c:axId val="151076832"/>
      </c:lineChart>
      <c:catAx>
        <c:axId val="15107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0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76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9480223931546126E-3"/>
              <c:y val="0.272716484369414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0762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210064782364633E-2"/>
                  <c:y val="-3.124054045773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Resumen!$K$45:$K$47</c:f>
              <c:numCache>
                <c:formatCode>#,##0</c:formatCode>
                <c:ptCount val="3"/>
                <c:pt idx="0">
                  <c:v>1417</c:v>
                </c:pt>
                <c:pt idx="1">
                  <c:v>1791</c:v>
                </c:pt>
                <c:pt idx="2">
                  <c:v>1608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Resumen!$K$100:$K$104</c:f>
              <c:numCache>
                <c:formatCode>0</c:formatCode>
                <c:ptCount val="5"/>
                <c:pt idx="0">
                  <c:v>107</c:v>
                </c:pt>
                <c:pt idx="1">
                  <c:v>143</c:v>
                </c:pt>
                <c:pt idx="2">
                  <c:v>250</c:v>
                </c:pt>
                <c:pt idx="3">
                  <c:v>30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421392"/>
        <c:axId val="151421952"/>
      </c:lineChart>
      <c:catAx>
        <c:axId val="15142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42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4219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3.2325439088900028E-3"/>
              <c:y val="0.28049858553673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4213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Resumen!$M$32:$M$47</c:f>
              <c:numCache>
                <c:formatCode>#,##0</c:formatCode>
                <c:ptCount val="16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  <c:pt idx="13">
                  <c:v>4024</c:v>
                </c:pt>
                <c:pt idx="14">
                  <c:v>5237</c:v>
                </c:pt>
                <c:pt idx="15">
                  <c:v>4071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Resumen!$M$87:$M$104</c:f>
              <c:numCache>
                <c:formatCode>#,##0</c:formatCode>
                <c:ptCount val="18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  <c:pt idx="16">
                  <c:v>724</c:v>
                </c:pt>
                <c:pt idx="17">
                  <c:v>820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46528"/>
        <c:axId val="151647088"/>
      </c:lineChart>
      <c:catAx>
        <c:axId val="151646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4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47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465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316971446905E-2"/>
                  <c:y val="-4.086845466155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5.619412515964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Resumen!$N$32:$N$47</c:f>
              <c:numCache>
                <c:formatCode>#,##0</c:formatCode>
                <c:ptCount val="16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  <c:pt idx="13">
                  <c:v>25416</c:v>
                </c:pt>
                <c:pt idx="14">
                  <c:v>26397</c:v>
                </c:pt>
                <c:pt idx="15">
                  <c:v>25853</c:v>
                </c:pt>
              </c:numCache>
            </c:numRef>
          </c:val>
          <c:smooth val="1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2348411934552452E-2"/>
                  <c:y val="-0.16091954022988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91498235482836E-2"/>
                  <c:y val="-0.17113665389527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7481552775104317E-2"/>
                  <c:y val="-0.183908045977011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48700673724733E-2"/>
                  <c:y val="-0.23754789272030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365415463586831E-2"/>
                  <c:y val="-0.31162196679438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648700673724782E-2"/>
                  <c:y val="-0.421455938697318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491498235482836E-2"/>
                  <c:y val="-0.495530012771392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914982354828457E-2"/>
                  <c:y val="-0.5185185185185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198267564966311E-2"/>
                  <c:y val="-0.5338441890166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198267564966311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0048123195380267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849855630413869E-2"/>
                  <c:y val="-0.55427841634738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365415463586783E-2"/>
                  <c:y val="-0.61813537675606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065126724414501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31408405518315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Resumen!$O$32:$O$47</c:f>
              <c:numCache>
                <c:formatCode>0%</c:formatCode>
                <c:ptCount val="16"/>
                <c:pt idx="1">
                  <c:v>5.7971014492753624E-2</c:v>
                </c:pt>
                <c:pt idx="2">
                  <c:v>6.5068493150684928E-2</c:v>
                </c:pt>
                <c:pt idx="3">
                  <c:v>8.7845659163987136E-2</c:v>
                </c:pt>
                <c:pt idx="4">
                  <c:v>0.27772523055095766</c:v>
                </c:pt>
                <c:pt idx="5">
                  <c:v>0.27241602664939391</c:v>
                </c:pt>
                <c:pt idx="6">
                  <c:v>0.32513998981892228</c:v>
                </c:pt>
                <c:pt idx="7">
                  <c:v>7.7049720118538029E-2</c:v>
                </c:pt>
                <c:pt idx="8">
                  <c:v>2.9399775807602162E-2</c:v>
                </c:pt>
                <c:pt idx="9">
                  <c:v>2.3907340493986042E-2</c:v>
                </c:pt>
                <c:pt idx="10">
                  <c:v>3.4129362854104228E-2</c:v>
                </c:pt>
                <c:pt idx="11">
                  <c:v>2.2914048148506234E-2</c:v>
                </c:pt>
                <c:pt idx="12">
                  <c:v>5.2982693609204295E-2</c:v>
                </c:pt>
                <c:pt idx="13">
                  <c:v>0.18810770381451009</c:v>
                </c:pt>
                <c:pt idx="14">
                  <c:v>0.24749527410207939</c:v>
                </c:pt>
                <c:pt idx="15">
                  <c:v>0.18689743825176752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90512"/>
        <c:axId val="151691072"/>
      </c:lineChart>
      <c:catAx>
        <c:axId val="15169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91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91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90512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2011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(Resumen!$G$45,Resumen!$I$45,Resumen!$J$45,Resumen!$K$45)</c:f>
              <c:numCache>
                <c:formatCode>#,##0</c:formatCode>
                <c:ptCount val="4"/>
                <c:pt idx="0">
                  <c:v>824</c:v>
                </c:pt>
                <c:pt idx="1">
                  <c:v>0</c:v>
                </c:pt>
                <c:pt idx="2">
                  <c:v>1783</c:v>
                </c:pt>
                <c:pt idx="3">
                  <c:v>1417</c:v>
                </c:pt>
              </c:numCache>
            </c:numRef>
          </c:val>
        </c:ser>
        <c:ser>
          <c:idx val="1"/>
          <c:order val="1"/>
          <c:tx>
            <c:v>2012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(Resumen!$G$46,Resumen!$I$46,Resumen!$J$46,Resumen!$K$46)</c:f>
              <c:numCache>
                <c:formatCode>#,##0</c:formatCode>
                <c:ptCount val="4"/>
                <c:pt idx="0">
                  <c:v>1202</c:v>
                </c:pt>
                <c:pt idx="1">
                  <c:v>0</c:v>
                </c:pt>
                <c:pt idx="2">
                  <c:v>2244</c:v>
                </c:pt>
                <c:pt idx="3">
                  <c:v>1791</c:v>
                </c:pt>
              </c:numCache>
            </c:numRef>
          </c:val>
        </c:ser>
        <c:ser>
          <c:idx val="2"/>
          <c:order val="2"/>
          <c:tx>
            <c:v>2013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(Resumen!$G$47,Resumen!$I$47,Resumen!$J$47,Resumen!$K$47)</c:f>
              <c:numCache>
                <c:formatCode>#,##0</c:formatCode>
                <c:ptCount val="4"/>
                <c:pt idx="0">
                  <c:v>1033</c:v>
                </c:pt>
                <c:pt idx="1">
                  <c:v>5</c:v>
                </c:pt>
                <c:pt idx="2">
                  <c:v>1425</c:v>
                </c:pt>
                <c:pt idx="3">
                  <c:v>1608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76016"/>
        <c:axId val="152176576"/>
      </c:barChart>
      <c:lineChart>
        <c:grouping val="standard"/>
        <c:varyColors val="0"/>
        <c:ser>
          <c:idx val="3"/>
          <c:order val="3"/>
          <c:tx>
            <c:v>2011 Meta</c:v>
          </c:tx>
          <c:spPr>
            <a:ln>
              <a:prstDash val="sysDot"/>
            </a:ln>
          </c:spPr>
          <c:marker>
            <c:symbol val="triang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(Resumen!$G$100,Resumen!$I$100,Resumen!$J$100,Resumen!$K$100)</c:f>
              <c:numCache>
                <c:formatCode>#,##0</c:formatCode>
                <c:ptCount val="4"/>
                <c:pt idx="0">
                  <c:v>390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107</c:v>
                </c:pt>
              </c:numCache>
            </c:numRef>
          </c:val>
          <c:smooth val="0"/>
        </c:ser>
        <c:ser>
          <c:idx val="4"/>
          <c:order val="4"/>
          <c:tx>
            <c:v>2012 Meta</c:v>
          </c:tx>
          <c:spPr>
            <a:ln>
              <a:prstDash val="dash"/>
            </a:ln>
          </c:spPr>
          <c:marker>
            <c:symbol val="circ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(Resumen!$G$101,Resumen!$I$101,Resumen!$J$101,Resumen!$K$101)</c:f>
              <c:numCache>
                <c:formatCode>#,##0</c:formatCode>
                <c:ptCount val="4"/>
                <c:pt idx="0">
                  <c:v>400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143</c:v>
                </c:pt>
              </c:numCache>
            </c:numRef>
          </c:val>
          <c:smooth val="0"/>
        </c:ser>
        <c:ser>
          <c:idx val="5"/>
          <c:order val="5"/>
          <c:tx>
            <c:v>2013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(Resumen!$G$102,Resumen!$I$102,Resumen!$J$102,Resumen!$K$102)</c:f>
              <c:numCache>
                <c:formatCode>#,##0</c:formatCode>
                <c:ptCount val="4"/>
                <c:pt idx="0">
                  <c:v>200</c:v>
                </c:pt>
                <c:pt idx="1">
                  <c:v>52</c:v>
                </c:pt>
                <c:pt idx="2" formatCode="0">
                  <c:v>400</c:v>
                </c:pt>
                <c:pt idx="3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76016"/>
        <c:axId val="152176576"/>
      </c:lineChart>
      <c:catAx>
        <c:axId val="15217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176576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2176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8.3294279632596543E-2"/>
              <c:y val="0.3298222404977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17601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Resumen!$F$69:$F$80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221632"/>
        <c:axId val="148486112"/>
      </c:lineChart>
      <c:catAx>
        <c:axId val="14822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4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486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2216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Resumen!$E$48:$E$58</c:f>
              <c:numCache>
                <c:formatCode>#,##0</c:formatCode>
                <c:ptCount val="11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Resumen!$E$105:$E$115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180496"/>
        <c:axId val="152181056"/>
      </c:lineChart>
      <c:catAx>
        <c:axId val="15218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18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81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18049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Resumen!$F$48:$F$57</c:f>
              <c:numCache>
                <c:formatCode>#,##0</c:formatCode>
                <c:ptCount val="10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Resumen!$F$105:$F$115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851904"/>
        <c:axId val="152852464"/>
      </c:lineChart>
      <c:catAx>
        <c:axId val="15285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85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8524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85190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Resumen!$I$56:$I$62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Resumen!$I$113:$I$120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855264"/>
        <c:axId val="152855824"/>
      </c:lineChart>
      <c:catAx>
        <c:axId val="15285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85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855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85526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Resumen!$M$48:$M$58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Resumen!$M$105:$M$120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772960"/>
        <c:axId val="152773520"/>
      </c:lineChart>
      <c:catAx>
        <c:axId val="15277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77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73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7729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Resumen!$N$105:$N$120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775760"/>
        <c:axId val="152776320"/>
      </c:lineChart>
      <c:catAx>
        <c:axId val="15277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7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76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775760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Resumen!$E$57:$I$57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Resumen!$E$58:$I$58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Resumen!$E$62:$I$62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94272"/>
        <c:axId val="153594832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Resumen!$E$114:$I$114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Resumen!$E$115:$I$115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Resumen!$E$116:$I$116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Resumen!$E$117:$I$117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Resumen!$E$120:$K$120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94272"/>
        <c:axId val="153594832"/>
      </c:lineChart>
      <c:catAx>
        <c:axId val="15359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5948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594832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8.3539975772259231E-2"/>
              <c:y val="0.418029555644065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359427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Resumen!$G$27:$G$31</c:f>
              <c:numCache>
                <c:formatCode>#,##0</c:formatCode>
                <c:ptCount val="5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  <c:pt idx="4">
                  <c:v>207446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Resumen!$G$80:$G$86</c:f>
              <c:numCache>
                <c:formatCode>#,##0</c:formatCode>
                <c:ptCount val="7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488912"/>
        <c:axId val="148489472"/>
      </c:lineChart>
      <c:catAx>
        <c:axId val="14848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489472"/>
        <c:crosses val="autoZero"/>
        <c:auto val="1"/>
        <c:lblAlgn val="ctr"/>
        <c:lblOffset val="100"/>
        <c:tickMarkSkip val="1"/>
        <c:noMultiLvlLbl val="0"/>
      </c:catAx>
      <c:valAx>
        <c:axId val="148489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488912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Resumen!$H$29:$H$31</c:f>
              <c:numCache>
                <c:formatCode>#,##0</c:formatCode>
                <c:ptCount val="3"/>
                <c:pt idx="0">
                  <c:v>5338</c:v>
                </c:pt>
                <c:pt idx="1">
                  <c:v>10054</c:v>
                </c:pt>
                <c:pt idx="2">
                  <c:v>26858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Resumen!$H$82:$H$86</c:f>
              <c:numCache>
                <c:formatCode>#,##0</c:formatCode>
                <c:ptCount val="5"/>
                <c:pt idx="0">
                  <c:v>3000</c:v>
                </c:pt>
                <c:pt idx="1">
                  <c:v>5000</c:v>
                </c:pt>
                <c:pt idx="2">
                  <c:v>7000</c:v>
                </c:pt>
                <c:pt idx="3">
                  <c:v>7700</c:v>
                </c:pt>
                <c:pt idx="4">
                  <c:v>7000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025152"/>
        <c:axId val="149025712"/>
      </c:lineChart>
      <c:catAx>
        <c:axId val="14902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02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25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02515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Resumen!$I$23:$I$31</c:f>
              <c:numCache>
                <c:formatCode>#,##0</c:formatCode>
                <c:ptCount val="9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  <c:pt idx="8">
                  <c:v>75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Resumen!$I$76:$I$86</c:f>
              <c:numCache>
                <c:formatCode>#,##0</c:formatCode>
                <c:ptCount val="11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  <c:pt idx="9">
                  <c:v>0</c:v>
                </c:pt>
                <c:pt idx="10">
                  <c:v>300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363872"/>
        <c:axId val="148364432"/>
      </c:lineChart>
      <c:catAx>
        <c:axId val="14836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36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364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3638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Resumen!$J$28:$J$31</c:f>
              <c:numCache>
                <c:formatCode>#,##0</c:formatCode>
                <c:ptCount val="4"/>
                <c:pt idx="0">
                  <c:v>8297</c:v>
                </c:pt>
                <c:pt idx="1">
                  <c:v>35153</c:v>
                </c:pt>
                <c:pt idx="2">
                  <c:v>41836</c:v>
                </c:pt>
                <c:pt idx="3">
                  <c:v>46464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Resumen!$J$81:$J$86</c:f>
              <c:numCache>
                <c:formatCode>#,##0</c:formatCode>
                <c:ptCount val="6"/>
                <c:pt idx="0">
                  <c:v>6991</c:v>
                </c:pt>
                <c:pt idx="1">
                  <c:v>21897</c:v>
                </c:pt>
                <c:pt idx="2">
                  <c:v>21897</c:v>
                </c:pt>
                <c:pt idx="3">
                  <c:v>40153</c:v>
                </c:pt>
                <c:pt idx="4">
                  <c:v>44384</c:v>
                </c:pt>
                <c:pt idx="5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917040"/>
        <c:axId val="148917600"/>
      </c:lineChart>
      <c:catAx>
        <c:axId val="14891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91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917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9170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Resumen!$K$29:$K$31</c:f>
              <c:numCache>
                <c:formatCode>#,##0</c:formatCode>
                <c:ptCount val="3"/>
                <c:pt idx="0">
                  <c:v>10862</c:v>
                </c:pt>
                <c:pt idx="1">
                  <c:v>12143</c:v>
                </c:pt>
                <c:pt idx="2">
                  <c:v>38281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Resumen!$K$82:$K$86</c:f>
              <c:numCache>
                <c:formatCode>#,##0</c:formatCode>
                <c:ptCount val="5"/>
                <c:pt idx="0">
                  <c:v>10750</c:v>
                </c:pt>
                <c:pt idx="1">
                  <c:v>14340</c:v>
                </c:pt>
                <c:pt idx="2">
                  <c:v>25000</c:v>
                </c:pt>
                <c:pt idx="3">
                  <c:v>25000</c:v>
                </c:pt>
                <c:pt idx="4">
                  <c:v>20000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570000"/>
        <c:axId val="149570560"/>
      </c:lineChart>
      <c:catAx>
        <c:axId val="14957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57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57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5700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280703351387527E-2"/>
                  <c:y val="-4.2743788582173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Resumen!$L$26:$L$31</c:f>
              <c:numCache>
                <c:formatCode>#,##0</c:formatCode>
                <c:ptCount val="6"/>
                <c:pt idx="0">
                  <c:v>57</c:v>
                </c:pt>
                <c:pt idx="1">
                  <c:v>1030</c:v>
                </c:pt>
                <c:pt idx="2">
                  <c:v>1052</c:v>
                </c:pt>
                <c:pt idx="3">
                  <c:v>955</c:v>
                </c:pt>
                <c:pt idx="4">
                  <c:v>1822</c:v>
                </c:pt>
                <c:pt idx="5">
                  <c:v>1323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239275003919309E-2"/>
                  <c:y val="-4.0068362228947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464309013396447E-2"/>
                  <c:y val="3.8878715369672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661599381002229E-2"/>
                  <c:y val="7.33303808752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Resumen!$L$79:$L$86</c:f>
              <c:numCache>
                <c:formatCode>#,##0</c:formatCode>
                <c:ptCount val="8"/>
                <c:pt idx="0">
                  <c:v>200</c:v>
                </c:pt>
                <c:pt idx="1">
                  <c:v>200</c:v>
                </c:pt>
                <c:pt idx="2">
                  <c:v>400</c:v>
                </c:pt>
                <c:pt idx="3">
                  <c:v>950</c:v>
                </c:pt>
                <c:pt idx="4">
                  <c:v>1700</c:v>
                </c:pt>
                <c:pt idx="5">
                  <c:v>1275</c:v>
                </c:pt>
                <c:pt idx="6">
                  <c:v>1770</c:v>
                </c:pt>
                <c:pt idx="7">
                  <c:v>1600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803776"/>
        <c:axId val="149804336"/>
      </c:lineChart>
      <c:catAx>
        <c:axId val="1498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80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804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80377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Resumen!$M$16:$M$31</c:f>
              <c:numCache>
                <c:formatCode>#,##0</c:formatCode>
                <c:ptCount val="16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113497</c:v>
                </c:pt>
                <c:pt idx="11">
                  <c:v>79986</c:v>
                </c:pt>
                <c:pt idx="12">
                  <c:v>104699</c:v>
                </c:pt>
                <c:pt idx="13">
                  <c:v>205580</c:v>
                </c:pt>
                <c:pt idx="14">
                  <c:v>236141</c:v>
                </c:pt>
                <c:pt idx="15">
                  <c:v>320447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Resumen!$M$69:$M$86</c:f>
              <c:numCache>
                <c:formatCode>#,##0</c:formatCode>
                <c:ptCount val="18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97600</c:v>
                </c:pt>
                <c:pt idx="11">
                  <c:v>41600</c:v>
                </c:pt>
                <c:pt idx="12">
                  <c:v>69466</c:v>
                </c:pt>
                <c:pt idx="13">
                  <c:v>119247</c:v>
                </c:pt>
                <c:pt idx="14">
                  <c:v>145587</c:v>
                </c:pt>
                <c:pt idx="15">
                  <c:v>176078</c:v>
                </c:pt>
                <c:pt idx="16">
                  <c:v>178854</c:v>
                </c:pt>
                <c:pt idx="17">
                  <c:v>153900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807136"/>
        <c:axId val="150357696"/>
      </c:lineChart>
      <c:catAx>
        <c:axId val="14980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3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80713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2619375</xdr:colOff>
      <xdr:row>1</xdr:row>
      <xdr:rowOff>200067</xdr:rowOff>
    </xdr:from>
    <xdr:to>
      <xdr:col>4</xdr:col>
      <xdr:colOff>22500</xdr:colOff>
      <xdr:row>6</xdr:row>
      <xdr:rowOff>93127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381042"/>
          <a:ext cx="2880000" cy="84556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748906</xdr:colOff>
      <xdr:row>7</xdr:row>
      <xdr:rowOff>73910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2506" cy="854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19050</xdr:rowOff>
    </xdr:from>
    <xdr:to>
      <xdr:col>13</xdr:col>
      <xdr:colOff>748906</xdr:colOff>
      <xdr:row>6</xdr:row>
      <xdr:rowOff>150110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47625</xdr:rowOff>
    </xdr:from>
    <xdr:to>
      <xdr:col>13</xdr:col>
      <xdr:colOff>748906</xdr:colOff>
      <xdr:row>6</xdr:row>
      <xdr:rowOff>178685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85725</xdr:rowOff>
    </xdr:from>
    <xdr:to>
      <xdr:col>13</xdr:col>
      <xdr:colOff>729856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57150</xdr:rowOff>
    </xdr:from>
    <xdr:to>
      <xdr:col>13</xdr:col>
      <xdr:colOff>748906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0.3821</cdr:x>
      <cdr:y>0.71003</cdr:y>
    </cdr:from>
    <cdr:to>
      <cdr:x>0.46585</cdr:x>
      <cdr:y>0.77703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7755" y="3469432"/>
          <a:ext cx="828032" cy="327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0.34887</cdr:x>
      <cdr:y>0.67087</cdr:y>
    </cdr:from>
    <cdr:to>
      <cdr:x>0.37667</cdr:x>
      <cdr:y>0.72957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49246" y="3278073"/>
          <a:ext cx="274857" cy="2868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47625</xdr:rowOff>
    </xdr:from>
    <xdr:to>
      <xdr:col>13</xdr:col>
      <xdr:colOff>739381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130</xdr:row>
      <xdr:rowOff>23813</xdr:rowOff>
    </xdr:from>
    <xdr:to>
      <xdr:col>7</xdr:col>
      <xdr:colOff>57679</xdr:colOff>
      <xdr:row>131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11</xdr:col>
      <xdr:colOff>303296</xdr:colOff>
      <xdr:row>2</xdr:row>
      <xdr:rowOff>113423</xdr:rowOff>
    </xdr:from>
    <xdr:to>
      <xdr:col>14</xdr:col>
      <xdr:colOff>739381</xdr:colOff>
      <xdr:row>7</xdr:row>
      <xdr:rowOff>66014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504449"/>
          <a:ext cx="2882506" cy="854960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0.78826</cdr:x>
      <cdr:y>0.01942</cdr:y>
    </cdr:from>
    <cdr:to>
      <cdr:x>0.9923</cdr:x>
      <cdr:y>0.23883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975" y="95250"/>
          <a:ext cx="2019300" cy="1076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38100</xdr:rowOff>
    </xdr:from>
    <xdr:to>
      <xdr:col>13</xdr:col>
      <xdr:colOff>739381</xdr:colOff>
      <xdr:row>6</xdr:row>
      <xdr:rowOff>169160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95250</xdr:rowOff>
    </xdr:from>
    <xdr:to>
      <xdr:col>13</xdr:col>
      <xdr:colOff>758431</xdr:colOff>
      <xdr:row>7</xdr:row>
      <xdr:rowOff>45335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85775"/>
          <a:ext cx="2882506" cy="854960"/>
        </a:xfrm>
        <a:prstGeom prst="rect">
          <a:avLst/>
        </a:prstGeom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66675</xdr:rowOff>
    </xdr:from>
    <xdr:to>
      <xdr:col>13</xdr:col>
      <xdr:colOff>729856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35</xdr:row>
      <xdr:rowOff>95250</xdr:rowOff>
    </xdr:from>
    <xdr:to>
      <xdr:col>3</xdr:col>
      <xdr:colOff>2241817</xdr:colOff>
      <xdr:row>37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2010833</xdr:colOff>
      <xdr:row>2</xdr:row>
      <xdr:rowOff>74083</xdr:rowOff>
    </xdr:from>
    <xdr:to>
      <xdr:col>5</xdr:col>
      <xdr:colOff>2342756</xdr:colOff>
      <xdr:row>7</xdr:row>
      <xdr:rowOff>29459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0" y="465666"/>
          <a:ext cx="2882506" cy="85496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104775</xdr:rowOff>
    </xdr:from>
    <xdr:to>
      <xdr:col>13</xdr:col>
      <xdr:colOff>758431</xdr:colOff>
      <xdr:row>7</xdr:row>
      <xdr:rowOff>54860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95300"/>
          <a:ext cx="2882506" cy="854960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0.25442</cdr:x>
      <cdr:y>0.76157</cdr:y>
    </cdr:from>
    <cdr:to>
      <cdr:x>0.33942</cdr:x>
      <cdr:y>0.82707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7899" y="3786586"/>
          <a:ext cx="841200" cy="32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0.29839</cdr:x>
      <cdr:y>0.65241</cdr:y>
    </cdr:from>
    <cdr:to>
      <cdr:x>0.31114</cdr:x>
      <cdr:y>0.76041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52972" y="3243808"/>
          <a:ext cx="126180" cy="5369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76200</xdr:rowOff>
    </xdr:from>
    <xdr:to>
      <xdr:col>13</xdr:col>
      <xdr:colOff>739381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0.00958</cdr:x>
      <cdr:y>0.01763</cdr:y>
    </cdr:from>
    <cdr:to>
      <cdr:x>0.12054</cdr:x>
      <cdr:y>0.27132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626" y="86655"/>
          <a:ext cx="1096000" cy="1246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57150</xdr:rowOff>
    </xdr:from>
    <xdr:to>
      <xdr:col>13</xdr:col>
      <xdr:colOff>739381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38100</xdr:rowOff>
    </xdr:from>
    <xdr:to>
      <xdr:col>13</xdr:col>
      <xdr:colOff>748906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219075</xdr:rowOff>
    </xdr:from>
    <xdr:to>
      <xdr:col>13</xdr:col>
      <xdr:colOff>748906</xdr:colOff>
      <xdr:row>6</xdr:row>
      <xdr:rowOff>121535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81000"/>
          <a:ext cx="2882506" cy="85496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47625</xdr:rowOff>
    </xdr:from>
    <xdr:to>
      <xdr:col>14</xdr:col>
      <xdr:colOff>5956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19050</xdr:rowOff>
    </xdr:from>
    <xdr:to>
      <xdr:col>13</xdr:col>
      <xdr:colOff>739381</xdr:colOff>
      <xdr:row>6</xdr:row>
      <xdr:rowOff>150110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1581150</xdr:colOff>
      <xdr:row>2</xdr:row>
      <xdr:rowOff>38100</xdr:rowOff>
    </xdr:from>
    <xdr:to>
      <xdr:col>3</xdr:col>
      <xdr:colOff>25006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0.00441</cdr:x>
      <cdr:y>0.02318</cdr:y>
    </cdr:from>
    <cdr:to>
      <cdr:x>0.11731</cdr:x>
      <cdr:y>0.31323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41" y="113506"/>
          <a:ext cx="1118410" cy="1420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66675</xdr:rowOff>
    </xdr:from>
    <xdr:to>
      <xdr:col>13</xdr:col>
      <xdr:colOff>739381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B9" sqref="B9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53"/>
      <c r="C1" s="53"/>
      <c r="D1" s="5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55" t="s">
        <v>91</v>
      </c>
      <c r="C2" s="53"/>
      <c r="D2" s="5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54" t="s">
        <v>92</v>
      </c>
      <c r="C3" s="53"/>
      <c r="D3" s="5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53"/>
      <c r="C4" s="53"/>
      <c r="D4" s="5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53"/>
      <c r="C5" s="53"/>
      <c r="D5" s="5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53"/>
      <c r="C6" s="53"/>
      <c r="D6" s="5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53"/>
      <c r="C7" s="53"/>
      <c r="D7" s="5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49" t="s">
        <v>151</v>
      </c>
      <c r="C8" s="149"/>
      <c r="D8" s="5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53"/>
      <c r="C9" s="53"/>
      <c r="D9" s="5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53"/>
      <c r="C10" s="53"/>
      <c r="D10" s="5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56"/>
      <c r="C11" s="56"/>
      <c r="D11" s="5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18" t="s">
        <v>55</v>
      </c>
    </row>
    <row r="20" spans="3:4" ht="28.5" customHeight="1" x14ac:dyDescent="0.2">
      <c r="C20" s="18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16"/>
    </row>
    <row r="27" spans="3:4" x14ac:dyDescent="0.2">
      <c r="C27" s="3"/>
      <c r="D27" s="36"/>
    </row>
    <row r="28" spans="3:4" x14ac:dyDescent="0.2">
      <c r="C28" s="3"/>
    </row>
    <row r="29" spans="3:4" x14ac:dyDescent="0.2">
      <c r="C29" s="36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indexed="11"/>
  </sheetPr>
  <dimension ref="A1:R135"/>
  <sheetViews>
    <sheetView zoomScale="95" zoomScaleNormal="95" workbookViewId="0">
      <selection activeCell="F23" sqref="F23"/>
    </sheetView>
  </sheetViews>
  <sheetFormatPr baseColWidth="10" defaultRowHeight="12.75" x14ac:dyDescent="0.2"/>
  <cols>
    <col min="1" max="1" width="4.28515625" style="1" customWidth="1"/>
    <col min="2" max="2" width="19.28515625" style="1" customWidth="1"/>
    <col min="3" max="3" width="10.85546875" style="1" customWidth="1"/>
    <col min="4" max="4" width="5.5703125" style="1" bestFit="1" customWidth="1"/>
    <col min="5" max="6" width="15" style="1" customWidth="1"/>
    <col min="7" max="12" width="12.85546875" style="1" customWidth="1"/>
    <col min="13" max="13" width="11.42578125" style="1"/>
    <col min="14" max="14" width="12.28515625" style="1" customWidth="1"/>
    <col min="15" max="15" width="13.42578125" style="1" bestFit="1" customWidth="1"/>
    <col min="16" max="16384" width="11.42578125" style="1"/>
  </cols>
  <sheetData>
    <row r="1" spans="1:17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7" ht="18" x14ac:dyDescent="0.25">
      <c r="A2" s="58"/>
      <c r="B2" s="55" t="s">
        <v>91</v>
      </c>
      <c r="C2" s="5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ht="14.25" x14ac:dyDescent="0.2">
      <c r="A3" s="58"/>
      <c r="B3" s="54" t="s">
        <v>93</v>
      </c>
      <c r="C3" s="53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7" ht="14.25" x14ac:dyDescent="0.2">
      <c r="A4" s="58"/>
      <c r="B4" s="53"/>
      <c r="C4" s="53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14.25" x14ac:dyDescent="0.2">
      <c r="A5" s="58"/>
      <c r="B5" s="53"/>
      <c r="C5" s="53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7" ht="14.25" x14ac:dyDescent="0.2">
      <c r="A6" s="58"/>
      <c r="B6" s="53"/>
      <c r="C6" s="53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7" ht="14.25" x14ac:dyDescent="0.2">
      <c r="A7" s="58"/>
      <c r="B7" s="53"/>
      <c r="C7" s="53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7" x14ac:dyDescent="0.2">
      <c r="A8" s="58"/>
      <c r="B8" s="84" t="str">
        <f>Inicio!B8</f>
        <v xml:space="preserve">      Fecha de publicación: junio 2015</v>
      </c>
      <c r="C8" s="84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9"/>
      <c r="J9" s="58"/>
      <c r="K9" s="58"/>
      <c r="L9" s="58"/>
      <c r="M9" s="58"/>
      <c r="N9" s="58"/>
      <c r="O9" s="58"/>
      <c r="P9" s="13">
        <v>900384</v>
      </c>
    </row>
    <row r="10" spans="1:17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7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7" ht="13.5" thickBot="1" x14ac:dyDescent="0.25"/>
    <row r="13" spans="1:17" ht="16.5" thickBot="1" x14ac:dyDescent="0.25">
      <c r="A13" s="160" t="s">
        <v>11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2"/>
    </row>
    <row r="14" spans="1:17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7" s="19" customFormat="1" ht="39.75" thickTop="1" thickBot="1" x14ac:dyDescent="0.25">
      <c r="A15" s="92" t="s">
        <v>10</v>
      </c>
      <c r="B15" s="92" t="s">
        <v>39</v>
      </c>
      <c r="C15" s="92" t="s">
        <v>0</v>
      </c>
      <c r="D15" s="93" t="s">
        <v>7</v>
      </c>
      <c r="E15" s="94" t="s">
        <v>78</v>
      </c>
      <c r="F15" s="94" t="s">
        <v>79</v>
      </c>
      <c r="G15" s="94" t="s">
        <v>82</v>
      </c>
      <c r="H15" s="94" t="s">
        <v>89</v>
      </c>
      <c r="I15" s="93" t="s">
        <v>122</v>
      </c>
      <c r="J15" s="94" t="s">
        <v>123</v>
      </c>
      <c r="K15" s="94" t="s">
        <v>83</v>
      </c>
      <c r="L15" s="94" t="s">
        <v>121</v>
      </c>
      <c r="M15" s="94" t="s">
        <v>13</v>
      </c>
      <c r="N15" s="94" t="s">
        <v>14</v>
      </c>
      <c r="O15" s="94" t="s">
        <v>15</v>
      </c>
      <c r="Q15" s="147" t="s">
        <v>143</v>
      </c>
    </row>
    <row r="16" spans="1:17" ht="13.5" customHeight="1" thickTop="1" x14ac:dyDescent="0.2">
      <c r="A16" s="153">
        <v>1</v>
      </c>
      <c r="B16" s="150" t="s">
        <v>1</v>
      </c>
      <c r="C16" s="166" t="s">
        <v>9</v>
      </c>
      <c r="D16" s="101">
        <v>1998</v>
      </c>
      <c r="E16" s="102">
        <v>47170</v>
      </c>
      <c r="F16" s="102">
        <v>59029</v>
      </c>
      <c r="G16" s="103"/>
      <c r="H16" s="103"/>
      <c r="I16" s="102" t="s">
        <v>16</v>
      </c>
      <c r="J16" s="103"/>
      <c r="K16" s="103"/>
      <c r="L16" s="122"/>
      <c r="M16" s="128">
        <f>SUM(E16:L16)</f>
        <v>106199</v>
      </c>
      <c r="N16" s="102">
        <f>+M16</f>
        <v>106199</v>
      </c>
      <c r="O16" s="104"/>
      <c r="Q16" s="147" t="s">
        <v>144</v>
      </c>
    </row>
    <row r="17" spans="1:17" x14ac:dyDescent="0.2">
      <c r="A17" s="154"/>
      <c r="B17" s="151"/>
      <c r="C17" s="167"/>
      <c r="D17" s="95">
        <v>1999</v>
      </c>
      <c r="E17" s="96">
        <v>61914</v>
      </c>
      <c r="F17" s="96">
        <v>40046</v>
      </c>
      <c r="G17" s="97"/>
      <c r="H17" s="97"/>
      <c r="I17" s="96" t="s">
        <v>16</v>
      </c>
      <c r="J17" s="97"/>
      <c r="K17" s="97"/>
      <c r="L17" s="123"/>
      <c r="M17" s="129">
        <f t="shared" ref="M17:M31" si="0">SUM(E17:L17)</f>
        <v>101960</v>
      </c>
      <c r="N17" s="96">
        <f t="shared" ref="N17:N25" si="1">+N16+M17</f>
        <v>208159</v>
      </c>
      <c r="O17" s="105">
        <f>+M17/N16</f>
        <v>0.96008436990932122</v>
      </c>
      <c r="Q17" s="147" t="s">
        <v>82</v>
      </c>
    </row>
    <row r="18" spans="1:17" ht="13.5" customHeight="1" x14ac:dyDescent="0.2">
      <c r="A18" s="154"/>
      <c r="B18" s="151"/>
      <c r="C18" s="167"/>
      <c r="D18" s="95">
        <v>2000</v>
      </c>
      <c r="E18" s="96">
        <v>74806</v>
      </c>
      <c r="F18" s="96">
        <v>44214</v>
      </c>
      <c r="G18" s="97"/>
      <c r="H18" s="97"/>
      <c r="I18" s="96" t="s">
        <v>16</v>
      </c>
      <c r="J18" s="97"/>
      <c r="K18" s="97"/>
      <c r="L18" s="123"/>
      <c r="M18" s="129">
        <f t="shared" si="0"/>
        <v>119020</v>
      </c>
      <c r="N18" s="96">
        <f t="shared" si="1"/>
        <v>327179</v>
      </c>
      <c r="O18" s="105">
        <f t="shared" ref="O18:O63" si="2">+M18/N17</f>
        <v>0.57177446086885508</v>
      </c>
      <c r="P18" s="15"/>
      <c r="Q18" s="147" t="s">
        <v>89</v>
      </c>
    </row>
    <row r="19" spans="1:17" x14ac:dyDescent="0.2">
      <c r="A19" s="154"/>
      <c r="B19" s="151"/>
      <c r="C19" s="167"/>
      <c r="D19" s="95">
        <v>2001</v>
      </c>
      <c r="E19" s="96">
        <v>95992</v>
      </c>
      <c r="F19" s="96">
        <v>49494</v>
      </c>
      <c r="G19" s="97"/>
      <c r="H19" s="97"/>
      <c r="I19" s="96" t="s">
        <v>16</v>
      </c>
      <c r="J19" s="97"/>
      <c r="K19" s="97"/>
      <c r="L19" s="123"/>
      <c r="M19" s="129">
        <f t="shared" si="0"/>
        <v>145486</v>
      </c>
      <c r="N19" s="96">
        <f t="shared" si="1"/>
        <v>472665</v>
      </c>
      <c r="O19" s="105">
        <f t="shared" si="2"/>
        <v>0.44466790350236413</v>
      </c>
      <c r="Q19" s="148" t="s">
        <v>146</v>
      </c>
    </row>
    <row r="20" spans="1:17" ht="12.75" customHeight="1" x14ac:dyDescent="0.2">
      <c r="A20" s="154"/>
      <c r="B20" s="151"/>
      <c r="C20" s="167"/>
      <c r="D20" s="95">
        <v>2002</v>
      </c>
      <c r="E20" s="96">
        <v>109152</v>
      </c>
      <c r="F20" s="96">
        <v>45386</v>
      </c>
      <c r="G20" s="97"/>
      <c r="H20" s="97"/>
      <c r="I20" s="96" t="s">
        <v>16</v>
      </c>
      <c r="J20" s="97"/>
      <c r="K20" s="97"/>
      <c r="L20" s="123"/>
      <c r="M20" s="129">
        <f t="shared" si="0"/>
        <v>154538</v>
      </c>
      <c r="N20" s="96">
        <f t="shared" si="1"/>
        <v>627203</v>
      </c>
      <c r="O20" s="105">
        <f t="shared" si="2"/>
        <v>0.3269503771169856</v>
      </c>
      <c r="Q20" s="147" t="s">
        <v>145</v>
      </c>
    </row>
    <row r="21" spans="1:17" x14ac:dyDescent="0.2">
      <c r="A21" s="154"/>
      <c r="B21" s="151"/>
      <c r="C21" s="167"/>
      <c r="D21" s="95">
        <v>2003</v>
      </c>
      <c r="E21" s="96">
        <v>118262</v>
      </c>
      <c r="F21" s="96">
        <v>35268</v>
      </c>
      <c r="G21" s="97"/>
      <c r="H21" s="97"/>
      <c r="I21" s="96" t="s">
        <v>16</v>
      </c>
      <c r="J21" s="97"/>
      <c r="K21" s="97"/>
      <c r="L21" s="123"/>
      <c r="M21" s="129">
        <f t="shared" si="0"/>
        <v>153530</v>
      </c>
      <c r="N21" s="96">
        <f t="shared" si="1"/>
        <v>780733</v>
      </c>
      <c r="O21" s="105">
        <f t="shared" si="2"/>
        <v>0.24478518119332976</v>
      </c>
      <c r="Q21" s="147" t="s">
        <v>147</v>
      </c>
    </row>
    <row r="22" spans="1:17" x14ac:dyDescent="0.2">
      <c r="A22" s="154"/>
      <c r="B22" s="151"/>
      <c r="C22" s="167"/>
      <c r="D22" s="95">
        <v>2004</v>
      </c>
      <c r="E22" s="96">
        <v>77703</v>
      </c>
      <c r="F22" s="96">
        <v>49515</v>
      </c>
      <c r="G22" s="97"/>
      <c r="H22" s="97"/>
      <c r="I22" s="96" t="s">
        <v>16</v>
      </c>
      <c r="J22" s="97"/>
      <c r="K22" s="97"/>
      <c r="L22" s="123"/>
      <c r="M22" s="129">
        <f t="shared" si="0"/>
        <v>127218</v>
      </c>
      <c r="N22" s="96">
        <f t="shared" si="1"/>
        <v>907951</v>
      </c>
      <c r="O22" s="105">
        <f t="shared" si="2"/>
        <v>0.16294687172183064</v>
      </c>
      <c r="Q22" s="147" t="s">
        <v>148</v>
      </c>
    </row>
    <row r="23" spans="1:17" x14ac:dyDescent="0.2">
      <c r="A23" s="154"/>
      <c r="B23" s="151"/>
      <c r="C23" s="167"/>
      <c r="D23" s="95">
        <v>2005</v>
      </c>
      <c r="E23" s="96">
        <v>41465</v>
      </c>
      <c r="F23" s="96">
        <v>28865</v>
      </c>
      <c r="G23" s="97"/>
      <c r="H23" s="97"/>
      <c r="I23" s="96">
        <v>859</v>
      </c>
      <c r="J23" s="97"/>
      <c r="K23" s="97"/>
      <c r="L23" s="123"/>
      <c r="M23" s="129">
        <f t="shared" si="0"/>
        <v>71189</v>
      </c>
      <c r="N23" s="96">
        <f t="shared" si="1"/>
        <v>979140</v>
      </c>
      <c r="O23" s="105">
        <f t="shared" si="2"/>
        <v>7.8406213551171819E-2</v>
      </c>
    </row>
    <row r="24" spans="1:17" x14ac:dyDescent="0.2">
      <c r="A24" s="154"/>
      <c r="B24" s="151"/>
      <c r="C24" s="167"/>
      <c r="D24" s="95">
        <v>2006</v>
      </c>
      <c r="E24" s="96">
        <v>56664</v>
      </c>
      <c r="F24" s="96">
        <v>35614</v>
      </c>
      <c r="G24" s="97"/>
      <c r="H24" s="97"/>
      <c r="I24" s="96">
        <v>1700</v>
      </c>
      <c r="J24" s="97"/>
      <c r="K24" s="97"/>
      <c r="L24" s="123"/>
      <c r="M24" s="129">
        <f t="shared" si="0"/>
        <v>93978</v>
      </c>
      <c r="N24" s="96">
        <f t="shared" si="1"/>
        <v>1073118</v>
      </c>
      <c r="O24" s="105">
        <f t="shared" si="2"/>
        <v>9.5980145842269743E-2</v>
      </c>
    </row>
    <row r="25" spans="1:17" x14ac:dyDescent="0.2">
      <c r="A25" s="154"/>
      <c r="B25" s="151"/>
      <c r="C25" s="167"/>
      <c r="D25" s="95">
        <v>2007</v>
      </c>
      <c r="E25" s="98">
        <v>24593</v>
      </c>
      <c r="F25" s="98">
        <v>27166</v>
      </c>
      <c r="G25" s="99"/>
      <c r="H25" s="99"/>
      <c r="I25" s="98">
        <v>798</v>
      </c>
      <c r="J25" s="99"/>
      <c r="K25" s="99"/>
      <c r="L25" s="124"/>
      <c r="M25" s="129">
        <f t="shared" si="0"/>
        <v>52557</v>
      </c>
      <c r="N25" s="98">
        <f t="shared" si="1"/>
        <v>1125675</v>
      </c>
      <c r="O25" s="105">
        <f t="shared" si="2"/>
        <v>4.8975974683119657E-2</v>
      </c>
    </row>
    <row r="26" spans="1:17" x14ac:dyDescent="0.2">
      <c r="A26" s="154"/>
      <c r="B26" s="151"/>
      <c r="C26" s="167"/>
      <c r="D26" s="95">
        <v>2008</v>
      </c>
      <c r="E26" s="98">
        <v>107206</v>
      </c>
      <c r="F26" s="98">
        <v>5023</v>
      </c>
      <c r="G26" s="99"/>
      <c r="H26" s="99"/>
      <c r="I26" s="98">
        <v>1211</v>
      </c>
      <c r="J26" s="99"/>
      <c r="K26" s="99"/>
      <c r="L26" s="125">
        <v>57</v>
      </c>
      <c r="M26" s="129">
        <f t="shared" si="0"/>
        <v>113497</v>
      </c>
      <c r="N26" s="98">
        <f>+N25+M26</f>
        <v>1239172</v>
      </c>
      <c r="O26" s="105">
        <f>+M26/N25</f>
        <v>0.10082572678615054</v>
      </c>
      <c r="P26" s="11"/>
    </row>
    <row r="27" spans="1:17" x14ac:dyDescent="0.2">
      <c r="A27" s="154"/>
      <c r="B27" s="151"/>
      <c r="C27" s="167"/>
      <c r="D27" s="95">
        <v>2009</v>
      </c>
      <c r="E27" s="99"/>
      <c r="F27" s="99"/>
      <c r="G27" s="98">
        <v>78663</v>
      </c>
      <c r="H27" s="99"/>
      <c r="I27" s="98">
        <v>293</v>
      </c>
      <c r="J27" s="99"/>
      <c r="K27" s="99"/>
      <c r="L27" s="125">
        <v>1030</v>
      </c>
      <c r="M27" s="129">
        <f t="shared" si="0"/>
        <v>79986</v>
      </c>
      <c r="N27" s="96">
        <f>+N25+M27</f>
        <v>1205661</v>
      </c>
      <c r="O27" s="105">
        <f>+M27/N25</f>
        <v>7.1056033046838565E-2</v>
      </c>
      <c r="P27" s="11"/>
    </row>
    <row r="28" spans="1:17" x14ac:dyDescent="0.2">
      <c r="A28" s="154"/>
      <c r="B28" s="151"/>
      <c r="C28" s="167"/>
      <c r="D28" s="95">
        <v>2010</v>
      </c>
      <c r="E28" s="99"/>
      <c r="F28" s="99"/>
      <c r="G28" s="98">
        <v>94414</v>
      </c>
      <c r="H28" s="99"/>
      <c r="I28" s="98">
        <v>936</v>
      </c>
      <c r="J28" s="100">
        <v>8297</v>
      </c>
      <c r="K28" s="99"/>
      <c r="L28" s="125">
        <v>1052</v>
      </c>
      <c r="M28" s="129">
        <f t="shared" si="0"/>
        <v>104699</v>
      </c>
      <c r="N28" s="96">
        <f t="shared" ref="N28:N31" si="3">+N26+M28</f>
        <v>1343871</v>
      </c>
      <c r="O28" s="105">
        <f t="shared" ref="O28:O31" si="4">+M28/N26</f>
        <v>8.4491095667106747E-2</v>
      </c>
      <c r="P28" s="11"/>
    </row>
    <row r="29" spans="1:17" x14ac:dyDescent="0.2">
      <c r="A29" s="154"/>
      <c r="B29" s="151"/>
      <c r="C29" s="167"/>
      <c r="D29" s="95">
        <v>2011</v>
      </c>
      <c r="E29" s="99"/>
      <c r="F29" s="99"/>
      <c r="G29" s="98">
        <v>152830</v>
      </c>
      <c r="H29" s="98">
        <v>5338</v>
      </c>
      <c r="I29" s="98">
        <v>442</v>
      </c>
      <c r="J29" s="100">
        <v>35153</v>
      </c>
      <c r="K29" s="100">
        <v>10862</v>
      </c>
      <c r="L29" s="125">
        <v>955</v>
      </c>
      <c r="M29" s="129">
        <f t="shared" si="0"/>
        <v>205580</v>
      </c>
      <c r="N29" s="96">
        <f t="shared" si="3"/>
        <v>1411241</v>
      </c>
      <c r="O29" s="105">
        <f t="shared" si="4"/>
        <v>0.17051227500931024</v>
      </c>
      <c r="P29" s="11"/>
    </row>
    <row r="30" spans="1:17" x14ac:dyDescent="0.2">
      <c r="A30" s="154"/>
      <c r="B30" s="151"/>
      <c r="C30" s="167"/>
      <c r="D30" s="95">
        <v>2012</v>
      </c>
      <c r="E30" s="99"/>
      <c r="F30" s="99"/>
      <c r="G30" s="98">
        <v>170248</v>
      </c>
      <c r="H30" s="98">
        <v>10054</v>
      </c>
      <c r="I30" s="98">
        <v>38</v>
      </c>
      <c r="J30" s="100">
        <v>41836</v>
      </c>
      <c r="K30" s="100">
        <v>12143</v>
      </c>
      <c r="L30" s="125">
        <v>1822</v>
      </c>
      <c r="M30" s="129">
        <f t="shared" si="0"/>
        <v>236141</v>
      </c>
      <c r="N30" s="96">
        <f t="shared" si="3"/>
        <v>1580012</v>
      </c>
      <c r="O30" s="105">
        <f t="shared" si="4"/>
        <v>0.17571701450511246</v>
      </c>
      <c r="P30" s="11"/>
    </row>
    <row r="31" spans="1:17" ht="13.5" thickBot="1" x14ac:dyDescent="0.25">
      <c r="A31" s="155"/>
      <c r="B31" s="152"/>
      <c r="C31" s="168"/>
      <c r="D31" s="106">
        <v>2013</v>
      </c>
      <c r="E31" s="107"/>
      <c r="F31" s="107"/>
      <c r="G31" s="108">
        <v>207446</v>
      </c>
      <c r="H31" s="108">
        <v>26858</v>
      </c>
      <c r="I31" s="108">
        <v>75</v>
      </c>
      <c r="J31" s="109">
        <v>46464</v>
      </c>
      <c r="K31" s="109">
        <v>38281</v>
      </c>
      <c r="L31" s="126">
        <v>1323</v>
      </c>
      <c r="M31" s="130">
        <f t="shared" si="0"/>
        <v>320447</v>
      </c>
      <c r="N31" s="110">
        <f t="shared" si="3"/>
        <v>1731688</v>
      </c>
      <c r="O31" s="111">
        <f t="shared" si="4"/>
        <v>0.22706752425701918</v>
      </c>
      <c r="P31" s="11"/>
    </row>
    <row r="32" spans="1:17" ht="13.5" customHeight="1" thickTop="1" x14ac:dyDescent="0.2">
      <c r="A32" s="153">
        <v>2</v>
      </c>
      <c r="B32" s="150" t="s">
        <v>2</v>
      </c>
      <c r="C32" s="156" t="s">
        <v>3</v>
      </c>
      <c r="D32" s="101">
        <v>1998</v>
      </c>
      <c r="E32" s="102">
        <v>5790</v>
      </c>
      <c r="F32" s="102">
        <v>1110</v>
      </c>
      <c r="G32" s="112"/>
      <c r="H32" s="112"/>
      <c r="I32" s="102" t="s">
        <v>16</v>
      </c>
      <c r="J32" s="103"/>
      <c r="K32" s="103"/>
      <c r="L32" s="122"/>
      <c r="M32" s="128">
        <f>SUM(E32:L32)</f>
        <v>6900</v>
      </c>
      <c r="N32" s="102">
        <f>+M32</f>
        <v>6900</v>
      </c>
      <c r="O32" s="104"/>
    </row>
    <row r="33" spans="1:16" x14ac:dyDescent="0.2">
      <c r="A33" s="154"/>
      <c r="B33" s="151"/>
      <c r="C33" s="157"/>
      <c r="D33" s="95">
        <v>1999</v>
      </c>
      <c r="E33" s="96">
        <v>0</v>
      </c>
      <c r="F33" s="96">
        <v>400</v>
      </c>
      <c r="G33" s="99"/>
      <c r="H33" s="99"/>
      <c r="I33" s="96" t="s">
        <v>16</v>
      </c>
      <c r="J33" s="97"/>
      <c r="K33" s="97"/>
      <c r="L33" s="123"/>
      <c r="M33" s="129">
        <f t="shared" ref="M33:M47" si="5">SUM(E33:L33)</f>
        <v>400</v>
      </c>
      <c r="N33" s="96">
        <f t="shared" ref="N33:N41" si="6">+N32+M33</f>
        <v>7300</v>
      </c>
      <c r="O33" s="105">
        <f>+M33/N32</f>
        <v>5.7971014492753624E-2</v>
      </c>
    </row>
    <row r="34" spans="1:16" x14ac:dyDescent="0.2">
      <c r="A34" s="154"/>
      <c r="B34" s="151"/>
      <c r="C34" s="157"/>
      <c r="D34" s="95">
        <v>2000</v>
      </c>
      <c r="E34" s="96">
        <v>0</v>
      </c>
      <c r="F34" s="96">
        <v>475</v>
      </c>
      <c r="G34" s="99"/>
      <c r="H34" s="99"/>
      <c r="I34" s="96" t="s">
        <v>16</v>
      </c>
      <c r="J34" s="97"/>
      <c r="K34" s="97"/>
      <c r="L34" s="123"/>
      <c r="M34" s="129">
        <f t="shared" si="5"/>
        <v>475</v>
      </c>
      <c r="N34" s="96">
        <f t="shared" si="6"/>
        <v>7775</v>
      </c>
      <c r="O34" s="105">
        <f t="shared" si="2"/>
        <v>6.5068493150684928E-2</v>
      </c>
      <c r="P34" s="15"/>
    </row>
    <row r="35" spans="1:16" x14ac:dyDescent="0.2">
      <c r="A35" s="154"/>
      <c r="B35" s="151"/>
      <c r="C35" s="157"/>
      <c r="D35" s="95">
        <v>2001</v>
      </c>
      <c r="E35" s="96">
        <v>233</v>
      </c>
      <c r="F35" s="96">
        <v>450</v>
      </c>
      <c r="G35" s="99"/>
      <c r="H35" s="99"/>
      <c r="I35" s="96" t="s">
        <v>16</v>
      </c>
      <c r="J35" s="97"/>
      <c r="K35" s="97"/>
      <c r="L35" s="123"/>
      <c r="M35" s="129">
        <f t="shared" si="5"/>
        <v>683</v>
      </c>
      <c r="N35" s="96">
        <f t="shared" si="6"/>
        <v>8458</v>
      </c>
      <c r="O35" s="105">
        <f t="shared" si="2"/>
        <v>8.7845659163987136E-2</v>
      </c>
    </row>
    <row r="36" spans="1:16" x14ac:dyDescent="0.2">
      <c r="A36" s="154"/>
      <c r="B36" s="151"/>
      <c r="C36" s="157"/>
      <c r="D36" s="95">
        <v>2002</v>
      </c>
      <c r="E36" s="96">
        <v>2053</v>
      </c>
      <c r="F36" s="96">
        <v>296</v>
      </c>
      <c r="G36" s="99"/>
      <c r="H36" s="99"/>
      <c r="I36" s="96" t="s">
        <v>16</v>
      </c>
      <c r="J36" s="97"/>
      <c r="K36" s="97"/>
      <c r="L36" s="123"/>
      <c r="M36" s="129">
        <f t="shared" si="5"/>
        <v>2349</v>
      </c>
      <c r="N36" s="96">
        <f t="shared" si="6"/>
        <v>10807</v>
      </c>
      <c r="O36" s="105">
        <f t="shared" si="2"/>
        <v>0.27772523055095766</v>
      </c>
    </row>
    <row r="37" spans="1:16" x14ac:dyDescent="0.2">
      <c r="A37" s="154"/>
      <c r="B37" s="151"/>
      <c r="C37" s="157"/>
      <c r="D37" s="95">
        <v>2003</v>
      </c>
      <c r="E37" s="96">
        <v>1835</v>
      </c>
      <c r="F37" s="96">
        <v>1109</v>
      </c>
      <c r="G37" s="99"/>
      <c r="H37" s="99"/>
      <c r="I37" s="96" t="s">
        <v>16</v>
      </c>
      <c r="J37" s="97"/>
      <c r="K37" s="97"/>
      <c r="L37" s="123"/>
      <c r="M37" s="129">
        <f t="shared" si="5"/>
        <v>2944</v>
      </c>
      <c r="N37" s="96">
        <f t="shared" si="6"/>
        <v>13751</v>
      </c>
      <c r="O37" s="105">
        <f t="shared" si="2"/>
        <v>0.27241602664939391</v>
      </c>
    </row>
    <row r="38" spans="1:16" x14ac:dyDescent="0.2">
      <c r="A38" s="154"/>
      <c r="B38" s="151"/>
      <c r="C38" s="157"/>
      <c r="D38" s="95">
        <v>2004</v>
      </c>
      <c r="E38" s="96">
        <v>2684</v>
      </c>
      <c r="F38" s="96">
        <v>1787</v>
      </c>
      <c r="G38" s="99"/>
      <c r="H38" s="99"/>
      <c r="I38" s="96" t="s">
        <v>16</v>
      </c>
      <c r="J38" s="97"/>
      <c r="K38" s="97"/>
      <c r="L38" s="123"/>
      <c r="M38" s="129">
        <f t="shared" si="5"/>
        <v>4471</v>
      </c>
      <c r="N38" s="96">
        <f t="shared" si="6"/>
        <v>18222</v>
      </c>
      <c r="O38" s="105">
        <f t="shared" si="2"/>
        <v>0.32513998981892228</v>
      </c>
    </row>
    <row r="39" spans="1:16" x14ac:dyDescent="0.2">
      <c r="A39" s="154"/>
      <c r="B39" s="151"/>
      <c r="C39" s="157"/>
      <c r="D39" s="95">
        <v>2005</v>
      </c>
      <c r="E39" s="96">
        <v>1187</v>
      </c>
      <c r="F39" s="96">
        <v>217</v>
      </c>
      <c r="G39" s="99"/>
      <c r="H39" s="99"/>
      <c r="I39" s="113" t="s">
        <v>16</v>
      </c>
      <c r="J39" s="97"/>
      <c r="K39" s="97"/>
      <c r="L39" s="123"/>
      <c r="M39" s="129">
        <f t="shared" si="5"/>
        <v>1404</v>
      </c>
      <c r="N39" s="96">
        <f t="shared" si="6"/>
        <v>19626</v>
      </c>
      <c r="O39" s="105">
        <f t="shared" si="2"/>
        <v>7.7049720118538029E-2</v>
      </c>
    </row>
    <row r="40" spans="1:16" x14ac:dyDescent="0.2">
      <c r="A40" s="154"/>
      <c r="B40" s="151"/>
      <c r="C40" s="157"/>
      <c r="D40" s="95">
        <v>2006</v>
      </c>
      <c r="E40" s="96">
        <v>410</v>
      </c>
      <c r="F40" s="96">
        <v>157</v>
      </c>
      <c r="G40" s="99"/>
      <c r="H40" s="99"/>
      <c r="I40" s="114">
        <v>10</v>
      </c>
      <c r="J40" s="97"/>
      <c r="K40" s="97"/>
      <c r="L40" s="123"/>
      <c r="M40" s="129">
        <f t="shared" si="5"/>
        <v>577</v>
      </c>
      <c r="N40" s="96">
        <f t="shared" si="6"/>
        <v>20203</v>
      </c>
      <c r="O40" s="105">
        <f t="shared" si="2"/>
        <v>2.9399775807602162E-2</v>
      </c>
    </row>
    <row r="41" spans="1:16" x14ac:dyDescent="0.2">
      <c r="A41" s="154"/>
      <c r="B41" s="151"/>
      <c r="C41" s="157"/>
      <c r="D41" s="95">
        <v>2007</v>
      </c>
      <c r="E41" s="98">
        <v>172</v>
      </c>
      <c r="F41" s="98">
        <v>254</v>
      </c>
      <c r="G41" s="99"/>
      <c r="H41" s="99"/>
      <c r="I41" s="98">
        <v>57</v>
      </c>
      <c r="J41" s="99"/>
      <c r="K41" s="99"/>
      <c r="L41" s="124"/>
      <c r="M41" s="129">
        <f t="shared" si="5"/>
        <v>483</v>
      </c>
      <c r="N41" s="98">
        <f t="shared" si="6"/>
        <v>20686</v>
      </c>
      <c r="O41" s="105">
        <f t="shared" si="2"/>
        <v>2.3907340493986042E-2</v>
      </c>
    </row>
    <row r="42" spans="1:16" x14ac:dyDescent="0.2">
      <c r="A42" s="154"/>
      <c r="B42" s="151"/>
      <c r="C42" s="157"/>
      <c r="D42" s="95">
        <v>2008</v>
      </c>
      <c r="E42" s="98">
        <v>534</v>
      </c>
      <c r="F42" s="98">
        <v>138</v>
      </c>
      <c r="G42" s="99"/>
      <c r="H42" s="99"/>
      <c r="I42" s="98">
        <v>34</v>
      </c>
      <c r="J42" s="99"/>
      <c r="K42" s="99"/>
      <c r="L42" s="124"/>
      <c r="M42" s="129">
        <f t="shared" si="5"/>
        <v>706</v>
      </c>
      <c r="N42" s="98">
        <f>+N41+M42</f>
        <v>21392</v>
      </c>
      <c r="O42" s="105">
        <f>+M42/N41</f>
        <v>3.4129362854104228E-2</v>
      </c>
    </row>
    <row r="43" spans="1:16" x14ac:dyDescent="0.2">
      <c r="A43" s="154"/>
      <c r="B43" s="151"/>
      <c r="C43" s="157"/>
      <c r="D43" s="95">
        <v>2009</v>
      </c>
      <c r="E43" s="99"/>
      <c r="F43" s="99"/>
      <c r="G43" s="98">
        <v>474</v>
      </c>
      <c r="H43" s="98"/>
      <c r="I43" s="115">
        <v>0</v>
      </c>
      <c r="J43" s="99"/>
      <c r="K43" s="99"/>
      <c r="L43" s="124"/>
      <c r="M43" s="129">
        <f t="shared" si="5"/>
        <v>474</v>
      </c>
      <c r="N43" s="98">
        <f>+N41+M43</f>
        <v>21160</v>
      </c>
      <c r="O43" s="105">
        <f>+M43/N41</f>
        <v>2.2914048148506234E-2</v>
      </c>
    </row>
    <row r="44" spans="1:16" x14ac:dyDescent="0.2">
      <c r="A44" s="154"/>
      <c r="B44" s="151"/>
      <c r="C44" s="157"/>
      <c r="D44" s="95">
        <v>2010</v>
      </c>
      <c r="E44" s="99"/>
      <c r="F44" s="99"/>
      <c r="G44" s="98">
        <v>488</v>
      </c>
      <c r="H44" s="98"/>
      <c r="I44" s="115">
        <v>0</v>
      </c>
      <c r="J44" s="100">
        <v>608</v>
      </c>
      <c r="K44" s="99"/>
      <c r="L44" s="124"/>
      <c r="M44" s="129">
        <f t="shared" si="5"/>
        <v>1096</v>
      </c>
      <c r="N44" s="98">
        <f>+N41+M44</f>
        <v>21782</v>
      </c>
      <c r="O44" s="105">
        <f>+M44/N41</f>
        <v>5.2982693609204295E-2</v>
      </c>
    </row>
    <row r="45" spans="1:16" x14ac:dyDescent="0.2">
      <c r="A45" s="154"/>
      <c r="B45" s="151"/>
      <c r="C45" s="157"/>
      <c r="D45" s="95">
        <v>2011</v>
      </c>
      <c r="E45" s="99"/>
      <c r="F45" s="99"/>
      <c r="G45" s="98">
        <v>824</v>
      </c>
      <c r="H45" s="115">
        <v>0</v>
      </c>
      <c r="I45" s="115">
        <v>0</v>
      </c>
      <c r="J45" s="100">
        <v>1783</v>
      </c>
      <c r="K45" s="100">
        <v>1417</v>
      </c>
      <c r="L45" s="124"/>
      <c r="M45" s="129">
        <f t="shared" si="5"/>
        <v>4024</v>
      </c>
      <c r="N45" s="98">
        <f t="shared" ref="N45:N47" si="7">+N42+M45</f>
        <v>25416</v>
      </c>
      <c r="O45" s="105">
        <f t="shared" ref="O45:O47" si="8">+M45/N42</f>
        <v>0.18810770381451009</v>
      </c>
    </row>
    <row r="46" spans="1:16" x14ac:dyDescent="0.2">
      <c r="A46" s="154"/>
      <c r="B46" s="151"/>
      <c r="C46" s="157"/>
      <c r="D46" s="95">
        <v>2012</v>
      </c>
      <c r="E46" s="99"/>
      <c r="F46" s="99"/>
      <c r="G46" s="98">
        <v>1202</v>
      </c>
      <c r="H46" s="115">
        <v>0</v>
      </c>
      <c r="I46" s="115">
        <v>0</v>
      </c>
      <c r="J46" s="100">
        <v>2244</v>
      </c>
      <c r="K46" s="100">
        <v>1791</v>
      </c>
      <c r="L46" s="124"/>
      <c r="M46" s="129">
        <f t="shared" si="5"/>
        <v>5237</v>
      </c>
      <c r="N46" s="98">
        <f t="shared" si="7"/>
        <v>26397</v>
      </c>
      <c r="O46" s="105">
        <f t="shared" si="8"/>
        <v>0.24749527410207939</v>
      </c>
    </row>
    <row r="47" spans="1:16" ht="13.5" thickBot="1" x14ac:dyDescent="0.25">
      <c r="A47" s="155"/>
      <c r="B47" s="152"/>
      <c r="C47" s="158"/>
      <c r="D47" s="106">
        <v>2013</v>
      </c>
      <c r="E47" s="107"/>
      <c r="F47" s="107"/>
      <c r="G47" s="108">
        <v>1033</v>
      </c>
      <c r="H47" s="116">
        <v>0</v>
      </c>
      <c r="I47" s="116">
        <v>5</v>
      </c>
      <c r="J47" s="109">
        <v>1425</v>
      </c>
      <c r="K47" s="109">
        <v>1608</v>
      </c>
      <c r="L47" s="127"/>
      <c r="M47" s="130">
        <f t="shared" si="5"/>
        <v>4071</v>
      </c>
      <c r="N47" s="108">
        <f t="shared" si="7"/>
        <v>25853</v>
      </c>
      <c r="O47" s="111">
        <f t="shared" si="8"/>
        <v>0.18689743825176752</v>
      </c>
    </row>
    <row r="48" spans="1:16" ht="13.5" customHeight="1" thickTop="1" x14ac:dyDescent="0.2">
      <c r="A48" s="153">
        <v>3</v>
      </c>
      <c r="B48" s="150" t="s">
        <v>4</v>
      </c>
      <c r="C48" s="156" t="s">
        <v>5</v>
      </c>
      <c r="D48" s="101">
        <v>1998</v>
      </c>
      <c r="E48" s="102">
        <v>81</v>
      </c>
      <c r="F48" s="102">
        <v>154</v>
      </c>
      <c r="G48" s="112"/>
      <c r="H48" s="112"/>
      <c r="I48" s="102" t="s">
        <v>16</v>
      </c>
      <c r="J48" s="103"/>
      <c r="K48" s="103"/>
      <c r="L48" s="122"/>
      <c r="M48" s="128">
        <f>SUM(E48:L48)</f>
        <v>235</v>
      </c>
      <c r="N48" s="102">
        <f>+M48</f>
        <v>235</v>
      </c>
      <c r="O48" s="104"/>
    </row>
    <row r="49" spans="1:15" x14ac:dyDescent="0.2">
      <c r="A49" s="154"/>
      <c r="B49" s="151"/>
      <c r="C49" s="157"/>
      <c r="D49" s="95">
        <v>1999</v>
      </c>
      <c r="E49" s="96">
        <v>72</v>
      </c>
      <c r="F49" s="96">
        <v>139</v>
      </c>
      <c r="G49" s="99"/>
      <c r="H49" s="99"/>
      <c r="I49" s="96" t="s">
        <v>16</v>
      </c>
      <c r="J49" s="97"/>
      <c r="K49" s="97"/>
      <c r="L49" s="123"/>
      <c r="M49" s="129">
        <f t="shared" ref="M49:M63" si="9">SUM(E49:L49)</f>
        <v>211</v>
      </c>
      <c r="N49" s="96">
        <f>N48+M49</f>
        <v>446</v>
      </c>
      <c r="O49" s="105">
        <f t="shared" si="2"/>
        <v>0.89787234042553188</v>
      </c>
    </row>
    <row r="50" spans="1:15" x14ac:dyDescent="0.2">
      <c r="A50" s="154"/>
      <c r="B50" s="151"/>
      <c r="C50" s="157"/>
      <c r="D50" s="95">
        <v>2000</v>
      </c>
      <c r="E50" s="96">
        <v>86</v>
      </c>
      <c r="F50" s="96">
        <v>65</v>
      </c>
      <c r="G50" s="99"/>
      <c r="H50" s="99"/>
      <c r="I50" s="96" t="s">
        <v>16</v>
      </c>
      <c r="J50" s="97"/>
      <c r="K50" s="97"/>
      <c r="L50" s="123"/>
      <c r="M50" s="129">
        <f t="shared" si="9"/>
        <v>151</v>
      </c>
      <c r="N50" s="96">
        <f t="shared" ref="N50:N63" si="10">N49+M50</f>
        <v>597</v>
      </c>
      <c r="O50" s="105">
        <f t="shared" si="2"/>
        <v>0.33856502242152464</v>
      </c>
    </row>
    <row r="51" spans="1:15" x14ac:dyDescent="0.2">
      <c r="A51" s="154"/>
      <c r="B51" s="151"/>
      <c r="C51" s="157"/>
      <c r="D51" s="95">
        <v>2001</v>
      </c>
      <c r="E51" s="96">
        <v>40</v>
      </c>
      <c r="F51" s="96">
        <v>75</v>
      </c>
      <c r="G51" s="99"/>
      <c r="H51" s="99"/>
      <c r="I51" s="96" t="s">
        <v>16</v>
      </c>
      <c r="J51" s="97"/>
      <c r="K51" s="97"/>
      <c r="L51" s="123"/>
      <c r="M51" s="129">
        <f t="shared" si="9"/>
        <v>115</v>
      </c>
      <c r="N51" s="96">
        <f t="shared" si="10"/>
        <v>712</v>
      </c>
      <c r="O51" s="105">
        <f t="shared" si="2"/>
        <v>0.19262981574539365</v>
      </c>
    </row>
    <row r="52" spans="1:15" x14ac:dyDescent="0.2">
      <c r="A52" s="154"/>
      <c r="B52" s="151"/>
      <c r="C52" s="157"/>
      <c r="D52" s="95">
        <v>2002</v>
      </c>
      <c r="E52" s="96">
        <v>96</v>
      </c>
      <c r="F52" s="96">
        <v>287</v>
      </c>
      <c r="G52" s="99"/>
      <c r="H52" s="99"/>
      <c r="I52" s="96" t="s">
        <v>16</v>
      </c>
      <c r="J52" s="97"/>
      <c r="K52" s="97"/>
      <c r="L52" s="123"/>
      <c r="M52" s="129">
        <f t="shared" si="9"/>
        <v>383</v>
      </c>
      <c r="N52" s="96">
        <f t="shared" si="10"/>
        <v>1095</v>
      </c>
      <c r="O52" s="105">
        <f t="shared" si="2"/>
        <v>0.5379213483146067</v>
      </c>
    </row>
    <row r="53" spans="1:15" x14ac:dyDescent="0.2">
      <c r="A53" s="154"/>
      <c r="B53" s="151"/>
      <c r="C53" s="157"/>
      <c r="D53" s="95">
        <v>2003</v>
      </c>
      <c r="E53" s="96">
        <v>55</v>
      </c>
      <c r="F53" s="96">
        <v>77</v>
      </c>
      <c r="G53" s="99"/>
      <c r="H53" s="99"/>
      <c r="I53" s="96" t="s">
        <v>16</v>
      </c>
      <c r="J53" s="97"/>
      <c r="K53" s="97"/>
      <c r="L53" s="123"/>
      <c r="M53" s="129">
        <f t="shared" si="9"/>
        <v>132</v>
      </c>
      <c r="N53" s="96">
        <f t="shared" si="10"/>
        <v>1227</v>
      </c>
      <c r="O53" s="105">
        <f t="shared" si="2"/>
        <v>0.12054794520547946</v>
      </c>
    </row>
    <row r="54" spans="1:15" x14ac:dyDescent="0.2">
      <c r="A54" s="154"/>
      <c r="B54" s="151"/>
      <c r="C54" s="157"/>
      <c r="D54" s="95">
        <v>2004</v>
      </c>
      <c r="E54" s="96">
        <v>90</v>
      </c>
      <c r="F54" s="96">
        <v>91</v>
      </c>
      <c r="G54" s="99"/>
      <c r="H54" s="99"/>
      <c r="I54" s="96" t="s">
        <v>16</v>
      </c>
      <c r="J54" s="97"/>
      <c r="K54" s="97"/>
      <c r="L54" s="123"/>
      <c r="M54" s="129">
        <f t="shared" si="9"/>
        <v>181</v>
      </c>
      <c r="N54" s="96">
        <f t="shared" si="10"/>
        <v>1408</v>
      </c>
      <c r="O54" s="105">
        <f t="shared" si="2"/>
        <v>0.14751426242868787</v>
      </c>
    </row>
    <row r="55" spans="1:15" x14ac:dyDescent="0.2">
      <c r="A55" s="154"/>
      <c r="B55" s="151"/>
      <c r="C55" s="157"/>
      <c r="D55" s="95">
        <v>2005</v>
      </c>
      <c r="E55" s="96">
        <v>83</v>
      </c>
      <c r="F55" s="96">
        <v>33</v>
      </c>
      <c r="G55" s="99"/>
      <c r="H55" s="99"/>
      <c r="I55" s="96" t="s">
        <v>16</v>
      </c>
      <c r="J55" s="97"/>
      <c r="K55" s="97"/>
      <c r="L55" s="123"/>
      <c r="M55" s="129">
        <f t="shared" si="9"/>
        <v>116</v>
      </c>
      <c r="N55" s="96">
        <f t="shared" si="10"/>
        <v>1524</v>
      </c>
      <c r="O55" s="105">
        <f t="shared" si="2"/>
        <v>8.2386363636363633E-2</v>
      </c>
    </row>
    <row r="56" spans="1:15" x14ac:dyDescent="0.2">
      <c r="A56" s="154"/>
      <c r="B56" s="151"/>
      <c r="C56" s="157"/>
      <c r="D56" s="95">
        <v>2006</v>
      </c>
      <c r="E56" s="96">
        <v>22</v>
      </c>
      <c r="F56" s="96">
        <v>13</v>
      </c>
      <c r="G56" s="99"/>
      <c r="H56" s="99"/>
      <c r="I56" s="96">
        <v>2</v>
      </c>
      <c r="J56" s="97"/>
      <c r="K56" s="97"/>
      <c r="L56" s="123"/>
      <c r="M56" s="129">
        <f t="shared" si="9"/>
        <v>37</v>
      </c>
      <c r="N56" s="96">
        <f t="shared" si="10"/>
        <v>1561</v>
      </c>
      <c r="O56" s="105">
        <f t="shared" si="2"/>
        <v>2.4278215223097113E-2</v>
      </c>
    </row>
    <row r="57" spans="1:15" x14ac:dyDescent="0.2">
      <c r="A57" s="154"/>
      <c r="B57" s="151"/>
      <c r="C57" s="157"/>
      <c r="D57" s="95">
        <v>2007</v>
      </c>
      <c r="E57" s="98">
        <v>11</v>
      </c>
      <c r="F57" s="98">
        <v>8</v>
      </c>
      <c r="G57" s="99"/>
      <c r="H57" s="99"/>
      <c r="I57" s="98">
        <v>22</v>
      </c>
      <c r="J57" s="99"/>
      <c r="K57" s="99"/>
      <c r="L57" s="124"/>
      <c r="M57" s="129">
        <f t="shared" si="9"/>
        <v>41</v>
      </c>
      <c r="N57" s="96">
        <f t="shared" si="10"/>
        <v>1602</v>
      </c>
      <c r="O57" s="105">
        <f t="shared" si="2"/>
        <v>2.626521460602178E-2</v>
      </c>
    </row>
    <row r="58" spans="1:15" x14ac:dyDescent="0.2">
      <c r="A58" s="154"/>
      <c r="B58" s="151"/>
      <c r="C58" s="157"/>
      <c r="D58" s="95">
        <v>2008</v>
      </c>
      <c r="E58" s="98">
        <v>11</v>
      </c>
      <c r="F58" s="98" t="s">
        <v>6</v>
      </c>
      <c r="G58" s="99"/>
      <c r="H58" s="99"/>
      <c r="I58" s="98">
        <v>2</v>
      </c>
      <c r="J58" s="99"/>
      <c r="K58" s="99"/>
      <c r="L58" s="124"/>
      <c r="M58" s="129">
        <f t="shared" si="9"/>
        <v>13</v>
      </c>
      <c r="N58" s="96">
        <f t="shared" si="10"/>
        <v>1615</v>
      </c>
      <c r="O58" s="105">
        <f t="shared" si="2"/>
        <v>8.1148564294631718E-3</v>
      </c>
    </row>
    <row r="59" spans="1:15" x14ac:dyDescent="0.2">
      <c r="A59" s="154"/>
      <c r="B59" s="151"/>
      <c r="C59" s="157"/>
      <c r="D59" s="95">
        <v>2009</v>
      </c>
      <c r="E59" s="99"/>
      <c r="F59" s="99"/>
      <c r="G59" s="99"/>
      <c r="H59" s="99"/>
      <c r="I59" s="98">
        <v>0</v>
      </c>
      <c r="J59" s="99"/>
      <c r="K59" s="99"/>
      <c r="L59" s="124"/>
      <c r="M59" s="129">
        <f t="shared" si="9"/>
        <v>0</v>
      </c>
      <c r="N59" s="96">
        <f t="shared" si="10"/>
        <v>1615</v>
      </c>
      <c r="O59" s="105">
        <f t="shared" si="2"/>
        <v>0</v>
      </c>
    </row>
    <row r="60" spans="1:15" x14ac:dyDescent="0.2">
      <c r="A60" s="154"/>
      <c r="B60" s="151"/>
      <c r="C60" s="157"/>
      <c r="D60" s="95">
        <v>2010</v>
      </c>
      <c r="E60" s="99"/>
      <c r="F60" s="99"/>
      <c r="G60" s="99"/>
      <c r="H60" s="99"/>
      <c r="I60" s="98">
        <v>1</v>
      </c>
      <c r="J60" s="99"/>
      <c r="K60" s="99"/>
      <c r="L60" s="124"/>
      <c r="M60" s="129">
        <f t="shared" si="9"/>
        <v>1</v>
      </c>
      <c r="N60" s="96">
        <f t="shared" si="10"/>
        <v>1616</v>
      </c>
      <c r="O60" s="105">
        <f t="shared" si="2"/>
        <v>6.1919504643962852E-4</v>
      </c>
    </row>
    <row r="61" spans="1:15" x14ac:dyDescent="0.2">
      <c r="A61" s="154"/>
      <c r="B61" s="151"/>
      <c r="C61" s="157"/>
      <c r="D61" s="95">
        <v>2011</v>
      </c>
      <c r="E61" s="99"/>
      <c r="F61" s="99"/>
      <c r="G61" s="99"/>
      <c r="H61" s="99"/>
      <c r="I61" s="98">
        <v>0</v>
      </c>
      <c r="J61" s="99"/>
      <c r="K61" s="99"/>
      <c r="L61" s="124"/>
      <c r="M61" s="129">
        <f t="shared" si="9"/>
        <v>0</v>
      </c>
      <c r="N61" s="96">
        <f t="shared" si="10"/>
        <v>1616</v>
      </c>
      <c r="O61" s="105">
        <f t="shared" si="2"/>
        <v>0</v>
      </c>
    </row>
    <row r="62" spans="1:15" x14ac:dyDescent="0.2">
      <c r="A62" s="154"/>
      <c r="B62" s="151"/>
      <c r="C62" s="157"/>
      <c r="D62" s="95">
        <v>2012</v>
      </c>
      <c r="E62" s="99"/>
      <c r="F62" s="99"/>
      <c r="G62" s="99"/>
      <c r="H62" s="99"/>
      <c r="I62" s="98">
        <v>0</v>
      </c>
      <c r="J62" s="99"/>
      <c r="K62" s="99"/>
      <c r="L62" s="124"/>
      <c r="M62" s="129">
        <f t="shared" si="9"/>
        <v>0</v>
      </c>
      <c r="N62" s="96">
        <f t="shared" si="10"/>
        <v>1616</v>
      </c>
      <c r="O62" s="105">
        <f t="shared" si="2"/>
        <v>0</v>
      </c>
    </row>
    <row r="63" spans="1:15" ht="13.5" thickBot="1" x14ac:dyDescent="0.25">
      <c r="A63" s="155"/>
      <c r="B63" s="152"/>
      <c r="C63" s="158"/>
      <c r="D63" s="106">
        <v>2013</v>
      </c>
      <c r="E63" s="107"/>
      <c r="F63" s="107"/>
      <c r="G63" s="107"/>
      <c r="H63" s="107"/>
      <c r="I63" s="108">
        <v>0</v>
      </c>
      <c r="J63" s="107"/>
      <c r="K63" s="107"/>
      <c r="L63" s="127"/>
      <c r="M63" s="130">
        <f t="shared" si="9"/>
        <v>0</v>
      </c>
      <c r="N63" s="110">
        <f t="shared" si="10"/>
        <v>1616</v>
      </c>
      <c r="O63" s="111">
        <f t="shared" si="2"/>
        <v>0</v>
      </c>
    </row>
    <row r="64" spans="1:15" ht="13.5" thickTop="1" x14ac:dyDescent="0.2">
      <c r="A64" s="41"/>
      <c r="B64" s="41"/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46"/>
    </row>
    <row r="65" spans="1:18" ht="14.25" customHeight="1" thickBot="1" x14ac:dyDescent="0.25"/>
    <row r="66" spans="1:18" ht="15.75" thickBot="1" x14ac:dyDescent="0.25">
      <c r="A66" s="163" t="s">
        <v>12</v>
      </c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5"/>
      <c r="O66" s="47"/>
      <c r="P66" s="11"/>
    </row>
    <row r="67" spans="1:18" ht="15.75" thickBot="1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8" s="19" customFormat="1" ht="39.75" thickTop="1" thickBot="1" x14ac:dyDescent="0.25">
      <c r="A68" s="60" t="s">
        <v>10</v>
      </c>
      <c r="B68" s="60" t="s">
        <v>39</v>
      </c>
      <c r="C68" s="60" t="s">
        <v>0</v>
      </c>
      <c r="D68" s="61" t="s">
        <v>7</v>
      </c>
      <c r="E68" s="62" t="s">
        <v>78</v>
      </c>
      <c r="F68" s="62" t="s">
        <v>79</v>
      </c>
      <c r="G68" s="94" t="s">
        <v>82</v>
      </c>
      <c r="H68" s="94" t="s">
        <v>89</v>
      </c>
      <c r="I68" s="93" t="s">
        <v>122</v>
      </c>
      <c r="J68" s="94" t="s">
        <v>123</v>
      </c>
      <c r="K68" s="94" t="s">
        <v>83</v>
      </c>
      <c r="L68" s="94" t="s">
        <v>121</v>
      </c>
      <c r="M68" s="62" t="s">
        <v>13</v>
      </c>
      <c r="N68" s="62" t="s">
        <v>14</v>
      </c>
    </row>
    <row r="69" spans="1:18" ht="13.5" customHeight="1" thickTop="1" x14ac:dyDescent="0.2">
      <c r="A69" s="153">
        <v>1</v>
      </c>
      <c r="B69" s="150" t="s">
        <v>1</v>
      </c>
      <c r="C69" s="166" t="s">
        <v>9</v>
      </c>
      <c r="D69" s="101">
        <v>1998</v>
      </c>
      <c r="E69" s="102">
        <v>48000</v>
      </c>
      <c r="F69" s="102">
        <v>55000</v>
      </c>
      <c r="G69" s="103"/>
      <c r="H69" s="103"/>
      <c r="I69" s="102" t="s">
        <v>16</v>
      </c>
      <c r="J69" s="103"/>
      <c r="K69" s="103"/>
      <c r="L69" s="103"/>
      <c r="M69" s="102">
        <f>SUM(E69:L69)</f>
        <v>103000</v>
      </c>
      <c r="N69" s="117">
        <f>+M69</f>
        <v>103000</v>
      </c>
      <c r="O69" s="49"/>
      <c r="P69" s="50"/>
      <c r="Q69" s="51"/>
    </row>
    <row r="70" spans="1:18" x14ac:dyDescent="0.2">
      <c r="A70" s="154"/>
      <c r="B70" s="151"/>
      <c r="C70" s="167"/>
      <c r="D70" s="95">
        <v>1999</v>
      </c>
      <c r="E70" s="96">
        <v>42000</v>
      </c>
      <c r="F70" s="96">
        <v>42000</v>
      </c>
      <c r="G70" s="97"/>
      <c r="H70" s="97"/>
      <c r="I70" s="96" t="s">
        <v>16</v>
      </c>
      <c r="J70" s="97"/>
      <c r="K70" s="97"/>
      <c r="L70" s="97"/>
      <c r="M70" s="96">
        <f t="shared" ref="M70:M86" si="11">SUM(E70:L70)</f>
        <v>84000</v>
      </c>
      <c r="N70" s="118">
        <f t="shared" ref="N70:N81" si="12">+N69+M70</f>
        <v>187000</v>
      </c>
      <c r="O70" s="49"/>
      <c r="P70" s="51"/>
      <c r="Q70" s="51"/>
    </row>
    <row r="71" spans="1:18" ht="13.5" customHeight="1" x14ac:dyDescent="0.2">
      <c r="A71" s="154"/>
      <c r="B71" s="151"/>
      <c r="C71" s="167"/>
      <c r="D71" s="95">
        <v>2000</v>
      </c>
      <c r="E71" s="96">
        <v>42000</v>
      </c>
      <c r="F71" s="96">
        <v>42000</v>
      </c>
      <c r="G71" s="97"/>
      <c r="H71" s="97"/>
      <c r="I71" s="96" t="s">
        <v>16</v>
      </c>
      <c r="J71" s="97"/>
      <c r="K71" s="97"/>
      <c r="L71" s="97"/>
      <c r="M71" s="96">
        <f t="shared" si="11"/>
        <v>84000</v>
      </c>
      <c r="N71" s="118">
        <f t="shared" si="12"/>
        <v>271000</v>
      </c>
      <c r="O71" s="49"/>
      <c r="P71" s="51"/>
      <c r="Q71" s="51"/>
      <c r="R71" s="48"/>
    </row>
    <row r="72" spans="1:18" x14ac:dyDescent="0.2">
      <c r="A72" s="154"/>
      <c r="B72" s="151"/>
      <c r="C72" s="167"/>
      <c r="D72" s="95">
        <v>2001</v>
      </c>
      <c r="E72" s="96">
        <v>90000</v>
      </c>
      <c r="F72" s="96">
        <v>90000</v>
      </c>
      <c r="G72" s="97"/>
      <c r="H72" s="97"/>
      <c r="I72" s="96" t="s">
        <v>16</v>
      </c>
      <c r="J72" s="97"/>
      <c r="K72" s="97"/>
      <c r="L72" s="97"/>
      <c r="M72" s="96">
        <f t="shared" si="11"/>
        <v>180000</v>
      </c>
      <c r="N72" s="118">
        <f t="shared" si="12"/>
        <v>451000</v>
      </c>
      <c r="O72" s="49"/>
      <c r="P72" s="51"/>
      <c r="Q72" s="51"/>
      <c r="R72" s="48"/>
    </row>
    <row r="73" spans="1:18" x14ac:dyDescent="0.2">
      <c r="A73" s="154"/>
      <c r="B73" s="151"/>
      <c r="C73" s="167"/>
      <c r="D73" s="95">
        <v>2002</v>
      </c>
      <c r="E73" s="96">
        <v>111400</v>
      </c>
      <c r="F73" s="96">
        <v>111400</v>
      </c>
      <c r="G73" s="97"/>
      <c r="H73" s="97"/>
      <c r="I73" s="96" t="s">
        <v>16</v>
      </c>
      <c r="J73" s="97"/>
      <c r="K73" s="97"/>
      <c r="L73" s="97"/>
      <c r="M73" s="96">
        <f t="shared" si="11"/>
        <v>222800</v>
      </c>
      <c r="N73" s="118">
        <f t="shared" si="12"/>
        <v>673800</v>
      </c>
      <c r="O73" s="49"/>
      <c r="P73" s="51"/>
      <c r="Q73" s="51"/>
      <c r="R73" s="48"/>
    </row>
    <row r="74" spans="1:18" x14ac:dyDescent="0.2">
      <c r="A74" s="154"/>
      <c r="B74" s="151"/>
      <c r="C74" s="167"/>
      <c r="D74" s="95">
        <v>2003</v>
      </c>
      <c r="E74" s="96">
        <v>80000</v>
      </c>
      <c r="F74" s="96">
        <v>60000</v>
      </c>
      <c r="G74" s="97"/>
      <c r="H74" s="97"/>
      <c r="I74" s="96" t="s">
        <v>16</v>
      </c>
      <c r="J74" s="97"/>
      <c r="K74" s="97"/>
      <c r="L74" s="97"/>
      <c r="M74" s="96">
        <f t="shared" si="11"/>
        <v>140000</v>
      </c>
      <c r="N74" s="118">
        <f t="shared" si="12"/>
        <v>813800</v>
      </c>
      <c r="O74" s="49"/>
      <c r="P74" s="51"/>
      <c r="Q74" s="51"/>
      <c r="R74" s="48"/>
    </row>
    <row r="75" spans="1:18" x14ac:dyDescent="0.2">
      <c r="A75" s="154"/>
      <c r="B75" s="151"/>
      <c r="C75" s="167"/>
      <c r="D75" s="95">
        <v>2004</v>
      </c>
      <c r="E75" s="96">
        <v>60000</v>
      </c>
      <c r="F75" s="96">
        <v>70000</v>
      </c>
      <c r="G75" s="97"/>
      <c r="H75" s="97"/>
      <c r="I75" s="96" t="s">
        <v>16</v>
      </c>
      <c r="J75" s="97"/>
      <c r="K75" s="97"/>
      <c r="L75" s="97"/>
      <c r="M75" s="96">
        <f t="shared" si="11"/>
        <v>130000</v>
      </c>
      <c r="N75" s="118">
        <f t="shared" si="12"/>
        <v>943800</v>
      </c>
      <c r="O75" s="49"/>
      <c r="P75" s="51"/>
      <c r="Q75" s="51"/>
      <c r="R75" s="48"/>
    </row>
    <row r="76" spans="1:18" x14ac:dyDescent="0.2">
      <c r="A76" s="154"/>
      <c r="B76" s="151"/>
      <c r="C76" s="167"/>
      <c r="D76" s="95">
        <v>2005</v>
      </c>
      <c r="E76" s="96">
        <v>50000</v>
      </c>
      <c r="F76" s="96">
        <v>5000</v>
      </c>
      <c r="G76" s="97"/>
      <c r="H76" s="97"/>
      <c r="I76" s="96">
        <v>850</v>
      </c>
      <c r="J76" s="97"/>
      <c r="K76" s="97"/>
      <c r="L76" s="97"/>
      <c r="M76" s="96">
        <f t="shared" si="11"/>
        <v>55850</v>
      </c>
      <c r="N76" s="118">
        <f t="shared" si="12"/>
        <v>999650</v>
      </c>
      <c r="O76" s="49"/>
      <c r="P76" s="51"/>
      <c r="Q76" s="51"/>
      <c r="R76" s="48"/>
    </row>
    <row r="77" spans="1:18" x14ac:dyDescent="0.2">
      <c r="A77" s="154"/>
      <c r="B77" s="151"/>
      <c r="C77" s="167"/>
      <c r="D77" s="95">
        <v>2006</v>
      </c>
      <c r="E77" s="96">
        <v>40000</v>
      </c>
      <c r="F77" s="96">
        <v>25000</v>
      </c>
      <c r="G77" s="97"/>
      <c r="H77" s="97"/>
      <c r="I77" s="96">
        <v>1700</v>
      </c>
      <c r="J77" s="97"/>
      <c r="K77" s="97"/>
      <c r="L77" s="97"/>
      <c r="M77" s="96">
        <f t="shared" si="11"/>
        <v>66700</v>
      </c>
      <c r="N77" s="118">
        <f t="shared" si="12"/>
        <v>1066350</v>
      </c>
      <c r="O77" s="49"/>
      <c r="P77" s="51"/>
      <c r="Q77" s="51"/>
      <c r="R77" s="48"/>
    </row>
    <row r="78" spans="1:18" x14ac:dyDescent="0.2">
      <c r="A78" s="154"/>
      <c r="B78" s="151"/>
      <c r="C78" s="167"/>
      <c r="D78" s="95">
        <v>2007</v>
      </c>
      <c r="E78" s="98">
        <v>13500</v>
      </c>
      <c r="F78" s="98">
        <v>30000</v>
      </c>
      <c r="G78" s="99"/>
      <c r="H78" s="99"/>
      <c r="I78" s="98">
        <f>100+150+200+250</f>
        <v>700</v>
      </c>
      <c r="J78" s="99"/>
      <c r="K78" s="99"/>
      <c r="L78" s="99"/>
      <c r="M78" s="96">
        <f t="shared" si="11"/>
        <v>44200</v>
      </c>
      <c r="N78" s="118">
        <f t="shared" si="12"/>
        <v>1110550</v>
      </c>
      <c r="O78" s="49"/>
      <c r="P78" s="51"/>
      <c r="Q78" s="51"/>
      <c r="R78" s="48"/>
    </row>
    <row r="79" spans="1:18" x14ac:dyDescent="0.2">
      <c r="A79" s="154"/>
      <c r="B79" s="151"/>
      <c r="C79" s="167"/>
      <c r="D79" s="95">
        <v>2008</v>
      </c>
      <c r="E79" s="98">
        <v>60000</v>
      </c>
      <c r="F79" s="98">
        <v>36000</v>
      </c>
      <c r="G79" s="99"/>
      <c r="H79" s="99"/>
      <c r="I79" s="98">
        <v>1400</v>
      </c>
      <c r="J79" s="99"/>
      <c r="K79" s="99"/>
      <c r="L79" s="98">
        <v>200</v>
      </c>
      <c r="M79" s="96">
        <f t="shared" si="11"/>
        <v>97600</v>
      </c>
      <c r="N79" s="118">
        <f t="shared" si="12"/>
        <v>1208150</v>
      </c>
      <c r="O79" s="49"/>
      <c r="P79" s="51"/>
      <c r="Q79" s="51"/>
      <c r="R79" s="48"/>
    </row>
    <row r="80" spans="1:18" x14ac:dyDescent="0.2">
      <c r="A80" s="154"/>
      <c r="B80" s="151"/>
      <c r="C80" s="167"/>
      <c r="D80" s="95">
        <v>2009</v>
      </c>
      <c r="E80" s="99"/>
      <c r="F80" s="99"/>
      <c r="G80" s="98">
        <v>40000</v>
      </c>
      <c r="H80" s="99"/>
      <c r="I80" s="98">
        <v>1400</v>
      </c>
      <c r="J80" s="99"/>
      <c r="K80" s="99"/>
      <c r="L80" s="98">
        <v>200</v>
      </c>
      <c r="M80" s="96">
        <f t="shared" si="11"/>
        <v>41600</v>
      </c>
      <c r="N80" s="118">
        <f t="shared" si="12"/>
        <v>1249750</v>
      </c>
      <c r="O80" s="49"/>
      <c r="P80" s="51"/>
      <c r="Q80" s="51"/>
      <c r="R80" s="48"/>
    </row>
    <row r="81" spans="1:18" x14ac:dyDescent="0.2">
      <c r="A81" s="154"/>
      <c r="B81" s="151"/>
      <c r="C81" s="167"/>
      <c r="D81" s="95">
        <v>2010</v>
      </c>
      <c r="E81" s="99"/>
      <c r="F81" s="99"/>
      <c r="G81" s="98">
        <v>60000</v>
      </c>
      <c r="H81" s="99"/>
      <c r="I81" s="98">
        <v>2075</v>
      </c>
      <c r="J81" s="98">
        <v>6991</v>
      </c>
      <c r="K81" s="99"/>
      <c r="L81" s="98">
        <v>400</v>
      </c>
      <c r="M81" s="96">
        <f t="shared" si="11"/>
        <v>69466</v>
      </c>
      <c r="N81" s="118">
        <f t="shared" si="12"/>
        <v>1319216</v>
      </c>
      <c r="O81" s="49"/>
      <c r="P81" s="51"/>
      <c r="Q81" s="51"/>
      <c r="R81" s="48"/>
    </row>
    <row r="82" spans="1:18" x14ac:dyDescent="0.2">
      <c r="A82" s="154"/>
      <c r="B82" s="151"/>
      <c r="C82" s="167"/>
      <c r="D82" s="95">
        <v>2011</v>
      </c>
      <c r="E82" s="99"/>
      <c r="F82" s="99"/>
      <c r="G82" s="98">
        <v>80000</v>
      </c>
      <c r="H82" s="98">
        <v>3000</v>
      </c>
      <c r="I82" s="98">
        <v>2650</v>
      </c>
      <c r="J82" s="98">
        <v>21897</v>
      </c>
      <c r="K82" s="98">
        <v>10750</v>
      </c>
      <c r="L82" s="98">
        <v>950</v>
      </c>
      <c r="M82" s="96">
        <f t="shared" si="11"/>
        <v>119247</v>
      </c>
      <c r="N82" s="118">
        <f>+N80+M82</f>
        <v>1368997</v>
      </c>
      <c r="O82" s="49"/>
      <c r="P82" s="51"/>
      <c r="Q82" s="51"/>
      <c r="R82" s="48"/>
    </row>
    <row r="83" spans="1:18" x14ac:dyDescent="0.2">
      <c r="A83" s="154"/>
      <c r="B83" s="151"/>
      <c r="C83" s="167"/>
      <c r="D83" s="95">
        <v>2012</v>
      </c>
      <c r="E83" s="99"/>
      <c r="F83" s="99"/>
      <c r="G83" s="98">
        <v>100000</v>
      </c>
      <c r="H83" s="98">
        <v>5000</v>
      </c>
      <c r="I83" s="98">
        <v>2650</v>
      </c>
      <c r="J83" s="98">
        <v>21897</v>
      </c>
      <c r="K83" s="98">
        <v>14340</v>
      </c>
      <c r="L83" s="98">
        <v>1700</v>
      </c>
      <c r="M83" s="96">
        <f t="shared" si="11"/>
        <v>145587</v>
      </c>
      <c r="N83" s="118">
        <f>+N80+M83</f>
        <v>1395337</v>
      </c>
      <c r="O83" s="49"/>
      <c r="P83" s="51"/>
      <c r="Q83" s="51"/>
      <c r="R83" s="48"/>
    </row>
    <row r="84" spans="1:18" x14ac:dyDescent="0.2">
      <c r="A84" s="154"/>
      <c r="B84" s="151"/>
      <c r="C84" s="167"/>
      <c r="D84" s="95">
        <v>2013</v>
      </c>
      <c r="E84" s="99"/>
      <c r="F84" s="99"/>
      <c r="G84" s="98">
        <v>100000</v>
      </c>
      <c r="H84" s="98">
        <v>7000</v>
      </c>
      <c r="I84" s="98">
        <v>2650</v>
      </c>
      <c r="J84" s="98">
        <v>40153</v>
      </c>
      <c r="K84" s="98">
        <v>25000</v>
      </c>
      <c r="L84" s="98">
        <v>1275</v>
      </c>
      <c r="M84" s="96">
        <f t="shared" si="11"/>
        <v>176078</v>
      </c>
      <c r="N84" s="118">
        <f t="shared" ref="N84:N86" si="13">+N81+M84</f>
        <v>1495294</v>
      </c>
      <c r="O84" s="49"/>
      <c r="P84" s="51"/>
      <c r="Q84" s="51"/>
      <c r="R84" s="48"/>
    </row>
    <row r="85" spans="1:18" x14ac:dyDescent="0.2">
      <c r="A85" s="154"/>
      <c r="B85" s="151"/>
      <c r="C85" s="167"/>
      <c r="D85" s="95">
        <v>2014</v>
      </c>
      <c r="E85" s="99"/>
      <c r="F85" s="99"/>
      <c r="G85" s="98">
        <v>100000</v>
      </c>
      <c r="H85" s="98">
        <v>7700</v>
      </c>
      <c r="I85" s="98">
        <v>0</v>
      </c>
      <c r="J85" s="98">
        <v>44384</v>
      </c>
      <c r="K85" s="98">
        <v>25000</v>
      </c>
      <c r="L85" s="98">
        <v>1770</v>
      </c>
      <c r="M85" s="96">
        <f t="shared" si="11"/>
        <v>178854</v>
      </c>
      <c r="N85" s="118">
        <f t="shared" si="13"/>
        <v>1547851</v>
      </c>
      <c r="O85" s="49"/>
      <c r="P85" s="51"/>
      <c r="Q85" s="51"/>
      <c r="R85" s="48"/>
    </row>
    <row r="86" spans="1:18" ht="13.5" thickBot="1" x14ac:dyDescent="0.25">
      <c r="A86" s="155"/>
      <c r="B86" s="152"/>
      <c r="C86" s="168"/>
      <c r="D86" s="106">
        <v>2015</v>
      </c>
      <c r="E86" s="107"/>
      <c r="F86" s="107"/>
      <c r="G86" s="108">
        <v>100000</v>
      </c>
      <c r="H86" s="108">
        <v>7000</v>
      </c>
      <c r="I86" s="108">
        <v>300</v>
      </c>
      <c r="J86" s="108">
        <v>25000</v>
      </c>
      <c r="K86" s="108">
        <v>20000</v>
      </c>
      <c r="L86" s="108">
        <v>1600</v>
      </c>
      <c r="M86" s="110">
        <f t="shared" si="11"/>
        <v>153900</v>
      </c>
      <c r="N86" s="118">
        <f t="shared" si="13"/>
        <v>1549237</v>
      </c>
      <c r="O86" s="49"/>
      <c r="P86" s="51"/>
      <c r="Q86" s="51"/>
      <c r="R86" s="48"/>
    </row>
    <row r="87" spans="1:18" ht="13.5" customHeight="1" thickTop="1" x14ac:dyDescent="0.2">
      <c r="A87" s="153">
        <v>2</v>
      </c>
      <c r="B87" s="150" t="s">
        <v>2</v>
      </c>
      <c r="C87" s="156" t="s">
        <v>3</v>
      </c>
      <c r="D87" s="101">
        <v>1998</v>
      </c>
      <c r="E87" s="102">
        <v>3000</v>
      </c>
      <c r="F87" s="102">
        <v>3000</v>
      </c>
      <c r="G87" s="112"/>
      <c r="H87" s="112"/>
      <c r="I87" s="102" t="s">
        <v>16</v>
      </c>
      <c r="J87" s="103"/>
      <c r="K87" s="103"/>
      <c r="L87" s="103"/>
      <c r="M87" s="102">
        <f t="shared" ref="M87:M120" si="14">SUM(E87:K87)</f>
        <v>6000</v>
      </c>
      <c r="N87" s="117">
        <f>+M87</f>
        <v>6000</v>
      </c>
      <c r="O87" s="49"/>
      <c r="P87" s="51"/>
      <c r="Q87" s="51"/>
    </row>
    <row r="88" spans="1:18" x14ac:dyDescent="0.2">
      <c r="A88" s="154"/>
      <c r="B88" s="151"/>
      <c r="C88" s="157"/>
      <c r="D88" s="95">
        <v>1999</v>
      </c>
      <c r="E88" s="96">
        <v>400</v>
      </c>
      <c r="F88" s="96">
        <v>400</v>
      </c>
      <c r="G88" s="99"/>
      <c r="H88" s="99"/>
      <c r="I88" s="96" t="s">
        <v>16</v>
      </c>
      <c r="J88" s="97"/>
      <c r="K88" s="97"/>
      <c r="L88" s="97"/>
      <c r="M88" s="96">
        <f t="shared" si="14"/>
        <v>800</v>
      </c>
      <c r="N88" s="118">
        <f t="shared" ref="N88:N97" si="15">+N87+M88</f>
        <v>6800</v>
      </c>
    </row>
    <row r="89" spans="1:18" x14ac:dyDescent="0.2">
      <c r="A89" s="154"/>
      <c r="B89" s="151"/>
      <c r="C89" s="157"/>
      <c r="D89" s="95">
        <v>2000</v>
      </c>
      <c r="E89" s="96">
        <v>500</v>
      </c>
      <c r="F89" s="96">
        <v>500</v>
      </c>
      <c r="G89" s="99"/>
      <c r="H89" s="99"/>
      <c r="I89" s="96" t="s">
        <v>16</v>
      </c>
      <c r="J89" s="97"/>
      <c r="K89" s="97"/>
      <c r="L89" s="97"/>
      <c r="M89" s="96">
        <f t="shared" si="14"/>
        <v>1000</v>
      </c>
      <c r="N89" s="118">
        <f t="shared" si="15"/>
        <v>7800</v>
      </c>
    </row>
    <row r="90" spans="1:18" x14ac:dyDescent="0.2">
      <c r="A90" s="154"/>
      <c r="B90" s="151"/>
      <c r="C90" s="157"/>
      <c r="D90" s="95">
        <v>2001</v>
      </c>
      <c r="E90" s="96">
        <v>800</v>
      </c>
      <c r="F90" s="96">
        <v>800</v>
      </c>
      <c r="G90" s="99"/>
      <c r="H90" s="99"/>
      <c r="I90" s="96" t="s">
        <v>16</v>
      </c>
      <c r="J90" s="97"/>
      <c r="K90" s="97"/>
      <c r="L90" s="97"/>
      <c r="M90" s="96">
        <f t="shared" si="14"/>
        <v>1600</v>
      </c>
      <c r="N90" s="118">
        <f t="shared" si="15"/>
        <v>9400</v>
      </c>
    </row>
    <row r="91" spans="1:18" x14ac:dyDescent="0.2">
      <c r="A91" s="154"/>
      <c r="B91" s="151"/>
      <c r="C91" s="157"/>
      <c r="D91" s="95">
        <v>2002</v>
      </c>
      <c r="E91" s="96">
        <v>2000</v>
      </c>
      <c r="F91" s="96">
        <v>10000</v>
      </c>
      <c r="G91" s="99"/>
      <c r="H91" s="99"/>
      <c r="I91" s="96" t="s">
        <v>16</v>
      </c>
      <c r="J91" s="97"/>
      <c r="K91" s="97"/>
      <c r="L91" s="97"/>
      <c r="M91" s="96">
        <f t="shared" si="14"/>
        <v>12000</v>
      </c>
      <c r="N91" s="118">
        <f t="shared" si="15"/>
        <v>21400</v>
      </c>
    </row>
    <row r="92" spans="1:18" x14ac:dyDescent="0.2">
      <c r="A92" s="154"/>
      <c r="B92" s="151"/>
      <c r="C92" s="157"/>
      <c r="D92" s="95">
        <v>2003</v>
      </c>
      <c r="E92" s="96">
        <v>2000</v>
      </c>
      <c r="F92" s="96">
        <v>1008</v>
      </c>
      <c r="G92" s="99"/>
      <c r="H92" s="99"/>
      <c r="I92" s="96" t="s">
        <v>16</v>
      </c>
      <c r="J92" s="97"/>
      <c r="K92" s="97"/>
      <c r="L92" s="97"/>
      <c r="M92" s="96">
        <f t="shared" si="14"/>
        <v>3008</v>
      </c>
      <c r="N92" s="118">
        <f t="shared" si="15"/>
        <v>24408</v>
      </c>
    </row>
    <row r="93" spans="1:18" x14ac:dyDescent="0.2">
      <c r="A93" s="154"/>
      <c r="B93" s="151"/>
      <c r="C93" s="157"/>
      <c r="D93" s="95">
        <v>2004</v>
      </c>
      <c r="E93" s="96">
        <v>1500</v>
      </c>
      <c r="F93" s="96">
        <v>2000</v>
      </c>
      <c r="G93" s="99"/>
      <c r="H93" s="99"/>
      <c r="I93" s="96" t="s">
        <v>16</v>
      </c>
      <c r="J93" s="97"/>
      <c r="K93" s="97"/>
      <c r="L93" s="97"/>
      <c r="M93" s="96">
        <f t="shared" si="14"/>
        <v>3500</v>
      </c>
      <c r="N93" s="118">
        <f t="shared" si="15"/>
        <v>27908</v>
      </c>
    </row>
    <row r="94" spans="1:18" x14ac:dyDescent="0.2">
      <c r="A94" s="154"/>
      <c r="B94" s="151"/>
      <c r="C94" s="157"/>
      <c r="D94" s="95">
        <v>2005</v>
      </c>
      <c r="E94" s="96">
        <v>1000</v>
      </c>
      <c r="F94" s="96">
        <v>500</v>
      </c>
      <c r="G94" s="99"/>
      <c r="H94" s="99"/>
      <c r="I94" s="96" t="s">
        <v>16</v>
      </c>
      <c r="J94" s="97"/>
      <c r="K94" s="97"/>
      <c r="L94" s="97"/>
      <c r="M94" s="96">
        <f t="shared" si="14"/>
        <v>1500</v>
      </c>
      <c r="N94" s="118">
        <f t="shared" si="15"/>
        <v>29408</v>
      </c>
    </row>
    <row r="95" spans="1:18" x14ac:dyDescent="0.2">
      <c r="A95" s="154"/>
      <c r="B95" s="151"/>
      <c r="C95" s="157"/>
      <c r="D95" s="95">
        <v>2006</v>
      </c>
      <c r="E95" s="96">
        <v>300</v>
      </c>
      <c r="F95" s="96">
        <v>500</v>
      </c>
      <c r="G95" s="99"/>
      <c r="H95" s="99"/>
      <c r="I95" s="96">
        <v>10</v>
      </c>
      <c r="J95" s="97"/>
      <c r="K95" s="97"/>
      <c r="L95" s="97"/>
      <c r="M95" s="96">
        <f t="shared" si="14"/>
        <v>810</v>
      </c>
      <c r="N95" s="118">
        <f t="shared" si="15"/>
        <v>30218</v>
      </c>
    </row>
    <row r="96" spans="1:18" x14ac:dyDescent="0.2">
      <c r="A96" s="154"/>
      <c r="B96" s="151"/>
      <c r="C96" s="157"/>
      <c r="D96" s="95">
        <v>2007</v>
      </c>
      <c r="E96" s="98">
        <v>100</v>
      </c>
      <c r="F96" s="98">
        <v>16</v>
      </c>
      <c r="G96" s="99"/>
      <c r="H96" s="99"/>
      <c r="I96" s="98">
        <f>11+13+15+17</f>
        <v>56</v>
      </c>
      <c r="J96" s="99"/>
      <c r="K96" s="99"/>
      <c r="L96" s="99"/>
      <c r="M96" s="96">
        <f t="shared" si="14"/>
        <v>172</v>
      </c>
      <c r="N96" s="118">
        <f t="shared" si="15"/>
        <v>30390</v>
      </c>
    </row>
    <row r="97" spans="1:16" x14ac:dyDescent="0.2">
      <c r="A97" s="154"/>
      <c r="B97" s="151"/>
      <c r="C97" s="157"/>
      <c r="D97" s="95">
        <v>2008</v>
      </c>
      <c r="E97" s="98">
        <v>150</v>
      </c>
      <c r="F97" s="98">
        <v>240</v>
      </c>
      <c r="G97" s="99"/>
      <c r="H97" s="99"/>
      <c r="I97" s="98">
        <v>48</v>
      </c>
      <c r="J97" s="99"/>
      <c r="K97" s="99"/>
      <c r="L97" s="99"/>
      <c r="M97" s="96">
        <f t="shared" si="14"/>
        <v>438</v>
      </c>
      <c r="N97" s="118">
        <f t="shared" si="15"/>
        <v>30828</v>
      </c>
    </row>
    <row r="98" spans="1:16" x14ac:dyDescent="0.2">
      <c r="A98" s="154"/>
      <c r="B98" s="151"/>
      <c r="C98" s="157"/>
      <c r="D98" s="95">
        <v>2009</v>
      </c>
      <c r="E98" s="99"/>
      <c r="F98" s="99"/>
      <c r="G98" s="98">
        <v>300</v>
      </c>
      <c r="H98" s="98"/>
      <c r="I98" s="98">
        <v>48</v>
      </c>
      <c r="J98" s="99"/>
      <c r="K98" s="99"/>
      <c r="L98" s="99"/>
      <c r="M98" s="96">
        <f t="shared" si="14"/>
        <v>348</v>
      </c>
      <c r="N98" s="118">
        <f>+N97+M98</f>
        <v>31176</v>
      </c>
      <c r="P98" s="45"/>
    </row>
    <row r="99" spans="1:16" x14ac:dyDescent="0.2">
      <c r="A99" s="154"/>
      <c r="B99" s="151"/>
      <c r="C99" s="157"/>
      <c r="D99" s="95">
        <v>2010</v>
      </c>
      <c r="E99" s="99"/>
      <c r="F99" s="99"/>
      <c r="G99" s="98">
        <v>390</v>
      </c>
      <c r="H99" s="98"/>
      <c r="I99" s="98">
        <v>52</v>
      </c>
      <c r="J99" s="98">
        <v>70</v>
      </c>
      <c r="K99" s="99"/>
      <c r="L99" s="99"/>
      <c r="M99" s="96">
        <f t="shared" si="14"/>
        <v>512</v>
      </c>
      <c r="N99" s="118">
        <f>+N98+M99</f>
        <v>31688</v>
      </c>
      <c r="P99" s="45"/>
    </row>
    <row r="100" spans="1:16" x14ac:dyDescent="0.2">
      <c r="A100" s="154"/>
      <c r="B100" s="151"/>
      <c r="C100" s="157"/>
      <c r="D100" s="95">
        <v>2011</v>
      </c>
      <c r="E100" s="99"/>
      <c r="F100" s="99"/>
      <c r="G100" s="98">
        <v>390</v>
      </c>
      <c r="H100" s="98">
        <v>0</v>
      </c>
      <c r="I100" s="98">
        <v>52</v>
      </c>
      <c r="J100" s="119">
        <v>219</v>
      </c>
      <c r="K100" s="119">
        <v>107</v>
      </c>
      <c r="L100" s="99"/>
      <c r="M100" s="96">
        <f t="shared" si="14"/>
        <v>768</v>
      </c>
      <c r="N100" s="118">
        <f>+N99+M100</f>
        <v>32456</v>
      </c>
      <c r="P100" s="45"/>
    </row>
    <row r="101" spans="1:16" x14ac:dyDescent="0.2">
      <c r="A101" s="154"/>
      <c r="B101" s="151"/>
      <c r="C101" s="157"/>
      <c r="D101" s="95">
        <v>2012</v>
      </c>
      <c r="E101" s="99"/>
      <c r="F101" s="99"/>
      <c r="G101" s="98">
        <v>400</v>
      </c>
      <c r="H101" s="98">
        <v>0</v>
      </c>
      <c r="I101" s="98">
        <v>52</v>
      </c>
      <c r="J101" s="119">
        <v>219</v>
      </c>
      <c r="K101" s="119">
        <v>143</v>
      </c>
      <c r="L101" s="99"/>
      <c r="M101" s="96">
        <f t="shared" ref="M101" si="16">SUM(E101:K101)</f>
        <v>814</v>
      </c>
      <c r="N101" s="118">
        <f>+N99+M101</f>
        <v>32502</v>
      </c>
      <c r="P101" s="45"/>
    </row>
    <row r="102" spans="1:16" x14ac:dyDescent="0.2">
      <c r="A102" s="154"/>
      <c r="B102" s="151"/>
      <c r="C102" s="157"/>
      <c r="D102" s="95">
        <v>2013</v>
      </c>
      <c r="E102" s="99"/>
      <c r="F102" s="99"/>
      <c r="G102" s="98">
        <v>200</v>
      </c>
      <c r="H102" s="98">
        <v>0</v>
      </c>
      <c r="I102" s="98">
        <v>52</v>
      </c>
      <c r="J102" s="119">
        <v>400</v>
      </c>
      <c r="K102" s="119">
        <v>250</v>
      </c>
      <c r="L102" s="99"/>
      <c r="M102" s="96">
        <f t="shared" si="14"/>
        <v>902</v>
      </c>
      <c r="N102" s="118">
        <f>+N100+M102</f>
        <v>33358</v>
      </c>
    </row>
    <row r="103" spans="1:16" x14ac:dyDescent="0.2">
      <c r="A103" s="154"/>
      <c r="B103" s="151"/>
      <c r="C103" s="157"/>
      <c r="D103" s="95">
        <v>2014</v>
      </c>
      <c r="E103" s="99"/>
      <c r="F103" s="99"/>
      <c r="G103" s="98">
        <v>200</v>
      </c>
      <c r="H103" s="98">
        <v>12</v>
      </c>
      <c r="I103" s="98">
        <v>0</v>
      </c>
      <c r="J103" s="119">
        <v>482</v>
      </c>
      <c r="K103" s="119">
        <v>30</v>
      </c>
      <c r="L103" s="99"/>
      <c r="M103" s="96">
        <f t="shared" ref="M103:M104" si="17">SUM(E103:K103)</f>
        <v>724</v>
      </c>
      <c r="N103" s="118">
        <f t="shared" ref="N103:N104" si="18">+N101+M103</f>
        <v>33226</v>
      </c>
    </row>
    <row r="104" spans="1:16" ht="13.5" thickBot="1" x14ac:dyDescent="0.25">
      <c r="A104" s="155"/>
      <c r="B104" s="152"/>
      <c r="C104" s="158"/>
      <c r="D104" s="106">
        <v>2015</v>
      </c>
      <c r="E104" s="107"/>
      <c r="F104" s="107"/>
      <c r="G104" s="108">
        <v>400</v>
      </c>
      <c r="H104" s="108">
        <v>20</v>
      </c>
      <c r="I104" s="108">
        <v>0</v>
      </c>
      <c r="J104" s="120">
        <v>200</v>
      </c>
      <c r="K104" s="120">
        <v>200</v>
      </c>
      <c r="L104" s="107"/>
      <c r="M104" s="96">
        <f t="shared" si="17"/>
        <v>820</v>
      </c>
      <c r="N104" s="118">
        <f t="shared" si="18"/>
        <v>34178</v>
      </c>
    </row>
    <row r="105" spans="1:16" ht="13.5" customHeight="1" thickTop="1" x14ac:dyDescent="0.2">
      <c r="A105" s="153">
        <v>3</v>
      </c>
      <c r="B105" s="150" t="s">
        <v>4</v>
      </c>
      <c r="C105" s="156" t="s">
        <v>5</v>
      </c>
      <c r="D105" s="101">
        <v>1998</v>
      </c>
      <c r="E105" s="102">
        <v>50</v>
      </c>
      <c r="F105" s="102">
        <v>50</v>
      </c>
      <c r="G105" s="103"/>
      <c r="H105" s="103"/>
      <c r="I105" s="102" t="s">
        <v>16</v>
      </c>
      <c r="J105" s="112"/>
      <c r="K105" s="112"/>
      <c r="L105" s="112"/>
      <c r="M105" s="102">
        <f t="shared" si="14"/>
        <v>100</v>
      </c>
      <c r="N105" s="117">
        <f>+M105</f>
        <v>100</v>
      </c>
    </row>
    <row r="106" spans="1:16" x14ac:dyDescent="0.2">
      <c r="A106" s="154"/>
      <c r="B106" s="151"/>
      <c r="C106" s="157"/>
      <c r="D106" s="95">
        <v>1999</v>
      </c>
      <c r="E106" s="96">
        <v>55</v>
      </c>
      <c r="F106" s="96">
        <v>55</v>
      </c>
      <c r="G106" s="97"/>
      <c r="H106" s="97"/>
      <c r="I106" s="96" t="s">
        <v>16</v>
      </c>
      <c r="J106" s="99"/>
      <c r="K106" s="99"/>
      <c r="L106" s="99"/>
      <c r="M106" s="96">
        <f t="shared" si="14"/>
        <v>110</v>
      </c>
      <c r="N106" s="118">
        <f t="shared" ref="N106:N115" si="19">+N105+M106</f>
        <v>210</v>
      </c>
    </row>
    <row r="107" spans="1:16" x14ac:dyDescent="0.2">
      <c r="A107" s="154"/>
      <c r="B107" s="151"/>
      <c r="C107" s="157"/>
      <c r="D107" s="95">
        <v>2000</v>
      </c>
      <c r="E107" s="96">
        <v>55</v>
      </c>
      <c r="F107" s="96">
        <v>55</v>
      </c>
      <c r="G107" s="97"/>
      <c r="H107" s="97"/>
      <c r="I107" s="96" t="s">
        <v>16</v>
      </c>
      <c r="J107" s="99"/>
      <c r="K107" s="99"/>
      <c r="L107" s="99"/>
      <c r="M107" s="96">
        <f t="shared" si="14"/>
        <v>110</v>
      </c>
      <c r="N107" s="118">
        <f t="shared" si="19"/>
        <v>320</v>
      </c>
    </row>
    <row r="108" spans="1:16" x14ac:dyDescent="0.2">
      <c r="A108" s="154"/>
      <c r="B108" s="151"/>
      <c r="C108" s="157"/>
      <c r="D108" s="95">
        <v>2001</v>
      </c>
      <c r="E108" s="96">
        <v>50</v>
      </c>
      <c r="F108" s="96">
        <v>50</v>
      </c>
      <c r="G108" s="97"/>
      <c r="H108" s="97"/>
      <c r="I108" s="96" t="s">
        <v>16</v>
      </c>
      <c r="J108" s="99"/>
      <c r="K108" s="99"/>
      <c r="L108" s="99"/>
      <c r="M108" s="96">
        <f t="shared" si="14"/>
        <v>100</v>
      </c>
      <c r="N108" s="118">
        <f t="shared" si="19"/>
        <v>420</v>
      </c>
    </row>
    <row r="109" spans="1:16" x14ac:dyDescent="0.2">
      <c r="A109" s="154"/>
      <c r="B109" s="151"/>
      <c r="C109" s="157"/>
      <c r="D109" s="95">
        <v>2002</v>
      </c>
      <c r="E109" s="96">
        <v>90</v>
      </c>
      <c r="F109" s="96">
        <v>90</v>
      </c>
      <c r="G109" s="97"/>
      <c r="H109" s="97"/>
      <c r="I109" s="96" t="s">
        <v>16</v>
      </c>
      <c r="J109" s="99"/>
      <c r="K109" s="99"/>
      <c r="L109" s="99"/>
      <c r="M109" s="96">
        <f t="shared" si="14"/>
        <v>180</v>
      </c>
      <c r="N109" s="118">
        <f t="shared" si="19"/>
        <v>600</v>
      </c>
    </row>
    <row r="110" spans="1:16" x14ac:dyDescent="0.2">
      <c r="A110" s="154"/>
      <c r="B110" s="151"/>
      <c r="C110" s="157"/>
      <c r="D110" s="95">
        <v>2003</v>
      </c>
      <c r="E110" s="96">
        <v>40</v>
      </c>
      <c r="F110" s="96">
        <v>40</v>
      </c>
      <c r="G110" s="97"/>
      <c r="H110" s="97"/>
      <c r="I110" s="96" t="s">
        <v>16</v>
      </c>
      <c r="J110" s="99"/>
      <c r="K110" s="99"/>
      <c r="L110" s="99"/>
      <c r="M110" s="96">
        <f t="shared" si="14"/>
        <v>80</v>
      </c>
      <c r="N110" s="118">
        <f t="shared" si="19"/>
        <v>680</v>
      </c>
    </row>
    <row r="111" spans="1:16" x14ac:dyDescent="0.2">
      <c r="A111" s="154"/>
      <c r="B111" s="151"/>
      <c r="C111" s="157"/>
      <c r="D111" s="95">
        <v>2004</v>
      </c>
      <c r="E111" s="96">
        <v>20</v>
      </c>
      <c r="F111" s="96">
        <v>40</v>
      </c>
      <c r="G111" s="97"/>
      <c r="H111" s="97"/>
      <c r="I111" s="96" t="s">
        <v>16</v>
      </c>
      <c r="J111" s="99"/>
      <c r="K111" s="99"/>
      <c r="L111" s="99"/>
      <c r="M111" s="96">
        <f t="shared" si="14"/>
        <v>60</v>
      </c>
      <c r="N111" s="118">
        <f t="shared" si="19"/>
        <v>740</v>
      </c>
    </row>
    <row r="112" spans="1:16" x14ac:dyDescent="0.2">
      <c r="A112" s="154"/>
      <c r="B112" s="151"/>
      <c r="C112" s="157"/>
      <c r="D112" s="95">
        <v>2005</v>
      </c>
      <c r="E112" s="96">
        <v>20</v>
      </c>
      <c r="F112" s="96">
        <v>40</v>
      </c>
      <c r="G112" s="97"/>
      <c r="H112" s="97"/>
      <c r="I112" s="96" t="s">
        <v>16</v>
      </c>
      <c r="J112" s="99"/>
      <c r="K112" s="99"/>
      <c r="L112" s="99"/>
      <c r="M112" s="96">
        <f t="shared" si="14"/>
        <v>60</v>
      </c>
      <c r="N112" s="118">
        <f t="shared" si="19"/>
        <v>800</v>
      </c>
    </row>
    <row r="113" spans="1:14" x14ac:dyDescent="0.2">
      <c r="A113" s="154"/>
      <c r="B113" s="151"/>
      <c r="C113" s="157"/>
      <c r="D113" s="95">
        <v>2006</v>
      </c>
      <c r="E113" s="96">
        <v>15</v>
      </c>
      <c r="F113" s="96">
        <v>40</v>
      </c>
      <c r="G113" s="97"/>
      <c r="H113" s="97"/>
      <c r="I113" s="96">
        <v>2</v>
      </c>
      <c r="J113" s="99"/>
      <c r="K113" s="99"/>
      <c r="L113" s="99"/>
      <c r="M113" s="96">
        <f t="shared" si="14"/>
        <v>57</v>
      </c>
      <c r="N113" s="118">
        <f t="shared" si="19"/>
        <v>857</v>
      </c>
    </row>
    <row r="114" spans="1:14" x14ac:dyDescent="0.2">
      <c r="A114" s="154"/>
      <c r="B114" s="151"/>
      <c r="C114" s="157"/>
      <c r="D114" s="95">
        <v>2007</v>
      </c>
      <c r="E114" s="98">
        <v>5</v>
      </c>
      <c r="F114" s="98">
        <v>20</v>
      </c>
      <c r="G114" s="99"/>
      <c r="H114" s="99"/>
      <c r="I114" s="98">
        <v>20</v>
      </c>
      <c r="J114" s="99"/>
      <c r="K114" s="99"/>
      <c r="L114" s="99"/>
      <c r="M114" s="96">
        <f t="shared" si="14"/>
        <v>45</v>
      </c>
      <c r="N114" s="118">
        <f t="shared" si="19"/>
        <v>902</v>
      </c>
    </row>
    <row r="115" spans="1:14" x14ac:dyDescent="0.2">
      <c r="A115" s="154"/>
      <c r="B115" s="151"/>
      <c r="C115" s="157"/>
      <c r="D115" s="95">
        <v>2008</v>
      </c>
      <c r="E115" s="98">
        <v>8</v>
      </c>
      <c r="F115" s="98">
        <v>20</v>
      </c>
      <c r="G115" s="99"/>
      <c r="H115" s="99"/>
      <c r="I115" s="98">
        <v>4</v>
      </c>
      <c r="J115" s="99"/>
      <c r="K115" s="99"/>
      <c r="L115" s="99"/>
      <c r="M115" s="96">
        <f t="shared" si="14"/>
        <v>32</v>
      </c>
      <c r="N115" s="118">
        <f t="shared" si="19"/>
        <v>934</v>
      </c>
    </row>
    <row r="116" spans="1:14" x14ac:dyDescent="0.2">
      <c r="A116" s="154"/>
      <c r="B116" s="151"/>
      <c r="C116" s="157"/>
      <c r="D116" s="95">
        <v>2009</v>
      </c>
      <c r="E116" s="99"/>
      <c r="F116" s="99"/>
      <c r="G116" s="98">
        <v>0</v>
      </c>
      <c r="H116" s="98"/>
      <c r="I116" s="98">
        <v>4</v>
      </c>
      <c r="J116" s="99"/>
      <c r="K116" s="99"/>
      <c r="L116" s="99"/>
      <c r="M116" s="96">
        <f t="shared" si="14"/>
        <v>4</v>
      </c>
      <c r="N116" s="118">
        <f>N115+M116</f>
        <v>938</v>
      </c>
    </row>
    <row r="117" spans="1:14" x14ac:dyDescent="0.2">
      <c r="A117" s="154"/>
      <c r="B117" s="151"/>
      <c r="C117" s="157"/>
      <c r="D117" s="95">
        <v>2010</v>
      </c>
      <c r="E117" s="99"/>
      <c r="F117" s="99"/>
      <c r="G117" s="98">
        <v>0</v>
      </c>
      <c r="H117" s="98"/>
      <c r="I117" s="98">
        <v>4</v>
      </c>
      <c r="J117" s="99"/>
      <c r="K117" s="99"/>
      <c r="L117" s="99"/>
      <c r="M117" s="96">
        <f t="shared" si="14"/>
        <v>4</v>
      </c>
      <c r="N117" s="118">
        <f>N116+M117</f>
        <v>942</v>
      </c>
    </row>
    <row r="118" spans="1:14" x14ac:dyDescent="0.2">
      <c r="A118" s="154"/>
      <c r="B118" s="151"/>
      <c r="C118" s="157"/>
      <c r="D118" s="95">
        <v>2011</v>
      </c>
      <c r="E118" s="99"/>
      <c r="F118" s="99"/>
      <c r="G118" s="98">
        <v>0</v>
      </c>
      <c r="H118" s="98">
        <v>0</v>
      </c>
      <c r="I118" s="119">
        <v>4</v>
      </c>
      <c r="J118" s="119">
        <v>0</v>
      </c>
      <c r="K118" s="119">
        <v>0</v>
      </c>
      <c r="L118" s="99"/>
      <c r="M118" s="96">
        <f t="shared" si="14"/>
        <v>4</v>
      </c>
      <c r="N118" s="121">
        <f>N117+M118</f>
        <v>946</v>
      </c>
    </row>
    <row r="119" spans="1:14" x14ac:dyDescent="0.2">
      <c r="A119" s="154"/>
      <c r="B119" s="151"/>
      <c r="C119" s="157"/>
      <c r="D119" s="95">
        <v>2012</v>
      </c>
      <c r="E119" s="99"/>
      <c r="F119" s="99"/>
      <c r="G119" s="98">
        <v>0</v>
      </c>
      <c r="H119" s="98">
        <v>0</v>
      </c>
      <c r="I119" s="119">
        <v>4</v>
      </c>
      <c r="J119" s="119">
        <v>0</v>
      </c>
      <c r="K119" s="119">
        <v>0</v>
      </c>
      <c r="L119" s="99"/>
      <c r="M119" s="96">
        <f t="shared" ref="M119" si="20">SUM(E119:K119)</f>
        <v>4</v>
      </c>
      <c r="N119" s="121">
        <f>N117+M119</f>
        <v>946</v>
      </c>
    </row>
    <row r="120" spans="1:14" x14ac:dyDescent="0.2">
      <c r="A120" s="154"/>
      <c r="B120" s="151"/>
      <c r="C120" s="157"/>
      <c r="D120" s="95">
        <v>2013</v>
      </c>
      <c r="E120" s="99"/>
      <c r="F120" s="99"/>
      <c r="G120" s="98">
        <v>0</v>
      </c>
      <c r="H120" s="98">
        <v>0</v>
      </c>
      <c r="I120" s="119">
        <v>4</v>
      </c>
      <c r="J120" s="119">
        <v>0</v>
      </c>
      <c r="K120" s="119">
        <v>0</v>
      </c>
      <c r="L120" s="99"/>
      <c r="M120" s="96">
        <f t="shared" si="14"/>
        <v>4</v>
      </c>
      <c r="N120" s="121">
        <f>N118+M120</f>
        <v>950</v>
      </c>
    </row>
    <row r="121" spans="1:14" x14ac:dyDescent="0.2">
      <c r="A121" s="154"/>
      <c r="B121" s="151"/>
      <c r="C121" s="157"/>
      <c r="D121" s="95">
        <v>2014</v>
      </c>
      <c r="E121" s="99"/>
      <c r="F121" s="99"/>
      <c r="G121" s="98">
        <v>0</v>
      </c>
      <c r="H121" s="98">
        <v>0</v>
      </c>
      <c r="I121" s="119">
        <v>0</v>
      </c>
      <c r="J121" s="119">
        <v>0</v>
      </c>
      <c r="K121" s="119"/>
      <c r="L121" s="99"/>
      <c r="M121" s="96">
        <f t="shared" ref="M121:M122" si="21">SUM(E121:K121)</f>
        <v>0</v>
      </c>
      <c r="N121" s="121">
        <f t="shared" ref="N121:N122" si="22">N119+M121</f>
        <v>946</v>
      </c>
    </row>
    <row r="122" spans="1:14" ht="13.5" thickBot="1" x14ac:dyDescent="0.25">
      <c r="A122" s="155"/>
      <c r="B122" s="152"/>
      <c r="C122" s="158"/>
      <c r="D122" s="106">
        <v>2015</v>
      </c>
      <c r="E122" s="107"/>
      <c r="F122" s="107"/>
      <c r="G122" s="108">
        <v>0</v>
      </c>
      <c r="H122" s="108">
        <v>0</v>
      </c>
      <c r="I122" s="120">
        <v>0</v>
      </c>
      <c r="J122" s="120">
        <v>0</v>
      </c>
      <c r="K122" s="120"/>
      <c r="L122" s="107"/>
      <c r="M122" s="96">
        <f t="shared" si="21"/>
        <v>0</v>
      </c>
      <c r="N122" s="121">
        <f t="shared" si="22"/>
        <v>950</v>
      </c>
    </row>
    <row r="123" spans="1:14" ht="13.5" thickTop="1" x14ac:dyDescent="0.2"/>
    <row r="124" spans="1:14" x14ac:dyDescent="0.2">
      <c r="A124" s="63" t="s">
        <v>46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</row>
    <row r="125" spans="1:14" ht="6" customHeight="1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</row>
    <row r="126" spans="1:14" s="12" customFormat="1" x14ac:dyDescent="0.2">
      <c r="A126" s="65" t="s">
        <v>63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</row>
    <row r="127" spans="1:14" s="12" customFormat="1" x14ac:dyDescent="0.2">
      <c r="A127" s="65" t="s">
        <v>64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</row>
    <row r="128" spans="1:14" s="12" customFormat="1" ht="15" customHeight="1" x14ac:dyDescent="0.2">
      <c r="A128" s="159" t="s">
        <v>74</v>
      </c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</row>
    <row r="129" spans="1:14" s="12" customFormat="1" x14ac:dyDescent="0.2">
      <c r="A129" s="66" t="s">
        <v>49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</row>
    <row r="130" spans="1:14" s="12" customFormat="1" x14ac:dyDescent="0.2">
      <c r="A130" s="64" t="s">
        <v>50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</row>
    <row r="131" spans="1:14" s="12" customFormat="1" x14ac:dyDescent="0.2">
      <c r="A131" s="64" t="s">
        <v>51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4" x14ac:dyDescent="0.2">
      <c r="A132" s="67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</row>
    <row r="133" spans="1:14" x14ac:dyDescent="0.2">
      <c r="A133" s="68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</row>
    <row r="135" spans="1:14" x14ac:dyDescent="0.2">
      <c r="B135" s="37"/>
    </row>
  </sheetData>
  <mergeCells count="21">
    <mergeCell ref="A128:N128"/>
    <mergeCell ref="A13:O13"/>
    <mergeCell ref="A66:N66"/>
    <mergeCell ref="C16:C31"/>
    <mergeCell ref="B16:B31"/>
    <mergeCell ref="A16:A31"/>
    <mergeCell ref="C32:C47"/>
    <mergeCell ref="B32:B47"/>
    <mergeCell ref="A32:A47"/>
    <mergeCell ref="C48:C63"/>
    <mergeCell ref="B48:B63"/>
    <mergeCell ref="A48:A63"/>
    <mergeCell ref="C69:C86"/>
    <mergeCell ref="C105:C122"/>
    <mergeCell ref="B105:B122"/>
    <mergeCell ref="A105:A122"/>
    <mergeCell ref="B69:B86"/>
    <mergeCell ref="A69:A86"/>
    <mergeCell ref="C87:C104"/>
    <mergeCell ref="B87:B104"/>
    <mergeCell ref="A87:A104"/>
  </mergeCells>
  <phoneticPr fontId="2" type="noConversion"/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150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1" sqref="L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40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14" bestFit="1" customWidth="1"/>
    <col min="2" max="2" width="35.140625" style="14" customWidth="1"/>
    <col min="3" max="3" width="42.85546875" style="14" bestFit="1" customWidth="1"/>
    <col min="4" max="4" width="40.140625" style="14" customWidth="1"/>
    <col min="5" max="6" width="38.28515625" style="14" customWidth="1"/>
    <col min="7" max="7" width="38.85546875" style="14" customWidth="1"/>
    <col min="8" max="8" width="37.42578125" style="14" customWidth="1"/>
    <col min="9" max="9" width="32.42578125" style="14" customWidth="1"/>
    <col min="10" max="16384" width="11.42578125" style="14"/>
  </cols>
  <sheetData>
    <row r="1" spans="1:9" x14ac:dyDescent="0.2">
      <c r="A1" s="71"/>
      <c r="B1" s="71"/>
      <c r="C1" s="71"/>
      <c r="D1" s="71"/>
      <c r="E1" s="71"/>
      <c r="F1" s="71"/>
      <c r="G1" s="71"/>
      <c r="H1" s="76"/>
      <c r="I1" s="70"/>
    </row>
    <row r="2" spans="1:9" ht="18" x14ac:dyDescent="0.25">
      <c r="A2" s="71"/>
      <c r="B2" s="55" t="s">
        <v>91</v>
      </c>
      <c r="C2" s="53"/>
      <c r="D2" s="71"/>
      <c r="E2" s="71"/>
      <c r="F2" s="71"/>
      <c r="G2" s="71"/>
      <c r="H2" s="71"/>
      <c r="I2" s="70"/>
    </row>
    <row r="3" spans="1:9" ht="14.25" x14ac:dyDescent="0.2">
      <c r="A3" s="71"/>
      <c r="B3" s="54" t="s">
        <v>94</v>
      </c>
      <c r="C3" s="53"/>
      <c r="D3" s="71"/>
      <c r="E3" s="71"/>
      <c r="F3" s="71"/>
      <c r="G3" s="71"/>
      <c r="H3" s="71"/>
      <c r="I3" s="70"/>
    </row>
    <row r="4" spans="1:9" ht="14.25" x14ac:dyDescent="0.2">
      <c r="A4" s="71"/>
      <c r="B4" s="53"/>
      <c r="C4" s="53"/>
      <c r="D4" s="71"/>
      <c r="E4" s="71"/>
      <c r="F4" s="71"/>
      <c r="G4" s="71"/>
      <c r="H4" s="71"/>
      <c r="I4" s="70"/>
    </row>
    <row r="5" spans="1:9" ht="14.25" x14ac:dyDescent="0.2">
      <c r="A5" s="71"/>
      <c r="B5" s="53"/>
      <c r="C5" s="53"/>
      <c r="D5" s="71"/>
      <c r="E5" s="71"/>
      <c r="F5" s="71"/>
      <c r="G5" s="71"/>
      <c r="H5" s="71"/>
      <c r="I5" s="70"/>
    </row>
    <row r="6" spans="1:9" ht="14.25" x14ac:dyDescent="0.2">
      <c r="A6" s="71"/>
      <c r="B6" s="53"/>
      <c r="C6" s="53"/>
      <c r="D6" s="71"/>
      <c r="E6" s="71"/>
      <c r="F6" s="71"/>
      <c r="G6" s="71"/>
      <c r="H6" s="71"/>
      <c r="I6" s="70"/>
    </row>
    <row r="7" spans="1:9" ht="14.25" x14ac:dyDescent="0.2">
      <c r="A7" s="71"/>
      <c r="B7" s="53"/>
      <c r="C7" s="53"/>
      <c r="D7" s="71"/>
      <c r="E7" s="71"/>
      <c r="F7" s="71"/>
      <c r="G7" s="71"/>
      <c r="H7" s="71"/>
      <c r="I7" s="70"/>
    </row>
    <row r="8" spans="1:9" x14ac:dyDescent="0.2">
      <c r="A8" s="71"/>
      <c r="B8" s="149" t="str">
        <f>Resumen!B8</f>
        <v xml:space="preserve">      Fecha de publicación: junio 2015</v>
      </c>
      <c r="C8" s="149"/>
      <c r="D8" s="71"/>
      <c r="E8" s="71"/>
      <c r="F8" s="71"/>
      <c r="G8" s="71"/>
      <c r="H8" s="71"/>
      <c r="I8" s="70"/>
    </row>
    <row r="9" spans="1:9" x14ac:dyDescent="0.2">
      <c r="A9" s="71"/>
      <c r="B9" s="71"/>
      <c r="C9" s="71"/>
      <c r="D9" s="71"/>
      <c r="E9" s="71"/>
      <c r="F9" s="71"/>
      <c r="G9" s="71"/>
      <c r="H9" s="71"/>
      <c r="I9" s="70"/>
    </row>
    <row r="10" spans="1:9" x14ac:dyDescent="0.2">
      <c r="A10" s="71"/>
      <c r="B10" s="71"/>
      <c r="C10" s="71"/>
      <c r="D10" s="71"/>
      <c r="E10" s="71"/>
      <c r="F10" s="71"/>
      <c r="G10" s="71"/>
      <c r="H10" s="71"/>
      <c r="I10" s="70"/>
    </row>
    <row r="11" spans="1:9" ht="13.5" thickBot="1" x14ac:dyDescent="0.25">
      <c r="A11" s="72"/>
      <c r="B11" s="73"/>
      <c r="C11" s="73"/>
      <c r="D11" s="72"/>
      <c r="E11" s="73"/>
      <c r="F11" s="73"/>
      <c r="G11" s="73"/>
      <c r="H11" s="73"/>
      <c r="I11" s="73"/>
    </row>
    <row r="12" spans="1:9" ht="14.25" thickTop="1" thickBot="1" x14ac:dyDescent="0.25">
      <c r="A12" s="74" t="s">
        <v>7</v>
      </c>
      <c r="B12" s="75" t="s">
        <v>80</v>
      </c>
      <c r="C12" s="75" t="s">
        <v>81</v>
      </c>
      <c r="D12" s="75" t="s">
        <v>8</v>
      </c>
      <c r="E12" s="61" t="s">
        <v>53</v>
      </c>
      <c r="F12" s="62" t="s">
        <v>54</v>
      </c>
      <c r="G12" s="62" t="s">
        <v>90</v>
      </c>
      <c r="H12" s="62" t="s">
        <v>67</v>
      </c>
      <c r="I12" s="62" t="s">
        <v>68</v>
      </c>
    </row>
    <row r="13" spans="1:9" ht="13.5" thickTop="1" x14ac:dyDescent="0.2">
      <c r="A13" s="136">
        <v>1999</v>
      </c>
      <c r="B13" s="137" t="s">
        <v>18</v>
      </c>
      <c r="C13" s="138" t="s">
        <v>18</v>
      </c>
      <c r="D13" s="29" t="s">
        <v>16</v>
      </c>
      <c r="E13" s="29" t="s">
        <v>16</v>
      </c>
      <c r="F13" s="29" t="s">
        <v>16</v>
      </c>
      <c r="G13" s="29" t="s">
        <v>16</v>
      </c>
      <c r="H13" s="29" t="s">
        <v>16</v>
      </c>
      <c r="I13" s="29" t="s">
        <v>16</v>
      </c>
    </row>
    <row r="14" spans="1:9" x14ac:dyDescent="0.2">
      <c r="A14" s="10">
        <v>2000</v>
      </c>
      <c r="B14" s="139" t="s">
        <v>19</v>
      </c>
      <c r="C14" s="140" t="s">
        <v>19</v>
      </c>
      <c r="D14" s="28" t="s">
        <v>16</v>
      </c>
      <c r="E14" s="28" t="s">
        <v>16</v>
      </c>
      <c r="F14" s="28" t="s">
        <v>16</v>
      </c>
      <c r="G14" s="28" t="s">
        <v>16</v>
      </c>
      <c r="H14" s="28" t="s">
        <v>16</v>
      </c>
      <c r="I14" s="28" t="s">
        <v>16</v>
      </c>
    </row>
    <row r="15" spans="1:9" x14ac:dyDescent="0.2">
      <c r="A15" s="10">
        <v>2001</v>
      </c>
      <c r="B15" s="139" t="s">
        <v>20</v>
      </c>
      <c r="C15" s="140" t="s">
        <v>20</v>
      </c>
      <c r="D15" s="28" t="s">
        <v>16</v>
      </c>
      <c r="E15" s="28" t="s">
        <v>16</v>
      </c>
      <c r="F15" s="28" t="s">
        <v>16</v>
      </c>
      <c r="G15" s="28" t="s">
        <v>16</v>
      </c>
      <c r="H15" s="28" t="s">
        <v>16</v>
      </c>
      <c r="I15" s="28" t="s">
        <v>16</v>
      </c>
    </row>
    <row r="16" spans="1:9" x14ac:dyDescent="0.2">
      <c r="A16" s="10">
        <v>2002</v>
      </c>
      <c r="B16" s="139" t="s">
        <v>21</v>
      </c>
      <c r="C16" s="140" t="s">
        <v>21</v>
      </c>
      <c r="D16" s="28" t="s">
        <v>16</v>
      </c>
      <c r="E16" s="28" t="s">
        <v>16</v>
      </c>
      <c r="F16" s="28" t="s">
        <v>16</v>
      </c>
      <c r="G16" s="28" t="s">
        <v>16</v>
      </c>
      <c r="H16" s="28" t="s">
        <v>16</v>
      </c>
      <c r="I16" s="28" t="s">
        <v>16</v>
      </c>
    </row>
    <row r="17" spans="1:9" ht="25.5" customHeight="1" x14ac:dyDescent="0.2">
      <c r="A17" s="27">
        <v>2003</v>
      </c>
      <c r="B17" s="141" t="s">
        <v>22</v>
      </c>
      <c r="C17" s="142" t="s">
        <v>38</v>
      </c>
      <c r="D17" s="28" t="s">
        <v>16</v>
      </c>
      <c r="E17" s="28" t="s">
        <v>16</v>
      </c>
      <c r="F17" s="28" t="s">
        <v>16</v>
      </c>
      <c r="G17" s="28" t="s">
        <v>16</v>
      </c>
      <c r="H17" s="28" t="s">
        <v>16</v>
      </c>
      <c r="I17" s="28" t="s">
        <v>16</v>
      </c>
    </row>
    <row r="18" spans="1:9" x14ac:dyDescent="0.2">
      <c r="A18" s="10">
        <v>2004</v>
      </c>
      <c r="B18" s="139" t="s">
        <v>23</v>
      </c>
      <c r="C18" s="140" t="s">
        <v>24</v>
      </c>
      <c r="D18" s="28" t="s">
        <v>16</v>
      </c>
      <c r="E18" s="28" t="s">
        <v>16</v>
      </c>
      <c r="F18" s="28" t="s">
        <v>16</v>
      </c>
      <c r="G18" s="28" t="s">
        <v>16</v>
      </c>
      <c r="H18" s="28" t="s">
        <v>16</v>
      </c>
      <c r="I18" s="28" t="s">
        <v>16</v>
      </c>
    </row>
    <row r="19" spans="1:9" ht="12.75" customHeight="1" x14ac:dyDescent="0.2">
      <c r="A19" s="10">
        <v>2005</v>
      </c>
      <c r="B19" s="139" t="s">
        <v>25</v>
      </c>
      <c r="C19" s="140" t="s">
        <v>26</v>
      </c>
      <c r="D19" s="28" t="s">
        <v>27</v>
      </c>
      <c r="E19" s="30" t="s">
        <v>16</v>
      </c>
      <c r="F19" s="172" t="s">
        <v>48</v>
      </c>
      <c r="G19" s="172" t="s">
        <v>66</v>
      </c>
      <c r="H19" s="39" t="s">
        <v>16</v>
      </c>
      <c r="I19" s="39" t="s">
        <v>16</v>
      </c>
    </row>
    <row r="20" spans="1:9" ht="26.25" customHeight="1" x14ac:dyDescent="0.2">
      <c r="A20" s="27">
        <v>2006</v>
      </c>
      <c r="B20" s="141" t="s">
        <v>28</v>
      </c>
      <c r="C20" s="143" t="s">
        <v>29</v>
      </c>
      <c r="D20" s="31" t="s">
        <v>37</v>
      </c>
      <c r="E20" s="172" t="s">
        <v>47</v>
      </c>
      <c r="F20" s="172"/>
      <c r="G20" s="172"/>
      <c r="H20" s="172" t="s">
        <v>69</v>
      </c>
      <c r="I20" s="39" t="s">
        <v>16</v>
      </c>
    </row>
    <row r="21" spans="1:9" ht="24" customHeight="1" x14ac:dyDescent="0.2">
      <c r="A21" s="27">
        <v>2007</v>
      </c>
      <c r="B21" s="144" t="s">
        <v>36</v>
      </c>
      <c r="C21" s="145" t="s">
        <v>30</v>
      </c>
      <c r="D21" s="32" t="s">
        <v>31</v>
      </c>
      <c r="E21" s="172"/>
      <c r="F21" s="172"/>
      <c r="G21" s="172"/>
      <c r="H21" s="172"/>
      <c r="I21" s="172" t="s">
        <v>70</v>
      </c>
    </row>
    <row r="22" spans="1:9" x14ac:dyDescent="0.2">
      <c r="A22" s="10">
        <v>2008</v>
      </c>
      <c r="B22" s="139" t="s">
        <v>32</v>
      </c>
      <c r="C22" s="140" t="s">
        <v>33</v>
      </c>
      <c r="D22" s="28" t="s">
        <v>34</v>
      </c>
      <c r="E22" s="172"/>
      <c r="F22" s="172"/>
      <c r="G22" s="172"/>
      <c r="H22" s="172"/>
      <c r="I22" s="172"/>
    </row>
    <row r="23" spans="1:9" ht="19.5" customHeight="1" x14ac:dyDescent="0.2">
      <c r="A23" s="27">
        <v>2009</v>
      </c>
      <c r="B23" s="169" t="s">
        <v>71</v>
      </c>
      <c r="C23" s="170"/>
      <c r="D23" s="30" t="s">
        <v>35</v>
      </c>
      <c r="E23" s="172"/>
      <c r="F23" s="172"/>
      <c r="G23" s="172"/>
      <c r="H23" s="172"/>
      <c r="I23" s="172"/>
    </row>
    <row r="24" spans="1:9" ht="19.5" customHeight="1" x14ac:dyDescent="0.2">
      <c r="A24" s="27">
        <v>2010</v>
      </c>
      <c r="B24" s="169" t="s">
        <v>72</v>
      </c>
      <c r="C24" s="170"/>
      <c r="D24" s="30" t="s">
        <v>73</v>
      </c>
      <c r="E24" s="172"/>
      <c r="F24" s="172"/>
      <c r="G24" s="172"/>
      <c r="H24" s="172"/>
      <c r="I24" s="172"/>
    </row>
    <row r="25" spans="1:9" ht="19.5" customHeight="1" x14ac:dyDescent="0.2">
      <c r="A25" s="27">
        <v>2011</v>
      </c>
      <c r="B25" s="169" t="s">
        <v>75</v>
      </c>
      <c r="C25" s="170"/>
      <c r="D25" s="30" t="s">
        <v>76</v>
      </c>
      <c r="E25" s="89" t="s">
        <v>120</v>
      </c>
      <c r="F25" s="90" t="s">
        <v>77</v>
      </c>
      <c r="G25" s="172"/>
      <c r="H25" s="172"/>
      <c r="I25" s="172"/>
    </row>
    <row r="26" spans="1:9" ht="19.5" customHeight="1" x14ac:dyDescent="0.2">
      <c r="A26" s="27">
        <v>2012</v>
      </c>
      <c r="B26" s="169" t="s">
        <v>84</v>
      </c>
      <c r="C26" s="170"/>
      <c r="D26" s="30" t="s">
        <v>86</v>
      </c>
      <c r="E26" s="89" t="s">
        <v>88</v>
      </c>
      <c r="F26" s="90" t="s">
        <v>87</v>
      </c>
      <c r="G26" s="89" t="s">
        <v>85</v>
      </c>
      <c r="H26" s="172"/>
      <c r="I26" s="172"/>
    </row>
    <row r="27" spans="1:9" ht="23.25" customHeight="1" x14ac:dyDescent="0.2">
      <c r="A27" s="27">
        <v>2013</v>
      </c>
      <c r="B27" s="169" t="s">
        <v>114</v>
      </c>
      <c r="C27" s="170"/>
      <c r="D27" s="30" t="s">
        <v>115</v>
      </c>
      <c r="E27" s="89" t="s">
        <v>116</v>
      </c>
      <c r="F27" s="146" t="s">
        <v>117</v>
      </c>
      <c r="G27" s="89" t="s">
        <v>118</v>
      </c>
      <c r="H27" s="89" t="s">
        <v>119</v>
      </c>
      <c r="I27" s="172"/>
    </row>
    <row r="28" spans="1:9" ht="23.25" customHeight="1" x14ac:dyDescent="0.2">
      <c r="A28" s="27">
        <v>2014</v>
      </c>
      <c r="B28" s="169" t="s">
        <v>124</v>
      </c>
      <c r="C28" s="170"/>
      <c r="D28" s="30" t="s">
        <v>133</v>
      </c>
      <c r="E28" s="89" t="s">
        <v>132</v>
      </c>
      <c r="F28" s="146" t="s">
        <v>134</v>
      </c>
      <c r="G28" s="89" t="s">
        <v>135</v>
      </c>
      <c r="H28" s="89" t="s">
        <v>131</v>
      </c>
      <c r="I28" s="39" t="s">
        <v>136</v>
      </c>
    </row>
    <row r="29" spans="1:9" ht="23.25" customHeight="1" thickBot="1" x14ac:dyDescent="0.25">
      <c r="A29" s="131">
        <v>2015</v>
      </c>
      <c r="B29" s="173" t="s">
        <v>125</v>
      </c>
      <c r="C29" s="174"/>
      <c r="D29" s="132" t="s">
        <v>126</v>
      </c>
      <c r="E29" s="133" t="s">
        <v>127</v>
      </c>
      <c r="F29" s="134" t="s">
        <v>128</v>
      </c>
      <c r="G29" s="133" t="s">
        <v>129</v>
      </c>
      <c r="H29" s="133" t="s">
        <v>130</v>
      </c>
      <c r="I29" s="135" t="s">
        <v>137</v>
      </c>
    </row>
    <row r="30" spans="1:9" ht="14.25" customHeight="1" thickTop="1" x14ac:dyDescent="0.2">
      <c r="A30" s="17"/>
      <c r="B30" s="17"/>
      <c r="C30" s="17"/>
      <c r="D30" s="17"/>
      <c r="I30" s="40"/>
    </row>
    <row r="31" spans="1:9" x14ac:dyDescent="0.2">
      <c r="A31" s="63" t="s">
        <v>46</v>
      </c>
      <c r="B31" s="17"/>
      <c r="C31" s="17"/>
      <c r="D31" s="17"/>
      <c r="I31" s="40"/>
    </row>
    <row r="32" spans="1:9" ht="5.25" customHeight="1" x14ac:dyDescent="0.2">
      <c r="A32" s="67"/>
      <c r="B32" s="17"/>
      <c r="C32" s="17"/>
      <c r="D32" s="17"/>
      <c r="I32" s="40"/>
    </row>
    <row r="33" spans="1:9" x14ac:dyDescent="0.2">
      <c r="A33" s="66" t="s">
        <v>52</v>
      </c>
      <c r="B33" s="17"/>
      <c r="C33" s="17"/>
      <c r="D33" s="17"/>
      <c r="I33" s="40"/>
    </row>
    <row r="34" spans="1:9" x14ac:dyDescent="0.2">
      <c r="A34" s="67" t="s">
        <v>65</v>
      </c>
    </row>
    <row r="35" spans="1:9" x14ac:dyDescent="0.2">
      <c r="A35" s="69"/>
    </row>
    <row r="36" spans="1:9" x14ac:dyDescent="0.2">
      <c r="A36" s="17"/>
      <c r="H36" s="171"/>
      <c r="I36" s="171"/>
    </row>
    <row r="37" spans="1:9" x14ac:dyDescent="0.2">
      <c r="A37" s="17"/>
      <c r="H37" s="171"/>
      <c r="I37" s="171"/>
    </row>
    <row r="38" spans="1:9" x14ac:dyDescent="0.2">
      <c r="H38" s="171"/>
      <c r="I38" s="171"/>
    </row>
    <row r="39" spans="1:9" x14ac:dyDescent="0.2">
      <c r="H39" s="171"/>
      <c r="I39" s="171"/>
    </row>
    <row r="40" spans="1:9" x14ac:dyDescent="0.2">
      <c r="H40" s="171"/>
      <c r="I40" s="171"/>
    </row>
  </sheetData>
  <mergeCells count="15">
    <mergeCell ref="B8:C8"/>
    <mergeCell ref="B27:C27"/>
    <mergeCell ref="H36:H40"/>
    <mergeCell ref="I36:I40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  <mergeCell ref="B29:C29"/>
    <mergeCell ref="B28:C28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20" bestFit="1" customWidth="1"/>
    <col min="2" max="2" width="33.5703125" style="20" customWidth="1"/>
    <col min="3" max="3" width="66.5703125" style="20" customWidth="1"/>
    <col min="4" max="4" width="6.7109375" style="20" customWidth="1"/>
    <col min="5" max="16384" width="11.42578125" style="20"/>
  </cols>
  <sheetData>
    <row r="1" spans="1:5" x14ac:dyDescent="0.2">
      <c r="A1" s="78"/>
      <c r="B1" s="78"/>
      <c r="C1" s="78"/>
      <c r="D1" s="38"/>
    </row>
    <row r="2" spans="1:5" ht="18" x14ac:dyDescent="0.25">
      <c r="A2" s="55" t="s">
        <v>91</v>
      </c>
      <c r="B2" s="53"/>
      <c r="C2" s="78"/>
    </row>
    <row r="3" spans="1:5" ht="14.25" x14ac:dyDescent="0.2">
      <c r="A3" s="54" t="s">
        <v>94</v>
      </c>
      <c r="B3" s="54" t="s">
        <v>95</v>
      </c>
      <c r="C3" s="78"/>
    </row>
    <row r="4" spans="1:5" ht="14.25" x14ac:dyDescent="0.2">
      <c r="A4" s="53"/>
      <c r="B4" s="53"/>
      <c r="C4" s="78"/>
    </row>
    <row r="5" spans="1:5" ht="14.25" x14ac:dyDescent="0.2">
      <c r="A5" s="53"/>
      <c r="B5" s="53"/>
      <c r="C5" s="78"/>
    </row>
    <row r="6" spans="1:5" ht="14.25" x14ac:dyDescent="0.2">
      <c r="A6" s="53"/>
      <c r="B6" s="53"/>
      <c r="C6" s="78"/>
    </row>
    <row r="7" spans="1:5" ht="14.25" x14ac:dyDescent="0.2">
      <c r="A7" s="53"/>
      <c r="B7" s="53"/>
      <c r="C7" s="78"/>
    </row>
    <row r="8" spans="1:5" x14ac:dyDescent="0.2">
      <c r="A8" s="149" t="str">
        <f>Resumen!B8</f>
        <v xml:space="preserve">      Fecha de publicación: junio 2015</v>
      </c>
      <c r="B8" s="149"/>
      <c r="C8" s="78"/>
    </row>
    <row r="9" spans="1:5" x14ac:dyDescent="0.2">
      <c r="A9" s="78"/>
      <c r="B9" s="78"/>
      <c r="C9" s="78"/>
    </row>
    <row r="10" spans="1:5" x14ac:dyDescent="0.2">
      <c r="A10" s="78"/>
      <c r="B10" s="78"/>
      <c r="C10" s="78"/>
    </row>
    <row r="11" spans="1:5" ht="13.5" thickBot="1" x14ac:dyDescent="0.25">
      <c r="A11" s="77"/>
      <c r="B11" s="73"/>
      <c r="C11" s="77"/>
      <c r="D11" s="21"/>
      <c r="E11" s="21"/>
    </row>
    <row r="12" spans="1:5" ht="14.25" thickTop="1" thickBot="1" x14ac:dyDescent="0.25">
      <c r="A12" s="79" t="s">
        <v>10</v>
      </c>
      <c r="B12" s="79" t="s">
        <v>61</v>
      </c>
      <c r="C12" s="79" t="s">
        <v>42</v>
      </c>
    </row>
    <row r="13" spans="1:5" ht="44.25" customHeight="1" thickTop="1" x14ac:dyDescent="0.2">
      <c r="A13" s="33" t="s">
        <v>56</v>
      </c>
      <c r="B13" s="22" t="s">
        <v>1</v>
      </c>
      <c r="C13" s="23" t="s">
        <v>41</v>
      </c>
    </row>
    <row r="14" spans="1:5" ht="44.25" customHeight="1" x14ac:dyDescent="0.2">
      <c r="A14" s="34" t="s">
        <v>57</v>
      </c>
      <c r="B14" s="24" t="s">
        <v>59</v>
      </c>
      <c r="C14" s="24" t="s">
        <v>40</v>
      </c>
    </row>
    <row r="15" spans="1:5" ht="44.25" customHeight="1" thickBot="1" x14ac:dyDescent="0.25">
      <c r="A15" s="35" t="s">
        <v>58</v>
      </c>
      <c r="B15" s="25" t="s">
        <v>60</v>
      </c>
      <c r="C15" s="25" t="s">
        <v>44</v>
      </c>
    </row>
    <row r="16" spans="1:5" ht="13.5" thickTop="1" x14ac:dyDescent="0.2"/>
    <row r="17" spans="1:3" x14ac:dyDescent="0.2">
      <c r="A17" s="26"/>
    </row>
    <row r="18" spans="1:3" ht="5.25" customHeight="1" x14ac:dyDescent="0.2">
      <c r="A18" s="17"/>
    </row>
    <row r="19" spans="1:3" x14ac:dyDescent="0.2">
      <c r="A19" s="52"/>
      <c r="C19" s="38"/>
    </row>
  </sheetData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8" x14ac:dyDescent="0.25">
      <c r="B2" s="55" t="s">
        <v>91</v>
      </c>
      <c r="C2" s="53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4.25" x14ac:dyDescent="0.2">
      <c r="B3" s="83" t="s">
        <v>97</v>
      </c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2:14" ht="14.25" x14ac:dyDescent="0.2">
      <c r="B4" s="53"/>
      <c r="C4" s="53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ht="14.25" x14ac:dyDescent="0.2">
      <c r="B5" s="53"/>
      <c r="C5" s="53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 ht="14.25" x14ac:dyDescent="0.2">
      <c r="B6" s="53"/>
      <c r="C6" s="53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2:14" ht="14.25" x14ac:dyDescent="0.2">
      <c r="B7" s="53"/>
      <c r="C7" s="53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2:14" x14ac:dyDescent="0.2">
      <c r="B8" s="84" t="str">
        <f>Definiciones!A8</f>
        <v xml:space="preserve">      Fecha de publicación: junio 2015</v>
      </c>
      <c r="C8" s="8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2:14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2:14" x14ac:dyDescent="0.2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2:14" x14ac:dyDescent="0.2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junio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Inicio</vt:lpstr>
      <vt:lpstr>Resumen</vt:lpstr>
      <vt:lpstr>Resoluciones</vt:lpstr>
      <vt:lpstr>Definiciones</vt:lpstr>
      <vt:lpstr>Ex-Andinatel</vt:lpstr>
      <vt:lpstr>Ex-Pacifictel</vt:lpstr>
      <vt:lpstr>CNT EP</vt:lpstr>
      <vt:lpstr>ETAPA EP</vt:lpstr>
      <vt:lpstr>LINKOTEL</vt:lpstr>
      <vt:lpstr>ECUTEL</vt:lpstr>
      <vt:lpstr>SETEL</vt:lpstr>
      <vt:lpstr>LEVEL3</vt:lpstr>
      <vt:lpstr>Gráfico5</vt:lpstr>
      <vt:lpstr>Gráfico6</vt:lpstr>
      <vt:lpstr>1.Abonados</vt:lpstr>
      <vt:lpstr>Ex-Andinatel TTP</vt:lpstr>
      <vt:lpstr>Ex-Pacifictel TTP</vt:lpstr>
      <vt:lpstr>CNT EP TPP</vt:lpstr>
      <vt:lpstr>ECUTEL TPP</vt:lpstr>
      <vt:lpstr>SETEL TPP</vt:lpstr>
      <vt:lpstr>Gráfico5 TPP</vt:lpstr>
      <vt:lpstr>Gráfico6 TPP</vt:lpstr>
      <vt:lpstr>2.TelPubpre</vt:lpstr>
      <vt:lpstr>Ex-Andinatel CPR</vt:lpstr>
      <vt:lpstr>Ex-Pacifictel CPR</vt:lpstr>
      <vt:lpstr>LINKOTEL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2015-07-29T15:19:03Z</dcterms:modified>
</cp:coreProperties>
</file>