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2_SERVICIO_MOVIL_AVANZADO\"/>
    </mc:Choice>
  </mc:AlternateContent>
  <bookViews>
    <workbookView xWindow="-165" yWindow="4875" windowWidth="19440" windowHeight="7170" tabRatio="888" firstSheet="1" activeTab="5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124" i="29" l="1"/>
  <c r="F104" i="29"/>
  <c r="N79" i="29"/>
  <c r="J79" i="29"/>
  <c r="F79" i="29"/>
  <c r="N53" i="29"/>
  <c r="J53" i="29"/>
  <c r="F53" i="29"/>
  <c r="F27" i="29"/>
  <c r="F121" i="29" l="1"/>
  <c r="F122" i="29"/>
  <c r="F123" i="29"/>
  <c r="F100" i="29"/>
  <c r="F101" i="29"/>
  <c r="F102" i="29"/>
  <c r="F103" i="29"/>
  <c r="N78" i="29"/>
  <c r="J74" i="29"/>
  <c r="J75" i="29"/>
  <c r="J76" i="29"/>
  <c r="J77" i="29"/>
  <c r="J78" i="29"/>
  <c r="F76" i="29"/>
  <c r="F77" i="29"/>
  <c r="F78" i="29"/>
  <c r="N52" i="29"/>
  <c r="J50" i="29"/>
  <c r="J51" i="29"/>
  <c r="J52" i="29"/>
  <c r="F50" i="29"/>
  <c r="F51" i="29"/>
  <c r="F52" i="29"/>
  <c r="C8" i="29"/>
  <c r="F25" i="29" l="1"/>
  <c r="F26" i="29"/>
  <c r="B11" i="34" l="1"/>
  <c r="C12" i="37"/>
  <c r="F24" i="29" l="1"/>
  <c r="B35" i="34" l="1"/>
  <c r="B37" i="37"/>
  <c r="B34" i="34"/>
  <c r="C7" i="30" l="1"/>
  <c r="M77" i="29" l="1"/>
  <c r="L77" i="29"/>
  <c r="K77" i="29"/>
  <c r="N77" i="29" s="1"/>
  <c r="M51" i="29"/>
  <c r="L51" i="29"/>
  <c r="K51" i="29"/>
  <c r="N51" i="29" l="1"/>
  <c r="C7" i="38"/>
  <c r="C7" i="36"/>
  <c r="C6" i="34"/>
  <c r="C6" i="37"/>
  <c r="C113" i="29"/>
  <c r="C87" i="29"/>
  <c r="C62" i="29"/>
  <c r="C36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B69" i="29" l="1"/>
  <c r="B70" i="29" s="1"/>
  <c r="B71" i="29" s="1"/>
  <c r="B72" i="29" s="1"/>
  <c r="B43" i="29"/>
  <c r="B44" i="29" s="1"/>
  <c r="B45" i="29" s="1"/>
  <c r="B46" i="29" s="1"/>
  <c r="F99" i="29"/>
  <c r="F98" i="29"/>
  <c r="F97" i="29"/>
  <c r="K72" i="29" l="1"/>
  <c r="K69" i="29"/>
  <c r="K70" i="29"/>
  <c r="K71" i="29"/>
  <c r="K73" i="29"/>
  <c r="K74" i="29"/>
  <c r="K75" i="29"/>
  <c r="N75" i="29" s="1"/>
  <c r="K76" i="29"/>
  <c r="N76" i="29" s="1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M74" i="29"/>
  <c r="L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L76" i="29"/>
  <c r="L50" i="29"/>
  <c r="M50" i="29"/>
  <c r="K50" i="29"/>
  <c r="M76" i="29"/>
  <c r="N74" i="29" l="1"/>
  <c r="N50" i="29"/>
  <c r="N49" i="29"/>
  <c r="N47" i="29"/>
  <c r="N42" i="29"/>
  <c r="N48" i="29"/>
  <c r="N68" i="29"/>
  <c r="N73" i="29"/>
  <c r="N43" i="29"/>
  <c r="N46" i="29"/>
  <c r="N71" i="29"/>
  <c r="N45" i="29"/>
  <c r="N69" i="29"/>
  <c r="N70" i="29"/>
  <c r="N72" i="29"/>
  <c r="N44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<sst xmlns="http://schemas.openxmlformats.org/spreadsheetml/2006/main" count="91" uniqueCount="46">
  <si>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</si>
  <si>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</si>
  <si>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</si>
  <si>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</si>
  <si>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</si>
  <si>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</si>
  <si>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</si>
  <si>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</si>
  <si>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</si>
  <si>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</si>
  <si>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</si>
  <si>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</si>
  <si>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</si>
  <si>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</si>
  <si>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</si>
  <si>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</si>
  <si>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</si>
  <si>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</si>
  <si>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</si>
  <si>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</si>
  <si>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</si>
  <si>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</si>
  <si>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</si>
  <si>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</si>
  <si>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</si>
  <si>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</si>
  <si>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</si>
  <si>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</si>
  <si>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</si>
  <si>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</si>
  <si>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</si>
  <si>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</si>
  <si>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</si>
  <si>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</si>
  <si>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</si>
  <si>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</si>
  <si>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</si>
  <si>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</si>
  <si>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</si>
  <si>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</si>
  <si>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</si>
  <si>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</si>
  <si>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</si>
  <si>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</si>
  <si>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r>
      <rPr>
        <b/>
        <sz val="10"/>
        <rFont val="Arial"/>
        <family val="2"/>
      </rPr>
      <t>Nota 9:</t>
    </r>
    <r>
      <rPr>
        <sz val="10"/>
        <rFont val="Arial"/>
        <family val="2"/>
      </rPr>
      <t xml:space="preserve"> OTECEL: De acuerdo a lo indicado mediante oficio VPR-9263-2015 el 21 de mayo de 2015, la navegación por Internet cursará en 4G y las llamadas de voz y sms por 2G y 3G.</t>
    </r>
  </si>
  <si>
    <t>Información Actualizada a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</si>
</sst>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66" fontId="2" fillId="24" borderId="10" xfId="1" applyNumberFormat="1" applyFont="1" applyFill="1" applyBorder="1" applyAlignment="1">
      <alignment horizontal="center"/>
    </xf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0" fontId="36" fillId="0" borderId="17" xfId="60" applyNumberFormat="1" applyFont="1" applyBorder="1"/>
    <xf numFmtId="17" fontId="50" fillId="25" borderId="30" xfId="66" applyNumberFormat="1" applyFont="1" applyFill="1" applyBorder="1" applyAlignment="1">
      <alignment horizontal="right"/>
    </xf>
    <xf numFmtId="10" fontId="2" fillId="0" borderId="17" xfId="67" applyNumberFormat="1" applyFont="1" applyBorder="1"/>
    <xf numFmtId="17" fontId="2" fillId="25" borderId="30" xfId="66" applyNumberFormat="1" applyFont="1" applyFill="1" applyBorder="1" applyAlignment="1">
      <alignment horizontal="right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0" fillId="26" borderId="0" xfId="0" applyFont="1" applyFill="1" applyAlignment="1">
      <alignment horizontal="center"/>
    </xf>
    <xf numFmtId="0" fontId="43" fillId="27" borderId="12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1" fillId="25" borderId="0" xfId="0" applyFont="1" applyFill="1" applyAlignment="1">
      <alignment horizontal="left" wrapText="1"/>
    </xf>
    <xf numFmtId="0" fontId="43" fillId="27" borderId="13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9922718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4560326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1183839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15666883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70240"/>
        <c:axId val="17167080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2831052280503028E-2"/>
                  <c:y val="-2.6143790849673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42156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0.96989615960473341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53984"/>
        <c:axId val="173254544"/>
      </c:lineChart>
      <c:catAx>
        <c:axId val="1716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167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67080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1670240"/>
        <c:crosses val="autoZero"/>
        <c:crossBetween val="between"/>
      </c:valAx>
      <c:catAx>
        <c:axId val="17325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254544"/>
        <c:crosses val="autoZero"/>
        <c:auto val="1"/>
        <c:lblAlgn val="ctr"/>
        <c:lblOffset val="100"/>
        <c:noMultiLvlLbl val="0"/>
      </c:catAx>
      <c:valAx>
        <c:axId val="17325454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325398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9922718</c:v>
                </c:pt>
                <c:pt idx="1">
                  <c:v>4560326</c:v>
                </c:pt>
                <c:pt idx="2">
                  <c:v>1183839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11326185</c:v>
                </c:pt>
                <c:pt idx="1">
                  <c:v>4272645</c:v>
                </c:pt>
                <c:pt idx="2">
                  <c:v>68053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4272645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68053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7487122</c:v>
                </c:pt>
                <c:pt idx="1">
                  <c:v>3351987</c:v>
                </c:pt>
                <c:pt idx="2">
                  <c:v>487076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2416905</c:v>
                </c:pt>
                <c:pt idx="1">
                  <c:v>1164562</c:v>
                </c:pt>
                <c:pt idx="2">
                  <c:v>691178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18691</c:v>
                </c:pt>
                <c:pt idx="1">
                  <c:v>43777</c:v>
                </c:pt>
                <c:pt idx="2">
                  <c:v>5585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42156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68053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42156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4272645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42156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11326185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269760"/>
        <c:axId val="174270320"/>
      </c:lineChart>
      <c:catAx>
        <c:axId val="17426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7427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2703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7426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42156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3306783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42156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1614960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42156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464750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42156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5386493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807952"/>
        <c:axId val="173808512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376662296108141E-2"/>
                  <c:y val="-2.495481577461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42156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0.33346383415499942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9632"/>
        <c:axId val="173809072"/>
      </c:lineChart>
      <c:catAx>
        <c:axId val="17380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8085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73807952"/>
        <c:crosses val="autoZero"/>
        <c:crossBetween val="between"/>
      </c:valAx>
      <c:valAx>
        <c:axId val="1738090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73809632"/>
        <c:crosses val="max"/>
        <c:crossBetween val="between"/>
      </c:valAx>
      <c:catAx>
        <c:axId val="17380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8090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5"/>
  <sheetViews>
    <sheetView zoomScaleNormal="100" workbookViewId="0">
      <selection activeCell="I3" sqref="I3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5"/>
      <c r="J1" s="56"/>
      <c r="K1" s="56"/>
      <c r="L1" s="57"/>
    </row>
    <row r="2" spans="2:18" ht="13.5" thickBot="1" x14ac:dyDescent="0.25">
      <c r="B2" s="13"/>
      <c r="C2" s="13"/>
      <c r="D2" s="13"/>
      <c r="E2" s="13"/>
      <c r="F2" s="13"/>
      <c r="G2" s="13"/>
      <c r="I2" s="58" t="s">
        <v>45</v>
      </c>
      <c r="J2" s="59"/>
      <c r="K2" s="59"/>
      <c r="L2" s="60"/>
    </row>
    <row r="3" spans="2:18" ht="18" x14ac:dyDescent="0.25">
      <c r="B3" s="13"/>
      <c r="C3" s="81" t="s">
        <v>13</v>
      </c>
      <c r="D3" s="81"/>
      <c r="E3" s="81"/>
      <c r="F3" s="81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2"/>
      <c r="E5" s="82"/>
      <c r="F5" s="82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4" t="str">
        <f>I2</f>
        <v>Información Actualizada a Junio de 2015</v>
      </c>
      <c r="D8" s="84"/>
      <c r="E8" s="84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1">
        <v>920878</v>
      </c>
      <c r="D14" s="61">
        <v>639983</v>
      </c>
      <c r="E14" s="61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1">
        <v>1533015</v>
      </c>
      <c r="D15" s="61">
        <v>861342</v>
      </c>
      <c r="E15" s="61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1">
        <v>2317061</v>
      </c>
      <c r="D16" s="61">
        <v>1119757</v>
      </c>
      <c r="E16" s="61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1">
        <v>4088350</v>
      </c>
      <c r="D17" s="61">
        <v>1931629.9622600004</v>
      </c>
      <c r="E17" s="61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1">
        <v>5636395</v>
      </c>
      <c r="D18" s="61">
        <v>2490002.1774500068</v>
      </c>
      <c r="E18" s="61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1">
        <v>6907911</v>
      </c>
      <c r="D19" s="61">
        <v>2582436</v>
      </c>
      <c r="E19" s="61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7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8">
        <v>1.0983992728482472</v>
      </c>
      <c r="H26" s="23"/>
      <c r="I26" s="23"/>
      <c r="J26" s="23"/>
      <c r="K26" s="25"/>
    </row>
    <row r="27" spans="2:18" ht="14.25" customHeight="1" thickBot="1" x14ac:dyDescent="0.25">
      <c r="B27" s="75">
        <v>42156</v>
      </c>
      <c r="C27" s="52">
        <v>9922718</v>
      </c>
      <c r="D27" s="52">
        <v>4560326</v>
      </c>
      <c r="E27" s="52">
        <v>1183839</v>
      </c>
      <c r="F27" s="3">
        <f t="shared" si="2"/>
        <v>15666883</v>
      </c>
      <c r="G27" s="76">
        <v>0.96989615960473341</v>
      </c>
      <c r="H27" s="23"/>
      <c r="I27" s="23"/>
      <c r="J27" s="23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1" t="s">
        <v>13</v>
      </c>
      <c r="D31" s="81"/>
      <c r="E31" s="81"/>
      <c r="F31" s="81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2"/>
      <c r="E33" s="82"/>
      <c r="F33" s="82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Información Actualizada a Junio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87" t="s">
        <v>14</v>
      </c>
      <c r="C40" s="83" t="s">
        <v>8</v>
      </c>
      <c r="D40" s="83"/>
      <c r="E40" s="83"/>
      <c r="F40" s="83"/>
      <c r="G40" s="83" t="s">
        <v>9</v>
      </c>
      <c r="H40" s="83"/>
      <c r="I40" s="83"/>
      <c r="J40" s="83"/>
      <c r="K40" s="83" t="s">
        <v>33</v>
      </c>
      <c r="L40" s="83"/>
      <c r="M40" s="83"/>
      <c r="N40" s="86"/>
    </row>
    <row r="41" spans="2:14" x14ac:dyDescent="0.2">
      <c r="B41" s="90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53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53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3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 t="shared" si="5"/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 t="shared" si="6"/>
        <v>14008104</v>
      </c>
    </row>
    <row r="51" spans="2:14" x14ac:dyDescent="0.2">
      <c r="B51" s="63">
        <v>2013</v>
      </c>
      <c r="C51" s="64">
        <v>9613358</v>
      </c>
      <c r="D51" s="64">
        <v>4089213</v>
      </c>
      <c r="E51" s="64">
        <v>168533</v>
      </c>
      <c r="F51" s="5">
        <f t="shared" si="5"/>
        <v>13871104</v>
      </c>
      <c r="G51" s="64">
        <v>104707</v>
      </c>
      <c r="H51" s="64">
        <v>28752</v>
      </c>
      <c r="I51" s="64">
        <v>563</v>
      </c>
      <c r="J51" s="5">
        <f t="shared" si="7"/>
        <v>134022</v>
      </c>
      <c r="K51" s="64">
        <f t="shared" ref="K51" si="10">C51+G51</f>
        <v>9718065</v>
      </c>
      <c r="L51" s="64">
        <f t="shared" ref="L51" si="11">D51+H51</f>
        <v>4117965</v>
      </c>
      <c r="M51" s="64">
        <f t="shared" ref="M51" si="12">E51+I51</f>
        <v>169096</v>
      </c>
      <c r="N51" s="27">
        <f t="shared" si="6"/>
        <v>14005126</v>
      </c>
    </row>
    <row r="52" spans="2:14" x14ac:dyDescent="0.2">
      <c r="B52" s="28">
        <v>2014</v>
      </c>
      <c r="C52" s="68">
        <v>9264534</v>
      </c>
      <c r="D52" s="68">
        <v>3890589</v>
      </c>
      <c r="E52" s="68">
        <v>391726</v>
      </c>
      <c r="F52" s="5">
        <f t="shared" si="5"/>
        <v>13546849</v>
      </c>
      <c r="G52" s="4">
        <v>82515</v>
      </c>
      <c r="H52" s="4">
        <v>7256</v>
      </c>
      <c r="I52" s="4">
        <v>29451</v>
      </c>
      <c r="J52" s="5">
        <f t="shared" si="7"/>
        <v>119222</v>
      </c>
      <c r="K52" s="4">
        <v>9347049</v>
      </c>
      <c r="L52" s="4">
        <v>3897845</v>
      </c>
      <c r="M52" s="4">
        <v>421177</v>
      </c>
      <c r="N52" s="27">
        <f t="shared" si="6"/>
        <v>13666071</v>
      </c>
    </row>
    <row r="53" spans="2:14" ht="13.5" thickBot="1" x14ac:dyDescent="0.25">
      <c r="B53" s="77">
        <v>42156</v>
      </c>
      <c r="C53" s="52">
        <v>7397438</v>
      </c>
      <c r="D53" s="52">
        <v>3348494</v>
      </c>
      <c r="E53" s="52">
        <v>448626</v>
      </c>
      <c r="F53" s="69">
        <f t="shared" si="5"/>
        <v>11194558</v>
      </c>
      <c r="G53" s="52">
        <v>89684</v>
      </c>
      <c r="H53" s="52">
        <v>3493</v>
      </c>
      <c r="I53" s="52">
        <v>38450</v>
      </c>
      <c r="J53" s="69">
        <f t="shared" si="7"/>
        <v>131627</v>
      </c>
      <c r="K53" s="52">
        <v>7487122</v>
      </c>
      <c r="L53" s="52">
        <v>3351987</v>
      </c>
      <c r="M53" s="52">
        <v>487076</v>
      </c>
      <c r="N53" s="70">
        <f t="shared" si="6"/>
        <v>11326185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1" t="s">
        <v>13</v>
      </c>
      <c r="D57" s="81"/>
      <c r="E57" s="81"/>
      <c r="F57" s="81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2"/>
      <c r="E59" s="82"/>
      <c r="F59" s="82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Información Actualizada a Junio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87" t="s">
        <v>14</v>
      </c>
      <c r="C66" s="83" t="s">
        <v>6</v>
      </c>
      <c r="D66" s="83"/>
      <c r="E66" s="83"/>
      <c r="F66" s="83"/>
      <c r="G66" s="83" t="s">
        <v>7</v>
      </c>
      <c r="H66" s="83"/>
      <c r="I66" s="83"/>
      <c r="J66" s="83"/>
      <c r="K66" s="83" t="s">
        <v>21</v>
      </c>
      <c r="L66" s="83"/>
      <c r="M66" s="83"/>
      <c r="N66" s="86"/>
    </row>
    <row r="67" spans="2:14" ht="13.5" thickBot="1" x14ac:dyDescent="0.25">
      <c r="B67" s="88" t="s">
        <v>1</v>
      </c>
      <c r="C67" s="71" t="s">
        <v>2</v>
      </c>
      <c r="D67" s="71" t="s">
        <v>3</v>
      </c>
      <c r="E67" s="71" t="s">
        <v>12</v>
      </c>
      <c r="F67" s="71" t="s">
        <v>0</v>
      </c>
      <c r="G67" s="71" t="s">
        <v>2</v>
      </c>
      <c r="H67" s="71" t="s">
        <v>3</v>
      </c>
      <c r="I67" s="71" t="s">
        <v>12</v>
      </c>
      <c r="J67" s="71" t="s">
        <v>0</v>
      </c>
      <c r="K67" s="71" t="s">
        <v>2</v>
      </c>
      <c r="L67" s="71" t="s">
        <v>3</v>
      </c>
      <c r="M67" s="71" t="s">
        <v>12</v>
      </c>
      <c r="N67" s="72" t="s">
        <v>0</v>
      </c>
    </row>
    <row r="68" spans="2:14" x14ac:dyDescent="0.2">
      <c r="B68" s="65">
        <v>2004</v>
      </c>
      <c r="C68" s="73">
        <v>204380</v>
      </c>
      <c r="D68" s="73">
        <v>228562</v>
      </c>
      <c r="E68" s="73">
        <v>25879</v>
      </c>
      <c r="F68" s="66">
        <f>SUM(C68:E68)</f>
        <v>458821</v>
      </c>
      <c r="G68" s="73"/>
      <c r="H68" s="73"/>
      <c r="I68" s="73"/>
      <c r="J68" s="73"/>
      <c r="K68" s="73">
        <f t="shared" ref="K68:M71" si="13">C68+G68</f>
        <v>204380</v>
      </c>
      <c r="L68" s="73">
        <f t="shared" si="13"/>
        <v>228562</v>
      </c>
      <c r="M68" s="73">
        <f t="shared" si="13"/>
        <v>25879</v>
      </c>
      <c r="N68" s="67">
        <f>SUM(K68:M68)</f>
        <v>458821</v>
      </c>
    </row>
    <row r="69" spans="2:14" x14ac:dyDescent="0.2">
      <c r="B69" s="28">
        <f t="shared" ref="B69:B72" si="14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9" si="15">SUM(C69:E69)</f>
        <v>793196.16481800005</v>
      </c>
      <c r="G69" s="4"/>
      <c r="H69" s="4"/>
      <c r="I69" s="4"/>
      <c r="J69" s="4"/>
      <c r="K69" s="4">
        <f t="shared" si="13"/>
        <v>389369</v>
      </c>
      <c r="L69" s="4">
        <f t="shared" si="13"/>
        <v>366086.16481800005</v>
      </c>
      <c r="M69" s="4">
        <f t="shared" si="13"/>
        <v>37741</v>
      </c>
      <c r="N69" s="27">
        <f t="shared" ref="N69:N79" si="16">SUM(K69:M69)</f>
        <v>793196.16481800005</v>
      </c>
    </row>
    <row r="70" spans="2:14" x14ac:dyDescent="0.2">
      <c r="B70" s="28">
        <f t="shared" si="14"/>
        <v>2006</v>
      </c>
      <c r="C70" s="4">
        <v>607990</v>
      </c>
      <c r="D70" s="4">
        <v>355780.21918999986</v>
      </c>
      <c r="E70" s="4">
        <v>55126</v>
      </c>
      <c r="F70" s="5">
        <f t="shared" si="15"/>
        <v>1018896.2191899999</v>
      </c>
      <c r="G70" s="4"/>
      <c r="H70" s="4"/>
      <c r="I70" s="4"/>
      <c r="J70" s="4"/>
      <c r="K70" s="4">
        <f t="shared" si="13"/>
        <v>607990</v>
      </c>
      <c r="L70" s="4">
        <f t="shared" si="13"/>
        <v>355780.21918999986</v>
      </c>
      <c r="M70" s="4">
        <f t="shared" si="13"/>
        <v>55126</v>
      </c>
      <c r="N70" s="27">
        <f t="shared" si="16"/>
        <v>1018896.2191899999</v>
      </c>
    </row>
    <row r="71" spans="2:14" x14ac:dyDescent="0.2">
      <c r="B71" s="28">
        <f t="shared" si="14"/>
        <v>2007</v>
      </c>
      <c r="C71" s="4">
        <v>765346</v>
      </c>
      <c r="D71" s="4">
        <v>403778</v>
      </c>
      <c r="E71" s="4">
        <v>46430</v>
      </c>
      <c r="F71" s="5">
        <f t="shared" si="15"/>
        <v>1215554</v>
      </c>
      <c r="G71" s="4"/>
      <c r="H71" s="4"/>
      <c r="I71" s="4"/>
      <c r="J71" s="4"/>
      <c r="K71" s="4">
        <f t="shared" si="13"/>
        <v>765346</v>
      </c>
      <c r="L71" s="4">
        <f t="shared" si="13"/>
        <v>403778</v>
      </c>
      <c r="M71" s="4">
        <f t="shared" si="13"/>
        <v>46430</v>
      </c>
      <c r="N71" s="27">
        <f t="shared" si="16"/>
        <v>1215554</v>
      </c>
    </row>
    <row r="72" spans="2:14" x14ac:dyDescent="0.2">
      <c r="B72" s="28">
        <f t="shared" si="14"/>
        <v>2008</v>
      </c>
      <c r="C72" s="4">
        <v>928531</v>
      </c>
      <c r="D72" s="4">
        <v>471981</v>
      </c>
      <c r="E72" s="4">
        <v>43807</v>
      </c>
      <c r="F72" s="5">
        <f t="shared" si="15"/>
        <v>1444319</v>
      </c>
      <c r="G72" s="4" t="s">
        <v>5</v>
      </c>
      <c r="H72" s="4" t="s">
        <v>5</v>
      </c>
      <c r="I72" s="4">
        <v>7769</v>
      </c>
      <c r="J72" s="5">
        <f t="shared" ref="J72:J79" si="17">SUM(G72:I72)</f>
        <v>7769</v>
      </c>
      <c r="K72" s="4">
        <f>C72</f>
        <v>928531</v>
      </c>
      <c r="L72" s="4">
        <f>D72</f>
        <v>471981</v>
      </c>
      <c r="M72" s="4">
        <f t="shared" ref="M72:M76" si="18">E72+I72</f>
        <v>51576</v>
      </c>
      <c r="N72" s="27">
        <f t="shared" si="16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5"/>
        <v>1472630</v>
      </c>
      <c r="G73" s="4">
        <v>61270</v>
      </c>
      <c r="H73" s="4">
        <v>105208</v>
      </c>
      <c r="I73" s="4">
        <v>10520</v>
      </c>
      <c r="J73" s="5">
        <f t="shared" si="17"/>
        <v>176998</v>
      </c>
      <c r="K73" s="4">
        <f t="shared" ref="K73:L76" si="19">C73+G73</f>
        <v>1062919</v>
      </c>
      <c r="L73" s="4">
        <f t="shared" si="19"/>
        <v>527849</v>
      </c>
      <c r="M73" s="4">
        <f t="shared" si="18"/>
        <v>58860</v>
      </c>
      <c r="N73" s="27">
        <f t="shared" si="16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5"/>
        <v>1743674</v>
      </c>
      <c r="G74" s="4">
        <v>122107</v>
      </c>
      <c r="H74" s="4">
        <v>151946</v>
      </c>
      <c r="I74" s="4">
        <v>16087</v>
      </c>
      <c r="J74" s="5">
        <f t="shared" si="17"/>
        <v>290140</v>
      </c>
      <c r="K74" s="4">
        <f t="shared" si="19"/>
        <v>1321759</v>
      </c>
      <c r="L74" s="4">
        <f t="shared" si="19"/>
        <v>658199</v>
      </c>
      <c r="M74" s="4">
        <f t="shared" si="18"/>
        <v>53856</v>
      </c>
      <c r="N74" s="27">
        <f t="shared" si="16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5"/>
        <v>2058975</v>
      </c>
      <c r="G75" s="4">
        <v>228228</v>
      </c>
      <c r="H75" s="4">
        <v>133364</v>
      </c>
      <c r="I75" s="4">
        <v>46811</v>
      </c>
      <c r="J75" s="5">
        <f t="shared" si="17"/>
        <v>408403</v>
      </c>
      <c r="K75" s="4">
        <f t="shared" si="19"/>
        <v>1655651</v>
      </c>
      <c r="L75" s="4">
        <f t="shared" si="19"/>
        <v>720993</v>
      </c>
      <c r="M75" s="4">
        <f t="shared" si="18"/>
        <v>90734</v>
      </c>
      <c r="N75" s="27">
        <f t="shared" si="16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5"/>
        <v>2471568</v>
      </c>
      <c r="G76" s="4">
        <v>287847</v>
      </c>
      <c r="H76" s="4">
        <v>125304</v>
      </c>
      <c r="I76" s="4">
        <v>91475</v>
      </c>
      <c r="J76" s="5">
        <f t="shared" si="17"/>
        <v>504626</v>
      </c>
      <c r="K76" s="4">
        <f t="shared" si="19"/>
        <v>2013625</v>
      </c>
      <c r="L76" s="4">
        <f t="shared" si="19"/>
        <v>803298</v>
      </c>
      <c r="M76" s="4">
        <f t="shared" si="18"/>
        <v>159271</v>
      </c>
      <c r="N76" s="27">
        <f t="shared" si="16"/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5"/>
        <v>2755095</v>
      </c>
      <c r="G77" s="4">
        <v>410982</v>
      </c>
      <c r="H77" s="4">
        <v>156415</v>
      </c>
      <c r="I77" s="4">
        <v>102785</v>
      </c>
      <c r="J77" s="5">
        <f t="shared" si="17"/>
        <v>670182</v>
      </c>
      <c r="K77" s="4">
        <f t="shared" ref="K77" si="20">C77+G77</f>
        <v>2278310</v>
      </c>
      <c r="L77" s="4">
        <f t="shared" ref="L77" si="21">D77+H77</f>
        <v>973737</v>
      </c>
      <c r="M77" s="4">
        <f t="shared" ref="M77" si="22">E77+I77</f>
        <v>173230</v>
      </c>
      <c r="N77" s="27">
        <f t="shared" si="16"/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f t="shared" si="15"/>
        <v>3058888</v>
      </c>
      <c r="G78" s="4">
        <v>450547</v>
      </c>
      <c r="H78" s="4">
        <v>194765</v>
      </c>
      <c r="I78" s="4">
        <v>142071</v>
      </c>
      <c r="J78" s="5">
        <f t="shared" si="17"/>
        <v>787383</v>
      </c>
      <c r="K78" s="4">
        <v>2392579</v>
      </c>
      <c r="L78" s="4">
        <v>1104667</v>
      </c>
      <c r="M78" s="4">
        <v>349025</v>
      </c>
      <c r="N78" s="27">
        <f t="shared" si="16"/>
        <v>3846271</v>
      </c>
    </row>
    <row r="79" spans="2:14" ht="13.5" thickBot="1" x14ac:dyDescent="0.25">
      <c r="B79" s="62">
        <v>42156</v>
      </c>
      <c r="C79" s="26">
        <v>1986948</v>
      </c>
      <c r="D79" s="26">
        <v>948748</v>
      </c>
      <c r="E79" s="26">
        <v>548065</v>
      </c>
      <c r="F79" s="5">
        <f t="shared" si="15"/>
        <v>3483761</v>
      </c>
      <c r="G79" s="26">
        <v>429957</v>
      </c>
      <c r="H79" s="26">
        <v>215814</v>
      </c>
      <c r="I79" s="26">
        <v>143113</v>
      </c>
      <c r="J79" s="5">
        <f t="shared" si="17"/>
        <v>788884</v>
      </c>
      <c r="K79" s="26">
        <v>2416905</v>
      </c>
      <c r="L79" s="26">
        <v>1164562</v>
      </c>
      <c r="M79" s="26">
        <v>691178</v>
      </c>
      <c r="N79" s="27">
        <f t="shared" si="16"/>
        <v>4272645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1" t="s">
        <v>13</v>
      </c>
      <c r="D82" s="81"/>
      <c r="E82" s="81"/>
      <c r="F82" s="81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2"/>
      <c r="E84" s="82"/>
      <c r="F84" s="82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Información Actualizada a Junio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87" t="s">
        <v>1</v>
      </c>
      <c r="C91" s="83" t="s">
        <v>17</v>
      </c>
      <c r="D91" s="83"/>
      <c r="E91" s="83"/>
      <c r="F91" s="86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90"/>
      <c r="C92" s="19" t="s">
        <v>2</v>
      </c>
      <c r="D92" s="19" t="s">
        <v>3</v>
      </c>
      <c r="E92" s="19" t="s">
        <v>43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89"/>
      <c r="D93" s="89"/>
      <c r="E93" s="89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89"/>
      <c r="D94" s="89"/>
      <c r="E94" s="89"/>
      <c r="F94" s="27">
        <v>28749</v>
      </c>
      <c r="G94" s="24"/>
      <c r="H94" s="24"/>
      <c r="I94" s="24"/>
    </row>
    <row r="95" spans="2:14" x14ac:dyDescent="0.2">
      <c r="B95" s="28">
        <v>2006</v>
      </c>
      <c r="C95" s="89"/>
      <c r="D95" s="89"/>
      <c r="E95" s="89"/>
      <c r="F95" s="27">
        <v>44628</v>
      </c>
      <c r="G95" s="24"/>
      <c r="H95" s="24"/>
      <c r="I95" s="24"/>
    </row>
    <row r="96" spans="2:14" x14ac:dyDescent="0.2">
      <c r="B96" s="28">
        <v>2007</v>
      </c>
      <c r="C96" s="89"/>
      <c r="D96" s="89"/>
      <c r="E96" s="89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4" si="23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3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3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3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 t="shared" si="23"/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 t="shared" si="23"/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f t="shared" si="23"/>
        <v>92215</v>
      </c>
      <c r="G103" s="24"/>
      <c r="H103" s="24"/>
      <c r="I103" s="24"/>
    </row>
    <row r="104" spans="2:14" ht="13.5" thickBot="1" x14ac:dyDescent="0.25">
      <c r="B104" s="62">
        <v>42156</v>
      </c>
      <c r="C104" s="26">
        <v>18691</v>
      </c>
      <c r="D104" s="26">
        <v>43777</v>
      </c>
      <c r="E104" s="26">
        <v>5585</v>
      </c>
      <c r="F104" s="27">
        <f t="shared" si="23"/>
        <v>68053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Información Actualizada a Junio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80" t="s">
        <v>14</v>
      </c>
      <c r="C117" s="78" t="s">
        <v>2</v>
      </c>
      <c r="D117" s="78" t="s">
        <v>3</v>
      </c>
      <c r="E117" s="78" t="s">
        <v>22</v>
      </c>
      <c r="F117" s="78" t="s">
        <v>23</v>
      </c>
      <c r="G117" s="79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f t="shared" ref="F121:F124" si="24">+C121+D121+E121</f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 t="shared" si="24"/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f t="shared" si="24"/>
        <v>4934076</v>
      </c>
      <c r="G123" s="36">
        <v>0.30785128478825047</v>
      </c>
    </row>
    <row r="124" spans="2:14" ht="13.5" thickBot="1" x14ac:dyDescent="0.25">
      <c r="B124" s="62">
        <v>42156</v>
      </c>
      <c r="C124" s="26">
        <v>3306783</v>
      </c>
      <c r="D124" s="26">
        <v>1614960</v>
      </c>
      <c r="E124" s="26">
        <v>464750</v>
      </c>
      <c r="F124" s="35">
        <f t="shared" si="24"/>
        <v>5386493</v>
      </c>
      <c r="G124" s="74">
        <v>0.33346383415499942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  <row r="135" spans="2:17" x14ac:dyDescent="0.2">
      <c r="B135" s="85" t="s">
        <v>44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</row>
  </sheetData>
  <mergeCells count="21">
    <mergeCell ref="B135:N135"/>
    <mergeCell ref="G66:J66"/>
    <mergeCell ref="K66:N66"/>
    <mergeCell ref="G40:J40"/>
    <mergeCell ref="K40:N40"/>
    <mergeCell ref="C82:F82"/>
    <mergeCell ref="B66:B67"/>
    <mergeCell ref="D84:F84"/>
    <mergeCell ref="C93:E96"/>
    <mergeCell ref="B40:B41"/>
    <mergeCell ref="C91:F91"/>
    <mergeCell ref="B91:B92"/>
    <mergeCell ref="C3:F3"/>
    <mergeCell ref="D5:F5"/>
    <mergeCell ref="C66:F66"/>
    <mergeCell ref="C31:F31"/>
    <mergeCell ref="D33:F33"/>
    <mergeCell ref="C57:F57"/>
    <mergeCell ref="D59:F59"/>
    <mergeCell ref="C8:E8"/>
    <mergeCell ref="C40:F40"/>
  </mergeCells>
  <pageMargins left="0.7" right="0.7" top="0.75" bottom="0.75" header="0.3" footer="0.3"/>
  <pageSetup orientation="portrait" r:id="rId1"/>
  <ignoredErrors>
    <ignoredError sqref="F22:F23 F68:F75 F42:F49 F97:F99 F24:F27 F100:F103 F79 F76:F78 F50:F53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22" sqref="L22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1" t="s">
        <v>10</v>
      </c>
      <c r="D3" s="91"/>
      <c r="E3" s="91"/>
      <c r="F3" s="91"/>
      <c r="G3" s="91"/>
      <c r="H3" s="91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2" t="str">
        <f>RESUMEN_NOTAS!C8</f>
        <v>Información Actualizada a Junio de 2015</v>
      </c>
      <c r="D7" s="92"/>
      <c r="E7" s="92"/>
      <c r="F7" s="92"/>
      <c r="G7" s="92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6" sqref="C6:F6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3" t="s">
        <v>10</v>
      </c>
      <c r="D2" s="93"/>
      <c r="E2" s="93"/>
      <c r="F2" s="93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4" t="str">
        <f>RESUMEN_NOTAS!C8</f>
        <v>Información Actualizada a Junio de 2015</v>
      </c>
      <c r="D6" s="94"/>
      <c r="E6" s="94"/>
      <c r="F6" s="94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49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0">
        <f>RESUMEN_NOTAS!F27</f>
        <v>15666883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1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4" t="str">
        <f>"   "&amp;RESUMEN_NOTAS!I2</f>
        <v xml:space="preserve">   Información Actualizada a Junio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H38" sqref="H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3" t="s">
        <v>10</v>
      </c>
      <c r="D2" s="93"/>
      <c r="E2" s="93"/>
      <c r="F2" s="93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4" t="str">
        <f>RESUMEN_NOTAS!C8</f>
        <v>Información Actualizada a Junio de 2015</v>
      </c>
      <c r="D6" s="94"/>
      <c r="E6" s="94"/>
      <c r="F6" s="94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5" t="s">
        <v>38</v>
      </c>
      <c r="C10" s="95"/>
      <c r="D10" s="95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6">
        <f>RESUMEN_NOTAS!F27</f>
        <v>15666883</v>
      </c>
      <c r="C11" s="96"/>
      <c r="D11" s="96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97" t="s">
        <v>40</v>
      </c>
      <c r="C12" s="97"/>
      <c r="D12" s="97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3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4" t="str">
        <f>"    "&amp;RESUMEN_NOTAS!I2</f>
        <v xml:space="preserve">    Información Actualizada a Junio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4"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1" t="s">
        <v>10</v>
      </c>
      <c r="D3" s="91"/>
      <c r="E3" s="91"/>
      <c r="F3" s="91"/>
      <c r="G3" s="91"/>
      <c r="H3" s="91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2" t="str">
        <f>RESUMEN_NOTAS!C8</f>
        <v>Información Actualizada a Junio de 2015</v>
      </c>
      <c r="D7" s="92"/>
      <c r="E7" s="92"/>
      <c r="F7" s="92"/>
      <c r="G7" s="92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abSelected="1" topLeftCell="B22" zoomScaleNormal="100" workbookViewId="0">
      <selection activeCell="L19" sqref="L19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1" t="s">
        <v>10</v>
      </c>
      <c r="D3" s="91"/>
      <c r="E3" s="91"/>
      <c r="F3" s="91"/>
      <c r="G3" s="91"/>
      <c r="H3" s="91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2" t="str">
        <f>RESUMEN_NOTAS!C8</f>
        <v>Información Actualizada a Junio de 2015</v>
      </c>
      <c r="D7" s="92"/>
      <c r="E7" s="92"/>
      <c r="F7" s="92"/>
      <c r="G7" s="92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cp:lastPrinted>2013-06-28T19:06:42Z</cp:lastPrinted>
  <dcterms:created xsi:type="dcterms:W3CDTF">2009-02-16T22:07:06Z</dcterms:created>
  <dcterms:modified xsi:type="dcterms:W3CDTF">2015-07-20T20:52:59Z</dcterms:modified>
</cp:coreProperties>
</file>